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eiva\Downloads\"/>
    </mc:Choice>
  </mc:AlternateContent>
  <xr:revisionPtr revIDLastSave="0" documentId="8_{34E2A246-3E7B-419E-B8A2-54FDB40B5C16}" xr6:coauthVersionLast="47" xr6:coauthVersionMax="47" xr10:uidLastSave="{00000000-0000-0000-0000-000000000000}"/>
  <bookViews>
    <workbookView xWindow="-120" yWindow="-120" windowWidth="29040" windowHeight="15720" xr2:uid="{3FA488DA-D2E4-4039-891D-6C11367573D3}"/>
  </bookViews>
  <sheets>
    <sheet name="SDG" sheetId="2" r:id="rId1"/>
    <sheet name="IDPAC" sheetId="1" r:id="rId2"/>
    <sheet name="DADEP"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S26" i="3" l="1"/>
  <c r="AP26" i="3"/>
  <c r="AQ26" i="3" s="1"/>
  <c r="AO26" i="3"/>
  <c r="AN26" i="3"/>
  <c r="AL26" i="3"/>
  <c r="AI26" i="3"/>
  <c r="AJ26" i="3" s="1"/>
  <c r="AH26" i="3"/>
  <c r="AF26" i="3"/>
  <c r="AC26" i="3"/>
  <c r="AD26" i="3" s="1"/>
  <c r="AB26" i="3"/>
  <c r="AA26" i="3"/>
  <c r="Y26" i="3"/>
  <c r="V26" i="3"/>
  <c r="U26" i="3"/>
  <c r="S26" i="3"/>
  <c r="P26" i="3"/>
  <c r="O26" i="3"/>
  <c r="M26" i="3"/>
  <c r="W26" i="3" s="1"/>
  <c r="F26" i="3"/>
  <c r="E26" i="3"/>
  <c r="Q26" i="3" s="1"/>
  <c r="AS25" i="3"/>
  <c r="AP25" i="3"/>
  <c r="AQ25" i="3" s="1"/>
  <c r="AO25" i="3"/>
  <c r="AN25" i="3"/>
  <c r="AL25" i="3"/>
  <c r="AI25" i="3"/>
  <c r="AJ25" i="3" s="1"/>
  <c r="AH25" i="3"/>
  <c r="AF25" i="3"/>
  <c r="AC25" i="3"/>
  <c r="AD25" i="3" s="1"/>
  <c r="AB25" i="3"/>
  <c r="AA25" i="3"/>
  <c r="Y25" i="3"/>
  <c r="V25" i="3"/>
  <c r="U25" i="3"/>
  <c r="S25" i="3"/>
  <c r="P25" i="3"/>
  <c r="O25" i="3"/>
  <c r="M25" i="3"/>
  <c r="W25" i="3" s="1"/>
  <c r="F25" i="3"/>
  <c r="E25" i="3"/>
  <c r="Q25" i="3" s="1"/>
  <c r="AS24" i="3"/>
  <c r="AP24" i="3"/>
  <c r="AQ24" i="3" s="1"/>
  <c r="AO24" i="3"/>
  <c r="AN24" i="3"/>
  <c r="AL24" i="3"/>
  <c r="AI24" i="3"/>
  <c r="AJ24" i="3" s="1"/>
  <c r="AH24" i="3"/>
  <c r="AF24" i="3"/>
  <c r="AC24" i="3"/>
  <c r="AD24" i="3" s="1"/>
  <c r="AB24" i="3"/>
  <c r="AA24" i="3"/>
  <c r="Y24" i="3"/>
  <c r="V24" i="3"/>
  <c r="U24" i="3"/>
  <c r="S24" i="3"/>
  <c r="P24" i="3"/>
  <c r="O24" i="3"/>
  <c r="M24" i="3"/>
  <c r="W24" i="3" s="1"/>
  <c r="F24" i="3"/>
  <c r="E24" i="3"/>
  <c r="Q24" i="3" s="1"/>
  <c r="AS23" i="3"/>
  <c r="AP23" i="3"/>
  <c r="AQ23" i="3" s="1"/>
  <c r="AO23" i="3"/>
  <c r="AN23" i="3"/>
  <c r="AL23" i="3"/>
  <c r="AI23" i="3"/>
  <c r="AJ23" i="3" s="1"/>
  <c r="AH23" i="3"/>
  <c r="AF23" i="3"/>
  <c r="AC23" i="3"/>
  <c r="AD23" i="3" s="1"/>
  <c r="AB23" i="3"/>
  <c r="AA23" i="3"/>
  <c r="Y23" i="3"/>
  <c r="V23" i="3"/>
  <c r="U23" i="3"/>
  <c r="S23" i="3"/>
  <c r="P23" i="3"/>
  <c r="O23" i="3"/>
  <c r="M23" i="3"/>
  <c r="W23" i="3" s="1"/>
  <c r="F23" i="3"/>
  <c r="E23" i="3"/>
  <c r="Q23" i="3" s="1"/>
  <c r="AS22" i="3"/>
  <c r="AP22" i="3"/>
  <c r="AQ22" i="3" s="1"/>
  <c r="AO22" i="3"/>
  <c r="AN22" i="3"/>
  <c r="AL22" i="3"/>
  <c r="AI22" i="3"/>
  <c r="AJ22" i="3" s="1"/>
  <c r="AH22" i="3"/>
  <c r="AF22" i="3"/>
  <c r="AC22" i="3"/>
  <c r="AD22" i="3" s="1"/>
  <c r="AB22" i="3"/>
  <c r="AA22" i="3"/>
  <c r="Y22" i="3"/>
  <c r="V22" i="3"/>
  <c r="U22" i="3"/>
  <c r="S22" i="3"/>
  <c r="P22" i="3"/>
  <c r="O22" i="3"/>
  <c r="M22" i="3"/>
  <c r="W22" i="3" s="1"/>
  <c r="F22" i="3"/>
  <c r="E22" i="3"/>
  <c r="Q22" i="3" s="1"/>
  <c r="AS21" i="3"/>
  <c r="AP21" i="3"/>
  <c r="AQ21" i="3" s="1"/>
  <c r="AO21" i="3"/>
  <c r="AN21" i="3"/>
  <c r="AL21" i="3"/>
  <c r="AI21" i="3"/>
  <c r="AJ21" i="3" s="1"/>
  <c r="AH21" i="3"/>
  <c r="AF21" i="3"/>
  <c r="AC21" i="3"/>
  <c r="AD21" i="3" s="1"/>
  <c r="AB21" i="3"/>
  <c r="AA21" i="3"/>
  <c r="Y21" i="3"/>
  <c r="V21" i="3"/>
  <c r="U21" i="3"/>
  <c r="S21" i="3"/>
  <c r="P21" i="3"/>
  <c r="O21" i="3"/>
  <c r="M21" i="3"/>
  <c r="W21" i="3" s="1"/>
  <c r="F21" i="3"/>
  <c r="E21" i="3"/>
  <c r="Q21" i="3" s="1"/>
  <c r="AS20" i="3"/>
  <c r="AP20" i="3"/>
  <c r="AQ20" i="3" s="1"/>
  <c r="AO20" i="3"/>
  <c r="AN20" i="3"/>
  <c r="AL20" i="3"/>
  <c r="AI20" i="3"/>
  <c r="AJ20" i="3" s="1"/>
  <c r="AH20" i="3"/>
  <c r="AF20" i="3"/>
  <c r="AC20" i="3"/>
  <c r="AD20" i="3" s="1"/>
  <c r="AB20" i="3"/>
  <c r="AA20" i="3"/>
  <c r="Y20" i="3"/>
  <c r="V20" i="3"/>
  <c r="U20" i="3"/>
  <c r="S20" i="3"/>
  <c r="P20" i="3"/>
  <c r="O20" i="3"/>
  <c r="M20" i="3"/>
  <c r="W20" i="3" s="1"/>
  <c r="F20" i="3"/>
  <c r="E20" i="3"/>
  <c r="Q20" i="3" s="1"/>
  <c r="AS19" i="3"/>
  <c r="AP19" i="3"/>
  <c r="AQ19" i="3" s="1"/>
  <c r="AO19" i="3"/>
  <c r="AN19" i="3"/>
  <c r="AL19" i="3"/>
  <c r="AI19" i="3"/>
  <c r="AJ19" i="3" s="1"/>
  <c r="AH19" i="3"/>
  <c r="AF19" i="3"/>
  <c r="AC19" i="3"/>
  <c r="AD19" i="3" s="1"/>
  <c r="AB19" i="3"/>
  <c r="AA19" i="3"/>
  <c r="Y19" i="3"/>
  <c r="V19" i="3"/>
  <c r="U19" i="3"/>
  <c r="S19" i="3"/>
  <c r="P19" i="3"/>
  <c r="O19" i="3"/>
  <c r="M19" i="3"/>
  <c r="W19" i="3" s="1"/>
  <c r="F19" i="3"/>
  <c r="E19" i="3"/>
  <c r="Q19" i="3" s="1"/>
  <c r="AS18" i="3"/>
  <c r="AP18" i="3"/>
  <c r="AQ18" i="3" s="1"/>
  <c r="AO18" i="3"/>
  <c r="AN18" i="3"/>
  <c r="AL18" i="3"/>
  <c r="AI18" i="3"/>
  <c r="AJ18" i="3" s="1"/>
  <c r="AH18" i="3"/>
  <c r="AF18" i="3"/>
  <c r="AC18" i="3"/>
  <c r="AD18" i="3" s="1"/>
  <c r="AB18" i="3"/>
  <c r="AA18" i="3"/>
  <c r="Y18" i="3"/>
  <c r="V18" i="3"/>
  <c r="U18" i="3"/>
  <c r="S18" i="3"/>
  <c r="M18" i="3"/>
  <c r="W18" i="3" s="1"/>
  <c r="D18" i="3"/>
  <c r="C18" i="3"/>
  <c r="AS16" i="3"/>
  <c r="AP16" i="3"/>
  <c r="AQ16" i="3" s="1"/>
  <c r="AO16" i="3"/>
  <c r="AN16" i="3"/>
  <c r="AL16" i="3"/>
  <c r="AI16" i="3"/>
  <c r="AJ16" i="3" s="1"/>
  <c r="AH16" i="3"/>
  <c r="AF16" i="3"/>
  <c r="AC16" i="3"/>
  <c r="AD16" i="3" s="1"/>
  <c r="AB16" i="3"/>
  <c r="AA16" i="3"/>
  <c r="Y16" i="3"/>
  <c r="V16" i="3"/>
  <c r="U16" i="3"/>
  <c r="S16" i="3"/>
  <c r="P16" i="3"/>
  <c r="O16" i="3"/>
  <c r="M16" i="3"/>
  <c r="W16" i="3" s="1"/>
  <c r="F16" i="3"/>
  <c r="E16" i="3"/>
  <c r="Q16" i="3" s="1"/>
  <c r="AS15" i="3"/>
  <c r="AP15" i="3"/>
  <c r="AQ15" i="3" s="1"/>
  <c r="AO15" i="3"/>
  <c r="AN15" i="3"/>
  <c r="AL15" i="3"/>
  <c r="AI15" i="3"/>
  <c r="AJ15" i="3" s="1"/>
  <c r="AH15" i="3"/>
  <c r="AF15" i="3"/>
  <c r="AC15" i="3"/>
  <c r="AD15" i="3" s="1"/>
  <c r="AB15" i="3"/>
  <c r="AA15" i="3"/>
  <c r="Y15" i="3"/>
  <c r="V15" i="3"/>
  <c r="U15" i="3"/>
  <c r="S15" i="3"/>
  <c r="P15" i="3"/>
  <c r="O15" i="3"/>
  <c r="M15" i="3"/>
  <c r="W15" i="3" s="1"/>
  <c r="F15" i="3"/>
  <c r="E15" i="3"/>
  <c r="Q15" i="3" s="1"/>
  <c r="AS14" i="3"/>
  <c r="AP14" i="3"/>
  <c r="AQ14" i="3" s="1"/>
  <c r="AO14" i="3"/>
  <c r="AN14" i="3"/>
  <c r="AL14" i="3"/>
  <c r="AI14" i="3"/>
  <c r="AJ14" i="3" s="1"/>
  <c r="AH14" i="3"/>
  <c r="AF14" i="3"/>
  <c r="AC14" i="3"/>
  <c r="AD14" i="3" s="1"/>
  <c r="AB14" i="3"/>
  <c r="AA14" i="3"/>
  <c r="Y14" i="3"/>
  <c r="V14" i="3"/>
  <c r="U14" i="3"/>
  <c r="S14" i="3"/>
  <c r="P14" i="3"/>
  <c r="O14" i="3"/>
  <c r="M14" i="3"/>
  <c r="W14" i="3" s="1"/>
  <c r="F14" i="3"/>
  <c r="E14" i="3"/>
  <c r="Q14" i="3" s="1"/>
  <c r="AS13" i="3"/>
  <c r="AP13" i="3"/>
  <c r="AQ13" i="3" s="1"/>
  <c r="AO13" i="3"/>
  <c r="AN13" i="3"/>
  <c r="AL13" i="3"/>
  <c r="AI13" i="3"/>
  <c r="AJ13" i="3" s="1"/>
  <c r="AH13" i="3"/>
  <c r="AF13" i="3"/>
  <c r="AC13" i="3"/>
  <c r="AD13" i="3" s="1"/>
  <c r="AB13" i="3"/>
  <c r="AA13" i="3"/>
  <c r="Y13" i="3"/>
  <c r="V13" i="3"/>
  <c r="U13" i="3"/>
  <c r="S13" i="3"/>
  <c r="P13" i="3"/>
  <c r="O13" i="3"/>
  <c r="M13" i="3"/>
  <c r="W13" i="3" s="1"/>
  <c r="F13" i="3"/>
  <c r="E13" i="3"/>
  <c r="Q13" i="3" s="1"/>
  <c r="AS12" i="3"/>
  <c r="AP12" i="3"/>
  <c r="AQ12" i="3" s="1"/>
  <c r="AO12" i="3"/>
  <c r="AN12" i="3"/>
  <c r="AL12" i="3"/>
  <c r="AI12" i="3"/>
  <c r="AJ12" i="3" s="1"/>
  <c r="AH12" i="3"/>
  <c r="AF12" i="3"/>
  <c r="AC12" i="3"/>
  <c r="AD12" i="3" s="1"/>
  <c r="AB12" i="3"/>
  <c r="AA12" i="3"/>
  <c r="Y12" i="3"/>
  <c r="V12" i="3"/>
  <c r="U12" i="3"/>
  <c r="S12" i="3"/>
  <c r="P12" i="3"/>
  <c r="O12" i="3"/>
  <c r="M12" i="3"/>
  <c r="W12" i="3" s="1"/>
  <c r="F12" i="3"/>
  <c r="E12" i="3"/>
  <c r="Q12" i="3" s="1"/>
  <c r="AS11" i="3"/>
  <c r="AP11" i="3"/>
  <c r="AQ11" i="3" s="1"/>
  <c r="AO11" i="3"/>
  <c r="AN11" i="3"/>
  <c r="AL11" i="3"/>
  <c r="AI11" i="3"/>
  <c r="AJ11" i="3" s="1"/>
  <c r="AH11" i="3"/>
  <c r="AF11" i="3"/>
  <c r="AC11" i="3"/>
  <c r="AD11" i="3" s="1"/>
  <c r="AB11" i="3"/>
  <c r="AA11" i="3"/>
  <c r="Y11" i="3"/>
  <c r="V11" i="3"/>
  <c r="U11" i="3"/>
  <c r="S11" i="3"/>
  <c r="P11" i="3"/>
  <c r="O11" i="3"/>
  <c r="M11" i="3"/>
  <c r="W11" i="3" s="1"/>
  <c r="F11" i="3"/>
  <c r="E11" i="3"/>
  <c r="Q11" i="3" s="1"/>
  <c r="AS10" i="3"/>
  <c r="AP10" i="3"/>
  <c r="AQ10" i="3" s="1"/>
  <c r="AO10" i="3"/>
  <c r="AN10" i="3"/>
  <c r="AL10" i="3"/>
  <c r="AI10" i="3"/>
  <c r="AJ10" i="3" s="1"/>
  <c r="AH10" i="3"/>
  <c r="AF10" i="3"/>
  <c r="AC10" i="3"/>
  <c r="AD10" i="3" s="1"/>
  <c r="AB10" i="3"/>
  <c r="AA10" i="3"/>
  <c r="Y10" i="3"/>
  <c r="V10" i="3"/>
  <c r="U10" i="3"/>
  <c r="S10" i="3"/>
  <c r="P10" i="3"/>
  <c r="O10" i="3"/>
  <c r="M10" i="3"/>
  <c r="W10" i="3" s="1"/>
  <c r="F10" i="3"/>
  <c r="E10" i="3"/>
  <c r="Q10" i="3" s="1"/>
  <c r="AS9" i="3"/>
  <c r="AP9" i="3"/>
  <c r="AQ9" i="3" s="1"/>
  <c r="AO9" i="3"/>
  <c r="AN9" i="3"/>
  <c r="AL9" i="3"/>
  <c r="AI9" i="3"/>
  <c r="AJ9" i="3" s="1"/>
  <c r="AH9" i="3"/>
  <c r="AF9" i="3"/>
  <c r="AC9" i="3"/>
  <c r="AD9" i="3" s="1"/>
  <c r="AB9" i="3"/>
  <c r="AA9" i="3"/>
  <c r="Y9" i="3"/>
  <c r="V9" i="3"/>
  <c r="U9" i="3"/>
  <c r="S9" i="3"/>
  <c r="P9" i="3"/>
  <c r="O9" i="3"/>
  <c r="M9" i="3"/>
  <c r="W9" i="3" s="1"/>
  <c r="F9" i="3"/>
  <c r="E9" i="3"/>
  <c r="Q9" i="3" s="1"/>
  <c r="AU8" i="3"/>
  <c r="AV8" i="3" s="1"/>
  <c r="AS8" i="3"/>
  <c r="AP8" i="3"/>
  <c r="AQ8" i="3" s="1"/>
  <c r="AO8" i="3"/>
  <c r="AN8" i="3"/>
  <c r="AL8" i="3"/>
  <c r="AI8" i="3"/>
  <c r="AJ8" i="3" s="1"/>
  <c r="AH8" i="3"/>
  <c r="AF8" i="3"/>
  <c r="AC8" i="3"/>
  <c r="AD8" i="3" s="1"/>
  <c r="AB8" i="3"/>
  <c r="AA8" i="3"/>
  <c r="Y8" i="3"/>
  <c r="V8" i="3"/>
  <c r="U8" i="3"/>
  <c r="S8" i="3"/>
  <c r="P8" i="3"/>
  <c r="O8" i="3"/>
  <c r="M8" i="3"/>
  <c r="W8" i="3" s="1"/>
  <c r="F8" i="3"/>
  <c r="E8" i="3"/>
  <c r="Q8" i="3" s="1"/>
  <c r="AS26" i="2"/>
  <c r="AP26" i="2"/>
  <c r="AQ26" i="2" s="1"/>
  <c r="AO26" i="2"/>
  <c r="AN26" i="2"/>
  <c r="AL26" i="2"/>
  <c r="AI26" i="2"/>
  <c r="AJ26" i="2" s="1"/>
  <c r="AH26" i="2"/>
  <c r="AF26" i="2"/>
  <c r="AC26" i="2"/>
  <c r="AD26" i="2" s="1"/>
  <c r="AB26" i="2"/>
  <c r="AA26" i="2"/>
  <c r="X26" i="2"/>
  <c r="V26" i="2"/>
  <c r="U26" i="2"/>
  <c r="S26" i="2"/>
  <c r="P26" i="2"/>
  <c r="O26" i="2"/>
  <c r="M26" i="2"/>
  <c r="Y26" i="2" s="1"/>
  <c r="F26" i="2"/>
  <c r="E26" i="2"/>
  <c r="Q26" i="2" s="1"/>
  <c r="AS25" i="2"/>
  <c r="AP25" i="2"/>
  <c r="AQ25" i="2" s="1"/>
  <c r="AO25" i="2"/>
  <c r="AN25" i="2"/>
  <c r="AL25" i="2"/>
  <c r="AI25" i="2"/>
  <c r="AJ25" i="2" s="1"/>
  <c r="AH25" i="2"/>
  <c r="AF25" i="2"/>
  <c r="AC25" i="2"/>
  <c r="AD25" i="2" s="1"/>
  <c r="AB25" i="2"/>
  <c r="AA25" i="2"/>
  <c r="X25" i="2"/>
  <c r="V25" i="2"/>
  <c r="U25" i="2"/>
  <c r="S25" i="2"/>
  <c r="P25" i="2"/>
  <c r="O25" i="2"/>
  <c r="M25" i="2"/>
  <c r="Y25" i="2" s="1"/>
  <c r="F25" i="2"/>
  <c r="E25" i="2"/>
  <c r="Q25" i="2" s="1"/>
  <c r="AS24" i="2"/>
  <c r="AP24" i="2"/>
  <c r="AQ24" i="2" s="1"/>
  <c r="AO24" i="2"/>
  <c r="AN24" i="2"/>
  <c r="AL24" i="2"/>
  <c r="AI24" i="2"/>
  <c r="AJ24" i="2" s="1"/>
  <c r="AH24" i="2"/>
  <c r="AF24" i="2"/>
  <c r="AC24" i="2"/>
  <c r="AD24" i="2" s="1"/>
  <c r="AB24" i="2"/>
  <c r="AA24" i="2"/>
  <c r="X24" i="2"/>
  <c r="V24" i="2"/>
  <c r="U24" i="2"/>
  <c r="S24" i="2"/>
  <c r="P24" i="2"/>
  <c r="O24" i="2"/>
  <c r="M24" i="2"/>
  <c r="Y24" i="2" s="1"/>
  <c r="F24" i="2"/>
  <c r="E24" i="2"/>
  <c r="Q24" i="2" s="1"/>
  <c r="AS23" i="2"/>
  <c r="AP23" i="2"/>
  <c r="AQ23" i="2" s="1"/>
  <c r="AO23" i="2"/>
  <c r="AN23" i="2"/>
  <c r="AL23" i="2"/>
  <c r="AI23" i="2"/>
  <c r="AJ23" i="2" s="1"/>
  <c r="AH23" i="2"/>
  <c r="AF23" i="2"/>
  <c r="AC23" i="2"/>
  <c r="AD23" i="2" s="1"/>
  <c r="AB23" i="2"/>
  <c r="AA23" i="2"/>
  <c r="X23" i="2"/>
  <c r="V23" i="2"/>
  <c r="U23" i="2"/>
  <c r="S23" i="2"/>
  <c r="P23" i="2"/>
  <c r="O23" i="2"/>
  <c r="M23" i="2"/>
  <c r="Y23" i="2" s="1"/>
  <c r="F23" i="2"/>
  <c r="E23" i="2"/>
  <c r="Q23" i="2" s="1"/>
  <c r="AS22" i="2"/>
  <c r="AP22" i="2"/>
  <c r="AQ22" i="2" s="1"/>
  <c r="AO22" i="2"/>
  <c r="AN22" i="2"/>
  <c r="AL22" i="2"/>
  <c r="AI22" i="2"/>
  <c r="AJ22" i="2" s="1"/>
  <c r="AH22" i="2"/>
  <c r="AF22" i="2"/>
  <c r="AC22" i="2"/>
  <c r="AD22" i="2" s="1"/>
  <c r="AB22" i="2"/>
  <c r="AA22" i="2"/>
  <c r="X22" i="2"/>
  <c r="V22" i="2"/>
  <c r="U22" i="2"/>
  <c r="S22" i="2"/>
  <c r="P22" i="2"/>
  <c r="O22" i="2"/>
  <c r="M22" i="2"/>
  <c r="Y22" i="2" s="1"/>
  <c r="F22" i="2"/>
  <c r="E22" i="2"/>
  <c r="Q22" i="2" s="1"/>
  <c r="AS21" i="2"/>
  <c r="AP21" i="2"/>
  <c r="AQ21" i="2" s="1"/>
  <c r="AO21" i="2"/>
  <c r="AN21" i="2"/>
  <c r="AL21" i="2"/>
  <c r="AI21" i="2"/>
  <c r="AJ21" i="2" s="1"/>
  <c r="AH21" i="2"/>
  <c r="AF21" i="2"/>
  <c r="AC21" i="2"/>
  <c r="AD21" i="2" s="1"/>
  <c r="AB21" i="2"/>
  <c r="AA21" i="2"/>
  <c r="X21" i="2"/>
  <c r="V21" i="2"/>
  <c r="U21" i="2"/>
  <c r="S21" i="2"/>
  <c r="P21" i="2"/>
  <c r="O21" i="2"/>
  <c r="M21" i="2"/>
  <c r="Y21" i="2" s="1"/>
  <c r="F21" i="2"/>
  <c r="E21" i="2"/>
  <c r="Q21" i="2" s="1"/>
  <c r="AS20" i="2"/>
  <c r="AP20" i="2"/>
  <c r="AQ20" i="2" s="1"/>
  <c r="AO20" i="2"/>
  <c r="AN20" i="2"/>
  <c r="AL20" i="2"/>
  <c r="AI20" i="2"/>
  <c r="AJ20" i="2" s="1"/>
  <c r="AH20" i="2"/>
  <c r="AF20" i="2"/>
  <c r="AC20" i="2"/>
  <c r="AD20" i="2" s="1"/>
  <c r="AB20" i="2"/>
  <c r="AA20" i="2"/>
  <c r="X20" i="2"/>
  <c r="V20" i="2"/>
  <c r="U20" i="2"/>
  <c r="S20" i="2"/>
  <c r="P20" i="2"/>
  <c r="O20" i="2"/>
  <c r="M20" i="2"/>
  <c r="Y20" i="2" s="1"/>
  <c r="F20" i="2"/>
  <c r="E20" i="2"/>
  <c r="Q20" i="2" s="1"/>
  <c r="AS19" i="2"/>
  <c r="AP19" i="2"/>
  <c r="AQ19" i="2" s="1"/>
  <c r="AO19" i="2"/>
  <c r="AN19" i="2"/>
  <c r="AL19" i="2"/>
  <c r="AI19" i="2"/>
  <c r="AJ19" i="2" s="1"/>
  <c r="AH19" i="2"/>
  <c r="AF19" i="2"/>
  <c r="AC19" i="2"/>
  <c r="AD19" i="2" s="1"/>
  <c r="AB19" i="2"/>
  <c r="AA19" i="2"/>
  <c r="X19" i="2"/>
  <c r="V19" i="2"/>
  <c r="U19" i="2"/>
  <c r="S19" i="2"/>
  <c r="P19" i="2"/>
  <c r="O19" i="2"/>
  <c r="M19" i="2"/>
  <c r="Y19" i="2" s="1"/>
  <c r="F19" i="2"/>
  <c r="E19" i="2"/>
  <c r="Q19" i="2" s="1"/>
  <c r="AS18" i="2"/>
  <c r="AP18" i="2"/>
  <c r="AQ18" i="2" s="1"/>
  <c r="AO18" i="2"/>
  <c r="AN18" i="2"/>
  <c r="AL18" i="2"/>
  <c r="AI18" i="2"/>
  <c r="AJ18" i="2" s="1"/>
  <c r="AH18" i="2"/>
  <c r="AF18" i="2"/>
  <c r="AC18" i="2"/>
  <c r="AD18" i="2" s="1"/>
  <c r="AB18" i="2"/>
  <c r="AA18" i="2"/>
  <c r="X18" i="2"/>
  <c r="V18" i="2"/>
  <c r="U18" i="2"/>
  <c r="S18" i="2"/>
  <c r="P18" i="2"/>
  <c r="O18" i="2"/>
  <c r="M18" i="2"/>
  <c r="Y18" i="2" s="1"/>
  <c r="F18" i="2"/>
  <c r="E18" i="2"/>
  <c r="Q18" i="2" s="1"/>
  <c r="AS16" i="2"/>
  <c r="AP16" i="2"/>
  <c r="AQ16" i="2" s="1"/>
  <c r="AO16" i="2"/>
  <c r="AN16" i="2"/>
  <c r="AL16" i="2"/>
  <c r="AI16" i="2"/>
  <c r="AJ16" i="2" s="1"/>
  <c r="AH16" i="2"/>
  <c r="AF16" i="2"/>
  <c r="AC16" i="2"/>
  <c r="AD16" i="2" s="1"/>
  <c r="AB16" i="2"/>
  <c r="AA16" i="2"/>
  <c r="X16" i="2"/>
  <c r="V16" i="2"/>
  <c r="U16" i="2"/>
  <c r="S16" i="2"/>
  <c r="P16" i="2"/>
  <c r="O16" i="2"/>
  <c r="M16" i="2"/>
  <c r="Y16" i="2" s="1"/>
  <c r="F16" i="2"/>
  <c r="E16" i="2"/>
  <c r="Q16" i="2" s="1"/>
  <c r="AS15" i="2"/>
  <c r="AP15" i="2"/>
  <c r="AQ15" i="2" s="1"/>
  <c r="AO15" i="2"/>
  <c r="AN15" i="2"/>
  <c r="AL15" i="2"/>
  <c r="AI15" i="2"/>
  <c r="AJ15" i="2" s="1"/>
  <c r="AH15" i="2"/>
  <c r="AF15" i="2"/>
  <c r="AC15" i="2"/>
  <c r="AD15" i="2" s="1"/>
  <c r="AB15" i="2"/>
  <c r="AA15" i="2"/>
  <c r="X15" i="2"/>
  <c r="V15" i="2"/>
  <c r="U15" i="2"/>
  <c r="S15" i="2"/>
  <c r="P15" i="2"/>
  <c r="O15" i="2"/>
  <c r="M15" i="2"/>
  <c r="Y15" i="2" s="1"/>
  <c r="F15" i="2"/>
  <c r="E15" i="2"/>
  <c r="Q15" i="2" s="1"/>
  <c r="AS14" i="2"/>
  <c r="AP14" i="2"/>
  <c r="AQ14" i="2" s="1"/>
  <c r="AO14" i="2"/>
  <c r="AN14" i="2"/>
  <c r="AL14" i="2"/>
  <c r="AI14" i="2"/>
  <c r="AJ14" i="2" s="1"/>
  <c r="AH14" i="2"/>
  <c r="AF14" i="2"/>
  <c r="AC14" i="2"/>
  <c r="AD14" i="2" s="1"/>
  <c r="AB14" i="2"/>
  <c r="AA14" i="2"/>
  <c r="X14" i="2"/>
  <c r="V14" i="2"/>
  <c r="U14" i="2"/>
  <c r="S14" i="2"/>
  <c r="P14" i="2"/>
  <c r="O14" i="2"/>
  <c r="M14" i="2"/>
  <c r="Y14" i="2" s="1"/>
  <c r="F14" i="2"/>
  <c r="E14" i="2"/>
  <c r="Q14" i="2" s="1"/>
  <c r="AS13" i="2"/>
  <c r="AP13" i="2"/>
  <c r="AQ13" i="2" s="1"/>
  <c r="AO13" i="2"/>
  <c r="AN13" i="2"/>
  <c r="AL13" i="2"/>
  <c r="AI13" i="2"/>
  <c r="AJ13" i="2" s="1"/>
  <c r="AH13" i="2"/>
  <c r="AF13" i="2"/>
  <c r="AC13" i="2"/>
  <c r="AD13" i="2" s="1"/>
  <c r="AB13" i="2"/>
  <c r="AA13" i="2"/>
  <c r="X13" i="2"/>
  <c r="V13" i="2"/>
  <c r="U13" i="2"/>
  <c r="S13" i="2"/>
  <c r="P13" i="2"/>
  <c r="O13" i="2"/>
  <c r="M13" i="2"/>
  <c r="Y13" i="2" s="1"/>
  <c r="F13" i="2"/>
  <c r="E13" i="2"/>
  <c r="Q13" i="2" s="1"/>
  <c r="AS12" i="2"/>
  <c r="AP12" i="2"/>
  <c r="AQ12" i="2" s="1"/>
  <c r="AO12" i="2"/>
  <c r="AN12" i="2"/>
  <c r="AL12" i="2"/>
  <c r="AI12" i="2"/>
  <c r="AJ12" i="2" s="1"/>
  <c r="AH12" i="2"/>
  <c r="AF12" i="2"/>
  <c r="AC12" i="2"/>
  <c r="AD12" i="2" s="1"/>
  <c r="AB12" i="2"/>
  <c r="AA12" i="2"/>
  <c r="X12" i="2"/>
  <c r="V12" i="2"/>
  <c r="U12" i="2"/>
  <c r="S12" i="2"/>
  <c r="P12" i="2"/>
  <c r="O12" i="2"/>
  <c r="M12" i="2"/>
  <c r="Y12" i="2" s="1"/>
  <c r="F12" i="2"/>
  <c r="E12" i="2"/>
  <c r="Q12" i="2" s="1"/>
  <c r="AS11" i="2"/>
  <c r="AP11" i="2"/>
  <c r="AQ11" i="2" s="1"/>
  <c r="AO11" i="2"/>
  <c r="AN11" i="2"/>
  <c r="AL11" i="2"/>
  <c r="AI11" i="2"/>
  <c r="AJ11" i="2" s="1"/>
  <c r="AH11" i="2"/>
  <c r="AF11" i="2"/>
  <c r="AC11" i="2"/>
  <c r="AD11" i="2" s="1"/>
  <c r="AB11" i="2"/>
  <c r="AA11" i="2"/>
  <c r="X11" i="2"/>
  <c r="V11" i="2"/>
  <c r="U11" i="2"/>
  <c r="S11" i="2"/>
  <c r="P11" i="2"/>
  <c r="O11" i="2"/>
  <c r="M11" i="2"/>
  <c r="Y11" i="2" s="1"/>
  <c r="F11" i="2"/>
  <c r="E11" i="2"/>
  <c r="Q11" i="2" s="1"/>
  <c r="AS10" i="2"/>
  <c r="AP10" i="2"/>
  <c r="AQ10" i="2" s="1"/>
  <c r="AO10" i="2"/>
  <c r="AN10" i="2"/>
  <c r="AL10" i="2"/>
  <c r="AI10" i="2"/>
  <c r="AJ10" i="2" s="1"/>
  <c r="AH10" i="2"/>
  <c r="AF10" i="2"/>
  <c r="AC10" i="2"/>
  <c r="AD10" i="2" s="1"/>
  <c r="AB10" i="2"/>
  <c r="AA10" i="2"/>
  <c r="X10" i="2"/>
  <c r="V10" i="2"/>
  <c r="U10" i="2"/>
  <c r="S10" i="2"/>
  <c r="P10" i="2"/>
  <c r="O10" i="2"/>
  <c r="M10" i="2"/>
  <c r="Y10" i="2" s="1"/>
  <c r="F10" i="2"/>
  <c r="E10" i="2"/>
  <c r="Q10" i="2" s="1"/>
  <c r="AS9" i="2"/>
  <c r="AP9" i="2"/>
  <c r="AQ9" i="2" s="1"/>
  <c r="AO9" i="2"/>
  <c r="AN9" i="2"/>
  <c r="AL9" i="2"/>
  <c r="AI9" i="2"/>
  <c r="AJ9" i="2" s="1"/>
  <c r="AH9" i="2"/>
  <c r="AF9" i="2"/>
  <c r="AC9" i="2"/>
  <c r="AD9" i="2" s="1"/>
  <c r="AB9" i="2"/>
  <c r="AA9" i="2"/>
  <c r="X9" i="2"/>
  <c r="V9" i="2"/>
  <c r="U9" i="2"/>
  <c r="S9" i="2"/>
  <c r="P9" i="2"/>
  <c r="O9" i="2"/>
  <c r="M9" i="2"/>
  <c r="Y9" i="2" s="1"/>
  <c r="F9" i="2"/>
  <c r="E9" i="2"/>
  <c r="Q9" i="2" s="1"/>
  <c r="AS8" i="2"/>
  <c r="AP8" i="2"/>
  <c r="AQ8" i="2" s="1"/>
  <c r="AO8" i="2"/>
  <c r="AN8" i="2"/>
  <c r="AL8" i="2"/>
  <c r="AI8" i="2"/>
  <c r="AJ8" i="2" s="1"/>
  <c r="AH8" i="2"/>
  <c r="AF8" i="2"/>
  <c r="AC8" i="2"/>
  <c r="AD8" i="2" s="1"/>
  <c r="AB8" i="2"/>
  <c r="AA8" i="2"/>
  <c r="X8" i="2"/>
  <c r="V8" i="2"/>
  <c r="U8" i="2"/>
  <c r="S8" i="2"/>
  <c r="P8" i="2"/>
  <c r="O8" i="2"/>
  <c r="M8" i="2"/>
  <c r="Y8" i="2" s="1"/>
  <c r="F8" i="2"/>
  <c r="E8" i="2"/>
  <c r="Q8" i="2" s="1"/>
  <c r="AS26" i="1"/>
  <c r="AP26" i="1"/>
  <c r="AQ26" i="1" s="1"/>
  <c r="AO26" i="1"/>
  <c r="AN26" i="1"/>
  <c r="AL26" i="1"/>
  <c r="AI26" i="1"/>
  <c r="AJ26" i="1" s="1"/>
  <c r="AH26" i="1"/>
  <c r="AF26" i="1"/>
  <c r="AC26" i="1"/>
  <c r="AD26" i="1" s="1"/>
  <c r="AB26" i="1"/>
  <c r="AA26" i="1"/>
  <c r="X26" i="1"/>
  <c r="V26" i="1"/>
  <c r="U26" i="1"/>
  <c r="S26" i="1"/>
  <c r="P26" i="1"/>
  <c r="O26" i="1"/>
  <c r="M26" i="1"/>
  <c r="Y26" i="1" s="1"/>
  <c r="F26" i="1"/>
  <c r="E26" i="1"/>
  <c r="Q26" i="1" s="1"/>
  <c r="AS25" i="1"/>
  <c r="AP25" i="1"/>
  <c r="AQ25" i="1" s="1"/>
  <c r="AO25" i="1"/>
  <c r="AN25" i="1"/>
  <c r="AL25" i="1"/>
  <c r="AI25" i="1"/>
  <c r="AJ25" i="1" s="1"/>
  <c r="AH25" i="1"/>
  <c r="AF25" i="1"/>
  <c r="AC25" i="1"/>
  <c r="AD25" i="1" s="1"/>
  <c r="AB25" i="1"/>
  <c r="AA25" i="1"/>
  <c r="Y25" i="1"/>
  <c r="X25" i="1"/>
  <c r="V25" i="1"/>
  <c r="U25" i="1"/>
  <c r="S25" i="1"/>
  <c r="P25" i="1"/>
  <c r="O25" i="1"/>
  <c r="M25" i="1"/>
  <c r="F25" i="1"/>
  <c r="E25" i="1"/>
  <c r="Q25" i="1" s="1"/>
  <c r="AS24" i="1"/>
  <c r="AP24" i="1"/>
  <c r="AQ24" i="1" s="1"/>
  <c r="AO24" i="1"/>
  <c r="AN24" i="1"/>
  <c r="AL24" i="1"/>
  <c r="AI24" i="1"/>
  <c r="AJ24" i="1" s="1"/>
  <c r="AH24" i="1"/>
  <c r="AF24" i="1"/>
  <c r="AC24" i="1"/>
  <c r="AD24" i="1" s="1"/>
  <c r="AB24" i="1"/>
  <c r="AA24" i="1"/>
  <c r="X24" i="1"/>
  <c r="V24" i="1"/>
  <c r="U24" i="1"/>
  <c r="S24" i="1"/>
  <c r="P24" i="1"/>
  <c r="O24" i="1"/>
  <c r="M24" i="1"/>
  <c r="Y24" i="1" s="1"/>
  <c r="F24" i="1"/>
  <c r="E24" i="1"/>
  <c r="Q24" i="1" s="1"/>
  <c r="AS23" i="1"/>
  <c r="AP23" i="1"/>
  <c r="AQ23" i="1" s="1"/>
  <c r="AO23" i="1"/>
  <c r="AN23" i="1"/>
  <c r="AL23" i="1"/>
  <c r="AI23" i="1"/>
  <c r="AJ23" i="1" s="1"/>
  <c r="AH23" i="1"/>
  <c r="AF23" i="1"/>
  <c r="AC23" i="1"/>
  <c r="AD23" i="1" s="1"/>
  <c r="AB23" i="1"/>
  <c r="AA23" i="1"/>
  <c r="X23" i="1"/>
  <c r="V23" i="1"/>
  <c r="U23" i="1"/>
  <c r="S23" i="1"/>
  <c r="P23" i="1"/>
  <c r="O23" i="1"/>
  <c r="M23" i="1"/>
  <c r="Y23" i="1" s="1"/>
  <c r="F23" i="1"/>
  <c r="E23" i="1"/>
  <c r="Q23" i="1" s="1"/>
  <c r="AS22" i="1"/>
  <c r="AP22" i="1"/>
  <c r="AQ22" i="1" s="1"/>
  <c r="AO22" i="1"/>
  <c r="AN22" i="1"/>
  <c r="AL22" i="1"/>
  <c r="AI22" i="1"/>
  <c r="AJ22" i="1" s="1"/>
  <c r="AH22" i="1"/>
  <c r="AF22" i="1"/>
  <c r="AC22" i="1"/>
  <c r="AD22" i="1" s="1"/>
  <c r="AB22" i="1"/>
  <c r="AA22" i="1"/>
  <c r="X22" i="1"/>
  <c r="V22" i="1"/>
  <c r="U22" i="1"/>
  <c r="S22" i="1"/>
  <c r="P22" i="1"/>
  <c r="O22" i="1"/>
  <c r="M22" i="1"/>
  <c r="Y22" i="1" s="1"/>
  <c r="F22" i="1"/>
  <c r="E22" i="1"/>
  <c r="Q22" i="1" s="1"/>
  <c r="AS21" i="1"/>
  <c r="AP21" i="1"/>
  <c r="AQ21" i="1" s="1"/>
  <c r="AO21" i="1"/>
  <c r="AN21" i="1"/>
  <c r="AL21" i="1"/>
  <c r="AJ21" i="1"/>
  <c r="AI21" i="1"/>
  <c r="AH21" i="1"/>
  <c r="AF21" i="1"/>
  <c r="AC21" i="1"/>
  <c r="AD21" i="1" s="1"/>
  <c r="AB21" i="1"/>
  <c r="AA21" i="1"/>
  <c r="X21" i="1"/>
  <c r="V21" i="1"/>
  <c r="U21" i="1"/>
  <c r="S21" i="1"/>
  <c r="P21" i="1"/>
  <c r="O21" i="1"/>
  <c r="M21" i="1"/>
  <c r="Y21" i="1" s="1"/>
  <c r="F21" i="1"/>
  <c r="E21" i="1"/>
  <c r="Q21" i="1" s="1"/>
  <c r="AS20" i="1"/>
  <c r="AP20" i="1"/>
  <c r="AQ20" i="1" s="1"/>
  <c r="AO20" i="1"/>
  <c r="AN20" i="1"/>
  <c r="AL20" i="1"/>
  <c r="AI20" i="1"/>
  <c r="AJ20" i="1" s="1"/>
  <c r="AH20" i="1"/>
  <c r="AF20" i="1"/>
  <c r="AC20" i="1"/>
  <c r="AD20" i="1" s="1"/>
  <c r="AB20" i="1"/>
  <c r="AA20" i="1"/>
  <c r="X20" i="1"/>
  <c r="V20" i="1"/>
  <c r="U20" i="1"/>
  <c r="S20" i="1"/>
  <c r="P20" i="1"/>
  <c r="O20" i="1"/>
  <c r="M20" i="1"/>
  <c r="Y20" i="1" s="1"/>
  <c r="F20" i="1"/>
  <c r="E20" i="1"/>
  <c r="Q20" i="1" s="1"/>
  <c r="AS19" i="1"/>
  <c r="AQ19" i="1"/>
  <c r="AP19" i="1"/>
  <c r="AO19" i="1"/>
  <c r="AN19" i="1"/>
  <c r="AL19" i="1"/>
  <c r="AI19" i="1"/>
  <c r="AJ19" i="1" s="1"/>
  <c r="AH19" i="1"/>
  <c r="AF19" i="1"/>
  <c r="AC19" i="1"/>
  <c r="AD19" i="1" s="1"/>
  <c r="AB19" i="1"/>
  <c r="AA19" i="1"/>
  <c r="X19" i="1"/>
  <c r="V19" i="1"/>
  <c r="U19" i="1"/>
  <c r="S19" i="1"/>
  <c r="P19" i="1"/>
  <c r="O19" i="1"/>
  <c r="M19" i="1"/>
  <c r="Y19" i="1" s="1"/>
  <c r="F19" i="1"/>
  <c r="E19" i="1"/>
  <c r="Q19" i="1" s="1"/>
  <c r="AS18" i="1"/>
  <c r="AP18" i="1"/>
  <c r="AQ18" i="1" s="1"/>
  <c r="AO18" i="1"/>
  <c r="AN18" i="1"/>
  <c r="AL18" i="1"/>
  <c r="AI18" i="1"/>
  <c r="AJ18" i="1" s="1"/>
  <c r="AH18" i="1"/>
  <c r="AF18" i="1"/>
  <c r="AC18" i="1"/>
  <c r="AD18" i="1" s="1"/>
  <c r="AB18" i="1"/>
  <c r="AA18" i="1"/>
  <c r="X18" i="1"/>
  <c r="V18" i="1"/>
  <c r="U18" i="1"/>
  <c r="S18" i="1"/>
  <c r="P18" i="1"/>
  <c r="O18" i="1"/>
  <c r="M18" i="1"/>
  <c r="Y18" i="1" s="1"/>
  <c r="F18" i="1"/>
  <c r="E18" i="1"/>
  <c r="Q18" i="1" s="1"/>
  <c r="AS16" i="1"/>
  <c r="AQ16" i="1"/>
  <c r="AP16" i="1"/>
  <c r="AO16" i="1"/>
  <c r="AN16" i="1"/>
  <c r="AL16" i="1"/>
  <c r="AI16" i="1"/>
  <c r="AJ16" i="1" s="1"/>
  <c r="AH16" i="1"/>
  <c r="AF16" i="1"/>
  <c r="AC16" i="1"/>
  <c r="AD16" i="1" s="1"/>
  <c r="AB16" i="1"/>
  <c r="AA16" i="1"/>
  <c r="X16" i="1"/>
  <c r="V16" i="1"/>
  <c r="U16" i="1"/>
  <c r="S16" i="1"/>
  <c r="P16" i="1"/>
  <c r="O16" i="1"/>
  <c r="M16" i="1"/>
  <c r="Y16" i="1" s="1"/>
  <c r="F16" i="1"/>
  <c r="E16" i="1"/>
  <c r="Q16" i="1" s="1"/>
  <c r="AS15" i="1"/>
  <c r="AP15" i="1"/>
  <c r="AQ15" i="1" s="1"/>
  <c r="AO15" i="1"/>
  <c r="AN15" i="1"/>
  <c r="AL15" i="1"/>
  <c r="AI15" i="1"/>
  <c r="AJ15" i="1" s="1"/>
  <c r="AH15" i="1"/>
  <c r="AF15" i="1"/>
  <c r="AC15" i="1"/>
  <c r="AD15" i="1" s="1"/>
  <c r="AB15" i="1"/>
  <c r="AA15" i="1"/>
  <c r="X15" i="1"/>
  <c r="V15" i="1"/>
  <c r="U15" i="1"/>
  <c r="S15" i="1"/>
  <c r="P15" i="1"/>
  <c r="O15" i="1"/>
  <c r="M15" i="1"/>
  <c r="Y15" i="1" s="1"/>
  <c r="F15" i="1"/>
  <c r="E15" i="1"/>
  <c r="Q15" i="1" s="1"/>
  <c r="AS14" i="1"/>
  <c r="AP14" i="1"/>
  <c r="AQ14" i="1" s="1"/>
  <c r="AO14" i="1"/>
  <c r="AN14" i="1"/>
  <c r="AL14" i="1"/>
  <c r="AI14" i="1"/>
  <c r="AJ14" i="1" s="1"/>
  <c r="AH14" i="1"/>
  <c r="AF14" i="1"/>
  <c r="AC14" i="1"/>
  <c r="AD14" i="1" s="1"/>
  <c r="AB14" i="1"/>
  <c r="AA14" i="1"/>
  <c r="X14" i="1"/>
  <c r="V14" i="1"/>
  <c r="U14" i="1"/>
  <c r="S14" i="1"/>
  <c r="P14" i="1"/>
  <c r="O14" i="1"/>
  <c r="M14" i="1"/>
  <c r="Y14" i="1" s="1"/>
  <c r="F14" i="1"/>
  <c r="E14" i="1"/>
  <c r="Q14" i="1" s="1"/>
  <c r="AS13" i="1"/>
  <c r="AP13" i="1"/>
  <c r="AQ13" i="1" s="1"/>
  <c r="AO13" i="1"/>
  <c r="AN13" i="1"/>
  <c r="AL13" i="1"/>
  <c r="AI13" i="1"/>
  <c r="AJ13" i="1" s="1"/>
  <c r="AH13" i="1"/>
  <c r="AF13" i="1"/>
  <c r="AC13" i="1"/>
  <c r="AD13" i="1" s="1"/>
  <c r="AB13" i="1"/>
  <c r="AA13" i="1"/>
  <c r="X13" i="1"/>
  <c r="V13" i="1"/>
  <c r="U13" i="1"/>
  <c r="S13" i="1"/>
  <c r="P13" i="1"/>
  <c r="O13" i="1"/>
  <c r="M13" i="1"/>
  <c r="Y13" i="1" s="1"/>
  <c r="F13" i="1"/>
  <c r="E13" i="1"/>
  <c r="Q13" i="1" s="1"/>
  <c r="AS12" i="1"/>
  <c r="AP12" i="1"/>
  <c r="AQ12" i="1" s="1"/>
  <c r="AO12" i="1"/>
  <c r="AN12" i="1"/>
  <c r="AL12" i="1"/>
  <c r="AI12" i="1"/>
  <c r="AJ12" i="1" s="1"/>
  <c r="AH12" i="1"/>
  <c r="AF12" i="1"/>
  <c r="AC12" i="1"/>
  <c r="AD12" i="1" s="1"/>
  <c r="AB12" i="1"/>
  <c r="AA12" i="1"/>
  <c r="X12" i="1"/>
  <c r="V12" i="1"/>
  <c r="U12" i="1"/>
  <c r="S12" i="1"/>
  <c r="P12" i="1"/>
  <c r="O12" i="1"/>
  <c r="M12" i="1"/>
  <c r="Y12" i="1" s="1"/>
  <c r="F12" i="1"/>
  <c r="E12" i="1"/>
  <c r="Q12" i="1" s="1"/>
  <c r="AS11" i="1"/>
  <c r="AP11" i="1"/>
  <c r="AQ11" i="1" s="1"/>
  <c r="AO11" i="1"/>
  <c r="AN11" i="1"/>
  <c r="AL11" i="1"/>
  <c r="AI11" i="1"/>
  <c r="AJ11" i="1" s="1"/>
  <c r="AH11" i="1"/>
  <c r="AF11" i="1"/>
  <c r="AC11" i="1"/>
  <c r="AD11" i="1" s="1"/>
  <c r="AB11" i="1"/>
  <c r="AA11" i="1"/>
  <c r="X11" i="1"/>
  <c r="V11" i="1"/>
  <c r="U11" i="1"/>
  <c r="S11" i="1"/>
  <c r="P11" i="1"/>
  <c r="O11" i="1"/>
  <c r="M11" i="1"/>
  <c r="Y11" i="1" s="1"/>
  <c r="F11" i="1"/>
  <c r="E11" i="1"/>
  <c r="Q11" i="1" s="1"/>
  <c r="AS10" i="1"/>
  <c r="AQ10" i="1"/>
  <c r="AP10" i="1"/>
  <c r="AO10" i="1"/>
  <c r="AN10" i="1"/>
  <c r="AL10" i="1"/>
  <c r="AI10" i="1"/>
  <c r="AJ10" i="1" s="1"/>
  <c r="AH10" i="1"/>
  <c r="AF10" i="1"/>
  <c r="AC10" i="1"/>
  <c r="AD10" i="1" s="1"/>
  <c r="AB10" i="1"/>
  <c r="AA10" i="1"/>
  <c r="X10" i="1"/>
  <c r="V10" i="1"/>
  <c r="U10" i="1"/>
  <c r="S10" i="1"/>
  <c r="Q10" i="1"/>
  <c r="P10" i="1"/>
  <c r="O10" i="1"/>
  <c r="M10" i="1"/>
  <c r="Y10" i="1" s="1"/>
  <c r="F10" i="1"/>
  <c r="E10" i="1"/>
  <c r="AS9" i="1"/>
  <c r="AP9" i="1"/>
  <c r="AQ9" i="1" s="1"/>
  <c r="AO9" i="1"/>
  <c r="AN9" i="1"/>
  <c r="AL9" i="1"/>
  <c r="AI9" i="1"/>
  <c r="AJ9" i="1" s="1"/>
  <c r="AH9" i="1"/>
  <c r="AF9" i="1"/>
  <c r="AC9" i="1"/>
  <c r="AD9" i="1" s="1"/>
  <c r="AB9" i="1"/>
  <c r="AA9" i="1"/>
  <c r="X9" i="1"/>
  <c r="V9" i="1"/>
  <c r="U9" i="1"/>
  <c r="S9" i="1"/>
  <c r="P9" i="1"/>
  <c r="O9" i="1"/>
  <c r="M9" i="1"/>
  <c r="Y9" i="1" s="1"/>
  <c r="F9" i="1"/>
  <c r="E9" i="1"/>
  <c r="Q9" i="1" s="1"/>
  <c r="AS8" i="1"/>
  <c r="AP8" i="1"/>
  <c r="AQ8" i="1" s="1"/>
  <c r="AO8" i="1"/>
  <c r="AN8" i="1"/>
  <c r="AL8" i="1"/>
  <c r="AI8" i="1"/>
  <c r="AJ8" i="1" s="1"/>
  <c r="AH8" i="1"/>
  <c r="AF8" i="1"/>
  <c r="AC8" i="1"/>
  <c r="AD8" i="1" s="1"/>
  <c r="AB8" i="1"/>
  <c r="AA8" i="1"/>
  <c r="X8" i="1"/>
  <c r="V8" i="1"/>
  <c r="U8" i="1"/>
  <c r="S8" i="1"/>
  <c r="P8" i="1"/>
  <c r="O8" i="1"/>
  <c r="M8" i="1"/>
  <c r="Y8" i="1" s="1"/>
  <c r="F8" i="1"/>
  <c r="E8" i="1"/>
  <c r="Q8" i="1" s="1"/>
  <c r="P18" i="3" l="1"/>
  <c r="E18" i="3"/>
  <c r="Q18" i="3" s="1"/>
  <c r="O18" i="3"/>
  <c r="F1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4" authorId="0" shapeId="0" xr:uid="{40410023-C007-4DD5-B554-E8FE1FC78553}">
      <text>
        <r>
          <rPr>
            <sz val="10"/>
            <rFont val="Arial"/>
            <family val="2"/>
          </rPr>
          <t>Se registra la información de acuerdo a la última versión del Plan de Austeridad del Gasto</t>
        </r>
      </text>
    </comment>
    <comment ref="K5" authorId="0" shapeId="0" xr:uid="{85283CFB-6BA1-49AF-93B7-C74ACD9511B2}">
      <text>
        <r>
          <rPr>
            <sz val="10"/>
            <rFont val="Arial"/>
            <family val="2"/>
          </rPr>
          <t>Información que se debe tomar de Bogdata</t>
        </r>
      </text>
    </comment>
    <comment ref="L5" authorId="0" shapeId="0" xr:uid="{EA96BE3E-B89D-4D1C-9400-248A84594843}">
      <text>
        <r>
          <rPr>
            <sz val="10"/>
            <rFont val="Arial"/>
            <family val="2"/>
          </rPr>
          <t>Información que se debe tomar de Bogdata</t>
        </r>
      </text>
    </comment>
    <comment ref="N5" authorId="0" shapeId="0" xr:uid="{93C5EE71-5849-48DC-AF49-774337C3F60B}">
      <text>
        <r>
          <rPr>
            <sz val="10"/>
            <rFont val="Arial"/>
            <family val="2"/>
          </rPr>
          <t>Información que se debe tomar de Bogdata</t>
        </r>
      </text>
    </comment>
    <comment ref="O5" authorId="0" shapeId="0" xr:uid="{3D03D84B-61BB-43C0-9BC6-A0BAAD80C556}">
      <text>
        <r>
          <rPr>
            <sz val="10"/>
            <rFont val="Arial"/>
            <family val="2"/>
          </rPr>
          <t>Johana Avila:
periodo (t) con respecto a un periodo (t-1)</t>
        </r>
      </text>
    </comment>
    <comment ref="P5" authorId="0" shapeId="0" xr:uid="{0E90EF45-98EC-40AE-B934-64B3F38A49F7}">
      <text>
        <r>
          <rPr>
            <sz val="10"/>
            <rFont val="Arial"/>
            <family val="2"/>
          </rPr>
          <t>Calcula el valor programado de acuerdo con la meta de indicador de austeridad establecida (pesos corrientes)</t>
        </r>
      </text>
    </comment>
    <comment ref="Q5" authorId="0" shapeId="0" xr:uid="{266DF2DF-14F2-473D-8F71-080294C7B93F}">
      <text>
        <r>
          <rPr>
            <sz val="10"/>
            <rFont val="Arial"/>
            <family val="2"/>
          </rPr>
          <t>periodo (t) con respecto a un periodo (t-1)</t>
        </r>
      </text>
    </comment>
    <comment ref="R5" authorId="0" shapeId="0" xr:uid="{E37469E0-5761-45F1-B7A7-3D65B9A5C937}">
      <text>
        <r>
          <rPr>
            <sz val="10"/>
            <rFont val="Arial"/>
            <family val="2"/>
          </rPr>
          <t>Información que se debe tomar de Bogdata</t>
        </r>
      </text>
    </comment>
    <comment ref="S5" authorId="0" shapeId="0" xr:uid="{9411DBE7-1C59-4F82-A71B-4D5660D3A501}">
      <text>
        <r>
          <rPr>
            <sz val="10"/>
            <rFont val="Arial"/>
            <family val="2"/>
          </rPr>
          <t>Johana Avila:
periodo (t) con respecto a un periodo (t-1)</t>
        </r>
      </text>
    </comment>
    <comment ref="T5" authorId="0" shapeId="0" xr:uid="{428D16AF-EC43-4403-85F3-53C84E026A08}">
      <text>
        <r>
          <rPr>
            <sz val="10"/>
            <rFont val="Arial"/>
            <family val="2"/>
          </rPr>
          <t>Información que se debe tomar de Bogdata</t>
        </r>
      </text>
    </comment>
    <comment ref="U5" authorId="0" shapeId="0" xr:uid="{29769931-BD51-4F06-82B9-6F8CFB9BF440}">
      <text>
        <r>
          <rPr>
            <sz val="10"/>
            <rFont val="Arial"/>
            <family val="2"/>
          </rPr>
          <t>Información que se debe tomar de Bogdata</t>
        </r>
      </text>
    </comment>
    <comment ref="V5" authorId="0" shapeId="0" xr:uid="{3826886E-1CBC-4000-878B-86FB22DDB403}">
      <text>
        <r>
          <rPr>
            <sz val="10"/>
            <rFont val="Arial"/>
            <family val="2"/>
          </rPr>
          <t>Calcula el valor comprometido a 30/06/2025 a precios constantes de junio de 2026 (factor: celda B31).</t>
        </r>
      </text>
    </comment>
    <comment ref="W5" authorId="0" shapeId="0" xr:uid="{BAB487A7-08F2-45BA-95AE-3C5BB4CE21D8}">
      <text>
        <r>
          <rPr>
            <sz val="10"/>
            <rFont val="Arial"/>
            <family val="2"/>
          </rPr>
          <t>Información que se debe tomar de Bogdata</t>
        </r>
      </text>
    </comment>
    <comment ref="X5" authorId="0" shapeId="0" xr:uid="{35EFFDD9-BA2F-4E8C-8A89-DA25734D2E9D}">
      <text>
        <r>
          <rPr>
            <sz val="10"/>
            <rFont val="Arial"/>
            <family val="2"/>
          </rPr>
          <t>Johana Avila:
periodo (t) con respecto a un periodo (t-1)</t>
        </r>
      </text>
    </comment>
    <comment ref="Z5" authorId="0" shapeId="0" xr:uid="{8148B129-B907-4FDE-8146-7BF4EE4E54F9}">
      <text>
        <r>
          <rPr>
            <sz val="10"/>
            <rFont val="Arial"/>
            <family val="2"/>
          </rPr>
          <t>Información que se debe tomar de Bogdata</t>
        </r>
      </text>
    </comment>
    <comment ref="AA5" authorId="0" shapeId="0" xr:uid="{DCE9B5F7-E411-44FC-92D9-F0D08324F745}">
      <text>
        <r>
          <rPr>
            <sz val="10"/>
            <rFont val="Arial"/>
            <family val="2"/>
          </rPr>
          <t>Johana Avila:
periodo (t) con respecto a un periodo (t-1)</t>
        </r>
      </text>
    </comment>
    <comment ref="AB5" authorId="0" shapeId="0" xr:uid="{4C9DEBE5-5067-40AA-A780-12D054805177}">
      <text>
        <r>
          <rPr>
            <sz val="10"/>
            <rFont val="Arial"/>
            <family val="2"/>
          </rPr>
          <t>Calcula el valor programado de acuerdo con la meta de indicador de austeridad establecida (pesos corrientes)</t>
        </r>
      </text>
    </comment>
    <comment ref="AC5" authorId="0" shapeId="0" xr:uid="{E567EC77-9292-4DB9-81E5-1017C443DA25}">
      <text>
        <r>
          <rPr>
            <sz val="10"/>
            <rFont val="Arial"/>
            <family val="2"/>
          </rPr>
          <t>Calcula el valor comprometido a 31/12/2025 a precios constantes de 2026 (factor: celda B29).</t>
        </r>
      </text>
    </comment>
    <comment ref="AD5" authorId="0" shapeId="0" xr:uid="{013FF832-AC33-4CA1-8820-8C84091EE3E0}">
      <text>
        <r>
          <rPr>
            <sz val="10"/>
            <rFont val="Arial"/>
            <family val="2"/>
          </rPr>
          <t>periodo (t) con respecto a un periodo (t-1), medido en pesos constantes de la vigencia.</t>
        </r>
      </text>
    </comment>
    <comment ref="AE5" authorId="0" shapeId="0" xr:uid="{38CC5FB8-DA5F-4994-89B4-D7F50F3F45A0}">
      <text>
        <r>
          <rPr>
            <sz val="10"/>
            <rFont val="Arial"/>
            <family val="2"/>
          </rPr>
          <t>Información que se debe tomar de Bogdata</t>
        </r>
      </text>
    </comment>
    <comment ref="AF5" authorId="0" shapeId="0" xr:uid="{F6320266-C9A7-4254-B520-901EEFAFD0E2}">
      <text>
        <r>
          <rPr>
            <sz val="10"/>
            <rFont val="Arial"/>
            <family val="2"/>
          </rPr>
          <t>Johana Avila:
periodo (t) con respecto a un periodo (t-1)</t>
        </r>
      </text>
    </comment>
    <comment ref="AG5" authorId="0" shapeId="0" xr:uid="{D0B35F64-C30C-48D3-B2C5-6EA189476DEA}">
      <text>
        <r>
          <rPr>
            <sz val="10"/>
            <rFont val="Arial"/>
            <family val="2"/>
          </rPr>
          <t>Información que se debe tomar de Bogdata</t>
        </r>
      </text>
    </comment>
    <comment ref="AH5" authorId="0" shapeId="0" xr:uid="{4A24E334-D48B-490A-ACF8-F8531BAE00CF}">
      <text>
        <r>
          <rPr>
            <sz val="10"/>
            <rFont val="Arial"/>
            <family val="2"/>
          </rPr>
          <t>Johana Avila:
periodo (t) con respecto a un periodo (t-1)</t>
        </r>
      </text>
    </comment>
    <comment ref="AI5" authorId="0" shapeId="0" xr:uid="{07C50309-D50A-4F5D-91C3-BE82C4471FA6}">
      <text>
        <r>
          <rPr>
            <sz val="10"/>
            <rFont val="Arial"/>
            <family val="2"/>
          </rPr>
          <t>Calcula el valor comprometido a 30/06/2026 a precios constantes de junio de 2027 (factor: celda B32).</t>
        </r>
      </text>
    </comment>
    <comment ref="AJ5" authorId="0" shapeId="0" xr:uid="{D4FC6A48-E970-4BC2-93F9-07744C732916}">
      <text>
        <r>
          <rPr>
            <sz val="10"/>
            <rFont val="Arial"/>
            <family val="2"/>
          </rPr>
          <t>periodo (t) con respecto a un periodo (t-1), medido en pesos constantes de la vigencia.</t>
        </r>
      </text>
    </comment>
    <comment ref="AK5" authorId="0" shapeId="0" xr:uid="{91ABEE5C-5602-49B7-88A4-567F28B40EBB}">
      <text>
        <r>
          <rPr>
            <sz val="10"/>
            <rFont val="Arial"/>
            <family val="2"/>
          </rPr>
          <t>Información que se debe tomar de Bogdata</t>
        </r>
      </text>
    </comment>
    <comment ref="AL5" authorId="0" shapeId="0" xr:uid="{5DAB2052-E00F-4141-8D15-EFCF3F5ABF2C}">
      <text>
        <r>
          <rPr>
            <sz val="10"/>
            <rFont val="Arial"/>
            <family val="2"/>
          </rPr>
          <t>Johana Avila:
periodo (t) con respecto a un periodo (t-1)</t>
        </r>
      </text>
    </comment>
    <comment ref="AM5" authorId="0" shapeId="0" xr:uid="{C95A6C65-233E-458C-96A0-57C5B007914C}">
      <text>
        <r>
          <rPr>
            <sz val="10"/>
            <rFont val="Arial"/>
            <family val="2"/>
          </rPr>
          <t>Información que se debe tomar de Bogdata</t>
        </r>
      </text>
    </comment>
    <comment ref="AN5" authorId="0" shapeId="0" xr:uid="{0FB60B0B-3E97-4002-8469-4F6ECA64AE66}">
      <text>
        <r>
          <rPr>
            <sz val="10"/>
            <rFont val="Arial"/>
            <family val="2"/>
          </rPr>
          <t>Johana Avila:
periodo (t) con respecto a un periodo (t-1)</t>
        </r>
      </text>
    </comment>
    <comment ref="AO5" authorId="0" shapeId="0" xr:uid="{961AD2AD-99AE-467B-B02F-29B71888C669}">
      <text>
        <r>
          <rPr>
            <sz val="10"/>
            <rFont val="Arial"/>
            <family val="2"/>
          </rPr>
          <t>Calcula el valor programado de acuerdo con la meta de indicador de austeridad establecida (pesos corrientes)</t>
        </r>
      </text>
    </comment>
    <comment ref="AP5" authorId="0" shapeId="0" xr:uid="{325EA251-E788-4AA7-9601-58B7AEFE36DB}">
      <text>
        <r>
          <rPr>
            <sz val="10"/>
            <rFont val="Arial"/>
            <family val="2"/>
          </rPr>
          <t>Calcula el valor comprometido a 31/12/2026 a precios constantes de 2027 (factor: celda B30).</t>
        </r>
      </text>
    </comment>
    <comment ref="AQ5" authorId="0" shapeId="0" xr:uid="{F2DAD984-CE87-40D9-B187-A115B3B8F552}">
      <text>
        <r>
          <rPr>
            <sz val="10"/>
            <rFont val="Arial"/>
            <family val="2"/>
          </rPr>
          <t>periodo (t) con respecto a un periodo (t-1), medido en pesos constantes de la vigencia.</t>
        </r>
      </text>
    </comment>
    <comment ref="AR5" authorId="0" shapeId="0" xr:uid="{EB07A579-B976-4B43-8B04-14FCF3FE9B6E}">
      <text>
        <r>
          <rPr>
            <sz val="10"/>
            <rFont val="Arial"/>
            <family val="2"/>
          </rPr>
          <t>Información que se debe tomar de Bogdata</t>
        </r>
      </text>
    </comment>
    <comment ref="AS5" authorId="0" shapeId="0" xr:uid="{F621407F-F913-4A21-AAFC-5CAF00F547C6}">
      <text>
        <r>
          <rPr>
            <sz val="10"/>
            <rFont val="Arial"/>
            <family val="2"/>
          </rPr>
          <t>Johana Avila:
periodo (t) con respecto a un periodo (t-1)</t>
        </r>
      </text>
    </comment>
    <comment ref="E6" authorId="0" shapeId="0" xr:uid="{2F4B4238-86E0-4675-8E5C-435EDB3BA100}">
      <text>
        <r>
          <rPr>
            <sz val="10"/>
            <rFont val="Arial"/>
            <family val="2"/>
          </rPr>
          <t>Calcula el valor comprometido en 2024 a precios constantes del año 2025.</t>
        </r>
      </text>
    </comment>
    <comment ref="F6" authorId="0" shapeId="0" xr:uid="{1528E5CB-EEDF-44B2-9213-E2B85367A35B}">
      <text>
        <r>
          <rPr>
            <sz val="10"/>
            <rFont val="Arial"/>
            <family val="2"/>
          </rPr>
          <t>Johana Avila:
periodo (t) con respecto a un periodo (t-1)</t>
        </r>
      </text>
    </comment>
    <comment ref="G6" authorId="0" shapeId="0" xr:uid="{D2034B06-E628-43E8-9F7D-50E0028C62C9}">
      <text>
        <r>
          <rPr>
            <sz val="10"/>
            <rFont val="Arial"/>
            <family val="2"/>
          </rPr>
          <t>Registrar la meta indicada del Plan de Austeridad del Gasto para 2025</t>
        </r>
      </text>
    </comment>
    <comment ref="H6" authorId="0" shapeId="0" xr:uid="{3C454387-B4DA-4971-B789-F650836C0488}">
      <text>
        <r>
          <rPr>
            <sz val="10"/>
            <rFont val="Arial"/>
            <family val="2"/>
          </rPr>
          <t>Registrar la meta indicada del Plan de Austeridad del Gasto para 2026</t>
        </r>
      </text>
    </comment>
    <comment ref="I6" authorId="0" shapeId="0" xr:uid="{0DF655E4-6D19-4BFF-812C-0EE15E102D77}">
      <text>
        <r>
          <rPr>
            <sz val="10"/>
            <rFont val="Arial"/>
            <family val="2"/>
          </rPr>
          <t>Registrar la meta indicada del Plan de Austeridad del Gasto para 2027</t>
        </r>
      </text>
    </comment>
    <comment ref="B28" authorId="0" shapeId="0" xr:uid="{1D6C2464-F9E3-4D80-BFF9-22E2AB31563B}">
      <text>
        <r>
          <rPr>
            <sz val="10"/>
            <rFont val="Arial"/>
            <family val="2"/>
          </rPr>
          <t>IPC = variación anual del total nacional, tomada del boletín del DANE del mes de corte.</t>
        </r>
      </text>
    </comment>
    <comment ref="B29" authorId="0" shapeId="0" xr:uid="{5F997DFA-3D05-4CDE-89DB-5B21E694FC1C}">
      <text>
        <r>
          <rPr>
            <sz val="10"/>
            <rFont val="Arial"/>
            <family val="2"/>
          </rPr>
          <t>IPC = variación anual del total nacional, tomada del boletín del DANE del mes de corte.</t>
        </r>
      </text>
    </comment>
    <comment ref="B30" authorId="0" shapeId="0" xr:uid="{D771A9C3-27D3-4453-8D0F-9F651CD6B2AD}">
      <text>
        <r>
          <rPr>
            <sz val="10"/>
            <rFont val="Arial"/>
            <family val="2"/>
          </rPr>
          <t>IPC = variación anual del total nacional, tomada del boletín del DANE del mes de corte.</t>
        </r>
      </text>
    </comment>
    <comment ref="B31" authorId="0" shapeId="0" xr:uid="{152F1CEE-043A-4012-843E-1075C9094DB8}">
      <text>
        <r>
          <rPr>
            <sz val="10"/>
            <rFont val="Arial"/>
            <family val="2"/>
          </rPr>
          <t>IPC = variación anual del total nacional, tomada del boletín del DANE del mes de corte.</t>
        </r>
      </text>
    </comment>
    <comment ref="B32" authorId="0" shapeId="0" xr:uid="{85F4DE3D-D028-4DD4-9B4F-2A3BF565FD5D}">
      <text>
        <r>
          <rPr>
            <sz val="10"/>
            <rFont val="Arial"/>
            <family val="2"/>
          </rPr>
          <t>IPC = variación anual del total nacional, tomada del boletín del DANE del mes de corte.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tc={5C86C196-0D09-42E1-B983-88EA76E1B5C8}</author>
    <author>Unknown Author</author>
  </authors>
  <commentList>
    <comment ref="AN1" authorId="0" shapeId="0" xr:uid="{5C86C196-0D09-42E1-B983-88EA76E1B5C8}">
      <text>
        <t>[Comentario encadenado]
Su versión de Excel le permite leer este comentario encadenado; sin embargo, las ediciones que se apliquen se quitarán si el archivo se abre en una versión más reciente de Excel. Más información: https://go.microsoft.com/fwlink/?linkid=870924
Comentario:
    Mantener este encabezado en todas las hojas que hacen parte del formato, las hojas de Artículos son para diligenciar o para calcular información, incluir instrucciones 
Respuesta:
    Atendido, se incorpora encabezado en todas las hojas. Adicionalmente, lo mencionado de la nota del diligenciamiento de los artículo ya estaría en la hoja de instrucciones “Nota 2” @Heidi Vanessa Saray Guataquira para tu revisión.</t>
      </text>
    </comment>
    <comment ref="B4" authorId="1" shapeId="0" xr:uid="{F37083FB-4F1F-4B68-8A15-27A7786DBD99}">
      <text>
        <r>
          <rPr>
            <sz val="10"/>
            <rFont val="Arial"/>
            <family val="2"/>
          </rPr>
          <t>Se registra la información de acuerdo a la última versión del Plan de Austeridad del Gasto</t>
        </r>
      </text>
    </comment>
    <comment ref="K5" authorId="1" shapeId="0" xr:uid="{DCA430E9-35D2-490C-9288-87599F31DCDA}">
      <text>
        <r>
          <rPr>
            <sz val="10"/>
            <rFont val="Arial"/>
            <family val="2"/>
          </rPr>
          <t>Información que se debe tomar de Bogdata</t>
        </r>
      </text>
    </comment>
    <comment ref="L5" authorId="1" shapeId="0" xr:uid="{6949C553-A654-49C8-84BC-6CF3C487B75E}">
      <text>
        <r>
          <rPr>
            <sz val="10"/>
            <rFont val="Arial"/>
            <family val="2"/>
          </rPr>
          <t>Información que se debe tomar de Bogdata</t>
        </r>
      </text>
    </comment>
    <comment ref="N5" authorId="1" shapeId="0" xr:uid="{D83E4B48-82B7-4D8D-B429-47D26DB72991}">
      <text>
        <r>
          <rPr>
            <sz val="10"/>
            <rFont val="Arial"/>
            <family val="2"/>
          </rPr>
          <t>Información que se debe tomar de Bogdata</t>
        </r>
      </text>
    </comment>
    <comment ref="O5" authorId="1" shapeId="0" xr:uid="{CC853C0C-C7AB-42FA-8A7A-6EF27EBAFD5B}">
      <text>
        <r>
          <rPr>
            <sz val="10"/>
            <rFont val="Arial"/>
            <family val="2"/>
          </rPr>
          <t>Johana Avila:
periodo (t) con respecto a un periodo (t-1)</t>
        </r>
      </text>
    </comment>
    <comment ref="P5" authorId="1" shapeId="0" xr:uid="{8920D57E-87B3-4605-A44C-6AEDC09660C3}">
      <text>
        <r>
          <rPr>
            <sz val="10"/>
            <rFont val="Arial"/>
            <family val="2"/>
          </rPr>
          <t>Calcula el valor programado de acuerdo con la meta de indicador de austeridad establecida (pesos corrientes)</t>
        </r>
      </text>
    </comment>
    <comment ref="Q5" authorId="1" shapeId="0" xr:uid="{BAEEB8CB-0385-44BA-B852-4BBCFEB968AD}">
      <text>
        <r>
          <rPr>
            <sz val="10"/>
            <rFont val="Arial"/>
            <family val="2"/>
          </rPr>
          <t>periodo (t) con respecto a un periodo (t-1)</t>
        </r>
      </text>
    </comment>
    <comment ref="R5" authorId="1" shapeId="0" xr:uid="{AB8955A6-2B11-4018-B8EB-FC22A931201F}">
      <text>
        <r>
          <rPr>
            <sz val="10"/>
            <rFont val="Arial"/>
            <family val="2"/>
          </rPr>
          <t>Información que se debe tomar de Bogdata</t>
        </r>
      </text>
    </comment>
    <comment ref="S5" authorId="1" shapeId="0" xr:uid="{49977077-4FDE-4CD7-8A09-905268F56EF3}">
      <text>
        <r>
          <rPr>
            <sz val="10"/>
            <rFont val="Arial"/>
            <family val="2"/>
          </rPr>
          <t>Johana Avila:
periodo (t) con respecto a un periodo (t-1)</t>
        </r>
      </text>
    </comment>
    <comment ref="T5" authorId="1" shapeId="0" xr:uid="{96EFA259-6964-47C7-B90B-D9270774DA4F}">
      <text>
        <r>
          <rPr>
            <sz val="10"/>
            <rFont val="Arial"/>
            <family val="2"/>
          </rPr>
          <t>Información que se debe tomar de Bogdata</t>
        </r>
      </text>
    </comment>
    <comment ref="U5" authorId="1" shapeId="0" xr:uid="{A2E146D2-A430-4554-ADD9-8A2A46ED4F6C}">
      <text>
        <r>
          <rPr>
            <sz val="10"/>
            <rFont val="Arial"/>
            <family val="2"/>
          </rPr>
          <t>Información que se debe tomar de Bogdata</t>
        </r>
      </text>
    </comment>
    <comment ref="V5" authorId="1" shapeId="0" xr:uid="{0BF46FDE-07C3-45F3-A8DA-9844EE5BBD6B}">
      <text>
        <r>
          <rPr>
            <sz val="10"/>
            <rFont val="Arial"/>
            <family val="2"/>
          </rPr>
          <t>Calcula el valor comprometido a 30/06/2025 a precios constantes de junio de 2026 (factor: celda B31).</t>
        </r>
      </text>
    </comment>
    <comment ref="W5" authorId="1" shapeId="0" xr:uid="{9612FA97-C035-4DF3-A27D-6644E8864333}">
      <text>
        <r>
          <rPr>
            <sz val="10"/>
            <rFont val="Arial"/>
            <family val="2"/>
          </rPr>
          <t>Información que se debe tomar de Bogdata</t>
        </r>
      </text>
    </comment>
    <comment ref="X5" authorId="1" shapeId="0" xr:uid="{A960CD2D-B205-4CA4-9438-E6F646432B85}">
      <text>
        <r>
          <rPr>
            <sz val="10"/>
            <rFont val="Arial"/>
            <family val="2"/>
          </rPr>
          <t>Johana Avila:
periodo (t) con respecto a un periodo (t-1)</t>
        </r>
      </text>
    </comment>
    <comment ref="Y5" authorId="1" shapeId="0" xr:uid="{966EE633-51E0-47A0-AAF1-325B984ED739}">
      <text>
        <r>
          <rPr>
            <sz val="10"/>
            <rFont val="Arial"/>
            <family val="2"/>
          </rPr>
          <t>periodo (t) con respecto a un periodo (t-1), medido en pesos constantes de la vigencia.</t>
        </r>
      </text>
    </comment>
    <comment ref="Z5" authorId="1" shapeId="0" xr:uid="{5EB58A67-B63A-4456-98A3-DFB25DF7747B}">
      <text>
        <r>
          <rPr>
            <sz val="10"/>
            <rFont val="Arial"/>
            <family val="2"/>
          </rPr>
          <t>Información que se debe tomar de Bogdata</t>
        </r>
      </text>
    </comment>
    <comment ref="AA5" authorId="1" shapeId="0" xr:uid="{9E7BAC52-809D-432D-8FD0-6EC16F39DC7C}">
      <text>
        <r>
          <rPr>
            <sz val="10"/>
            <rFont val="Arial"/>
            <family val="2"/>
          </rPr>
          <t>Johana Avila:
periodo (t) con respecto a un periodo (t-1)</t>
        </r>
      </text>
    </comment>
    <comment ref="AB5" authorId="1" shapeId="0" xr:uid="{B263AB13-3F08-42B9-ABDD-5EAE521ECC97}">
      <text>
        <r>
          <rPr>
            <sz val="10"/>
            <rFont val="Arial"/>
            <family val="2"/>
          </rPr>
          <t>Calcula el valor programado de acuerdo con la meta de indicador de austeridad establecida (pesos corrientes)</t>
        </r>
      </text>
    </comment>
    <comment ref="AC5" authorId="1" shapeId="0" xr:uid="{773B103C-CEFC-4A90-A58D-3869532A14FB}">
      <text>
        <r>
          <rPr>
            <sz val="10"/>
            <rFont val="Arial"/>
            <family val="2"/>
          </rPr>
          <t>Calcula el valor comprometido a 31/12/2025 a precios constantes de 2026 (factor: celda B29).</t>
        </r>
      </text>
    </comment>
    <comment ref="AD5" authorId="1" shapeId="0" xr:uid="{54339BE0-5F3E-4FC5-9E44-51425B9FCA7A}">
      <text>
        <r>
          <rPr>
            <sz val="10"/>
            <rFont val="Arial"/>
            <family val="2"/>
          </rPr>
          <t>periodo (t) con respecto a un periodo (t-1), medido en pesos constantes de la vigencia.</t>
        </r>
      </text>
    </comment>
    <comment ref="AE5" authorId="1" shapeId="0" xr:uid="{163C5354-CD14-4EA5-BCE7-7D63DAC1E6C4}">
      <text>
        <r>
          <rPr>
            <sz val="10"/>
            <rFont val="Arial"/>
            <family val="2"/>
          </rPr>
          <t>Información que se debe tomar de Bogdata</t>
        </r>
      </text>
    </comment>
    <comment ref="AF5" authorId="1" shapeId="0" xr:uid="{D3B7ED9C-DF28-4DE8-B713-A37B68F9FA3E}">
      <text>
        <r>
          <rPr>
            <sz val="10"/>
            <rFont val="Arial"/>
            <family val="2"/>
          </rPr>
          <t>Johana Avila:
periodo (t) con respecto a un periodo (t-1)</t>
        </r>
      </text>
    </comment>
    <comment ref="AG5" authorId="1" shapeId="0" xr:uid="{8F7F450E-A68F-4D09-8E48-BA2CA9CB2844}">
      <text>
        <r>
          <rPr>
            <sz val="10"/>
            <rFont val="Arial"/>
            <family val="2"/>
          </rPr>
          <t>Información que se debe tomar de Bogdata</t>
        </r>
      </text>
    </comment>
    <comment ref="AH5" authorId="1" shapeId="0" xr:uid="{24BFBBA8-8F33-4369-BAF2-9F2FC619D120}">
      <text>
        <r>
          <rPr>
            <sz val="10"/>
            <rFont val="Arial"/>
            <family val="2"/>
          </rPr>
          <t>Johana Avila:
periodo (t) con respecto a un periodo (t-1)</t>
        </r>
      </text>
    </comment>
    <comment ref="AI5" authorId="1" shapeId="0" xr:uid="{03E341CC-AD71-4314-8F61-C2C55D700AC9}">
      <text>
        <r>
          <rPr>
            <sz val="10"/>
            <rFont val="Arial"/>
            <family val="2"/>
          </rPr>
          <t>Calcula el valor comprometido a 30/06/2026 a precios constantes de junio de 2027 (factor: celda B32).</t>
        </r>
      </text>
    </comment>
    <comment ref="AJ5" authorId="1" shapeId="0" xr:uid="{02579713-22B1-4866-957A-F32708C94ED2}">
      <text>
        <r>
          <rPr>
            <sz val="10"/>
            <rFont val="Arial"/>
            <family val="2"/>
          </rPr>
          <t>periodo (t) con respecto a un periodo (t-1), medido en pesos constantes de la vigencia.</t>
        </r>
      </text>
    </comment>
    <comment ref="AK5" authorId="1" shapeId="0" xr:uid="{D66598D0-BB74-4D1F-A5E7-2E090B7E182B}">
      <text>
        <r>
          <rPr>
            <sz val="10"/>
            <rFont val="Arial"/>
            <family val="2"/>
          </rPr>
          <t>Información que se debe tomar de Bogdata</t>
        </r>
      </text>
    </comment>
    <comment ref="AL5" authorId="1" shapeId="0" xr:uid="{EBF3B591-12A7-4565-8F20-FD3150095915}">
      <text>
        <r>
          <rPr>
            <sz val="10"/>
            <rFont val="Arial"/>
            <family val="2"/>
          </rPr>
          <t>Johana Avila:
periodo (t) con respecto a un periodo (t-1)</t>
        </r>
      </text>
    </comment>
    <comment ref="AM5" authorId="1" shapeId="0" xr:uid="{7DBC691D-459B-49A4-874F-FA7F9ADF4E46}">
      <text>
        <r>
          <rPr>
            <sz val="10"/>
            <rFont val="Arial"/>
            <family val="2"/>
          </rPr>
          <t>Información que se debe tomar de Bogdata</t>
        </r>
      </text>
    </comment>
    <comment ref="AN5" authorId="1" shapeId="0" xr:uid="{530D9280-3293-4487-A0D3-F4BF46FA356E}">
      <text>
        <r>
          <rPr>
            <sz val="10"/>
            <rFont val="Arial"/>
            <family val="2"/>
          </rPr>
          <t>Johana Avila:
periodo (t) con respecto a un periodo (t-1)</t>
        </r>
      </text>
    </comment>
    <comment ref="AO5" authorId="1" shapeId="0" xr:uid="{8B043E0A-DD9C-4D89-BEAA-9CC5334EB55C}">
      <text>
        <r>
          <rPr>
            <sz val="10"/>
            <rFont val="Arial"/>
            <family val="2"/>
          </rPr>
          <t>Calcula el valor programado de acuerdo con la meta de indicador de austeridad establecida (pesos corrientes)</t>
        </r>
      </text>
    </comment>
    <comment ref="AP5" authorId="1" shapeId="0" xr:uid="{04F212CD-76FC-4A34-82D7-C898F7CC07AD}">
      <text>
        <r>
          <rPr>
            <sz val="10"/>
            <rFont val="Arial"/>
            <family val="2"/>
          </rPr>
          <t>Calcula el valor comprometido a 31/12/2026 a precios constantes de 2027 (factor: celda B30).</t>
        </r>
      </text>
    </comment>
    <comment ref="AQ5" authorId="1" shapeId="0" xr:uid="{95425B7B-E869-40F1-B1A0-2AB4230C826A}">
      <text>
        <r>
          <rPr>
            <sz val="10"/>
            <rFont val="Arial"/>
            <family val="2"/>
          </rPr>
          <t>periodo (t) con respecto a un periodo (t-1), medido en pesos constantes de la vigencia.</t>
        </r>
      </text>
    </comment>
    <comment ref="AR5" authorId="1" shapeId="0" xr:uid="{CE20FD60-8FE1-493C-9560-83C8344A60B8}">
      <text>
        <r>
          <rPr>
            <sz val="10"/>
            <rFont val="Arial"/>
            <family val="2"/>
          </rPr>
          <t>Información que se debe tomar de Bogdata</t>
        </r>
      </text>
    </comment>
    <comment ref="AS5" authorId="1" shapeId="0" xr:uid="{2CC9B28B-7982-4645-B98B-635D0C8931D4}">
      <text>
        <r>
          <rPr>
            <sz val="10"/>
            <rFont val="Arial"/>
            <family val="2"/>
          </rPr>
          <t>Johana Avila:
periodo (t) con respecto a un periodo (t-1)</t>
        </r>
      </text>
    </comment>
    <comment ref="E6" authorId="1" shapeId="0" xr:uid="{0250D28D-5B03-4D5C-B3A0-B8BF6F94757D}">
      <text>
        <r>
          <rPr>
            <sz val="10"/>
            <rFont val="Arial"/>
            <family val="2"/>
          </rPr>
          <t>Calcula el valor comprometido en 2024 a precios constantes del año 2025.</t>
        </r>
      </text>
    </comment>
    <comment ref="F6" authorId="1" shapeId="0" xr:uid="{BF2CF843-3743-4696-ADD5-1627D37D0CC9}">
      <text>
        <r>
          <rPr>
            <sz val="10"/>
            <rFont val="Arial"/>
            <family val="2"/>
          </rPr>
          <t>Johana Avila:
periodo (t) con respecto a un periodo (t-1)</t>
        </r>
      </text>
    </comment>
    <comment ref="G6" authorId="1" shapeId="0" xr:uid="{5AD759A8-B436-41DA-8900-702B7483E181}">
      <text>
        <r>
          <rPr>
            <sz val="10"/>
            <rFont val="Arial"/>
            <family val="2"/>
          </rPr>
          <t>Registrar la meta indicada del Plan de Austeridad del Gasto para 2025</t>
        </r>
      </text>
    </comment>
    <comment ref="H6" authorId="1" shapeId="0" xr:uid="{B4DE6E73-908B-425D-A783-7D90ABAD3BE8}">
      <text>
        <r>
          <rPr>
            <sz val="10"/>
            <rFont val="Arial"/>
            <family val="2"/>
          </rPr>
          <t>Registrar la meta indicada del Plan de Austeridad del Gasto para 2026</t>
        </r>
      </text>
    </comment>
    <comment ref="I6" authorId="1" shapeId="0" xr:uid="{2C7BB907-6AB2-442C-AB12-C95AA2449FC1}">
      <text>
        <r>
          <rPr>
            <sz val="10"/>
            <rFont val="Arial"/>
            <family val="2"/>
          </rPr>
          <t>Registrar la meta indicada del Plan de Austeridad del Gasto para 2027</t>
        </r>
      </text>
    </comment>
    <comment ref="B28" authorId="1" shapeId="0" xr:uid="{0263B8F0-E2B3-48BC-841B-AA20B2D36404}">
      <text>
        <r>
          <rPr>
            <sz val="10"/>
            <rFont val="Arial"/>
            <family val="2"/>
          </rPr>
          <t>IPC = variación anual del total nacional, tomada del boletín del DANE del mes de corte.</t>
        </r>
      </text>
    </comment>
    <comment ref="B29" authorId="1" shapeId="0" xr:uid="{70B13BF9-3D9C-4E6E-A266-A161124CEF56}">
      <text>
        <r>
          <rPr>
            <sz val="10"/>
            <rFont val="Arial"/>
            <family val="2"/>
          </rPr>
          <t>IPC = variación anual del total nacional, tomada del boletín del DANE del mes de corte.</t>
        </r>
      </text>
    </comment>
    <comment ref="B30" authorId="1" shapeId="0" xr:uid="{EC72A02F-0F87-4D12-A463-6510E10EEBD2}">
      <text>
        <r>
          <rPr>
            <sz val="10"/>
            <rFont val="Arial"/>
            <family val="2"/>
          </rPr>
          <t>IPC = variación anual del total nacional, tomada del boletín del DANE del mes de corte.</t>
        </r>
      </text>
    </comment>
    <comment ref="B31" authorId="1" shapeId="0" xr:uid="{722B81C8-B6C0-4684-BC03-B2D1211CECB3}">
      <text>
        <r>
          <rPr>
            <sz val="10"/>
            <rFont val="Arial"/>
            <family val="2"/>
          </rPr>
          <t>IPC = variación anual del total nacional, tomada del boletín del DANE del mes de corte.</t>
        </r>
      </text>
    </comment>
    <comment ref="B32" authorId="1" shapeId="0" xr:uid="{165350FC-AC59-46E8-B46B-91351A8435C4}">
      <text>
        <r>
          <rPr>
            <sz val="10"/>
            <rFont val="Arial"/>
            <family val="2"/>
          </rPr>
          <t>IPC = variación anual del total nacional, tomada del boletín del DANE del mes de corte.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4" authorId="0" shapeId="0" xr:uid="{507212E4-FBBC-47F1-98B8-4E698403FC9C}">
      <text>
        <r>
          <rPr>
            <sz val="10"/>
            <rFont val="Arial"/>
            <family val="2"/>
          </rPr>
          <t>Se registra la información de acuerdo a la última versión del Plan de Austeridad del Gasto</t>
        </r>
      </text>
    </comment>
    <comment ref="K5" authorId="0" shapeId="0" xr:uid="{986C302C-CE25-4561-9A06-8FA52C8AEEB0}">
      <text>
        <r>
          <rPr>
            <sz val="10"/>
            <rFont val="Arial"/>
            <family val="2"/>
          </rPr>
          <t>Información que se debe tomar de Bogdata</t>
        </r>
      </text>
    </comment>
    <comment ref="L5" authorId="0" shapeId="0" xr:uid="{B4DF64AC-1B6F-4F30-A633-0E4A4C8832BE}">
      <text>
        <r>
          <rPr>
            <sz val="10"/>
            <rFont val="Arial"/>
            <family val="2"/>
          </rPr>
          <t>Información que se debe tomar de Bogdata</t>
        </r>
      </text>
    </comment>
    <comment ref="N5" authorId="0" shapeId="0" xr:uid="{3F6214F7-E8C5-47D1-B70A-7D029442FCA6}">
      <text>
        <r>
          <rPr>
            <sz val="10"/>
            <rFont val="Arial"/>
            <family val="2"/>
          </rPr>
          <t>Información que se debe tomar de Bogdata</t>
        </r>
      </text>
    </comment>
    <comment ref="O5" authorId="0" shapeId="0" xr:uid="{3E0A73D6-7E11-4E8C-A0E0-1461EFD46D99}">
      <text>
        <r>
          <rPr>
            <sz val="10"/>
            <rFont val="Arial"/>
            <family val="2"/>
          </rPr>
          <t>Johana Avila:
periodo (t) con respecto a un periodo (t-1)</t>
        </r>
      </text>
    </comment>
    <comment ref="P5" authorId="0" shapeId="0" xr:uid="{DFF61F57-765A-4F1A-AF23-C0BE6F0B655E}">
      <text>
        <r>
          <rPr>
            <sz val="10"/>
            <rFont val="Arial"/>
            <family val="2"/>
          </rPr>
          <t>Calcula el valor programado de acuerdo con la meta de indicador de austeridad establecida (pesos corrientes)</t>
        </r>
      </text>
    </comment>
    <comment ref="Q5" authorId="0" shapeId="0" xr:uid="{5F1160C6-C8FF-46EA-96AF-FD500A3C7D2C}">
      <text>
        <r>
          <rPr>
            <sz val="10"/>
            <rFont val="Arial"/>
            <family val="2"/>
          </rPr>
          <t>periodo (t) con respecto a un periodo (t-1)</t>
        </r>
      </text>
    </comment>
    <comment ref="R5" authorId="0" shapeId="0" xr:uid="{442AC08C-B34D-4A44-A8DD-3D87A42406C9}">
      <text>
        <r>
          <rPr>
            <sz val="10"/>
            <rFont val="Arial"/>
            <family val="2"/>
          </rPr>
          <t>Información que se debe tomar de Bogdata</t>
        </r>
      </text>
    </comment>
    <comment ref="S5" authorId="0" shapeId="0" xr:uid="{4FC8E24F-691D-47DF-8C16-E6CD75858D13}">
      <text>
        <r>
          <rPr>
            <sz val="10"/>
            <rFont val="Arial"/>
            <family val="2"/>
          </rPr>
          <t>Johana Avila:
periodo (t) con respecto a un periodo (t-1)</t>
        </r>
      </text>
    </comment>
    <comment ref="T5" authorId="0" shapeId="0" xr:uid="{C650EA36-0184-47F3-BBAA-79F4842C3E90}">
      <text>
        <r>
          <rPr>
            <sz val="10"/>
            <rFont val="Arial"/>
            <family val="2"/>
          </rPr>
          <t>Información que se debe tomar de Bogdata</t>
        </r>
      </text>
    </comment>
    <comment ref="U5" authorId="0" shapeId="0" xr:uid="{4CB895DE-0938-419F-AC68-CDB32EFD5BC5}">
      <text>
        <r>
          <rPr>
            <sz val="10"/>
            <rFont val="Arial"/>
            <family val="2"/>
          </rPr>
          <t>Información que se debe tomar de Bogdata</t>
        </r>
      </text>
    </comment>
    <comment ref="V5" authorId="0" shapeId="0" xr:uid="{04D63741-6DEF-4AA6-9D07-C45B26AF46CF}">
      <text>
        <r>
          <rPr>
            <sz val="10"/>
            <rFont val="Arial"/>
            <family val="2"/>
          </rPr>
          <t>Calcula el valor comprometido a 30/06/2025 a precios constantes de junio de 2026 (factor: celda B31).</t>
        </r>
      </text>
    </comment>
    <comment ref="W5" authorId="0" shapeId="0" xr:uid="{5097B178-4F36-4B85-BB03-9DC1AFC80E71}">
      <text>
        <r>
          <rPr>
            <sz val="10"/>
            <rFont val="Arial"/>
            <family val="2"/>
          </rPr>
          <t>periodo (t) con respecto a un periodo (t-1), medido en pesos constantes de la vigencia.</t>
        </r>
      </text>
    </comment>
    <comment ref="X5" authorId="0" shapeId="0" xr:uid="{E5B10448-D270-404D-9962-6C09FE0AC12B}">
      <text>
        <r>
          <rPr>
            <sz val="10"/>
            <rFont val="Arial"/>
            <family val="2"/>
          </rPr>
          <t>Información que se debe tomar de Bogdata</t>
        </r>
      </text>
    </comment>
    <comment ref="Y5" authorId="0" shapeId="0" xr:uid="{1895825B-77E8-4E78-9967-59363E0C910B}">
      <text>
        <r>
          <rPr>
            <sz val="10"/>
            <rFont val="Arial"/>
            <family val="2"/>
          </rPr>
          <t>Johana Avila:
periodo (t) con respecto a un periodo (t-1)</t>
        </r>
      </text>
    </comment>
    <comment ref="Z5" authorId="0" shapeId="0" xr:uid="{BE7E6BC2-1FC3-47B4-8F81-9D321B733D68}">
      <text>
        <r>
          <rPr>
            <sz val="10"/>
            <rFont val="Arial"/>
            <family val="2"/>
          </rPr>
          <t>Información que se debe tomar de Bogdata</t>
        </r>
      </text>
    </comment>
    <comment ref="AA5" authorId="0" shapeId="0" xr:uid="{8FCE5A08-4B28-4F0B-814D-C8F718CFFCC6}">
      <text>
        <r>
          <rPr>
            <sz val="10"/>
            <rFont val="Arial"/>
            <family val="2"/>
          </rPr>
          <t>Johana Avila:
periodo (t) con respecto a un periodo (t-1)</t>
        </r>
      </text>
    </comment>
    <comment ref="AB5" authorId="0" shapeId="0" xr:uid="{BF61E85F-DEA6-46E0-80A1-16F4525F1CE3}">
      <text>
        <r>
          <rPr>
            <sz val="10"/>
            <rFont val="Arial"/>
            <family val="2"/>
          </rPr>
          <t>Calcula el valor programado de acuerdo con la meta de indicador de austeridad establecida (pesos corrientes)</t>
        </r>
      </text>
    </comment>
    <comment ref="AC5" authorId="0" shapeId="0" xr:uid="{6A14702D-DD8C-4AC8-9BD9-9B955903A7D3}">
      <text>
        <r>
          <rPr>
            <sz val="10"/>
            <rFont val="Arial"/>
            <family val="2"/>
          </rPr>
          <t>Calcula el valor comprometido a 31/12/2025 a precios constantes de 2026 (factor: celda B29).</t>
        </r>
      </text>
    </comment>
    <comment ref="AD5" authorId="0" shapeId="0" xr:uid="{12C4A23E-035C-456C-BEC9-0109070485CE}">
      <text>
        <r>
          <rPr>
            <sz val="10"/>
            <rFont val="Arial"/>
            <family val="2"/>
          </rPr>
          <t>periodo (t) con respecto a un periodo (t-1), medido en pesos constantes de la vigencia.</t>
        </r>
      </text>
    </comment>
    <comment ref="AE5" authorId="0" shapeId="0" xr:uid="{871A5347-D399-4AE8-9369-D69AA6298D45}">
      <text>
        <r>
          <rPr>
            <sz val="10"/>
            <rFont val="Arial"/>
            <family val="2"/>
          </rPr>
          <t>Información que se debe tomar de Bogdata</t>
        </r>
      </text>
    </comment>
    <comment ref="AF5" authorId="0" shapeId="0" xr:uid="{2F3676BE-5B73-4BAB-8FFB-9C58EEA96487}">
      <text>
        <r>
          <rPr>
            <sz val="10"/>
            <rFont val="Arial"/>
            <family val="2"/>
          </rPr>
          <t>Johana Avila:
periodo (t) con respecto a un periodo (t-1)</t>
        </r>
      </text>
    </comment>
    <comment ref="AG5" authorId="0" shapeId="0" xr:uid="{3BF55012-EE77-4AC3-A455-373A065EA946}">
      <text>
        <r>
          <rPr>
            <sz val="10"/>
            <rFont val="Arial"/>
            <family val="2"/>
          </rPr>
          <t>Información que se debe tomar de Bogdata</t>
        </r>
      </text>
    </comment>
    <comment ref="AH5" authorId="0" shapeId="0" xr:uid="{0DB39773-18EF-4E53-8544-71253CD0214C}">
      <text>
        <r>
          <rPr>
            <sz val="10"/>
            <rFont val="Arial"/>
            <family val="2"/>
          </rPr>
          <t>Johana Avila:
periodo (t) con respecto a un periodo (t-1)</t>
        </r>
      </text>
    </comment>
    <comment ref="AI5" authorId="0" shapeId="0" xr:uid="{57257DB1-0198-46CD-BED3-CB68D46BA660}">
      <text>
        <r>
          <rPr>
            <sz val="10"/>
            <rFont val="Arial"/>
            <family val="2"/>
          </rPr>
          <t>Calcula el valor comprometido a 30/06/2026 a precios constantes de junio de 2027 (factor: celda B32).</t>
        </r>
      </text>
    </comment>
    <comment ref="AJ5" authorId="0" shapeId="0" xr:uid="{24466100-0DC5-4E9D-A2C6-3A14E38A3187}">
      <text>
        <r>
          <rPr>
            <sz val="10"/>
            <rFont val="Arial"/>
            <family val="2"/>
          </rPr>
          <t>periodo (t) con respecto a un periodo (t-1), medido en pesos constantes de la vigencia.</t>
        </r>
      </text>
    </comment>
    <comment ref="AK5" authorId="0" shapeId="0" xr:uid="{481F3C62-4FFA-4EDC-963C-A235CDC66211}">
      <text>
        <r>
          <rPr>
            <sz val="10"/>
            <rFont val="Arial"/>
            <family val="2"/>
          </rPr>
          <t>Información que se debe tomar de Bogdata</t>
        </r>
      </text>
    </comment>
    <comment ref="AL5" authorId="0" shapeId="0" xr:uid="{E4F9B0FD-1388-4E41-83A6-7EEDB05F219D}">
      <text>
        <r>
          <rPr>
            <sz val="10"/>
            <rFont val="Arial"/>
            <family val="2"/>
          </rPr>
          <t>Johana Avila:
periodo (t) con respecto a un periodo (t-1)</t>
        </r>
      </text>
    </comment>
    <comment ref="AM5" authorId="0" shapeId="0" xr:uid="{15523A71-CC26-4EFD-BB18-A4B42F7997A1}">
      <text>
        <r>
          <rPr>
            <sz val="10"/>
            <rFont val="Arial"/>
            <family val="2"/>
          </rPr>
          <t>Información que se debe tomar de Bogdata</t>
        </r>
      </text>
    </comment>
    <comment ref="AN5" authorId="0" shapeId="0" xr:uid="{9E9BDE3F-7BCD-4042-9EFB-73B0723EDDB9}">
      <text>
        <r>
          <rPr>
            <sz val="10"/>
            <rFont val="Arial"/>
            <family val="2"/>
          </rPr>
          <t>Johana Avila:
periodo (t) con respecto a un periodo (t-1)</t>
        </r>
      </text>
    </comment>
    <comment ref="AO5" authorId="0" shapeId="0" xr:uid="{82AC3BCC-33B3-476B-8802-B35C6F6EBF79}">
      <text>
        <r>
          <rPr>
            <sz val="10"/>
            <rFont val="Arial"/>
            <family val="2"/>
          </rPr>
          <t>Calcula el valor programado de acuerdo con la meta de indicador de austeridad establecida (pesos corrientes)</t>
        </r>
      </text>
    </comment>
    <comment ref="AP5" authorId="0" shapeId="0" xr:uid="{8E7D0A55-C747-4455-A225-C53B79AB55F3}">
      <text>
        <r>
          <rPr>
            <sz val="10"/>
            <rFont val="Arial"/>
            <family val="2"/>
          </rPr>
          <t>Calcula el valor comprometido a 31/12/2026 a precios constantes de 2027 (factor: celda B30).</t>
        </r>
      </text>
    </comment>
    <comment ref="AQ5" authorId="0" shapeId="0" xr:uid="{726235DF-439C-4C8A-B199-E07261426161}">
      <text>
        <r>
          <rPr>
            <sz val="10"/>
            <rFont val="Arial"/>
            <family val="2"/>
          </rPr>
          <t>periodo (t) con respecto a un periodo (t-1), medido en pesos constantes de la vigencia.</t>
        </r>
      </text>
    </comment>
    <comment ref="AR5" authorId="0" shapeId="0" xr:uid="{CCCDEE59-71A7-4240-BC62-537A14997444}">
      <text>
        <r>
          <rPr>
            <sz val="10"/>
            <rFont val="Arial"/>
            <family val="2"/>
          </rPr>
          <t>Información que se debe tomar de Bogdata</t>
        </r>
      </text>
    </comment>
    <comment ref="AS5" authorId="0" shapeId="0" xr:uid="{91506ACA-4FD4-4D30-B092-F1FD872C5A5F}">
      <text>
        <r>
          <rPr>
            <sz val="10"/>
            <rFont val="Arial"/>
            <family val="2"/>
          </rPr>
          <t>Johana Avila:
periodo (t) con respecto a un periodo (t-1)</t>
        </r>
      </text>
    </comment>
    <comment ref="E6" authorId="0" shapeId="0" xr:uid="{4D678432-AB65-47BB-85EF-B5B63201D84E}">
      <text>
        <r>
          <rPr>
            <sz val="10"/>
            <rFont val="Arial"/>
            <family val="2"/>
          </rPr>
          <t>Calcula el valor comprometido en 2024 a precios constantes del año 2025.</t>
        </r>
      </text>
    </comment>
    <comment ref="F6" authorId="0" shapeId="0" xr:uid="{9129BCA4-C2D5-4CA6-A4DB-FB0176ED03C6}">
      <text>
        <r>
          <rPr>
            <sz val="10"/>
            <rFont val="Arial"/>
            <family val="2"/>
          </rPr>
          <t>Johana Avila:
periodo (t) con respecto a un periodo (t-1)</t>
        </r>
      </text>
    </comment>
    <comment ref="G6" authorId="0" shapeId="0" xr:uid="{DE6F6572-BCAA-4C89-9F08-A1E4179FA657}">
      <text>
        <r>
          <rPr>
            <sz val="10"/>
            <rFont val="Arial"/>
            <family val="2"/>
          </rPr>
          <t>Registrar la meta indicada del Plan de Austeridad del Gasto para 2025</t>
        </r>
      </text>
    </comment>
    <comment ref="H6" authorId="0" shapeId="0" xr:uid="{0D866DF8-3490-48A9-8B55-0A0E20DA812D}">
      <text>
        <r>
          <rPr>
            <sz val="10"/>
            <rFont val="Arial"/>
            <family val="2"/>
          </rPr>
          <t>Registrar la meta indicada del Plan de Austeridad del Gasto para 2026</t>
        </r>
      </text>
    </comment>
    <comment ref="I6" authorId="0" shapeId="0" xr:uid="{42091D42-1404-449A-B9B0-2440941EE4CD}">
      <text>
        <r>
          <rPr>
            <sz val="10"/>
            <rFont val="Arial"/>
            <family val="2"/>
          </rPr>
          <t>Registrar la meta indicada del Plan de Austeridad del Gasto para 2027</t>
        </r>
      </text>
    </comment>
    <comment ref="B28" authorId="0" shapeId="0" xr:uid="{D9CB770C-95DE-44A0-B4FF-44863C683EFA}">
      <text>
        <r>
          <rPr>
            <sz val="10"/>
            <rFont val="Arial"/>
            <family val="2"/>
          </rPr>
          <t>IPC = variación anual del total nacional, tomada del boletín del DANE del mes de corte.</t>
        </r>
      </text>
    </comment>
    <comment ref="B29" authorId="0" shapeId="0" xr:uid="{C4CD23B2-8DB3-4F35-A2F7-54A152920595}">
      <text>
        <r>
          <rPr>
            <sz val="10"/>
            <rFont val="Arial"/>
            <family val="2"/>
          </rPr>
          <t>IPC = variación anual del total nacional, tomada del boletín del DANE del mes de corte.</t>
        </r>
      </text>
    </comment>
    <comment ref="B30" authorId="0" shapeId="0" xr:uid="{52E70657-E522-4265-8538-7FE8938C7CEE}">
      <text>
        <r>
          <rPr>
            <sz val="10"/>
            <rFont val="Arial"/>
            <family val="2"/>
          </rPr>
          <t>IPC = variación anual del total nacional, tomada del boletín del DANE del mes de corte.</t>
        </r>
      </text>
    </comment>
    <comment ref="B31" authorId="0" shapeId="0" xr:uid="{23EB59DE-D96D-4EE7-9CD1-74A163FD7B2A}">
      <text>
        <r>
          <rPr>
            <sz val="10"/>
            <rFont val="Arial"/>
            <family val="2"/>
          </rPr>
          <t>IPC = variación anual del total nacional, tomada del boletín del DANE del mes de corte.</t>
        </r>
      </text>
    </comment>
    <comment ref="B32" authorId="0" shapeId="0" xr:uid="{36244A8B-3C47-4A8B-9F5C-E56914C4B391}">
      <text>
        <r>
          <rPr>
            <sz val="10"/>
            <rFont val="Arial"/>
            <family val="2"/>
          </rPr>
          <t>IPC = variación anual del total nacional, tomada del boletín del DANE del mes de corte.</t>
        </r>
      </text>
    </comment>
  </commentList>
</comments>
</file>

<file path=xl/sharedStrings.xml><?xml version="1.0" encoding="utf-8"?>
<sst xmlns="http://schemas.openxmlformats.org/spreadsheetml/2006/main" count="329" uniqueCount="135">
  <si>
    <t>ANEXO 1. INFORME DE SEGUIMIENTO PLAN DE AUSTERIDAD DEL GASTO PÚBLICO</t>
  </si>
  <si>
    <t>CONCEPTO
(Decreto 645 de 2025)</t>
  </si>
  <si>
    <t>FORMULACIÓN</t>
  </si>
  <si>
    <t>PLAN DE AUSTERIDAD EN EL GASTO 2025-2027</t>
  </si>
  <si>
    <t>SEGUIMIENTO RESULTADOS PLAN DE AUSTERIDAD
 2025-2026</t>
  </si>
  <si>
    <t>SEGUIMIENTO RESULTADOS PLAN DE AUSTERIDAD
 2026-2027</t>
  </si>
  <si>
    <t>SEGUIMIENTO RESULTADOS PLAN DE AUSTERIDAD
 2025-2027</t>
  </si>
  <si>
    <t>Código Presupuestal / Descripción rubro presupuestal
(Funcionamiento e Inversión)</t>
  </si>
  <si>
    <t>LÍNEA BASE</t>
  </si>
  <si>
    <t>META INDICADOR DE AUSTERIDAD</t>
  </si>
  <si>
    <t>AÑO 2024</t>
  </si>
  <si>
    <t>I SEMESTRE 2025</t>
  </si>
  <si>
    <t>AÑO 2025</t>
  </si>
  <si>
    <t>I SEMESTRE 2026</t>
  </si>
  <si>
    <t>AÑO 2026</t>
  </si>
  <si>
    <t>I SEMESTRE 2027</t>
  </si>
  <si>
    <t>AÑO 2027</t>
  </si>
  <si>
    <t>AÑO 2023</t>
  </si>
  <si>
    <t>Valor Girado
31/12/2024</t>
  </si>
  <si>
    <t>Valor Girado
30/06/2025</t>
  </si>
  <si>
    <t>Valor Girado
30/06/2025
(constantes) a pesos 2026</t>
  </si>
  <si>
    <t>Valor Comprometido
a 31/12/2025</t>
  </si>
  <si>
    <t>Resultado
Indicador Austeridad
Comprometido
31/12/2025</t>
  </si>
  <si>
    <t>Valor programado
31/12/2025
(pesos corrientes)</t>
  </si>
  <si>
    <t>Resultado Indicador de Austeridad 31/12/2025 (pesos constantes de 2025)</t>
  </si>
  <si>
    <t>Valor Girado
31/12/2025</t>
  </si>
  <si>
    <t>Resultado
Indicador Austeridad
Girado
31/12/2025</t>
  </si>
  <si>
    <t>Valor comprometido
a 30/06/2026</t>
  </si>
  <si>
    <t>Resultado
Indicador Austeridad
(Comprometido)
30/06/2026</t>
  </si>
  <si>
    <t>Valor comprometido 30/06/2025 en pesos constantes de 2026</t>
  </si>
  <si>
    <t>Valor Girado
30/06/2026</t>
  </si>
  <si>
    <t>Resultado
Indicador Austeridad
Girado
30/06/2026</t>
  </si>
  <si>
    <t>Resultado Indicador de Austeridad Girado 30/06/2026 (pesos constantes de 2026)</t>
  </si>
  <si>
    <t>Valor Comprometido
a 31/12/2026</t>
  </si>
  <si>
    <t>Resultado
Indicador Austeridad
Comprometido
31/12/2026</t>
  </si>
  <si>
    <t>Valor programado
31/12/2026
(pesos corrientes)</t>
  </si>
  <si>
    <t>Valor comprometido 31/12/2026 en pesos constantes de 2026</t>
  </si>
  <si>
    <t>Resultado Indicador de Austeridad 31/12/2026 (pesos constantes de 2026)</t>
  </si>
  <si>
    <t>Valor Girado
31/12/2026</t>
  </si>
  <si>
    <t>Resultado
Indicador Austeridad
Girado
31/12/2026</t>
  </si>
  <si>
    <t>Valor comprometido
a 30/06/2027</t>
  </si>
  <si>
    <t>Resultado
Indicador Austeridad
Comprometido 
30/06/2027</t>
  </si>
  <si>
    <t>Valor comprometido 30/06/2026 en pesos constantes de 2027</t>
  </si>
  <si>
    <t>Resultado Indicador de Austeridad Comprometido 30/06/2027 (pesos constantes de 2027)</t>
  </si>
  <si>
    <t>Valor Girado
30/06/2027</t>
  </si>
  <si>
    <t>Resultado
Indicador Austeridad
Girado
30/06/2027</t>
  </si>
  <si>
    <t>Valor Comprometido
a 31/12/2027</t>
  </si>
  <si>
    <t>Resultado
Indicador Austeridad
Comprometido
31/12/2027</t>
  </si>
  <si>
    <t>Valor programado
31/12/2027
(pesos corrientes)</t>
  </si>
  <si>
    <t>Valor comprometido 31/12/2026 en pesos constantes de 2027</t>
  </si>
  <si>
    <t>Resultado Indicador de Austeridad 31/12/2027 (pesos constantes de 2027)</t>
  </si>
  <si>
    <t>Valor Girado
31/12/2027</t>
  </si>
  <si>
    <t>Resultado
Indicador Austeridad
Girado
31/12/2027</t>
  </si>
  <si>
    <t>Valor comprometido
a 31/12/2023</t>
  </si>
  <si>
    <t>Valor comprometido
a 31/12/2024</t>
  </si>
  <si>
    <t>Valor comprometido 31/12/2024 en pesos constantes de 2025</t>
  </si>
  <si>
    <t>Resultado
Indicador Austeridad
Comprometido
31/12/2024</t>
  </si>
  <si>
    <t>Servicios de personal</t>
  </si>
  <si>
    <t>Artículo 337° - Reducción del gasto en CPS profesionales y de apoyo a la gestión</t>
  </si>
  <si>
    <t>N.A.  
Se registran totales. Corresponde con lo reportado en SIDEAP y SIVICOF</t>
  </si>
  <si>
    <t xml:space="preserve">Artículo 338° - Horas extras, dominicales y festivos </t>
  </si>
  <si>
    <t>Artículo 339° - Viáticos y gastos de viaje</t>
  </si>
  <si>
    <t>O2120202010</t>
  </si>
  <si>
    <t>Artículo 340° - Compensación por vacaciones</t>
  </si>
  <si>
    <t>O211010300102</t>
  </si>
  <si>
    <t>Artículo 341° - Bono navideño</t>
  </si>
  <si>
    <t>O21202020090696590</t>
  </si>
  <si>
    <t>Artículo 342 - Capacitación</t>
  </si>
  <si>
    <t>O21202020090292920</t>
  </si>
  <si>
    <t>Artículo 343 - Bienestar</t>
  </si>
  <si>
    <t>Artículo 344 - Eventos y conmemoraciones</t>
  </si>
  <si>
    <t>Artículo 345 - Fondos educativos</t>
  </si>
  <si>
    <t>Servicios Administrativos</t>
  </si>
  <si>
    <t>Artículo 346 - Telefonía.</t>
  </si>
  <si>
    <t>O21202020080484110
O21202020080484120
O21202020080484290</t>
  </si>
  <si>
    <t>Artículo 347 - Vehículos oficiales.</t>
  </si>
  <si>
    <t>O2120201003033331101 y O2120202008078714199 y O2120202008078714102</t>
  </si>
  <si>
    <t>Artículo 348 - Adquisición de vehículos y maquinaria.</t>
  </si>
  <si>
    <t>O23201010030701</t>
  </si>
  <si>
    <t>Artículo 349 - Fotocopiado, multicopiado e impresión.</t>
  </si>
  <si>
    <t>O21202020080585951
O2120201003023212801
O2120201003083891206</t>
  </si>
  <si>
    <t>Artículo 350 - Publicidad distrital.</t>
  </si>
  <si>
    <t>O230117450220240254</t>
  </si>
  <si>
    <t>Artículo 351 - Cajas menores.</t>
  </si>
  <si>
    <t>Artículo 352 - Mantenimiento o reparación de bienes inmuebles o muebles.</t>
  </si>
  <si>
    <t>O2120201004024299991-O212020200662165</t>
  </si>
  <si>
    <t>Artículo 353 - Suscripciones.</t>
  </si>
  <si>
    <t> O230117450220240254</t>
  </si>
  <si>
    <t>Artículo 354 - Servicios públicos.</t>
  </si>
  <si>
    <t>O21202020080686312, O21202020080686330, O21202020090494231</t>
  </si>
  <si>
    <t>IPC anual 2025 (DANE, dic-2025) - cierre de vigencia:</t>
  </si>
  <si>
    <t>Celda de entrada (azul). Actualiza la línea base 31/12/2024 a pesos constantes de 2025.</t>
  </si>
  <si>
    <t>IPC anual 2026 (DANE, dic-2026) - cierre de vigencia:</t>
  </si>
  <si>
    <t>Celda de entrada (azul). Actualiza el comprometido 31/12/2025 a pesos constantes de 2026.</t>
  </si>
  <si>
    <t>IPC anual 2027 (DANE, dic-2027) - cierre de vigencia:</t>
  </si>
  <si>
    <t>Celda de entrada (azul). Actualiza el comprometido 31/12/2026 a pesos constantes de 2027.</t>
  </si>
  <si>
    <t>IPC anual a junio de 2026 (DANE, jun-2026) - I semestre:</t>
  </si>
  <si>
    <t>Celda de entrada (azul). Actualiza el comprometido 30/06/2025 a pesos constantes de junio de 2026.</t>
  </si>
  <si>
    <t>IPC anual a junio de 2027 (DANE, jun-2027) - I semestre:</t>
  </si>
  <si>
    <t>Celda de entrada (azul). Actualiza el comprometido 30/06/2026 a pesos constantes de junio de 2027.</t>
  </si>
  <si>
    <r>
      <t>Nota 1 - Hoja Circular Externa SDH:</t>
    </r>
    <r>
      <rPr>
        <sz val="11"/>
        <rFont val="Garamond"/>
        <family val="1"/>
      </rPr>
      <t xml:space="preserve"> Se puede utilizar la hoja llamada "Rubros (Circular base)" con los rubros presupuestales según lo descrito en el Anexo de la Circular Externa No. SDH-000009, como referencia para el diligenciamiento de los rubros.</t>
    </r>
  </si>
  <si>
    <r>
      <t>Nota 2 - Base de Revisión:</t>
    </r>
    <r>
      <rPr>
        <sz val="11"/>
        <rFont val="Garamond"/>
        <family val="1"/>
      </rPr>
      <t xml:space="preserve"> Registrar por cada concepto de gasto una hoja en el cual se detalla la ejecución por artículo: corresponde al archivo de soporte que contiene una hoja con la totalidad de los registros y una hoja por cada artículo del Decreto 645 de 2025 (Art. 337, 338, 339, etc.), donde se detalla la ejecución presupuestal a nivel de compromiso/CRP (número de CDP y CRP, objeto, rubro, valor del CRP, anulaciones, reintegros, valor neto y autorización de giro). Es la fuente de soporte de los valores comprometidos y girados que se consolidan en este formato.</t>
    </r>
  </si>
  <si>
    <r>
      <t>Nota 3 - Soporte Artículo 337:</t>
    </r>
    <r>
      <rPr>
        <sz val="11"/>
        <rFont val="Garamond"/>
        <family val="1"/>
      </rPr>
      <t xml:space="preserve"> Para el reporte correspondiente al artículo 337, se debe adjuntar la información generada desde el sistema SIDEAP con corte al 31 de diciembre de la vigencia objeto de seguimiento.</t>
    </r>
  </si>
  <si>
    <r>
      <t xml:space="preserve">Nota 4 - Exepción de conceptos: </t>
    </r>
    <r>
      <rPr>
        <sz val="11"/>
        <rFont val="Garamond"/>
        <family val="1"/>
      </rPr>
      <t>En el caso de los Fondos de Desarrollo Local no deberá registrarse información para los artículos 338, 339, 340, 341, 342, 343 y 345. Esta excepción no aplica para la Secretaría Distrital de Gobierno (SDG), el Departamento Administrativo de la Defensoría del Espacio Público (DADEP) ni el Instituto Distrital de la Participación y Acción Comunal (IDPAC), entidades que deberán reportar la información correspondiente de acuerdo con sus competencias y ejecución presupuestal.</t>
    </r>
  </si>
  <si>
    <r>
      <t xml:space="preserve">Valor Comprometido
a 30/06/2025
</t>
    </r>
    <r>
      <rPr>
        <b/>
        <sz val="11"/>
        <color rgb="FFFF0000"/>
        <rFont val="Garamond"/>
        <family val="1"/>
      </rPr>
      <t>(corrientes)</t>
    </r>
  </si>
  <si>
    <t>O211010100102</t>
  </si>
  <si>
    <t>Valor Comprometido
a 30/06/2025
(corrientes)</t>
  </si>
  <si>
    <t>Resultado
Indicador Austeridad
Comprometido
30/06/2026</t>
  </si>
  <si>
    <t>Valor comprometido 31/12/2025 en pesos constantes de 2026</t>
  </si>
  <si>
    <t>O21202020090191112
O232020200668014
O232020200881400
O232020200882120
O232020200882130
O232020200883118
O232020200883142
O232020200883162
O232020200883913
O232020200884392
O232020200884520
O232020200885954
O232020200991114
O232020200991115
O232020200991124
O232020200991137
O232020200991290</t>
  </si>
  <si>
    <t>O211010300102
O23102010010802</t>
  </si>
  <si>
    <t>N/A</t>
  </si>
  <si>
    <t>O21202020090191191</t>
  </si>
  <si>
    <t>O21202020080484110
O21202020080484120</t>
  </si>
  <si>
    <t>O2120201003033331101
O2120201003033336103
O2120201003063611101
O2120202008078714199
O212020200701030571351
O2120202008078714102</t>
  </si>
  <si>
    <t>O21202020070373123</t>
  </si>
  <si>
    <t>O232020200883611
O232020200883913
O232020200885961</t>
  </si>
  <si>
    <t>O2120202008078715999
O2120201002072719099
O2120201003013144102
O2120201003013160099
O2120201003053511001
O2120201003053511018
O2120201003053549951
O2120201003063632009
O2120201003073711501
O2120201003073757010
O2120201003073794002
O2120201004024291101
O2120201004024292299
O2120201004024294498
O2120201004024299991
O2120201004064651009
O2120201004064693998
O2120201004064693999
O2120201003053511004
O2120201003083899918
O2120201003013144901
O212020200662560</t>
  </si>
  <si>
    <t>O21202020090494239
O21202020080686312
O21202020090494110
O232020200886330
O232020200886312
O232020200994239
O232020200994110</t>
  </si>
  <si>
    <r>
      <rPr>
        <b/>
        <i/>
        <sz val="11"/>
        <rFont val="Garamond"/>
        <family val="1"/>
      </rPr>
      <t>Nota 1 - Hoja Circular Externa SDH:</t>
    </r>
    <r>
      <rPr>
        <sz val="11"/>
        <rFont val="Garamond"/>
        <family val="1"/>
      </rPr>
      <t xml:space="preserve"> Se puede utilizar la hoja llamada "Rubros (Circular base)" con los rubros presupuestales según lo descrito en el Anexo de la Circular Externa No. SDH-000009, como referencia para el diligenciamiento de los rubros.
</t>
    </r>
    <r>
      <rPr>
        <b/>
        <i/>
        <sz val="11"/>
        <rFont val="Garamond"/>
        <family val="1"/>
      </rPr>
      <t>Nota 2 - Base de Revisión:</t>
    </r>
    <r>
      <rPr>
        <sz val="11"/>
        <rFont val="Garamond"/>
        <family val="1"/>
      </rPr>
      <t xml:space="preserve"> Registrar por cada concepto de gasto una hoja en el cual se detalla la ejecución por artículo: corresponde al archivo de soporte que contiene una hoja con la totalidad de los registros y una hoja por cada artículo del Decreto 645 de 2025 (Art. 337, 338, 339, etc.), donde se detalla la ejecución presupuestal a nivel de compromiso/CRP (número de CDP y CRP, objeto, rubro, valor del CRP, anulaciones, reintegros, valor neto y autorización de giro). Es la fuente de soporte de los valores comprometidos y girados que se consolidan en este formato.
</t>
    </r>
    <r>
      <rPr>
        <b/>
        <i/>
        <sz val="11"/>
        <rFont val="Garamond"/>
        <family val="1"/>
      </rPr>
      <t>Nota 3 - Soporte Artículo 337:</t>
    </r>
    <r>
      <rPr>
        <sz val="11"/>
        <rFont val="Garamond"/>
        <family val="1"/>
      </rPr>
      <t xml:space="preserve"> Para el reporte correspondiente al artículo 337, se debe adjuntar la información generada desde el sistema SIDEAP con corte al 31 de diciembre de la vigencia objeto de seguimiento.
</t>
    </r>
    <r>
      <rPr>
        <b/>
        <i/>
        <sz val="11"/>
        <rFont val="Garamond"/>
        <family val="1"/>
      </rPr>
      <t xml:space="preserve">Nota 4 - Exepción de conceptos: </t>
    </r>
    <r>
      <rPr>
        <sz val="11"/>
        <rFont val="Garamond"/>
        <family val="1"/>
      </rPr>
      <t>En el caso de los Fondos de Desarrollo Local no deberá registrarse información para los artículos 338, 339, 340, 341, 342, 343 y 345. Esta excepción no aplica para la Secretaría Distrital de Gobierno (SDG), el Departamento Administrativo de la Defensoría del Espacio Público (DADEP) ni el Instituto Distrital de la Participación y Acción Comunal (IDPAC), entidades que deberán reportar la información correspondiente de acuerdo con sus competencias y ejecución presupuestal.</t>
    </r>
  </si>
  <si>
    <t>Valor Comprometido
a 30/06/2025</t>
  </si>
  <si>
    <t xml:space="preserve">O23011745012024001003026*Consolidación de la defensa del espacio público -Documentos Planeacion
O23011745012024001003046*Consolidación de la defensa del espacio público - Documentos de lineamientos técnicos
O23011745012024001006008*Consolidación de la defensa del espacio público - Servicio de información actualizado
O23011745012024001007008*Consolidación de la defensa del espacio público - Servicio de información actualizado
O23011745012024002203045*Generación de proyectos de bienestar con enfoque de género - Documentos de investigación
O23011745012024002203046*Generación de proyectos de bienestar con enfoque de género - Documentos de lineamientos técnicos
O23011745012024005901008*Fortalecimiento del proceso de actualización del Inventario de Bienes - Servicio de información actualizado
O23011745012024005902008*Fortalecimiento del proceso de actualización del Inventario de Bienes - Servicio de información actualizado
O23011745012024005903045*Fortalecimiento del proceso de actualización del Inventario de Bienes - Documentos de investigación
O23011745012024005903046*Fortalecimiento del proceso de actualización del Inventario de Bienes - Documentos de lineamientos técnicos
O23011745992024010808023*Implementación de la estrategia de fortalecimiento de la gestión - Servicio de Implementación Sistemas de Gestión
O23011745992024010808028*Implementación de la estrategia de fortalecimiento de la gestión - Servicio de información actualizado
O23011745992024010808031*Implementación de la estrategia de fortalecimiento de la gestión - Servicio de asistencia técnica
O23011745992024016809005*Fortalecimiento de las TIC - Documento para la planeación estratégica en TI
O23011745992024016809007*Fortalecimiento de las TIC - Servicios tecnológicos
O23011745992024016809018*Fortalecimiento de las TIC - Documentos de lineamientos técnicos
</t>
  </si>
  <si>
    <t>O211010100102 Horas extras, dominicales, festivos y recargos</t>
  </si>
  <si>
    <t>O2120202010 Viáticos de los funcionarios en comisión
O21202020060464241 Servicios de transporte aéreo de pasajeros, excepto los servicios de aerotaxi
O21202020060464220 Servicios de transporte terrestre de pasajeros, diferente del transporte local y turístico de pasajeros</t>
  </si>
  <si>
    <t>O211010300102 Indemnización por vacaciones</t>
  </si>
  <si>
    <t>O21202020090292913 Servicios de educación para la formación y el trabajo</t>
  </si>
  <si>
    <t>O21202020090696620 Servicios de apoyo relacionados con el deporte y la recreación
O21202020090696511 Servicios de promoción de eventos deportivos y recreativos</t>
  </si>
  <si>
    <t>O23011745012024005903045 Fortalecimiento del proceso de actualización del inventario de uso Público y Bienes Fiscales en Bogotá D.C
O23011745012024001003046 Consolidación de la defensa del espacio espacio público y la apropiación del patrimonio inmobiliario de Bogotá D.C.</t>
  </si>
  <si>
    <t xml:space="preserve">O21202020080484131 Servicios móviles de voz
O21202020080484120 Servicios de telefonía fija (acceso)
O21202020080484222 Servicios de acceso a Internet de banda ancha
</t>
  </si>
  <si>
    <t>O2120201003033331101 Gasolina motor corriente
O2120202008078714102 Servicio de mantenimiento y reparación de vehículos automóviles
O23011602330000007838 Fortalecimiento de la sostenibilidad y defensa del patrimonio inmobiliario distrital y el espacio público a cargo del DADEP en Bogotá</t>
  </si>
  <si>
    <t>O2120201003023212801 Papel bond
O2120201003063699002 Artículos de material plástico para escritorio y dibujo</t>
  </si>
  <si>
    <t>O23011745992024010808023 Implementación de la estrategia de fortalecimiento de la gestión institucional y operativa para mejorar el servicio a la ciudadanía en Bogotá D.C</t>
  </si>
  <si>
    <t>O2120201003023212899 Papeles n.c.p.
O2120201003063627098 Artículos de caucho n.c.p. para escritorio
O2120201003083812199 Muebles metálicos n.c.p. para oficina
O2120201004024299994 Artículos de aluminio n.c.p.
O21202020060464112 Servicios de transporte terrestre local regular de pasajeros
O21202020080282130 Servicios de documentación y certificación jurídica
O21202020080585951 Servicios de copia y reproducción
O2120202008078715999 Servicio de mantenimiento y reparación de otros equipos n.c.p.
O230117450120240059 Fortalecimiento del proceso de actualización del inventario de uso Público y Bienes Fiscales en Bogotá D.C
O2120202008078711001 Servicio de mantenimiento y reparación de productos metálicos estructurales y sus partes
O2120201004024299214 Accesorios metálicos para muebles
O2120201003063649034 Arandelas y otros empaques de plástico</t>
  </si>
  <si>
    <t>O2120201004024299991 Artículos n.c.p. de ferretería y cerrajería</t>
  </si>
  <si>
    <t>O21202020060969112 Servicios de distribución de electricidad (por cuenta propia)
O21202020090494110 Servicios de alcantarillado y tratamiento de aguas residuales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</si>
</sst>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_-* #,##0_-;\-* #,##0_-;_-* \-??_-;_-@_-"/>
    <numFmt numFmtId="165" formatCode="_-* #,##0_-;\-* #,##0_-;_-* &quot;-&quot;??_-;_-@_-"/>
    <numFmt numFmtId="167" formatCode="_-&quot;$&quot;\ * #,##0_-;\-&quot;$&quot;\ * #,##0_-;_-&quot;$&quot;\ * &quot;-&quot;??_-;_-@_-"/>
    <numFmt numFmtId="169" formatCode="&quot;$&quot;\ #,##0"/>
  </numFmts>
  <fonts count="27" x14ac:knownFonts="1">
    <font>
      <sz val="11"/>
      <color theme="1"/>
      <name val="Aptos Narrow"/>
      <family val="2"/>
      <scheme val="minor"/>
    </font>
    <font>
      <sz val="11"/>
      <color theme="1"/>
      <name val="Aptos Narrow"/>
      <family val="2"/>
      <scheme val="minor"/>
    </font>
    <font>
      <b/>
      <sz val="20"/>
      <name val="Garamond"/>
      <family val="1"/>
      <charset val="1"/>
    </font>
    <font>
      <b/>
      <sz val="15"/>
      <name val="Garamond"/>
      <family val="1"/>
    </font>
    <font>
      <sz val="12"/>
      <name val="Garamond"/>
      <family val="1"/>
    </font>
    <font>
      <b/>
      <sz val="11"/>
      <color rgb="FF000000"/>
      <name val="Garamond"/>
      <family val="1"/>
      <charset val="1"/>
    </font>
    <font>
      <sz val="12"/>
      <color rgb="FF969696"/>
      <name val="Garamond"/>
      <family val="1"/>
      <charset val="1"/>
    </font>
    <font>
      <b/>
      <sz val="12"/>
      <name val="Garamond"/>
      <family val="1"/>
      <charset val="1"/>
    </font>
    <font>
      <b/>
      <sz val="12"/>
      <color rgb="FF000000"/>
      <name val="Garamond"/>
      <family val="1"/>
      <charset val="1"/>
    </font>
    <font>
      <sz val="12"/>
      <name val="Garamond"/>
      <family val="1"/>
      <charset val="1"/>
    </font>
    <font>
      <sz val="10"/>
      <name val="Arial"/>
      <family val="2"/>
    </font>
    <font>
      <b/>
      <sz val="11"/>
      <name val="Garamond"/>
      <family val="1"/>
    </font>
    <font>
      <sz val="11"/>
      <color rgb="FF0000FF"/>
      <name val="Garamond"/>
      <family val="1"/>
    </font>
    <font>
      <sz val="11"/>
      <color rgb="FF000000"/>
      <name val="Garamond"/>
      <family val="1"/>
    </font>
    <font>
      <b/>
      <sz val="11"/>
      <color rgb="FF000000"/>
      <name val="Garamond"/>
      <family val="1"/>
    </font>
    <font>
      <b/>
      <i/>
      <sz val="11"/>
      <name val="Garamond"/>
      <family val="1"/>
    </font>
    <font>
      <sz val="11"/>
      <name val="Garamond"/>
      <family val="1"/>
    </font>
    <font>
      <b/>
      <sz val="11"/>
      <name val="Garamond"/>
      <family val="1"/>
      <charset val="1"/>
    </font>
    <font>
      <sz val="10"/>
      <name val="Garamond"/>
      <family val="1"/>
      <charset val="1"/>
    </font>
    <font>
      <sz val="11"/>
      <name val="Garamond"/>
      <family val="1"/>
      <charset val="1"/>
    </font>
    <font>
      <sz val="9"/>
      <color indexed="81"/>
      <name val="Tahoma"/>
      <charset val="1"/>
    </font>
    <font>
      <b/>
      <sz val="12"/>
      <name val="Garamond"/>
      <family val="1"/>
    </font>
    <font>
      <sz val="11"/>
      <color theme="1"/>
      <name val="Garamond"/>
      <family val="1"/>
    </font>
    <font>
      <b/>
      <sz val="12"/>
      <color rgb="FF000000"/>
      <name val="Garamond"/>
      <family val="1"/>
    </font>
    <font>
      <sz val="11"/>
      <color rgb="FF969696"/>
      <name val="Garamond"/>
      <family val="1"/>
    </font>
    <font>
      <b/>
      <sz val="11"/>
      <color rgb="FFFF0000"/>
      <name val="Garamond"/>
      <family val="1"/>
    </font>
    <font>
      <sz val="11"/>
      <color rgb="FF969696"/>
      <name val="Garamond"/>
      <family val="1"/>
      <charset val="1"/>
    </font>
  </fonts>
  <fills count="22">
    <fill>
      <patternFill patternType="none"/>
    </fill>
    <fill>
      <patternFill patternType="gray125"/>
    </fill>
    <fill>
      <patternFill patternType="solid">
        <fgColor rgb="FFFFFFFF"/>
        <bgColor rgb="FFF2F2F2"/>
      </patternFill>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89013336588644"/>
        <bgColor rgb="FFD9D9D9"/>
      </patternFill>
    </fill>
    <fill>
      <patternFill patternType="solid">
        <fgColor theme="0" tint="-4.9989318521683403E-2"/>
        <bgColor rgb="FFFFFFFF"/>
      </patternFill>
    </fill>
    <fill>
      <patternFill patternType="solid">
        <fgColor theme="8" tint="0.79989013336588644"/>
        <bgColor rgb="FFFFFF99"/>
      </patternFill>
    </fill>
    <fill>
      <patternFill patternType="solid">
        <fgColor theme="4" tint="0.79989013336588644"/>
        <bgColor rgb="FFCCFFCC"/>
      </patternFill>
    </fill>
    <fill>
      <patternFill patternType="solid">
        <fgColor theme="2" tint="-0.14999847407452621"/>
        <bgColor rgb="FFF8CFCE"/>
      </patternFill>
    </fill>
    <fill>
      <patternFill patternType="solid">
        <fgColor theme="0"/>
        <bgColor rgb="FFFF8080"/>
      </patternFill>
    </fill>
    <fill>
      <patternFill patternType="solid">
        <fgColor theme="0"/>
        <bgColor rgb="FFF2F2F2"/>
      </patternFill>
    </fill>
    <fill>
      <patternFill patternType="solid">
        <fgColor theme="0"/>
        <bgColor rgb="FFFFFF00"/>
      </patternFill>
    </fill>
    <fill>
      <patternFill patternType="solid">
        <fgColor theme="0"/>
        <bgColor rgb="FF000000"/>
      </patternFill>
    </fill>
    <fill>
      <patternFill patternType="solid">
        <fgColor theme="4" tint="0.79998168889431442"/>
        <bgColor rgb="FFFFFFFF"/>
      </patternFill>
    </fill>
    <fill>
      <patternFill patternType="solid">
        <fgColor theme="0"/>
        <bgColor rgb="FFFFFFFF"/>
      </patternFill>
    </fill>
    <fill>
      <patternFill patternType="solid">
        <fgColor theme="0"/>
        <bgColor rgb="FFD9D9D9"/>
      </patternFill>
    </fill>
    <fill>
      <patternFill patternType="solid">
        <fgColor theme="9" tint="0.79998168889431442"/>
        <bgColor indexed="64"/>
      </patternFill>
    </fill>
    <fill>
      <patternFill patternType="solid">
        <fgColor theme="9" tint="0.79998168889431442"/>
        <bgColor rgb="FFD9D9D9"/>
      </patternFill>
    </fill>
    <fill>
      <patternFill patternType="solid">
        <fgColor theme="2" tint="-4.9989318521683403E-2"/>
        <bgColor indexed="64"/>
      </patternFill>
    </fill>
    <fill>
      <patternFill patternType="solid">
        <fgColor theme="2" tint="-4.9989318521683403E-2"/>
        <bgColor rgb="FFFFFFFF"/>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medium">
        <color rgb="FFFFFFFF"/>
      </left>
      <right/>
      <top/>
      <bottom/>
      <diagonal/>
    </border>
    <border>
      <left/>
      <right style="medium">
        <color rgb="FFFFFFFF"/>
      </right>
      <top/>
      <bottom/>
      <diagonal/>
    </border>
    <border>
      <left style="medium">
        <color rgb="FFFFFFFF"/>
      </left>
      <right style="medium">
        <color rgb="FFFFFFFF"/>
      </right>
      <top/>
      <bottom/>
      <diagonal/>
    </border>
    <border>
      <left style="medium">
        <color rgb="FFFFFFFF"/>
      </left>
      <right/>
      <top/>
      <bottom style="medium">
        <color rgb="FFFFFFFF"/>
      </bottom>
      <diagonal/>
    </border>
    <border>
      <left/>
      <right/>
      <top/>
      <bottom style="medium">
        <color rgb="FFFFFFFF"/>
      </bottom>
      <diagonal/>
    </border>
    <border>
      <left style="medium">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327">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2" borderId="0" xfId="0" applyFont="1" applyFill="1" applyAlignment="1">
      <alignment horizontal="center" vertical="center"/>
    </xf>
    <xf numFmtId="0" fontId="5" fillId="0" borderId="0" xfId="0" applyFont="1" applyAlignment="1">
      <alignment horizontal="center" vertical="center"/>
    </xf>
    <xf numFmtId="0" fontId="5" fillId="4" borderId="0" xfId="0" applyFont="1" applyFill="1" applyAlignment="1">
      <alignment horizontal="center" vertical="center"/>
    </xf>
    <xf numFmtId="0" fontId="6" fillId="0" borderId="0" xfId="0" applyFont="1" applyAlignment="1">
      <alignment horizontal="left" vertical="center"/>
    </xf>
    <xf numFmtId="0" fontId="7" fillId="2"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9" fillId="0" borderId="0" xfId="0" applyFont="1"/>
    <xf numFmtId="0" fontId="8" fillId="2" borderId="3" xfId="0" applyFont="1" applyFill="1" applyBorder="1" applyAlignment="1">
      <alignment horizontal="center" vertical="center" wrapText="1"/>
    </xf>
    <xf numFmtId="0" fontId="8" fillId="9" borderId="1" xfId="0" applyFont="1" applyFill="1" applyBorder="1" applyAlignment="1">
      <alignment horizontal="center" vertical="center" wrapText="1"/>
    </xf>
    <xf numFmtId="164" fontId="7" fillId="6" borderId="1" xfId="0" applyNumberFormat="1" applyFont="1" applyFill="1" applyBorder="1" applyAlignment="1">
      <alignment horizontal="center" vertical="center" wrapText="1"/>
    </xf>
    <xf numFmtId="164" fontId="7" fillId="7" borderId="1" xfId="0" applyNumberFormat="1" applyFont="1" applyFill="1" applyBorder="1" applyAlignment="1">
      <alignment horizontal="center" vertical="center" wrapText="1"/>
    </xf>
    <xf numFmtId="164" fontId="7" fillId="8" borderId="5" xfId="0" applyNumberFormat="1" applyFont="1" applyFill="1" applyBorder="1" applyAlignment="1">
      <alignment horizontal="center" vertical="center" wrapText="1"/>
    </xf>
    <xf numFmtId="164" fontId="7" fillId="8" borderId="1"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164" fontId="8" fillId="9" borderId="1" xfId="0" applyNumberFormat="1" applyFont="1" applyFill="1" applyBorder="1" applyAlignment="1">
      <alignment horizontal="center" vertical="center" wrapText="1"/>
    </xf>
    <xf numFmtId="0" fontId="7" fillId="10" borderId="1" xfId="0" applyFont="1" applyFill="1" applyBorder="1" applyAlignment="1" applyProtection="1">
      <alignment horizontal="left"/>
      <protection locked="0"/>
    </xf>
    <xf numFmtId="0" fontId="9" fillId="0" borderId="1" xfId="0" applyFont="1" applyBorder="1" applyAlignment="1">
      <alignment horizontal="left" vertical="center" wrapText="1"/>
    </xf>
    <xf numFmtId="10" fontId="9" fillId="0" borderId="1" xfId="0" applyNumberFormat="1" applyFont="1" applyBorder="1" applyAlignment="1">
      <alignment horizontal="center" vertical="center"/>
    </xf>
    <xf numFmtId="0" fontId="9" fillId="0" borderId="1" xfId="0" applyFont="1" applyBorder="1" applyAlignment="1">
      <alignment horizontal="center" vertical="center"/>
    </xf>
    <xf numFmtId="3" fontId="9" fillId="4" borderId="1" xfId="0" applyNumberFormat="1" applyFont="1" applyFill="1" applyBorder="1" applyAlignment="1">
      <alignment horizontal="center" vertical="center"/>
    </xf>
    <xf numFmtId="0" fontId="9" fillId="0" borderId="0" xfId="0" applyFont="1" applyAlignment="1">
      <alignment horizontal="left" vertical="center"/>
    </xf>
    <xf numFmtId="0" fontId="9" fillId="0" borderId="1" xfId="0" applyFont="1" applyBorder="1" applyAlignment="1">
      <alignment horizontal="left" vertical="center"/>
    </xf>
    <xf numFmtId="0" fontId="7" fillId="10" borderId="1" xfId="0" applyFont="1" applyFill="1" applyBorder="1" applyAlignment="1">
      <alignment horizontal="left" vertical="center"/>
    </xf>
    <xf numFmtId="0" fontId="9" fillId="2" borderId="1" xfId="0" applyFont="1" applyFill="1" applyBorder="1" applyAlignment="1">
      <alignment horizontal="left" vertical="center" wrapText="1"/>
    </xf>
    <xf numFmtId="0" fontId="11" fillId="0" borderId="1" xfId="0" applyFont="1" applyBorder="1" applyAlignment="1">
      <alignment vertical="center"/>
    </xf>
    <xf numFmtId="10" fontId="12" fillId="0" borderId="1" xfId="0" applyNumberFormat="1" applyFont="1" applyBorder="1" applyAlignment="1">
      <alignment horizontal="center" vertical="center"/>
    </xf>
    <xf numFmtId="0" fontId="14" fillId="2" borderId="0" xfId="0" applyFont="1" applyFill="1" applyAlignment="1">
      <alignment horizontal="center" vertical="center"/>
    </xf>
    <xf numFmtId="0" fontId="14" fillId="0" borderId="0" xfId="0" applyFont="1" applyAlignment="1">
      <alignment horizontal="center" vertical="center"/>
    </xf>
    <xf numFmtId="0" fontId="7" fillId="0" borderId="8" xfId="0" applyFont="1" applyBorder="1"/>
    <xf numFmtId="0" fontId="17" fillId="0" borderId="8" xfId="0" applyFont="1" applyBorder="1"/>
    <xf numFmtId="0" fontId="17" fillId="0" borderId="0" xfId="0" applyFont="1"/>
    <xf numFmtId="0" fontId="17" fillId="0" borderId="0" xfId="0" applyFont="1" applyAlignment="1">
      <alignment horizontal="center"/>
    </xf>
    <xf numFmtId="0" fontId="17" fillId="4" borderId="8" xfId="0" applyFont="1" applyFill="1" applyBorder="1"/>
    <xf numFmtId="0" fontId="18" fillId="0" borderId="11" xfId="0" applyFont="1" applyBorder="1" applyAlignment="1">
      <alignment horizontal="left"/>
    </xf>
    <xf numFmtId="0" fontId="18" fillId="0" borderId="12" xfId="0" applyFont="1" applyBorder="1" applyAlignment="1">
      <alignment horizontal="center"/>
    </xf>
    <xf numFmtId="0" fontId="0" fillId="4" borderId="0" xfId="0" applyFill="1"/>
    <xf numFmtId="0" fontId="18" fillId="0" borderId="13" xfId="0" applyFont="1" applyBorder="1" applyAlignment="1">
      <alignment horizontal="left"/>
    </xf>
    <xf numFmtId="0" fontId="18" fillId="0" borderId="13" xfId="0" applyFont="1" applyBorder="1"/>
    <xf numFmtId="0" fontId="18" fillId="0" borderId="0" xfId="0" applyFont="1" applyAlignment="1">
      <alignment horizontal="center" wrapText="1"/>
    </xf>
    <xf numFmtId="0" fontId="18" fillId="0" borderId="0" xfId="0" applyFont="1" applyAlignment="1">
      <alignment horizontal="left" indent="4"/>
    </xf>
    <xf numFmtId="0" fontId="19" fillId="0" borderId="0" xfId="0" applyFont="1" applyAlignment="1">
      <alignment horizontal="left" indent="4"/>
    </xf>
    <xf numFmtId="0" fontId="19" fillId="0" borderId="0" xfId="0" applyFont="1"/>
    <xf numFmtId="0" fontId="19" fillId="0" borderId="0" xfId="0" applyFont="1" applyAlignment="1">
      <alignment horizontal="center"/>
    </xf>
    <xf numFmtId="0" fontId="7" fillId="11" borderId="1" xfId="0" applyFont="1" applyFill="1" applyBorder="1" applyAlignment="1">
      <alignment horizontal="center" vertical="center"/>
    </xf>
    <xf numFmtId="0" fontId="14" fillId="4" borderId="0" xfId="0" applyFont="1" applyFill="1" applyAlignment="1">
      <alignment horizontal="center" vertical="center"/>
    </xf>
    <xf numFmtId="10" fontId="9" fillId="4" borderId="1" xfId="0" applyNumberFormat="1" applyFont="1" applyFill="1" applyBorder="1" applyAlignment="1">
      <alignment horizontal="center" vertical="center"/>
    </xf>
    <xf numFmtId="44" fontId="0" fillId="0" borderId="0" xfId="2" applyFont="1"/>
    <xf numFmtId="167" fontId="5" fillId="2" borderId="0" xfId="2" applyNumberFormat="1" applyFont="1" applyFill="1" applyAlignment="1">
      <alignment horizontal="center" vertical="center"/>
    </xf>
    <xf numFmtId="167" fontId="8" fillId="6" borderId="4" xfId="2" applyNumberFormat="1" applyFont="1" applyFill="1" applyBorder="1" applyAlignment="1">
      <alignment horizontal="center" vertical="center" wrapText="1"/>
    </xf>
    <xf numFmtId="167" fontId="7" fillId="6" borderId="1" xfId="2" applyNumberFormat="1" applyFont="1" applyFill="1" applyBorder="1" applyAlignment="1">
      <alignment horizontal="center" vertical="center" wrapText="1"/>
    </xf>
    <xf numFmtId="167" fontId="9" fillId="4" borderId="1" xfId="2" applyNumberFormat="1" applyFont="1" applyFill="1" applyBorder="1" applyAlignment="1">
      <alignment horizontal="center" vertical="center"/>
    </xf>
    <xf numFmtId="167" fontId="9" fillId="0" borderId="1" xfId="2" applyNumberFormat="1" applyFont="1" applyBorder="1" applyAlignment="1">
      <alignment horizontal="center" vertical="center"/>
    </xf>
    <xf numFmtId="167" fontId="7" fillId="0" borderId="8" xfId="2" applyNumberFormat="1" applyFont="1" applyBorder="1"/>
    <xf numFmtId="167" fontId="17" fillId="0" borderId="0" xfId="2" applyNumberFormat="1" applyFont="1" applyAlignment="1">
      <alignment horizontal="center"/>
    </xf>
    <xf numFmtId="167" fontId="0" fillId="0" borderId="0" xfId="2" applyNumberFormat="1" applyFont="1"/>
    <xf numFmtId="167" fontId="19" fillId="0" borderId="0" xfId="2" applyNumberFormat="1" applyFont="1" applyAlignment="1">
      <alignment horizontal="center"/>
    </xf>
    <xf numFmtId="167" fontId="5" fillId="4" borderId="0" xfId="2" applyNumberFormat="1" applyFont="1" applyFill="1" applyAlignment="1">
      <alignment horizontal="center" vertical="center"/>
    </xf>
    <xf numFmtId="10" fontId="12" fillId="4" borderId="1" xfId="0" applyNumberFormat="1" applyFont="1" applyFill="1" applyBorder="1" applyAlignment="1">
      <alignment horizontal="center" vertical="center"/>
    </xf>
    <xf numFmtId="0" fontId="14" fillId="12" borderId="0" xfId="0" applyFont="1" applyFill="1" applyAlignment="1">
      <alignment horizontal="center" vertical="center"/>
    </xf>
    <xf numFmtId="0" fontId="12" fillId="4" borderId="1" xfId="0" applyFont="1" applyFill="1" applyBorder="1" applyAlignment="1">
      <alignment horizontal="center" vertical="center"/>
    </xf>
    <xf numFmtId="167" fontId="7" fillId="4" borderId="8" xfId="2" applyNumberFormat="1" applyFont="1" applyFill="1" applyBorder="1"/>
    <xf numFmtId="0" fontId="15" fillId="12" borderId="0" xfId="0" applyFont="1" applyFill="1" applyAlignment="1">
      <alignment horizontal="left" vertical="top" wrapText="1"/>
    </xf>
    <xf numFmtId="167" fontId="17" fillId="4" borderId="0" xfId="2" applyNumberFormat="1" applyFont="1" applyFill="1" applyAlignment="1">
      <alignment horizontal="center"/>
    </xf>
    <xf numFmtId="167" fontId="0" fillId="4" borderId="0" xfId="2" applyNumberFormat="1" applyFont="1" applyFill="1"/>
    <xf numFmtId="167" fontId="19" fillId="4" borderId="0" xfId="2" applyNumberFormat="1" applyFont="1" applyFill="1" applyAlignment="1">
      <alignment horizontal="center"/>
    </xf>
    <xf numFmtId="167" fontId="14" fillId="2" borderId="0" xfId="2" applyNumberFormat="1" applyFont="1" applyFill="1" applyAlignment="1">
      <alignment horizontal="center" vertical="center"/>
    </xf>
    <xf numFmtId="167" fontId="21" fillId="6" borderId="1" xfId="2" applyNumberFormat="1" applyFont="1" applyFill="1" applyBorder="1" applyAlignment="1">
      <alignment horizontal="center" vertical="center" wrapText="1"/>
    </xf>
    <xf numFmtId="167" fontId="14" fillId="12" borderId="0" xfId="2" applyNumberFormat="1" applyFont="1" applyFill="1" applyAlignment="1">
      <alignment horizontal="center" vertical="center"/>
    </xf>
    <xf numFmtId="167" fontId="14" fillId="4" borderId="0" xfId="2" applyNumberFormat="1" applyFont="1" applyFill="1" applyAlignment="1">
      <alignment horizontal="center" vertical="center"/>
    </xf>
    <xf numFmtId="167" fontId="14" fillId="4" borderId="0" xfId="2" applyNumberFormat="1" applyFont="1" applyFill="1" applyAlignment="1">
      <alignment horizontal="center" vertical="center"/>
    </xf>
    <xf numFmtId="167" fontId="11" fillId="4" borderId="8" xfId="2" applyNumberFormat="1" applyFont="1" applyFill="1" applyBorder="1"/>
    <xf numFmtId="167" fontId="22" fillId="4" borderId="0" xfId="2" applyNumberFormat="1" applyFont="1" applyFill="1"/>
    <xf numFmtId="167" fontId="22" fillId="0" borderId="0" xfId="2" applyNumberFormat="1" applyFont="1"/>
    <xf numFmtId="167" fontId="22" fillId="4" borderId="1" xfId="2" applyNumberFormat="1" applyFont="1" applyFill="1" applyBorder="1" applyAlignment="1" applyProtection="1">
      <alignment horizontal="center" vertical="center"/>
      <protection locked="0"/>
    </xf>
    <xf numFmtId="167" fontId="13" fillId="4" borderId="6" xfId="2" applyNumberFormat="1" applyFont="1" applyFill="1" applyBorder="1" applyAlignment="1" applyProtection="1">
      <alignment vertical="center"/>
      <protection locked="0"/>
    </xf>
    <xf numFmtId="167" fontId="13" fillId="4" borderId="7" xfId="2" applyNumberFormat="1" applyFont="1" applyFill="1" applyBorder="1" applyAlignment="1" applyProtection="1">
      <alignment vertical="center"/>
      <protection locked="0"/>
    </xf>
    <xf numFmtId="167" fontId="22" fillId="3" borderId="0" xfId="2" applyNumberFormat="1" applyFont="1" applyFill="1"/>
    <xf numFmtId="0" fontId="22" fillId="0" borderId="0" xfId="0" applyFont="1"/>
    <xf numFmtId="164" fontId="21" fillId="6" borderId="1" xfId="0" applyNumberFormat="1" applyFont="1" applyFill="1" applyBorder="1" applyAlignment="1">
      <alignment horizontal="center" vertical="center" wrapText="1"/>
    </xf>
    <xf numFmtId="164" fontId="21" fillId="7" borderId="1" xfId="0" applyNumberFormat="1" applyFont="1" applyFill="1" applyBorder="1" applyAlignment="1">
      <alignment horizontal="center" vertical="center" wrapText="1"/>
    </xf>
    <xf numFmtId="164" fontId="21" fillId="8" borderId="1" xfId="0" applyNumberFormat="1" applyFont="1" applyFill="1" applyBorder="1" applyAlignment="1">
      <alignment horizontal="center" vertical="center" wrapText="1"/>
    </xf>
    <xf numFmtId="10" fontId="13" fillId="4" borderId="1" xfId="3" applyNumberFormat="1" applyFont="1" applyFill="1" applyBorder="1" applyAlignment="1" applyProtection="1">
      <alignment horizontal="center" vertical="center"/>
      <protection locked="0"/>
    </xf>
    <xf numFmtId="0" fontId="14" fillId="14" borderId="0" xfId="0" applyFont="1" applyFill="1" applyAlignment="1">
      <alignment horizontal="center" vertical="center"/>
    </xf>
    <xf numFmtId="0" fontId="14" fillId="4" borderId="0" xfId="0" applyFont="1" applyFill="1" applyAlignment="1">
      <alignment horizontal="center" vertical="center"/>
    </xf>
    <xf numFmtId="167" fontId="14" fillId="12" borderId="0" xfId="2" applyNumberFormat="1" applyFont="1" applyFill="1" applyAlignment="1">
      <alignment horizontal="center" vertical="center"/>
    </xf>
    <xf numFmtId="0" fontId="14" fillId="12" borderId="0" xfId="0" applyFont="1" applyFill="1" applyAlignment="1">
      <alignment horizontal="center" vertical="center"/>
    </xf>
    <xf numFmtId="0" fontId="14" fillId="14" borderId="0" xfId="0" applyFont="1" applyFill="1" applyAlignment="1">
      <alignment horizontal="center" vertical="center"/>
    </xf>
    <xf numFmtId="0" fontId="14" fillId="12" borderId="9" xfId="0" applyFont="1" applyFill="1" applyBorder="1" applyAlignment="1">
      <alignment horizontal="center" vertical="center"/>
    </xf>
    <xf numFmtId="0" fontId="11" fillId="4" borderId="8" xfId="0" applyFont="1" applyFill="1" applyBorder="1"/>
    <xf numFmtId="0" fontId="11" fillId="4" borderId="0" xfId="0" applyFont="1" applyFill="1"/>
    <xf numFmtId="0" fontId="11" fillId="4" borderId="0" xfId="0" applyFont="1" applyFill="1" applyAlignment="1">
      <alignment horizontal="center"/>
    </xf>
    <xf numFmtId="167" fontId="11" fillId="4" borderId="0" xfId="2" applyNumberFormat="1" applyFont="1" applyFill="1" applyAlignment="1">
      <alignment horizontal="center"/>
    </xf>
    <xf numFmtId="167" fontId="11" fillId="4" borderId="0" xfId="2" applyNumberFormat="1" applyFont="1" applyFill="1"/>
    <xf numFmtId="0" fontId="22" fillId="4" borderId="0" xfId="0" applyFont="1" applyFill="1"/>
    <xf numFmtId="0" fontId="16" fillId="4" borderId="0" xfId="0" applyFont="1" applyFill="1" applyAlignment="1">
      <alignment horizontal="left" indent="4"/>
    </xf>
    <xf numFmtId="0" fontId="16" fillId="4" borderId="0" xfId="0" applyFont="1" applyFill="1"/>
    <xf numFmtId="0" fontId="16" fillId="4" borderId="0" xfId="0" applyFont="1" applyFill="1" applyAlignment="1">
      <alignment horizontal="center"/>
    </xf>
    <xf numFmtId="167" fontId="16" fillId="4" borderId="0" xfId="2" applyNumberFormat="1" applyFont="1" applyFill="1" applyAlignment="1">
      <alignment horizontal="center"/>
    </xf>
    <xf numFmtId="167" fontId="16" fillId="4" borderId="0" xfId="2" applyNumberFormat="1" applyFont="1" applyFill="1"/>
    <xf numFmtId="0" fontId="22" fillId="3" borderId="0" xfId="0" applyFont="1" applyFill="1"/>
    <xf numFmtId="0" fontId="22" fillId="5" borderId="0" xfId="0" applyFont="1" applyFill="1"/>
    <xf numFmtId="0" fontId="11" fillId="0" borderId="1" xfId="0" applyFont="1" applyBorder="1" applyAlignment="1">
      <alignment horizontal="center" vertical="center" wrapText="1"/>
    </xf>
    <xf numFmtId="0" fontId="16" fillId="0" borderId="1" xfId="0" applyFont="1" applyBorder="1" applyAlignment="1">
      <alignment horizontal="left" vertical="center" wrapText="1"/>
    </xf>
    <xf numFmtId="0" fontId="24" fillId="0" borderId="0" xfId="0" applyFont="1" applyAlignment="1">
      <alignment horizontal="left" vertical="center"/>
    </xf>
    <xf numFmtId="0" fontId="11" fillId="2" borderId="1" xfId="0" applyFont="1" applyFill="1" applyBorder="1" applyAlignment="1">
      <alignment horizontal="center" vertical="center" wrapText="1"/>
    </xf>
    <xf numFmtId="0" fontId="11" fillId="11" borderId="1" xfId="0" applyFont="1" applyFill="1" applyBorder="1" applyAlignment="1">
      <alignment horizontal="center" vertical="center"/>
    </xf>
    <xf numFmtId="0" fontId="14" fillId="9"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0" fontId="16" fillId="0" borderId="0" xfId="0" applyFont="1"/>
    <xf numFmtId="0" fontId="11" fillId="2" borderId="3" xfId="0" applyFont="1" applyFill="1" applyBorder="1" applyAlignment="1">
      <alignment horizontal="center" vertical="center" wrapText="1"/>
    </xf>
    <xf numFmtId="0" fontId="14" fillId="2" borderId="3" xfId="0" applyFont="1" applyFill="1" applyBorder="1" applyAlignment="1">
      <alignment horizontal="center" vertical="center" wrapText="1"/>
    </xf>
    <xf numFmtId="167" fontId="14" fillId="6" borderId="4" xfId="2" applyNumberFormat="1" applyFont="1" applyFill="1" applyBorder="1" applyAlignment="1">
      <alignment horizontal="center" vertical="center" wrapText="1"/>
    </xf>
    <xf numFmtId="164" fontId="11" fillId="6" borderId="14" xfId="0" applyNumberFormat="1" applyFont="1" applyFill="1" applyBorder="1" applyAlignment="1">
      <alignment horizontal="center" vertical="center" wrapText="1"/>
    </xf>
    <xf numFmtId="164" fontId="11" fillId="6" borderId="15" xfId="0" applyNumberFormat="1" applyFont="1" applyFill="1" applyBorder="1" applyAlignment="1">
      <alignment horizontal="center" vertical="center" wrapText="1"/>
    </xf>
    <xf numFmtId="164" fontId="11" fillId="6" borderId="2" xfId="0" applyNumberFormat="1" applyFont="1" applyFill="1" applyBorder="1" applyAlignment="1">
      <alignment horizontal="center" vertical="center" wrapText="1"/>
    </xf>
    <xf numFmtId="164" fontId="11" fillId="6" borderId="1" xfId="0" applyNumberFormat="1" applyFont="1" applyFill="1" applyBorder="1" applyAlignment="1">
      <alignment horizontal="center" vertical="center" wrapText="1"/>
    </xf>
    <xf numFmtId="164" fontId="11" fillId="7" borderId="1" xfId="0" applyNumberFormat="1" applyFont="1" applyFill="1" applyBorder="1" applyAlignment="1">
      <alignment horizontal="center" vertical="center" wrapText="1"/>
    </xf>
    <xf numFmtId="164" fontId="11" fillId="8" borderId="5" xfId="0" applyNumberFormat="1" applyFont="1" applyFill="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167" fontId="11" fillId="6" borderId="1" xfId="2" applyNumberFormat="1" applyFont="1" applyFill="1" applyBorder="1" applyAlignment="1">
      <alignment horizontal="center" vertical="center" wrapText="1"/>
    </xf>
    <xf numFmtId="164" fontId="11" fillId="5" borderId="1" xfId="0" applyNumberFormat="1" applyFont="1" applyFill="1" applyBorder="1" applyAlignment="1">
      <alignment horizontal="center" vertical="center" wrapText="1"/>
    </xf>
    <xf numFmtId="164" fontId="14" fillId="9" borderId="1" xfId="0" applyNumberFormat="1" applyFont="1" applyFill="1" applyBorder="1" applyAlignment="1">
      <alignment horizontal="center" vertical="center" wrapText="1"/>
    </xf>
    <xf numFmtId="0" fontId="11" fillId="10" borderId="1" xfId="0" applyFont="1" applyFill="1" applyBorder="1" applyAlignment="1" applyProtection="1">
      <alignment horizontal="left"/>
      <protection locked="0"/>
    </xf>
    <xf numFmtId="0" fontId="16" fillId="4" borderId="1" xfId="0" applyFont="1" applyFill="1" applyBorder="1" applyAlignment="1">
      <alignment horizontal="left" vertical="center" wrapText="1"/>
    </xf>
    <xf numFmtId="10" fontId="16" fillId="4" borderId="1" xfId="0" applyNumberFormat="1" applyFont="1" applyFill="1" applyBorder="1" applyAlignment="1">
      <alignment horizontal="center" vertical="center"/>
    </xf>
    <xf numFmtId="167" fontId="16" fillId="4" borderId="1" xfId="2" applyNumberFormat="1" applyFont="1" applyFill="1" applyBorder="1" applyAlignment="1">
      <alignment horizontal="center" vertical="center"/>
    </xf>
    <xf numFmtId="167" fontId="16" fillId="13" borderId="1" xfId="2" applyNumberFormat="1" applyFont="1" applyFill="1" applyBorder="1" applyAlignment="1">
      <alignment horizontal="center" vertical="center"/>
    </xf>
    <xf numFmtId="10" fontId="16" fillId="13" borderId="1" xfId="0" applyNumberFormat="1" applyFont="1" applyFill="1" applyBorder="1" applyAlignment="1">
      <alignment horizontal="center" vertical="center"/>
    </xf>
    <xf numFmtId="9" fontId="16" fillId="4" borderId="1" xfId="0" applyNumberFormat="1" applyFont="1" applyFill="1" applyBorder="1" applyAlignment="1">
      <alignment horizontal="center" vertical="center"/>
    </xf>
    <xf numFmtId="0" fontId="16" fillId="4" borderId="1" xfId="0" applyFont="1" applyFill="1" applyBorder="1" applyAlignment="1">
      <alignment horizontal="center" vertical="center"/>
    </xf>
    <xf numFmtId="0" fontId="16" fillId="4" borderId="0" xfId="0" applyFont="1" applyFill="1" applyAlignment="1">
      <alignment horizontal="left" vertical="center"/>
    </xf>
    <xf numFmtId="0" fontId="16" fillId="4" borderId="1" xfId="0" applyFont="1" applyFill="1" applyBorder="1" applyAlignment="1">
      <alignment horizontal="left" vertical="center"/>
    </xf>
    <xf numFmtId="0" fontId="11" fillId="10" borderId="1" xfId="0" applyFont="1" applyFill="1" applyBorder="1" applyAlignment="1">
      <alignment horizontal="left" vertical="center"/>
    </xf>
    <xf numFmtId="0" fontId="16" fillId="0" borderId="0" xfId="0" applyFont="1" applyAlignment="1">
      <alignment horizontal="left" vertical="center"/>
    </xf>
    <xf numFmtId="0" fontId="16" fillId="12" borderId="1" xfId="0" applyFont="1" applyFill="1" applyBorder="1" applyAlignment="1">
      <alignment horizontal="left" vertical="center" wrapText="1"/>
    </xf>
    <xf numFmtId="0" fontId="11" fillId="14" borderId="8" xfId="0" applyFont="1" applyFill="1" applyBorder="1"/>
    <xf numFmtId="167" fontId="11" fillId="14" borderId="8" xfId="2" applyNumberFormat="1" applyFont="1" applyFill="1" applyBorder="1"/>
    <xf numFmtId="0" fontId="11" fillId="4" borderId="10" xfId="0" applyFont="1" applyFill="1" applyBorder="1"/>
    <xf numFmtId="0" fontId="16" fillId="4" borderId="11" xfId="0" applyFont="1" applyFill="1" applyBorder="1" applyAlignment="1">
      <alignment horizontal="left"/>
    </xf>
    <xf numFmtId="0" fontId="16" fillId="4" borderId="12" xfId="0" applyFont="1" applyFill="1" applyBorder="1" applyAlignment="1">
      <alignment horizontal="center"/>
    </xf>
    <xf numFmtId="0" fontId="16" fillId="4" borderId="13" xfId="0" applyFont="1" applyFill="1" applyBorder="1" applyAlignment="1">
      <alignment horizontal="left"/>
    </xf>
    <xf numFmtId="0" fontId="16" fillId="4" borderId="13" xfId="0" applyFont="1" applyFill="1" applyBorder="1"/>
    <xf numFmtId="0" fontId="16" fillId="4" borderId="0" xfId="0" applyFont="1" applyFill="1" applyAlignment="1">
      <alignment horizontal="center" wrapText="1"/>
    </xf>
    <xf numFmtId="167" fontId="16" fillId="4" borderId="0" xfId="2" applyNumberFormat="1" applyFont="1" applyFill="1" applyAlignment="1">
      <alignment horizontal="center" wrapText="1"/>
    </xf>
    <xf numFmtId="167" fontId="11" fillId="5" borderId="1" xfId="2" applyNumberFormat="1" applyFont="1" applyFill="1" applyBorder="1" applyAlignment="1">
      <alignment horizontal="center" vertical="center" wrapText="1"/>
    </xf>
    <xf numFmtId="167" fontId="22" fillId="5" borderId="0" xfId="2" applyNumberFormat="1" applyFont="1" applyFill="1"/>
    <xf numFmtId="167" fontId="11" fillId="15" borderId="14" xfId="2" applyNumberFormat="1" applyFont="1" applyFill="1" applyBorder="1" applyAlignment="1">
      <alignment horizontal="center" vertical="center" wrapText="1"/>
    </xf>
    <xf numFmtId="167" fontId="11" fillId="15" borderId="15" xfId="2" applyNumberFormat="1" applyFont="1" applyFill="1" applyBorder="1" applyAlignment="1">
      <alignment horizontal="center" vertical="center" wrapText="1"/>
    </xf>
    <xf numFmtId="167" fontId="11" fillId="15" borderId="2" xfId="2" applyNumberFormat="1" applyFont="1" applyFill="1" applyBorder="1" applyAlignment="1">
      <alignment horizontal="center" vertical="center" wrapText="1"/>
    </xf>
    <xf numFmtId="167" fontId="11" fillId="0" borderId="1" xfId="2" applyNumberFormat="1" applyFont="1" applyBorder="1" applyAlignment="1">
      <alignment horizontal="center" vertical="center" wrapText="1"/>
    </xf>
    <xf numFmtId="167" fontId="11" fillId="7" borderId="1" xfId="2" applyNumberFormat="1" applyFont="1" applyFill="1" applyBorder="1" applyAlignment="1">
      <alignment horizontal="center" vertical="center" wrapText="1"/>
    </xf>
    <xf numFmtId="167" fontId="11" fillId="10" borderId="1" xfId="2" applyNumberFormat="1" applyFont="1" applyFill="1" applyBorder="1" applyAlignment="1" applyProtection="1">
      <alignment horizontal="left"/>
      <protection locked="0"/>
    </xf>
    <xf numFmtId="167" fontId="13" fillId="4" borderId="0" xfId="2" applyNumberFormat="1" applyFont="1" applyFill="1" applyAlignment="1">
      <alignment vertical="top"/>
    </xf>
    <xf numFmtId="167" fontId="11" fillId="10" borderId="1" xfId="2" applyNumberFormat="1" applyFont="1" applyFill="1" applyBorder="1" applyAlignment="1">
      <alignment horizontal="left" vertical="center"/>
    </xf>
    <xf numFmtId="164" fontId="11" fillId="16" borderId="1" xfId="0" applyNumberFormat="1" applyFont="1" applyFill="1" applyBorder="1" applyAlignment="1">
      <alignment horizontal="center" vertical="center" wrapText="1"/>
    </xf>
    <xf numFmtId="164" fontId="11" fillId="13" borderId="1" xfId="0" applyNumberFormat="1" applyFont="1" applyFill="1" applyBorder="1" applyAlignment="1">
      <alignment horizontal="center" vertical="center" wrapText="1"/>
    </xf>
    <xf numFmtId="164" fontId="11" fillId="17" borderId="1" xfId="0" applyNumberFormat="1" applyFont="1" applyFill="1" applyBorder="1" applyAlignment="1">
      <alignment horizontal="center" vertical="center" wrapText="1"/>
    </xf>
    <xf numFmtId="167" fontId="11" fillId="4" borderId="1" xfId="2" applyNumberFormat="1" applyFont="1" applyFill="1" applyBorder="1" applyAlignment="1">
      <alignment horizontal="center" vertical="center" wrapText="1"/>
    </xf>
    <xf numFmtId="167" fontId="11" fillId="8" borderId="1" xfId="2" applyNumberFormat="1" applyFont="1" applyFill="1" applyBorder="1" applyAlignment="1">
      <alignment horizontal="center" vertical="center" wrapText="1"/>
    </xf>
    <xf numFmtId="0" fontId="11" fillId="4" borderId="1" xfId="0" applyFont="1" applyFill="1" applyBorder="1" applyAlignment="1">
      <alignment vertical="center" wrapText="1"/>
    </xf>
    <xf numFmtId="0" fontId="24" fillId="4" borderId="0" xfId="0" applyFont="1" applyFill="1" applyAlignment="1">
      <alignment horizontal="left" vertical="center"/>
    </xf>
    <xf numFmtId="0" fontId="14" fillId="12" borderId="0" xfId="0" applyFont="1" applyFill="1" applyAlignment="1">
      <alignment horizontal="left" vertical="center"/>
    </xf>
    <xf numFmtId="0" fontId="11" fillId="4" borderId="8" xfId="0" applyFont="1" applyFill="1" applyBorder="1" applyAlignment="1">
      <alignment horizontal="left" vertical="center"/>
    </xf>
    <xf numFmtId="0" fontId="11" fillId="4" borderId="0" xfId="0" applyFont="1" applyFill="1" applyAlignment="1">
      <alignment horizontal="left" vertical="center"/>
    </xf>
    <xf numFmtId="0" fontId="16" fillId="4" borderId="12" xfId="0" applyFont="1" applyFill="1" applyBorder="1" applyAlignment="1">
      <alignment horizontal="left" vertical="center"/>
    </xf>
    <xf numFmtId="0" fontId="22" fillId="4" borderId="0" xfId="0" applyFont="1" applyFill="1" applyAlignment="1">
      <alignment horizontal="left" vertical="center"/>
    </xf>
    <xf numFmtId="0" fontId="22" fillId="0" borderId="0" xfId="0" applyFont="1" applyAlignment="1">
      <alignment horizontal="left" vertical="center"/>
    </xf>
    <xf numFmtId="0" fontId="13" fillId="4" borderId="1" xfId="0" applyFont="1" applyFill="1" applyBorder="1" applyAlignment="1" applyProtection="1">
      <alignment horizontal="left" vertical="center" wrapText="1"/>
      <protection locked="0"/>
    </xf>
    <xf numFmtId="0" fontId="13" fillId="14" borderId="1" xfId="0" applyFont="1" applyFill="1" applyBorder="1" applyAlignment="1" applyProtection="1">
      <alignment horizontal="left" vertical="center" wrapText="1"/>
      <protection locked="0"/>
    </xf>
    <xf numFmtId="167" fontId="14" fillId="2" borderId="1" xfId="2" applyNumberFormat="1" applyFont="1" applyFill="1" applyBorder="1" applyAlignment="1">
      <alignment horizontal="center" vertical="center" wrapText="1"/>
    </xf>
    <xf numFmtId="167" fontId="14" fillId="4" borderId="1" xfId="2" applyNumberFormat="1" applyFont="1" applyFill="1" applyBorder="1" applyAlignment="1">
      <alignment horizontal="center" vertical="center" wrapText="1"/>
    </xf>
    <xf numFmtId="167" fontId="13" fillId="4" borderId="1" xfId="2" applyNumberFormat="1" applyFont="1" applyFill="1" applyBorder="1" applyAlignment="1" applyProtection="1">
      <alignment horizontal="right" vertical="center"/>
      <protection locked="0"/>
    </xf>
    <xf numFmtId="167" fontId="16" fillId="4" borderId="2" xfId="2" applyNumberFormat="1" applyFont="1" applyFill="1" applyBorder="1" applyAlignment="1">
      <alignment horizontal="center" vertical="center"/>
    </xf>
    <xf numFmtId="167" fontId="13" fillId="14" borderId="1" xfId="2" applyNumberFormat="1" applyFont="1" applyFill="1" applyBorder="1" applyAlignment="1" applyProtection="1">
      <alignment horizontal="center" vertical="center" wrapText="1"/>
      <protection locked="0"/>
    </xf>
    <xf numFmtId="167" fontId="13" fillId="12" borderId="0" xfId="2" applyNumberFormat="1" applyFont="1" applyFill="1" applyAlignment="1">
      <alignment horizontal="left" vertical="center"/>
    </xf>
    <xf numFmtId="167" fontId="16" fillId="4" borderId="0" xfId="2" applyNumberFormat="1" applyFont="1" applyFill="1" applyAlignment="1">
      <alignment horizontal="left"/>
    </xf>
    <xf numFmtId="167" fontId="16" fillId="4" borderId="12" xfId="2" applyNumberFormat="1" applyFont="1" applyFill="1" applyBorder="1" applyAlignment="1">
      <alignment horizontal="center"/>
    </xf>
    <xf numFmtId="0" fontId="5" fillId="2" borderId="0" xfId="0" applyFont="1" applyFill="1" applyAlignment="1">
      <alignment horizontal="left" vertical="center"/>
    </xf>
    <xf numFmtId="167" fontId="5" fillId="2" borderId="0" xfId="2" applyNumberFormat="1" applyFont="1" applyFill="1" applyAlignment="1">
      <alignment horizontal="right" vertical="center"/>
    </xf>
    <xf numFmtId="169" fontId="5" fillId="2" borderId="0" xfId="0" applyNumberFormat="1" applyFont="1" applyFill="1" applyAlignment="1">
      <alignment horizontal="right" vertical="center"/>
    </xf>
    <xf numFmtId="169" fontId="5" fillId="2" borderId="0" xfId="0" applyNumberFormat="1" applyFont="1" applyFill="1" applyAlignment="1">
      <alignment horizontal="center" vertical="center"/>
    </xf>
    <xf numFmtId="10" fontId="5" fillId="2" borderId="0" xfId="3" applyNumberFormat="1" applyFont="1" applyFill="1" applyAlignment="1">
      <alignment horizontal="center" vertical="center"/>
    </xf>
    <xf numFmtId="167" fontId="5" fillId="4" borderId="0" xfId="2" applyNumberFormat="1" applyFont="1" applyFill="1" applyAlignment="1">
      <alignment horizontal="right" vertical="center"/>
    </xf>
    <xf numFmtId="0" fontId="17" fillId="2" borderId="0" xfId="0" applyFont="1" applyFill="1" applyAlignment="1">
      <alignment horizontal="center" vertical="center"/>
    </xf>
    <xf numFmtId="167" fontId="17" fillId="4" borderId="0" xfId="2" applyNumberFormat="1" applyFont="1" applyFill="1" applyAlignment="1">
      <alignment horizontal="right" vertical="center"/>
    </xf>
    <xf numFmtId="0" fontId="7" fillId="2" borderId="3" xfId="0" applyFont="1" applyFill="1" applyBorder="1" applyAlignment="1">
      <alignment horizontal="left" vertical="center" wrapText="1"/>
    </xf>
    <xf numFmtId="167" fontId="7" fillId="6" borderId="14" xfId="2" applyNumberFormat="1" applyFont="1" applyFill="1" applyBorder="1" applyAlignment="1">
      <alignment horizontal="center" vertical="center" wrapText="1"/>
    </xf>
    <xf numFmtId="167" fontId="7" fillId="6" borderId="15" xfId="2" applyNumberFormat="1" applyFont="1" applyFill="1" applyBorder="1" applyAlignment="1">
      <alignment horizontal="center" vertical="center" wrapText="1"/>
    </xf>
    <xf numFmtId="167" fontId="7" fillId="6" borderId="2" xfId="2" applyNumberFormat="1" applyFont="1" applyFill="1" applyBorder="1" applyAlignment="1">
      <alignment horizontal="center" vertical="center" wrapText="1"/>
    </xf>
    <xf numFmtId="164" fontId="7" fillId="7" borderId="1" xfId="0" applyNumberFormat="1" applyFont="1" applyFill="1" applyBorder="1" applyAlignment="1">
      <alignment horizontal="center" vertical="center" wrapText="1"/>
    </xf>
    <xf numFmtId="0" fontId="9" fillId="0" borderId="0" xfId="0" applyFont="1" applyAlignment="1">
      <alignment horizontal="center"/>
    </xf>
    <xf numFmtId="0" fontId="7" fillId="2" borderId="1" xfId="0" applyFont="1" applyFill="1" applyBorder="1" applyAlignment="1">
      <alignment horizontal="left" vertical="center" wrapText="1"/>
    </xf>
    <xf numFmtId="167" fontId="8" fillId="2" borderId="1" xfId="2" applyNumberFormat="1" applyFont="1" applyFill="1" applyBorder="1" applyAlignment="1">
      <alignment horizontal="center" vertical="center" wrapText="1"/>
    </xf>
    <xf numFmtId="167" fontId="7" fillId="6" borderId="5" xfId="2" applyNumberFormat="1" applyFont="1" applyFill="1" applyBorder="1" applyAlignment="1">
      <alignment horizontal="center" vertical="center" wrapText="1"/>
    </xf>
    <xf numFmtId="169" fontId="7" fillId="6" borderId="1" xfId="0" applyNumberFormat="1" applyFont="1" applyFill="1" applyBorder="1" applyAlignment="1">
      <alignment horizontal="center" vertical="center" wrapText="1"/>
    </xf>
    <xf numFmtId="167" fontId="7" fillId="7" borderId="1" xfId="2" applyNumberFormat="1" applyFont="1" applyFill="1" applyBorder="1" applyAlignment="1">
      <alignment horizontal="center" vertical="center" wrapText="1"/>
    </xf>
    <xf numFmtId="10" fontId="7" fillId="7" borderId="1" xfId="3" applyNumberFormat="1" applyFont="1" applyFill="1" applyBorder="1" applyAlignment="1">
      <alignment horizontal="center" vertical="center" wrapText="1"/>
    </xf>
    <xf numFmtId="167" fontId="21" fillId="7" borderId="1" xfId="2" applyNumberFormat="1" applyFont="1" applyFill="1" applyBorder="1" applyAlignment="1">
      <alignment horizontal="center" vertical="center" wrapText="1"/>
    </xf>
    <xf numFmtId="164" fontId="7" fillId="7" borderId="5" xfId="0" applyNumberFormat="1" applyFont="1" applyFill="1" applyBorder="1" applyAlignment="1">
      <alignment horizontal="center" vertical="center" wrapText="1"/>
    </xf>
    <xf numFmtId="167" fontId="23" fillId="2" borderId="1" xfId="2" applyNumberFormat="1" applyFont="1" applyFill="1" applyBorder="1" applyAlignment="1">
      <alignment horizontal="center" vertical="center" wrapText="1"/>
    </xf>
    <xf numFmtId="167" fontId="7" fillId="6" borderId="3" xfId="2" applyNumberFormat="1" applyFont="1" applyFill="1" applyBorder="1" applyAlignment="1">
      <alignment horizontal="center" vertical="center" wrapText="1"/>
    </xf>
    <xf numFmtId="10" fontId="7" fillId="6" borderId="1" xfId="3" applyNumberFormat="1" applyFont="1" applyFill="1" applyBorder="1" applyAlignment="1">
      <alignment horizontal="center" vertical="center" wrapText="1"/>
    </xf>
    <xf numFmtId="164" fontId="7" fillId="7" borderId="3" xfId="0" applyNumberFormat="1" applyFont="1" applyFill="1" applyBorder="1" applyAlignment="1">
      <alignment horizontal="center" vertical="center" wrapText="1"/>
    </xf>
    <xf numFmtId="9" fontId="9" fillId="0" borderId="1" xfId="0" applyNumberFormat="1" applyFont="1" applyBorder="1" applyAlignment="1">
      <alignment horizontal="center" vertical="center"/>
    </xf>
    <xf numFmtId="167" fontId="9" fillId="0" borderId="1" xfId="2" applyNumberFormat="1" applyFont="1" applyBorder="1" applyAlignment="1">
      <alignment horizontal="right" vertical="center"/>
    </xf>
    <xf numFmtId="169" fontId="9" fillId="0" borderId="1" xfId="0" applyNumberFormat="1" applyFont="1" applyBorder="1" applyAlignment="1">
      <alignment horizontal="right" vertical="center"/>
    </xf>
    <xf numFmtId="169" fontId="9" fillId="0" borderId="1" xfId="0" applyNumberFormat="1" applyFont="1" applyBorder="1" applyAlignment="1">
      <alignment horizontal="center" vertical="center"/>
    </xf>
    <xf numFmtId="10" fontId="9" fillId="0" borderId="1" xfId="3" applyNumberFormat="1" applyFont="1" applyBorder="1" applyAlignment="1">
      <alignment horizontal="center" vertical="center"/>
    </xf>
    <xf numFmtId="167" fontId="9" fillId="4" borderId="1" xfId="2" applyNumberFormat="1" applyFont="1" applyFill="1" applyBorder="1" applyAlignment="1">
      <alignment horizontal="right" vertical="center"/>
    </xf>
    <xf numFmtId="167" fontId="13" fillId="2" borderId="0" xfId="2" applyNumberFormat="1" applyFont="1" applyFill="1" applyAlignment="1">
      <alignment horizontal="left" vertical="center"/>
    </xf>
    <xf numFmtId="167" fontId="4" fillId="0" borderId="0" xfId="2" applyNumberFormat="1" applyFont="1" applyAlignment="1">
      <alignment horizontal="left"/>
    </xf>
    <xf numFmtId="167" fontId="4" fillId="0" borderId="0" xfId="2" applyNumberFormat="1" applyFont="1"/>
    <xf numFmtId="0" fontId="7" fillId="0" borderId="8" xfId="0" applyFont="1" applyBorder="1" applyAlignment="1">
      <alignment horizontal="left"/>
    </xf>
    <xf numFmtId="167" fontId="7" fillId="0" borderId="8" xfId="2" applyNumberFormat="1" applyFont="1" applyBorder="1" applyAlignment="1">
      <alignment horizontal="right"/>
    </xf>
    <xf numFmtId="167" fontId="7" fillId="0" borderId="0" xfId="2" applyNumberFormat="1" applyFont="1" applyAlignment="1">
      <alignment horizontal="right"/>
    </xf>
    <xf numFmtId="0" fontId="16" fillId="2" borderId="0" xfId="0" applyFont="1" applyFill="1" applyAlignment="1">
      <alignment horizontal="left" vertical="top" wrapText="1"/>
    </xf>
    <xf numFmtId="167" fontId="16" fillId="2" borderId="0" xfId="2" applyNumberFormat="1" applyFont="1" applyFill="1" applyAlignment="1">
      <alignment horizontal="right" vertical="top" wrapText="1"/>
    </xf>
    <xf numFmtId="0" fontId="17" fillId="0" borderId="0" xfId="0" applyFont="1" applyAlignment="1">
      <alignment horizontal="left"/>
    </xf>
    <xf numFmtId="167" fontId="17" fillId="0" borderId="0" xfId="2" applyNumberFormat="1" applyFont="1" applyAlignment="1">
      <alignment horizontal="right"/>
    </xf>
    <xf numFmtId="167" fontId="17" fillId="0" borderId="8" xfId="2" applyNumberFormat="1" applyFont="1" applyBorder="1" applyAlignment="1">
      <alignment horizontal="right"/>
    </xf>
    <xf numFmtId="169" fontId="17" fillId="0" borderId="8" xfId="0" applyNumberFormat="1" applyFont="1" applyBorder="1" applyAlignment="1">
      <alignment horizontal="right"/>
    </xf>
    <xf numFmtId="169" fontId="17" fillId="0" borderId="8" xfId="0" applyNumberFormat="1" applyFont="1" applyBorder="1"/>
    <xf numFmtId="10" fontId="17" fillId="0" borderId="8" xfId="3" applyNumberFormat="1" applyFont="1" applyBorder="1"/>
    <xf numFmtId="167" fontId="17" fillId="4" borderId="8" xfId="2" applyNumberFormat="1" applyFont="1" applyFill="1" applyBorder="1" applyAlignment="1">
      <alignment horizontal="right"/>
    </xf>
    <xf numFmtId="167" fontId="17" fillId="0" borderId="8" xfId="2" applyNumberFormat="1" applyFont="1" applyBorder="1"/>
    <xf numFmtId="0" fontId="18" fillId="0" borderId="12" xfId="0" applyFont="1" applyBorder="1" applyAlignment="1">
      <alignment horizontal="left"/>
    </xf>
    <xf numFmtId="167" fontId="18" fillId="0" borderId="12" xfId="2" applyNumberFormat="1" applyFont="1" applyBorder="1" applyAlignment="1">
      <alignment horizontal="center"/>
    </xf>
    <xf numFmtId="167" fontId="18" fillId="4" borderId="12" xfId="2" applyNumberFormat="1" applyFont="1" applyFill="1" applyBorder="1" applyAlignment="1">
      <alignment horizontal="center"/>
    </xf>
    <xf numFmtId="167" fontId="0" fillId="0" borderId="0" xfId="2" applyNumberFormat="1" applyFont="1" applyAlignment="1">
      <alignment horizontal="right"/>
    </xf>
    <xf numFmtId="169" fontId="0" fillId="0" borderId="0" xfId="0" applyNumberFormat="1" applyAlignment="1">
      <alignment horizontal="right"/>
    </xf>
    <xf numFmtId="169" fontId="0" fillId="0" borderId="0" xfId="0" applyNumberFormat="1"/>
    <xf numFmtId="10" fontId="0" fillId="0" borderId="0" xfId="3" applyNumberFormat="1" applyFont="1"/>
    <xf numFmtId="167" fontId="0" fillId="4" borderId="0" xfId="2" applyNumberFormat="1" applyFont="1" applyFill="1" applyAlignment="1">
      <alignment horizontal="right"/>
    </xf>
    <xf numFmtId="0" fontId="10" fillId="0" borderId="0" xfId="0" applyFont="1"/>
    <xf numFmtId="167" fontId="10" fillId="4" borderId="0" xfId="2" applyNumberFormat="1" applyFont="1" applyFill="1" applyAlignment="1">
      <alignment horizontal="right"/>
    </xf>
    <xf numFmtId="0" fontId="0" fillId="0" borderId="0" xfId="0" applyAlignment="1">
      <alignment horizontal="left"/>
    </xf>
    <xf numFmtId="167" fontId="18" fillId="0" borderId="0" xfId="2" applyNumberFormat="1" applyFont="1" applyAlignment="1">
      <alignment horizontal="right" wrapText="1"/>
    </xf>
    <xf numFmtId="0" fontId="19" fillId="0" borderId="0" xfId="0" applyFont="1" applyAlignment="1">
      <alignment horizontal="left"/>
    </xf>
    <xf numFmtId="167" fontId="19" fillId="0" borderId="0" xfId="2" applyNumberFormat="1" applyFont="1" applyAlignment="1">
      <alignment horizontal="right"/>
    </xf>
    <xf numFmtId="0" fontId="8" fillId="11" borderId="2" xfId="0" applyFont="1" applyFill="1" applyBorder="1" applyAlignment="1">
      <alignment horizontal="center" vertical="center" wrapText="1"/>
    </xf>
    <xf numFmtId="0" fontId="11" fillId="0" borderId="8" xfId="0" applyFont="1" applyBorder="1"/>
    <xf numFmtId="44" fontId="5" fillId="0" borderId="0" xfId="2" applyFont="1" applyAlignment="1">
      <alignment horizontal="center" vertical="center"/>
    </xf>
    <xf numFmtId="167" fontId="5" fillId="0" borderId="0" xfId="2" applyNumberFormat="1" applyFont="1" applyAlignment="1">
      <alignment horizontal="center" vertical="center"/>
    </xf>
    <xf numFmtId="167" fontId="14" fillId="0" borderId="0" xfId="2" applyNumberFormat="1" applyFont="1" applyAlignment="1">
      <alignment horizontal="center" vertical="center"/>
    </xf>
    <xf numFmtId="44" fontId="17" fillId="0" borderId="8" xfId="2" applyFont="1" applyBorder="1"/>
    <xf numFmtId="167" fontId="17" fillId="0" borderId="0" xfId="2" applyNumberFormat="1" applyFont="1"/>
    <xf numFmtId="167" fontId="19" fillId="0" borderId="0" xfId="2" applyNumberFormat="1" applyFont="1"/>
    <xf numFmtId="167" fontId="16" fillId="0" borderId="0" xfId="2" applyNumberFormat="1" applyFont="1" applyAlignment="1">
      <alignment horizontal="left" vertical="top" wrapText="1"/>
    </xf>
    <xf numFmtId="167" fontId="11" fillId="0" borderId="8" xfId="2" applyNumberFormat="1" applyFont="1" applyBorder="1"/>
    <xf numFmtId="0" fontId="17" fillId="0" borderId="1" xfId="0" applyFont="1" applyBorder="1" applyAlignment="1">
      <alignment horizontal="center" vertical="center" wrapText="1"/>
    </xf>
    <xf numFmtId="167" fontId="16" fillId="0" borderId="1" xfId="2" applyNumberFormat="1" applyFont="1" applyBorder="1" applyAlignment="1">
      <alignment horizontal="left" vertical="center" wrapText="1"/>
    </xf>
    <xf numFmtId="0" fontId="0" fillId="0" borderId="0" xfId="0" applyFont="1"/>
    <xf numFmtId="0" fontId="26" fillId="0" borderId="0" xfId="0" applyFont="1" applyAlignment="1">
      <alignment horizontal="left" vertical="center"/>
    </xf>
    <xf numFmtId="0" fontId="17" fillId="2" borderId="1" xfId="0" applyFont="1" applyFill="1" applyBorder="1" applyAlignment="1">
      <alignment horizontal="center" vertical="center" wrapText="1"/>
    </xf>
    <xf numFmtId="0" fontId="17" fillId="11" borderId="1" xfId="0" applyFont="1" applyFill="1" applyBorder="1" applyAlignment="1">
      <alignment horizontal="center" vertical="center"/>
    </xf>
    <xf numFmtId="0" fontId="5" fillId="11" borderId="2"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167" fontId="17" fillId="8" borderId="1" xfId="2" applyNumberFormat="1" applyFont="1" applyFill="1" applyBorder="1" applyAlignment="1">
      <alignment horizontal="center" vertical="center" wrapText="1"/>
    </xf>
    <xf numFmtId="0" fontId="17"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9" borderId="1" xfId="0" applyFont="1" applyFill="1" applyBorder="1" applyAlignment="1">
      <alignment horizontal="center" vertical="center" wrapText="1"/>
    </xf>
    <xf numFmtId="167" fontId="5" fillId="6" borderId="4" xfId="2" applyNumberFormat="1" applyFont="1" applyFill="1" applyBorder="1" applyAlignment="1">
      <alignment horizontal="center" vertical="center" wrapText="1"/>
    </xf>
    <xf numFmtId="164" fontId="17" fillId="6" borderId="4" xfId="0" applyNumberFormat="1" applyFont="1" applyFill="1" applyBorder="1" applyAlignment="1">
      <alignment horizontal="center" vertical="center" wrapText="1"/>
    </xf>
    <xf numFmtId="167" fontId="17" fillId="18" borderId="4" xfId="2" applyNumberFormat="1" applyFont="1" applyFill="1" applyBorder="1" applyAlignment="1">
      <alignment horizontal="center" vertical="center" wrapText="1"/>
    </xf>
    <xf numFmtId="164" fontId="17" fillId="6" borderId="1" xfId="0" applyNumberFormat="1" applyFont="1" applyFill="1" applyBorder="1" applyAlignment="1">
      <alignment horizontal="center" vertical="center" wrapText="1"/>
    </xf>
    <xf numFmtId="164" fontId="17" fillId="7" borderId="1" xfId="0" applyNumberFormat="1" applyFont="1" applyFill="1" applyBorder="1" applyAlignment="1">
      <alignment horizontal="center" vertical="center" wrapText="1"/>
    </xf>
    <xf numFmtId="167" fontId="17" fillId="8" borderId="5" xfId="2" applyNumberFormat="1" applyFont="1" applyFill="1" applyBorder="1" applyAlignment="1">
      <alignment horizontal="center" vertical="center" wrapText="1"/>
    </xf>
    <xf numFmtId="167" fontId="5" fillId="2" borderId="1" xfId="2"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167" fontId="17" fillId="6" borderId="1" xfId="2" applyNumberFormat="1" applyFont="1" applyFill="1" applyBorder="1" applyAlignment="1">
      <alignment horizontal="center" vertical="center" wrapText="1"/>
    </xf>
    <xf numFmtId="167" fontId="17" fillId="18" borderId="1" xfId="2" applyNumberFormat="1" applyFont="1" applyFill="1" applyBorder="1" applyAlignment="1">
      <alignment horizontal="center" vertical="center" wrapText="1"/>
    </xf>
    <xf numFmtId="167" fontId="17" fillId="19" borderId="1" xfId="2" applyNumberFormat="1" applyFont="1" applyFill="1" applyBorder="1" applyAlignment="1">
      <alignment horizontal="center" vertical="center" wrapText="1"/>
    </xf>
    <xf numFmtId="167" fontId="11" fillId="18" borderId="1" xfId="2" applyNumberFormat="1" applyFont="1" applyFill="1" applyBorder="1" applyAlignment="1">
      <alignment horizontal="center" vertical="center" wrapText="1"/>
    </xf>
    <xf numFmtId="167" fontId="17" fillId="20" borderId="5" xfId="2" applyNumberFormat="1" applyFont="1" applyFill="1" applyBorder="1" applyAlignment="1">
      <alignment horizontal="center" vertical="center" wrapText="1"/>
    </xf>
    <xf numFmtId="164" fontId="17" fillId="20" borderId="5" xfId="0" applyNumberFormat="1" applyFont="1" applyFill="1" applyBorder="1" applyAlignment="1">
      <alignment horizontal="center" vertical="center" wrapText="1"/>
    </xf>
    <xf numFmtId="164" fontId="17" fillId="21" borderId="5" xfId="0" applyNumberFormat="1" applyFont="1" applyFill="1" applyBorder="1" applyAlignment="1">
      <alignment horizontal="center" vertical="center" wrapText="1"/>
    </xf>
    <xf numFmtId="44" fontId="17" fillId="20" borderId="5" xfId="2" applyFont="1" applyFill="1" applyBorder="1" applyAlignment="1">
      <alignment horizontal="center" vertical="center" wrapText="1"/>
    </xf>
    <xf numFmtId="167" fontId="17" fillId="21" borderId="5" xfId="2" applyNumberFormat="1" applyFont="1" applyFill="1" applyBorder="1" applyAlignment="1">
      <alignment horizontal="center" vertical="center" wrapText="1"/>
    </xf>
    <xf numFmtId="167" fontId="17" fillId="7" borderId="1" xfId="2" applyNumberFormat="1" applyFont="1" applyFill="1" applyBorder="1" applyAlignment="1">
      <alignment horizontal="center" vertical="center" wrapText="1"/>
    </xf>
    <xf numFmtId="167" fontId="5" fillId="0" borderId="1" xfId="2" applyNumberFormat="1" applyFont="1" applyBorder="1" applyAlignment="1">
      <alignment horizontal="center" vertical="center" wrapText="1"/>
    </xf>
    <xf numFmtId="164" fontId="5" fillId="2" borderId="1" xfId="0" applyNumberFormat="1" applyFont="1" applyFill="1" applyBorder="1" applyAlignment="1">
      <alignment horizontal="center" vertical="center" wrapText="1"/>
    </xf>
    <xf numFmtId="164" fontId="5" fillId="9" borderId="1" xfId="0" applyNumberFormat="1" applyFont="1" applyFill="1" applyBorder="1" applyAlignment="1">
      <alignment horizontal="center" vertical="center" wrapText="1"/>
    </xf>
    <xf numFmtId="164" fontId="5" fillId="5" borderId="1" xfId="0" applyNumberFormat="1" applyFont="1" applyFill="1" applyBorder="1" applyAlignment="1">
      <alignment horizontal="center" vertical="center" wrapText="1"/>
    </xf>
    <xf numFmtId="167" fontId="17" fillId="20" borderId="3" xfId="2" applyNumberFormat="1" applyFont="1" applyFill="1" applyBorder="1" applyAlignment="1">
      <alignment horizontal="center" vertical="center" wrapText="1"/>
    </xf>
    <xf numFmtId="164" fontId="17" fillId="20" borderId="3" xfId="0" applyNumberFormat="1" applyFont="1" applyFill="1" applyBorder="1" applyAlignment="1">
      <alignment horizontal="center" vertical="center" wrapText="1"/>
    </xf>
    <xf numFmtId="164" fontId="17" fillId="21" borderId="3" xfId="0" applyNumberFormat="1" applyFont="1" applyFill="1" applyBorder="1" applyAlignment="1">
      <alignment horizontal="center" vertical="center" wrapText="1"/>
    </xf>
    <xf numFmtId="44" fontId="17" fillId="20" borderId="3" xfId="2" applyFont="1" applyFill="1" applyBorder="1" applyAlignment="1">
      <alignment horizontal="center" vertical="center" wrapText="1"/>
    </xf>
    <xf numFmtId="167" fontId="17" fillId="21" borderId="3" xfId="2" applyNumberFormat="1" applyFont="1" applyFill="1" applyBorder="1" applyAlignment="1">
      <alignment horizontal="center" vertical="center" wrapText="1"/>
    </xf>
    <xf numFmtId="0" fontId="17" fillId="10" borderId="1" xfId="0" applyFont="1" applyFill="1" applyBorder="1" applyAlignment="1" applyProtection="1">
      <alignment horizontal="left"/>
      <protection locked="0"/>
    </xf>
    <xf numFmtId="0" fontId="19" fillId="0" borderId="1" xfId="0" applyFont="1" applyBorder="1" applyAlignment="1">
      <alignment horizontal="left" vertical="center" wrapText="1"/>
    </xf>
    <xf numFmtId="0" fontId="19" fillId="0" borderId="1" xfId="0" applyFont="1" applyBorder="1" applyAlignment="1">
      <alignment horizontal="justify" vertical="center"/>
    </xf>
    <xf numFmtId="167" fontId="19" fillId="0" borderId="1" xfId="2" applyNumberFormat="1" applyFont="1" applyBorder="1" applyAlignment="1">
      <alignment horizontal="center" vertical="center"/>
    </xf>
    <xf numFmtId="10" fontId="19" fillId="0" borderId="1" xfId="0" applyNumberFormat="1" applyFont="1" applyBorder="1" applyAlignment="1">
      <alignment horizontal="center" vertical="center"/>
    </xf>
    <xf numFmtId="9" fontId="19" fillId="0" borderId="1" xfId="0" applyNumberFormat="1" applyFont="1" applyBorder="1" applyAlignment="1">
      <alignment horizontal="center" vertical="center"/>
    </xf>
    <xf numFmtId="167" fontId="19" fillId="0" borderId="1" xfId="2" applyNumberFormat="1" applyFont="1" applyFill="1" applyBorder="1" applyAlignment="1">
      <alignment horizontal="center" vertical="center"/>
    </xf>
    <xf numFmtId="3" fontId="19" fillId="0" borderId="1" xfId="0" applyNumberFormat="1" applyFont="1" applyBorder="1" applyAlignment="1">
      <alignment horizontal="center" vertical="center"/>
    </xf>
    <xf numFmtId="165" fontId="19" fillId="0" borderId="1" xfId="1" applyNumberFormat="1" applyFont="1" applyBorder="1" applyAlignment="1">
      <alignment horizontal="center" vertical="center"/>
    </xf>
    <xf numFmtId="0" fontId="19" fillId="0" borderId="1" xfId="0" applyFont="1" applyBorder="1" applyAlignment="1">
      <alignment horizontal="center" vertical="center"/>
    </xf>
    <xf numFmtId="0" fontId="19" fillId="0" borderId="0" xfId="0" applyFont="1" applyAlignment="1">
      <alignment horizontal="left" vertical="center"/>
    </xf>
    <xf numFmtId="0" fontId="16" fillId="0" borderId="1" xfId="0" applyFont="1" applyBorder="1" applyAlignment="1">
      <alignment horizontal="center" vertical="center"/>
    </xf>
    <xf numFmtId="44" fontId="19" fillId="0" borderId="1" xfId="2" applyFont="1" applyBorder="1" applyAlignment="1">
      <alignment horizontal="center" vertical="center"/>
    </xf>
    <xf numFmtId="0" fontId="19" fillId="0" borderId="1" xfId="0" applyFont="1" applyBorder="1" applyAlignment="1">
      <alignment horizontal="left" vertical="center"/>
    </xf>
    <xf numFmtId="0" fontId="19" fillId="0" borderId="1" xfId="0" applyFont="1" applyBorder="1" applyAlignment="1">
      <alignment horizontal="justify" vertical="center" wrapText="1"/>
    </xf>
    <xf numFmtId="0" fontId="17" fillId="10" borderId="1" xfId="0" applyFont="1" applyFill="1" applyBorder="1" applyAlignment="1">
      <alignment horizontal="left" vertical="center"/>
    </xf>
    <xf numFmtId="0" fontId="19" fillId="2" borderId="1" xfId="0" applyFont="1" applyFill="1" applyBorder="1" applyAlignment="1">
      <alignment horizontal="left" vertical="center" wrapText="1"/>
    </xf>
    <xf numFmtId="167" fontId="16" fillId="0" borderId="0" xfId="2" applyNumberFormat="1" applyFont="1" applyAlignment="1">
      <alignment horizontal="left"/>
    </xf>
    <xf numFmtId="167" fontId="16" fillId="0" borderId="0" xfId="2" applyNumberFormat="1" applyFont="1"/>
    <xf numFmtId="0" fontId="19" fillId="0" borderId="11" xfId="0" applyFont="1" applyBorder="1" applyAlignment="1">
      <alignment horizontal="left"/>
    </xf>
    <xf numFmtId="0" fontId="19" fillId="0" borderId="12" xfId="0" applyFont="1" applyBorder="1"/>
    <xf numFmtId="167" fontId="19" fillId="0" borderId="12" xfId="2" applyNumberFormat="1" applyFont="1" applyBorder="1" applyAlignment="1">
      <alignment horizontal="center"/>
    </xf>
    <xf numFmtId="0" fontId="19" fillId="0" borderId="12" xfId="0" applyFont="1" applyBorder="1" applyAlignment="1">
      <alignment horizontal="center"/>
    </xf>
    <xf numFmtId="0" fontId="19" fillId="0" borderId="13" xfId="0" applyFont="1" applyBorder="1" applyAlignment="1">
      <alignment horizontal="left"/>
    </xf>
    <xf numFmtId="0" fontId="19" fillId="0" borderId="13" xfId="0" applyFont="1" applyBorder="1"/>
    <xf numFmtId="0" fontId="19" fillId="0" borderId="0" xfId="0" applyFont="1" applyAlignment="1">
      <alignment horizontal="center" wrapText="1"/>
    </xf>
    <xf numFmtId="167" fontId="19" fillId="0" borderId="0" xfId="2" applyNumberFormat="1" applyFont="1" applyAlignment="1">
      <alignment horizontal="center" wrapText="1"/>
    </xf>
  </cellXfs>
  <cellStyles count="5">
    <cellStyle name="Millares" xfId="1" builtinId="3"/>
    <cellStyle name="Moneda" xfId="2" builtinId="4"/>
    <cellStyle name="Normal" xfId="0" builtinId="0"/>
    <cellStyle name="Normal 10" xfId="4" xr:uid="{260386CE-B22B-4C79-81D3-544B3378722A}"/>
    <cellStyle name="Porcentaje" xfId="3" builtinId="5"/>
  </cellStyles>
  <dxfs count="2">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839880</xdr:colOff>
      <xdr:row>0</xdr:row>
      <xdr:rowOff>154440</xdr:rowOff>
    </xdr:from>
    <xdr:to>
      <xdr:col>0</xdr:col>
      <xdr:colOff>3114675</xdr:colOff>
      <xdr:row>1</xdr:row>
      <xdr:rowOff>123825</xdr:rowOff>
    </xdr:to>
    <xdr:pic>
      <xdr:nvPicPr>
        <xdr:cNvPr id="2" name="3 Imagen">
          <a:extLst>
            <a:ext uri="{FF2B5EF4-FFF2-40B4-BE49-F238E27FC236}">
              <a16:creationId xmlns:a16="http://schemas.microsoft.com/office/drawing/2014/main" id="{EEE6BE74-F897-4A25-A3A1-628EE70DED40}"/>
            </a:ext>
          </a:extLst>
        </xdr:cNvPr>
        <xdr:cNvPicPr/>
      </xdr:nvPicPr>
      <xdr:blipFill>
        <a:blip xmlns:r="http://schemas.openxmlformats.org/officeDocument/2006/relationships" r:embed="rId1"/>
        <a:stretch/>
      </xdr:blipFill>
      <xdr:spPr>
        <a:xfrm>
          <a:off x="839880" y="154440"/>
          <a:ext cx="2274795" cy="1550535"/>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1097055</xdr:colOff>
      <xdr:row>0</xdr:row>
      <xdr:rowOff>97291</xdr:rowOff>
    </xdr:from>
    <xdr:to>
      <xdr:col>0</xdr:col>
      <xdr:colOff>3533775</xdr:colOff>
      <xdr:row>0</xdr:row>
      <xdr:rowOff>1571625</xdr:rowOff>
    </xdr:to>
    <xdr:pic>
      <xdr:nvPicPr>
        <xdr:cNvPr id="2" name="3 Imagen">
          <a:extLst>
            <a:ext uri="{FF2B5EF4-FFF2-40B4-BE49-F238E27FC236}">
              <a16:creationId xmlns:a16="http://schemas.microsoft.com/office/drawing/2014/main" id="{A6901303-06EC-4EB2-A36B-AA4ED060BF7C}"/>
            </a:ext>
          </a:extLst>
        </xdr:cNvPr>
        <xdr:cNvPicPr/>
      </xdr:nvPicPr>
      <xdr:blipFill>
        <a:blip xmlns:r="http://schemas.openxmlformats.org/officeDocument/2006/relationships" r:embed="rId1"/>
        <a:stretch/>
      </xdr:blipFill>
      <xdr:spPr>
        <a:xfrm>
          <a:off x="1097055" y="97291"/>
          <a:ext cx="2436720" cy="1474334"/>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839880</xdr:colOff>
      <xdr:row>0</xdr:row>
      <xdr:rowOff>154440</xdr:rowOff>
    </xdr:from>
    <xdr:to>
      <xdr:col>0</xdr:col>
      <xdr:colOff>3209925</xdr:colOff>
      <xdr:row>1</xdr:row>
      <xdr:rowOff>47625</xdr:rowOff>
    </xdr:to>
    <xdr:pic>
      <xdr:nvPicPr>
        <xdr:cNvPr id="2" name="3 Imagen">
          <a:extLst>
            <a:ext uri="{FF2B5EF4-FFF2-40B4-BE49-F238E27FC236}">
              <a16:creationId xmlns:a16="http://schemas.microsoft.com/office/drawing/2014/main" id="{17ABE224-4977-4BFD-A4DD-1177FCEC016C}"/>
            </a:ext>
          </a:extLst>
        </xdr:cNvPr>
        <xdr:cNvPicPr/>
      </xdr:nvPicPr>
      <xdr:blipFill>
        <a:blip xmlns:r="http://schemas.openxmlformats.org/officeDocument/2006/relationships" r:embed="rId1"/>
        <a:stretch/>
      </xdr:blipFill>
      <xdr:spPr>
        <a:xfrm>
          <a:off x="839880" y="154440"/>
          <a:ext cx="2370045" cy="1474335"/>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Heidi Vanessa Saray Guataquira" id="{FAFBC55A-B6D3-4B91-8CF5-3F0FF866F413}" userId="heidi.saray@gobiernobogota.gov.co" providerId="PeoplePicker"/>
  <person displayName="Leidy Johana Avila Arias" id="{2277E969-FA00-454D-B1E6-A98656A71C40}" userId="S::leidyj.avila@gobiernobogota.gov.co::02a7d2b5-35eb-4566-b15d-bacf08287a2b" providerId="AD"/>
  <person displayName="Angela Patricia Cabeza Morales" id="{2629712A-4717-46D8-BC81-3415F438883D}" userId="S::angela.cabeza@gobiernobogota.gov.co::04e06cd5-0d09-4f42-be96-c6f5adfa5da4"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N1" dT="2026-06-11T20:39:46.27" personId="{2629712A-4717-46D8-BC81-3415F438883D}" id="{5C86C196-0D09-42E1-B983-88EA76E1B5C8}">
    <text xml:space="preserve">Mantener este encabezado en todas las hojas que hacen parte del formato, las hojas de Artículos son para diligenciar o para calcular información, incluir instrucciones </text>
  </threadedComment>
  <threadedComment ref="AN1" dT="2026-08-11T01:15:09.86" personId="{2277E969-FA00-454D-B1E6-A98656A71C40}" id="{5862CBCF-324E-42D5-9388-D3691E0E83DC}" parentId="{5C86C196-0D09-42E1-B983-88EA76E1B5C8}">
    <text>Atendido, se incorpora encabezado en todas las hojas. Adicionalmente, lo mencionado de la nota del diligenciamiento de los artículo ya estaría en la hoja de instrucciones “Nota 2” @Heidi Vanessa Saray Guataquira para tu revisión.</text>
    <mentions>
      <mention mentionpersonId="{FAFBC55A-B6D3-4B91-8CF5-3F0FF866F413}" mentionId="{75ADF452-516C-4AD9-B594-14B61693ED04}" startIndex="180" length="31"/>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C8821-1C85-47B6-9477-0FA3885D6FFE}">
  <dimension ref="A1:BZ75"/>
  <sheetViews>
    <sheetView tabSelected="1" topLeftCell="A2" workbookViewId="0">
      <selection activeCell="D8" sqref="D8"/>
    </sheetView>
  </sheetViews>
  <sheetFormatPr baseColWidth="10" defaultColWidth="11.42578125" defaultRowHeight="15" x14ac:dyDescent="0.25"/>
  <cols>
    <col min="1" max="1" width="72.7109375" bestFit="1" customWidth="1"/>
    <col min="2" max="2" width="27.28515625" style="246" bestFit="1" customWidth="1"/>
    <col min="3" max="4" width="18.5703125" style="61" customWidth="1"/>
    <col min="5" max="5" width="18.5703125" style="70" customWidth="1"/>
    <col min="6" max="6" width="23.140625" bestFit="1" customWidth="1"/>
    <col min="7" max="7" width="7" bestFit="1" customWidth="1"/>
    <col min="8" max="9" width="7.140625" bestFit="1" customWidth="1"/>
    <col min="10" max="13" width="18.85546875" style="239" bestFit="1" customWidth="1"/>
    <col min="14" max="14" width="17.42578125" style="240" hidden="1" customWidth="1"/>
    <col min="15" max="15" width="16.42578125" hidden="1" customWidth="1"/>
    <col min="16" max="16" width="18.85546875" style="42" hidden="1" customWidth="1"/>
    <col min="17" max="17" width="21.5703125" style="42" hidden="1" customWidth="1"/>
    <col min="18" max="18" width="17.42578125" style="241" hidden="1" customWidth="1"/>
    <col min="19" max="19" width="12.85546875" hidden="1" customWidth="1"/>
    <col min="20" max="20" width="18.85546875" style="239" bestFit="1" customWidth="1"/>
    <col min="21" max="21" width="16.42578125" style="242" hidden="1" customWidth="1"/>
    <col min="22" max="22" width="21.85546875" style="243" bestFit="1" customWidth="1"/>
    <col min="23" max="23" width="18.85546875" style="239" bestFit="1" customWidth="1"/>
    <col min="24" max="24" width="13.28515625" bestFit="1" customWidth="1"/>
    <col min="25" max="25" width="24.28515625" style="244" customWidth="1"/>
    <col min="26" max="26" width="18.5703125" hidden="1" customWidth="1"/>
    <col min="27" max="27" width="17" hidden="1" customWidth="1"/>
    <col min="28" max="28" width="21.85546875" style="243" bestFit="1" customWidth="1"/>
    <col min="29" max="29" width="21.85546875" style="245" hidden="1" customWidth="1"/>
    <col min="30" max="30" width="21.7109375" style="42" hidden="1" customWidth="1"/>
    <col min="31" max="31" width="14.7109375" style="61" hidden="1" customWidth="1"/>
    <col min="32" max="32" width="13.5703125" hidden="1" customWidth="1"/>
    <col min="33" max="34" width="16.42578125" hidden="1" customWidth="1"/>
    <col min="35" max="35" width="20.85546875" style="42" hidden="1" customWidth="1"/>
    <col min="36" max="36" width="21.7109375" style="42" hidden="1" customWidth="1"/>
    <col min="37" max="37" width="10.85546875" hidden="1" customWidth="1"/>
    <col min="38" max="38" width="16.7109375" hidden="1" customWidth="1"/>
    <col min="39" max="39" width="16" hidden="1" customWidth="1"/>
    <col min="40" max="40" width="17.85546875" hidden="1" customWidth="1"/>
    <col min="41" max="41" width="13.5703125" style="42" hidden="1" customWidth="1"/>
    <col min="42" max="42" width="18.42578125" style="42" hidden="1" customWidth="1"/>
    <col min="43" max="43" width="21.7109375" style="42" hidden="1" customWidth="1"/>
    <col min="44" max="44" width="11" hidden="1" customWidth="1"/>
    <col min="45" max="45" width="12.85546875" hidden="1" customWidth="1"/>
    <col min="46" max="46" width="0" hidden="1" customWidth="1"/>
  </cols>
  <sheetData>
    <row r="1" spans="1:51" ht="124.5" customHeight="1" x14ac:dyDescent="0.25">
      <c r="A1" s="1"/>
      <c r="B1" s="1"/>
      <c r="C1" s="1"/>
      <c r="D1" s="2" t="s">
        <v>0</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3"/>
      <c r="AO1" s="3"/>
      <c r="AP1" s="3"/>
      <c r="AQ1" s="3"/>
      <c r="AR1" s="3"/>
      <c r="AS1" s="3"/>
      <c r="AT1" s="4"/>
      <c r="AU1" s="4"/>
      <c r="AV1" s="4"/>
      <c r="AW1" s="4"/>
      <c r="AX1" s="4"/>
      <c r="AY1" s="4"/>
    </row>
    <row r="2" spans="1:51" s="7" customFormat="1" ht="21.75" customHeight="1" x14ac:dyDescent="0.25">
      <c r="A2" s="4"/>
      <c r="B2" s="188"/>
      <c r="C2" s="54"/>
      <c r="D2" s="54"/>
      <c r="E2" s="63"/>
      <c r="F2" s="4"/>
      <c r="G2" s="4"/>
      <c r="H2" s="4"/>
      <c r="I2" s="4"/>
      <c r="J2" s="189"/>
      <c r="K2" s="189"/>
      <c r="L2" s="189"/>
      <c r="M2" s="189"/>
      <c r="N2" s="190"/>
      <c r="O2" s="4"/>
      <c r="P2" s="6"/>
      <c r="Q2" s="6"/>
      <c r="R2" s="191"/>
      <c r="S2" s="4"/>
      <c r="T2" s="189"/>
      <c r="U2" s="192"/>
      <c r="V2" s="193"/>
      <c r="W2" s="189"/>
      <c r="X2" s="4"/>
      <c r="Y2" s="194"/>
      <c r="Z2" s="4"/>
      <c r="AA2" s="4"/>
      <c r="AB2" s="193"/>
      <c r="AC2" s="195"/>
      <c r="AD2" s="6"/>
      <c r="AE2" s="54"/>
      <c r="AF2" s="4"/>
      <c r="AG2" s="4"/>
      <c r="AH2" s="4"/>
      <c r="AI2" s="6"/>
      <c r="AJ2" s="6"/>
      <c r="AK2" s="4"/>
      <c r="AL2" s="4"/>
      <c r="AM2" s="4"/>
      <c r="AN2" s="4"/>
      <c r="AO2" s="6"/>
      <c r="AP2" s="6"/>
      <c r="AQ2" s="6"/>
      <c r="AR2" s="4"/>
      <c r="AS2" s="4"/>
      <c r="AT2" s="4"/>
      <c r="AU2" s="4"/>
      <c r="AV2" s="4"/>
      <c r="AW2" s="4"/>
      <c r="AX2" s="4"/>
      <c r="AY2" s="4"/>
    </row>
    <row r="3" spans="1:51" s="12" customFormat="1" ht="31.5" customHeight="1" x14ac:dyDescent="0.25">
      <c r="A3" s="8" t="s">
        <v>1</v>
      </c>
      <c r="B3" s="50" t="s">
        <v>2</v>
      </c>
      <c r="C3" s="50"/>
      <c r="D3" s="50"/>
      <c r="E3" s="50"/>
      <c r="F3" s="50"/>
      <c r="G3" s="250" t="s">
        <v>3</v>
      </c>
      <c r="H3" s="250"/>
      <c r="I3" s="250"/>
      <c r="J3" s="9" t="s">
        <v>4</v>
      </c>
      <c r="K3" s="9"/>
      <c r="L3" s="9"/>
      <c r="M3" s="9"/>
      <c r="N3" s="9"/>
      <c r="O3" s="9"/>
      <c r="P3" s="9"/>
      <c r="Q3" s="9"/>
      <c r="R3" s="9"/>
      <c r="S3" s="9"/>
      <c r="T3" s="10" t="s">
        <v>5</v>
      </c>
      <c r="U3" s="10"/>
      <c r="V3" s="10"/>
      <c r="W3" s="10"/>
      <c r="X3" s="10"/>
      <c r="Y3" s="10"/>
      <c r="Z3" s="10"/>
      <c r="AA3" s="10"/>
      <c r="AB3" s="10"/>
      <c r="AC3" s="10"/>
      <c r="AD3" s="10"/>
      <c r="AE3" s="10"/>
      <c r="AF3" s="10"/>
      <c r="AG3" s="11" t="s">
        <v>6</v>
      </c>
      <c r="AH3" s="11"/>
      <c r="AI3" s="11"/>
      <c r="AJ3" s="11"/>
      <c r="AK3" s="11"/>
      <c r="AL3" s="11"/>
      <c r="AM3" s="11"/>
      <c r="AN3" s="11"/>
      <c r="AO3" s="11"/>
      <c r="AP3" s="11"/>
      <c r="AQ3" s="11"/>
      <c r="AR3" s="11"/>
      <c r="AS3" s="11"/>
      <c r="AT3" s="4"/>
      <c r="AU3" s="4"/>
      <c r="AV3" s="4"/>
      <c r="AW3" s="4"/>
      <c r="AX3" s="4"/>
      <c r="AY3" s="4"/>
    </row>
    <row r="4" spans="1:51" s="201" customFormat="1" ht="15" customHeight="1" x14ac:dyDescent="0.25">
      <c r="A4" s="8"/>
      <c r="B4" s="196" t="s">
        <v>7</v>
      </c>
      <c r="C4" s="13" t="s">
        <v>8</v>
      </c>
      <c r="D4" s="13"/>
      <c r="E4" s="13"/>
      <c r="F4" s="13"/>
      <c r="G4" s="14" t="s">
        <v>9</v>
      </c>
      <c r="H4" s="14"/>
      <c r="I4" s="14"/>
      <c r="J4" s="55" t="s">
        <v>10</v>
      </c>
      <c r="K4" s="197" t="s">
        <v>11</v>
      </c>
      <c r="L4" s="198"/>
      <c r="M4" s="199"/>
      <c r="N4" s="15" t="s">
        <v>12</v>
      </c>
      <c r="O4" s="15"/>
      <c r="P4" s="15"/>
      <c r="Q4" s="15"/>
      <c r="R4" s="15"/>
      <c r="S4" s="15"/>
      <c r="T4" s="16" t="s">
        <v>13</v>
      </c>
      <c r="U4" s="16"/>
      <c r="V4" s="16"/>
      <c r="W4" s="16"/>
      <c r="X4" s="16"/>
      <c r="Y4" s="200"/>
      <c r="Z4" s="16" t="s">
        <v>14</v>
      </c>
      <c r="AA4" s="16"/>
      <c r="AB4" s="16"/>
      <c r="AC4" s="16"/>
      <c r="AD4" s="16"/>
      <c r="AE4" s="16"/>
      <c r="AF4" s="16"/>
      <c r="AG4" s="17" t="s">
        <v>15</v>
      </c>
      <c r="AH4" s="17"/>
      <c r="AI4" s="17"/>
      <c r="AJ4" s="17"/>
      <c r="AK4" s="17"/>
      <c r="AL4" s="17"/>
      <c r="AM4" s="18" t="s">
        <v>16</v>
      </c>
      <c r="AN4" s="18"/>
      <c r="AO4" s="18"/>
      <c r="AP4" s="18"/>
      <c r="AQ4" s="18"/>
      <c r="AR4" s="18"/>
      <c r="AS4" s="18"/>
      <c r="AT4" s="4"/>
      <c r="AU4" s="4"/>
      <c r="AV4" s="4"/>
      <c r="AW4" s="4"/>
      <c r="AX4" s="4"/>
      <c r="AY4" s="4"/>
    </row>
    <row r="5" spans="1:51" s="12" customFormat="1" ht="15" customHeight="1" x14ac:dyDescent="0.25">
      <c r="A5" s="8"/>
      <c r="B5" s="202"/>
      <c r="C5" s="203" t="s">
        <v>17</v>
      </c>
      <c r="D5" s="20" t="s">
        <v>10</v>
      </c>
      <c r="E5" s="20"/>
      <c r="F5" s="20"/>
      <c r="G5" s="14"/>
      <c r="H5" s="14"/>
      <c r="I5" s="14"/>
      <c r="J5" s="56" t="s">
        <v>18</v>
      </c>
      <c r="K5" s="56" t="s">
        <v>106</v>
      </c>
      <c r="L5" s="56" t="s">
        <v>19</v>
      </c>
      <c r="M5" s="204" t="s">
        <v>20</v>
      </c>
      <c r="N5" s="205" t="s">
        <v>21</v>
      </c>
      <c r="O5" s="15" t="s">
        <v>22</v>
      </c>
      <c r="P5" s="85" t="s">
        <v>23</v>
      </c>
      <c r="Q5" s="85" t="s">
        <v>24</v>
      </c>
      <c r="R5" s="205" t="s">
        <v>25</v>
      </c>
      <c r="S5" s="15" t="s">
        <v>26</v>
      </c>
      <c r="T5" s="206" t="s">
        <v>27</v>
      </c>
      <c r="U5" s="207" t="s">
        <v>107</v>
      </c>
      <c r="V5" s="208" t="s">
        <v>29</v>
      </c>
      <c r="W5" s="206" t="s">
        <v>30</v>
      </c>
      <c r="X5" s="16" t="s">
        <v>31</v>
      </c>
      <c r="Y5" s="209" t="s">
        <v>32</v>
      </c>
      <c r="Z5" s="16" t="s">
        <v>33</v>
      </c>
      <c r="AA5" s="16" t="s">
        <v>34</v>
      </c>
      <c r="AB5" s="208" t="s">
        <v>35</v>
      </c>
      <c r="AC5" s="208" t="s">
        <v>108</v>
      </c>
      <c r="AD5" s="86" t="s">
        <v>37</v>
      </c>
      <c r="AE5" s="206" t="s">
        <v>38</v>
      </c>
      <c r="AF5" s="16" t="s">
        <v>39</v>
      </c>
      <c r="AG5" s="18" t="s">
        <v>40</v>
      </c>
      <c r="AH5" s="18" t="s">
        <v>41</v>
      </c>
      <c r="AI5" s="87" t="s">
        <v>42</v>
      </c>
      <c r="AJ5" s="87" t="s">
        <v>43</v>
      </c>
      <c r="AK5" s="18" t="s">
        <v>44</v>
      </c>
      <c r="AL5" s="18" t="s">
        <v>45</v>
      </c>
      <c r="AM5" s="18" t="s">
        <v>46</v>
      </c>
      <c r="AN5" s="18" t="s">
        <v>47</v>
      </c>
      <c r="AO5" s="87" t="s">
        <v>48</v>
      </c>
      <c r="AP5" s="87" t="s">
        <v>49</v>
      </c>
      <c r="AQ5" s="87" t="s">
        <v>50</v>
      </c>
      <c r="AR5" s="18" t="s">
        <v>51</v>
      </c>
      <c r="AS5" s="18" t="s">
        <v>52</v>
      </c>
      <c r="AT5" s="4"/>
      <c r="AU5" s="4"/>
      <c r="AV5" s="4"/>
      <c r="AW5" s="4"/>
      <c r="AX5" s="4"/>
      <c r="AY5" s="4"/>
    </row>
    <row r="6" spans="1:51" s="12" customFormat="1" ht="75" customHeight="1" x14ac:dyDescent="0.25">
      <c r="A6" s="8"/>
      <c r="B6" s="202"/>
      <c r="C6" s="203" t="s">
        <v>53</v>
      </c>
      <c r="D6" s="203" t="s">
        <v>54</v>
      </c>
      <c r="E6" s="210" t="s">
        <v>55</v>
      </c>
      <c r="F6" s="19" t="s">
        <v>56</v>
      </c>
      <c r="G6" s="21" t="s">
        <v>12</v>
      </c>
      <c r="H6" s="21" t="s">
        <v>14</v>
      </c>
      <c r="I6" s="21" t="s">
        <v>16</v>
      </c>
      <c r="J6" s="56"/>
      <c r="K6" s="56"/>
      <c r="L6" s="56"/>
      <c r="M6" s="211"/>
      <c r="N6" s="205"/>
      <c r="O6" s="15"/>
      <c r="P6" s="85"/>
      <c r="Q6" s="85"/>
      <c r="R6" s="205"/>
      <c r="S6" s="15"/>
      <c r="T6" s="56"/>
      <c r="U6" s="212"/>
      <c r="V6" s="73"/>
      <c r="W6" s="56"/>
      <c r="X6" s="15"/>
      <c r="Y6" s="213"/>
      <c r="Z6" s="15"/>
      <c r="AA6" s="15"/>
      <c r="AB6" s="73"/>
      <c r="AC6" s="73"/>
      <c r="AD6" s="85"/>
      <c r="AE6" s="56"/>
      <c r="AF6" s="15"/>
      <c r="AG6" s="15"/>
      <c r="AH6" s="15"/>
      <c r="AI6" s="85"/>
      <c r="AJ6" s="85"/>
      <c r="AK6" s="15"/>
      <c r="AL6" s="15"/>
      <c r="AM6" s="15"/>
      <c r="AN6" s="15"/>
      <c r="AO6" s="85"/>
      <c r="AP6" s="85"/>
      <c r="AQ6" s="85"/>
      <c r="AR6" s="15"/>
      <c r="AS6" s="15"/>
      <c r="AT6" s="4"/>
      <c r="AU6" s="4"/>
      <c r="AV6" s="4"/>
      <c r="AW6" s="4"/>
      <c r="AX6" s="4"/>
      <c r="AY6" s="4"/>
    </row>
    <row r="7" spans="1:51" s="12" customFormat="1" ht="15" customHeight="1" x14ac:dyDescent="0.25">
      <c r="A7" s="22" t="s">
        <v>57</v>
      </c>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4"/>
      <c r="AU7" s="4"/>
      <c r="AV7" s="4"/>
      <c r="AW7" s="4"/>
      <c r="AX7" s="4"/>
      <c r="AY7" s="4"/>
    </row>
    <row r="8" spans="1:51" s="27" customFormat="1" ht="267.75" x14ac:dyDescent="0.25">
      <c r="A8" s="23" t="s">
        <v>58</v>
      </c>
      <c r="B8" s="23" t="s">
        <v>109</v>
      </c>
      <c r="C8" s="58">
        <v>43786282618</v>
      </c>
      <c r="D8" s="58">
        <v>41032201855</v>
      </c>
      <c r="E8" s="57">
        <f>IF(ISNUMBER(D8),D8*(1+$B$28),0)</f>
        <v>43124844149.604996</v>
      </c>
      <c r="F8" s="24">
        <f t="shared" ref="F8:F16" si="0">IFERROR(1-(D8/C8),"N/A")</f>
        <v>6.2898254849061641E-2</v>
      </c>
      <c r="G8" s="214">
        <v>0</v>
      </c>
      <c r="H8" s="214">
        <v>0</v>
      </c>
      <c r="I8" s="214">
        <v>0</v>
      </c>
      <c r="J8" s="215">
        <v>35396999162</v>
      </c>
      <c r="K8" s="215">
        <v>53483378348</v>
      </c>
      <c r="L8" s="215">
        <v>18217566950</v>
      </c>
      <c r="M8" s="215">
        <f>IF(ISNUMBER(L8),L8*(1+$B$31),0)</f>
        <v>19336125560.73</v>
      </c>
      <c r="N8" s="216">
        <v>65020779493</v>
      </c>
      <c r="O8" s="24">
        <f t="shared" ref="O8:O16" si="1">IFERROR(1-(N8/D8),"N/A")</f>
        <v>-0.58462808607666417</v>
      </c>
      <c r="P8" s="26">
        <f t="shared" ref="P8:P16" si="2">IF(ISNUMBER(D8),D8-(D8*G8),0)</f>
        <v>41032201855</v>
      </c>
      <c r="Q8" s="52">
        <f t="shared" ref="Q8:Q16" si="3">IFERROR(1-(N8/E8),"N/A")</f>
        <v>-0.50773366895971872</v>
      </c>
      <c r="R8" s="217">
        <v>61614373610</v>
      </c>
      <c r="S8" s="24">
        <f t="shared" ref="S8:S13" si="4">IFERROR(1-(R8/J8),"N/A")</f>
        <v>-0.74066658385395923</v>
      </c>
      <c r="T8" s="215">
        <v>67895133447</v>
      </c>
      <c r="U8" s="218">
        <f t="shared" ref="U8:U16" si="5">IFERROR(1-(T8/K8),"N/A")</f>
        <v>-0.26946231790421149</v>
      </c>
      <c r="V8" s="219">
        <f>IF(ISNUMBER(K8),K8*(1+$B$31),0)</f>
        <v>56767257778.567192</v>
      </c>
      <c r="W8" s="215">
        <v>29050861508</v>
      </c>
      <c r="X8" s="24">
        <f t="shared" ref="X8:X16" si="6">IFERROR(1-(W8/L8),"N/A")</f>
        <v>-0.59466198684671223</v>
      </c>
      <c r="Y8" s="24">
        <f t="shared" ref="Y8:Y16" si="7">IFERROR(1-(W8/M8),"N/A")</f>
        <v>-0.50241378071105358</v>
      </c>
      <c r="Z8" s="25"/>
      <c r="AA8" s="24">
        <f t="shared" ref="AA8:AA16" si="8">IFERROR(1-(Z8/N8),"N/A")</f>
        <v>1</v>
      </c>
      <c r="AB8" s="219">
        <f t="shared" ref="AB8:AB16" si="9">IF(ISNUMBER(N8),N8-(N8*H8),0)</f>
        <v>65020779493</v>
      </c>
      <c r="AC8" s="219">
        <f t="shared" ref="AC8:AC16" si="10">IF(ISNUMBER(N8),N8*(1+$B$31),0)</f>
        <v>69013055353.870193</v>
      </c>
      <c r="AD8" s="52">
        <f>IFERROR(1-(Z8/AC8),"N/A")</f>
        <v>1</v>
      </c>
      <c r="AE8" s="58"/>
      <c r="AF8" s="24">
        <f t="shared" ref="AF8:AF16" si="11">IFERROR(1-(AE8/R8),"N/A")</f>
        <v>1</v>
      </c>
      <c r="AG8" s="25"/>
      <c r="AH8" s="24">
        <f t="shared" ref="AH8:AH16" si="12">IFERROR(1-(AG8/T8),"N/A")</f>
        <v>1</v>
      </c>
      <c r="AI8" s="26">
        <f t="shared" ref="AI8:AI16" si="13">IF(ISNUMBER(T8),T8*(1+$B$32),0)</f>
        <v>67895133447</v>
      </c>
      <c r="AJ8" s="52">
        <f t="shared" ref="AJ8:AJ16" si="14">IFERROR(1-(AG8/AI8),"N/A")</f>
        <v>1</v>
      </c>
      <c r="AK8" s="25"/>
      <c r="AL8" s="24">
        <f t="shared" ref="AL8:AL16" si="15">IFERROR(1-(AK8/W8),"N/A")</f>
        <v>1</v>
      </c>
      <c r="AM8" s="25"/>
      <c r="AN8" s="24" t="str">
        <f t="shared" ref="AN8:AN16" si="16">IFERROR(1-(AM8/Z8),"N/A")</f>
        <v>N/A</v>
      </c>
      <c r="AO8" s="26">
        <f t="shared" ref="AO8:AO16" si="17">IF(ISNUMBER(Z8),Z8-(Z8*I8),0)</f>
        <v>0</v>
      </c>
      <c r="AP8" s="26">
        <f t="shared" ref="AP8:AP16" si="18">IF(ISNUMBER(Z8),Z8*(1+$B$30),0)</f>
        <v>0</v>
      </c>
      <c r="AQ8" s="52" t="str">
        <f t="shared" ref="AQ8:AQ16" si="19">IFERROR(1-(AM8/AP8),"N/A")</f>
        <v>N/A</v>
      </c>
      <c r="AR8" s="25"/>
      <c r="AS8" s="24" t="str">
        <f t="shared" ref="AS8:AS16" si="20">IFERROR(1-(AR8/AE8),"N/A")</f>
        <v>N/A</v>
      </c>
      <c r="AT8" s="4"/>
      <c r="AU8" s="4"/>
      <c r="AV8" s="4"/>
      <c r="AW8" s="4"/>
      <c r="AX8" s="4"/>
      <c r="AY8" s="4"/>
    </row>
    <row r="9" spans="1:51" s="27" customFormat="1" ht="15.75" x14ac:dyDescent="0.25">
      <c r="A9" s="23" t="s">
        <v>60</v>
      </c>
      <c r="B9" s="28" t="s">
        <v>105</v>
      </c>
      <c r="C9" s="58">
        <v>1135385032</v>
      </c>
      <c r="D9" s="58">
        <v>1055870931</v>
      </c>
      <c r="E9" s="57">
        <f t="shared" ref="E9:E16" si="21">IF(ISNUMBER(D9),D9*(1+$B$28),0)</f>
        <v>1109720348.4809999</v>
      </c>
      <c r="F9" s="24">
        <f t="shared" si="0"/>
        <v>7.0032719085555084E-2</v>
      </c>
      <c r="G9" s="214">
        <v>0.03</v>
      </c>
      <c r="H9" s="214">
        <v>0.03</v>
      </c>
      <c r="I9" s="214">
        <v>0.03</v>
      </c>
      <c r="J9" s="215">
        <v>1055870931</v>
      </c>
      <c r="K9" s="215">
        <v>397294331</v>
      </c>
      <c r="L9" s="215">
        <v>397294331</v>
      </c>
      <c r="M9" s="215">
        <f t="shared" ref="M9:M26" si="22">IF(ISNUMBER(L9),L9*(1+$B$31),0)</f>
        <v>421688202.92339998</v>
      </c>
      <c r="N9" s="216">
        <v>910510362</v>
      </c>
      <c r="O9" s="24">
        <f t="shared" si="1"/>
        <v>0.13766888047796821</v>
      </c>
      <c r="P9" s="26">
        <f t="shared" si="2"/>
        <v>1024194803.0700001</v>
      </c>
      <c r="Q9" s="52">
        <f t="shared" si="3"/>
        <v>0.17951368266219614</v>
      </c>
      <c r="R9" s="217">
        <v>910510362</v>
      </c>
      <c r="S9" s="24">
        <f t="shared" si="4"/>
        <v>0.13766888047796821</v>
      </c>
      <c r="T9" s="215">
        <v>535327226</v>
      </c>
      <c r="U9" s="218">
        <f t="shared" si="5"/>
        <v>-0.34743232971023685</v>
      </c>
      <c r="V9" s="219">
        <f t="shared" ref="V9:V26" si="23">IF(ISNUMBER(K9),K9*(1+$B$31),0)</f>
        <v>421688202.92339998</v>
      </c>
      <c r="W9" s="215">
        <v>535327226</v>
      </c>
      <c r="X9" s="24">
        <f t="shared" si="6"/>
        <v>-0.34743232971023685</v>
      </c>
      <c r="Y9" s="24">
        <f t="shared" si="7"/>
        <v>-0.26948589571343229</v>
      </c>
      <c r="Z9" s="25"/>
      <c r="AA9" s="24">
        <f t="shared" si="8"/>
        <v>1</v>
      </c>
      <c r="AB9" s="219">
        <f t="shared" si="9"/>
        <v>883195051.13999999</v>
      </c>
      <c r="AC9" s="219">
        <f t="shared" si="10"/>
        <v>966415698.22679996</v>
      </c>
      <c r="AD9" s="52">
        <f t="shared" ref="AD9:AD16" si="24">IFERROR(1-(Z9/AC9),"N/A")</f>
        <v>1</v>
      </c>
      <c r="AE9" s="58"/>
      <c r="AF9" s="24">
        <f t="shared" si="11"/>
        <v>1</v>
      </c>
      <c r="AG9" s="25"/>
      <c r="AH9" s="24">
        <f t="shared" si="12"/>
        <v>1</v>
      </c>
      <c r="AI9" s="26">
        <f t="shared" si="13"/>
        <v>535327226</v>
      </c>
      <c r="AJ9" s="52">
        <f t="shared" si="14"/>
        <v>1</v>
      </c>
      <c r="AK9" s="25"/>
      <c r="AL9" s="24">
        <f t="shared" si="15"/>
        <v>1</v>
      </c>
      <c r="AM9" s="25"/>
      <c r="AN9" s="24" t="str">
        <f t="shared" si="16"/>
        <v>N/A</v>
      </c>
      <c r="AO9" s="26">
        <f t="shared" si="17"/>
        <v>0</v>
      </c>
      <c r="AP9" s="26">
        <f t="shared" si="18"/>
        <v>0</v>
      </c>
      <c r="AQ9" s="52" t="str">
        <f t="shared" si="19"/>
        <v>N/A</v>
      </c>
      <c r="AR9" s="25"/>
      <c r="AS9" s="24" t="str">
        <f t="shared" si="20"/>
        <v>N/A</v>
      </c>
      <c r="AT9" s="4"/>
      <c r="AU9" s="4"/>
      <c r="AV9" s="4"/>
      <c r="AW9" s="4"/>
      <c r="AX9" s="4"/>
      <c r="AY9" s="4"/>
    </row>
    <row r="10" spans="1:51" s="27" customFormat="1" ht="15.75" x14ac:dyDescent="0.25">
      <c r="A10" s="28" t="s">
        <v>61</v>
      </c>
      <c r="B10" s="28" t="s">
        <v>62</v>
      </c>
      <c r="C10" s="58">
        <v>16502548</v>
      </c>
      <c r="D10" s="58">
        <v>14426452</v>
      </c>
      <c r="E10" s="57">
        <f t="shared" si="21"/>
        <v>15162201.051999999</v>
      </c>
      <c r="F10" s="24">
        <f t="shared" si="0"/>
        <v>0.12580457272416357</v>
      </c>
      <c r="G10" s="214">
        <v>0.15</v>
      </c>
      <c r="H10" s="214">
        <v>0.03</v>
      </c>
      <c r="I10" s="214">
        <v>0.03</v>
      </c>
      <c r="J10" s="215">
        <v>14426452</v>
      </c>
      <c r="K10" s="215">
        <v>0</v>
      </c>
      <c r="L10" s="215">
        <v>0</v>
      </c>
      <c r="M10" s="215">
        <f t="shared" si="22"/>
        <v>0</v>
      </c>
      <c r="N10" s="216">
        <v>37708238</v>
      </c>
      <c r="O10" s="24">
        <f t="shared" si="1"/>
        <v>-1.6138261853988771</v>
      </c>
      <c r="P10" s="26">
        <f t="shared" si="2"/>
        <v>12262484.199999999</v>
      </c>
      <c r="Q10" s="52">
        <f t="shared" si="3"/>
        <v>-1.4869897101797118</v>
      </c>
      <c r="R10" s="217">
        <v>37708238</v>
      </c>
      <c r="S10" s="24">
        <f t="shared" si="4"/>
        <v>-1.6138261853988771</v>
      </c>
      <c r="T10" s="215">
        <v>3625969</v>
      </c>
      <c r="U10" s="218" t="str">
        <f t="shared" si="5"/>
        <v>N/A</v>
      </c>
      <c r="V10" s="219">
        <f t="shared" si="23"/>
        <v>0</v>
      </c>
      <c r="W10" s="215">
        <v>3625969</v>
      </c>
      <c r="X10" s="24" t="str">
        <f t="shared" si="6"/>
        <v>N/A</v>
      </c>
      <c r="Y10" s="24" t="str">
        <f t="shared" si="7"/>
        <v>N/A</v>
      </c>
      <c r="Z10" s="25"/>
      <c r="AA10" s="24">
        <f t="shared" si="8"/>
        <v>1</v>
      </c>
      <c r="AB10" s="219">
        <f t="shared" si="9"/>
        <v>36576990.859999999</v>
      </c>
      <c r="AC10" s="219">
        <f t="shared" si="10"/>
        <v>40023523.813199997</v>
      </c>
      <c r="AD10" s="52">
        <f t="shared" si="24"/>
        <v>1</v>
      </c>
      <c r="AE10" s="58"/>
      <c r="AF10" s="24">
        <f t="shared" si="11"/>
        <v>1</v>
      </c>
      <c r="AG10" s="25"/>
      <c r="AH10" s="24">
        <f t="shared" si="12"/>
        <v>1</v>
      </c>
      <c r="AI10" s="26">
        <f t="shared" si="13"/>
        <v>3625969</v>
      </c>
      <c r="AJ10" s="52">
        <f t="shared" si="14"/>
        <v>1</v>
      </c>
      <c r="AK10" s="25"/>
      <c r="AL10" s="24">
        <f t="shared" si="15"/>
        <v>1</v>
      </c>
      <c r="AM10" s="25"/>
      <c r="AN10" s="24" t="str">
        <f t="shared" si="16"/>
        <v>N/A</v>
      </c>
      <c r="AO10" s="26">
        <f t="shared" si="17"/>
        <v>0</v>
      </c>
      <c r="AP10" s="26">
        <f t="shared" si="18"/>
        <v>0</v>
      </c>
      <c r="AQ10" s="52" t="str">
        <f t="shared" si="19"/>
        <v>N/A</v>
      </c>
      <c r="AR10" s="25"/>
      <c r="AS10" s="24" t="str">
        <f t="shared" si="20"/>
        <v>N/A</v>
      </c>
      <c r="AT10" s="4"/>
      <c r="AU10" s="4"/>
      <c r="AV10" s="4"/>
      <c r="AW10" s="4"/>
      <c r="AX10" s="4"/>
      <c r="AY10" s="4"/>
    </row>
    <row r="11" spans="1:51" s="27" customFormat="1" ht="31.5" x14ac:dyDescent="0.25">
      <c r="A11" s="23" t="s">
        <v>63</v>
      </c>
      <c r="B11" s="23" t="s">
        <v>110</v>
      </c>
      <c r="C11" s="58">
        <v>1388833020</v>
      </c>
      <c r="D11" s="58">
        <v>5137037464</v>
      </c>
      <c r="E11" s="57">
        <f t="shared" si="21"/>
        <v>5399026374.6639996</v>
      </c>
      <c r="F11" s="24">
        <f t="shared" si="0"/>
        <v>-2.6988157611632824</v>
      </c>
      <c r="G11" s="214">
        <v>0.3</v>
      </c>
      <c r="H11" s="214">
        <v>0.03</v>
      </c>
      <c r="I11" s="214">
        <v>0.03</v>
      </c>
      <c r="J11" s="215">
        <v>5131637464</v>
      </c>
      <c r="K11" s="215">
        <v>894760116</v>
      </c>
      <c r="L11" s="215">
        <v>894760116</v>
      </c>
      <c r="M11" s="215">
        <f t="shared" si="22"/>
        <v>949698387.12239993</v>
      </c>
      <c r="N11" s="216">
        <v>1458252184</v>
      </c>
      <c r="O11" s="24">
        <f t="shared" si="1"/>
        <v>0.71612973543227398</v>
      </c>
      <c r="P11" s="26">
        <f t="shared" si="2"/>
        <v>3595926224.8000002</v>
      </c>
      <c r="Q11" s="52">
        <f t="shared" si="3"/>
        <v>0.72990460079188768</v>
      </c>
      <c r="R11" s="217">
        <v>1458252184</v>
      </c>
      <c r="S11" s="24">
        <f t="shared" si="4"/>
        <v>0.71583101997557641</v>
      </c>
      <c r="T11" s="215">
        <v>340609324</v>
      </c>
      <c r="U11" s="218">
        <f t="shared" si="5"/>
        <v>0.61932889284036885</v>
      </c>
      <c r="V11" s="219">
        <f t="shared" si="23"/>
        <v>949698387.12239993</v>
      </c>
      <c r="W11" s="215">
        <v>340609324</v>
      </c>
      <c r="X11" s="24">
        <f t="shared" si="6"/>
        <v>0.61932889284036885</v>
      </c>
      <c r="Y11" s="24">
        <f t="shared" si="7"/>
        <v>0.64135000267605879</v>
      </c>
      <c r="Z11" s="25"/>
      <c r="AA11" s="24">
        <f t="shared" si="8"/>
        <v>1</v>
      </c>
      <c r="AB11" s="219">
        <f t="shared" si="9"/>
        <v>1414504618.48</v>
      </c>
      <c r="AC11" s="219">
        <f t="shared" si="10"/>
        <v>1547788868.0975997</v>
      </c>
      <c r="AD11" s="52">
        <f t="shared" si="24"/>
        <v>1</v>
      </c>
      <c r="AE11" s="58"/>
      <c r="AF11" s="24">
        <f t="shared" si="11"/>
        <v>1</v>
      </c>
      <c r="AG11" s="25"/>
      <c r="AH11" s="24">
        <f t="shared" si="12"/>
        <v>1</v>
      </c>
      <c r="AI11" s="26">
        <f t="shared" si="13"/>
        <v>340609324</v>
      </c>
      <c r="AJ11" s="52">
        <f t="shared" si="14"/>
        <v>1</v>
      </c>
      <c r="AK11" s="25"/>
      <c r="AL11" s="24">
        <f t="shared" si="15"/>
        <v>1</v>
      </c>
      <c r="AM11" s="25"/>
      <c r="AN11" s="24" t="str">
        <f t="shared" si="16"/>
        <v>N/A</v>
      </c>
      <c r="AO11" s="26">
        <f t="shared" si="17"/>
        <v>0</v>
      </c>
      <c r="AP11" s="26">
        <f t="shared" si="18"/>
        <v>0</v>
      </c>
      <c r="AQ11" s="52" t="str">
        <f t="shared" si="19"/>
        <v>N/A</v>
      </c>
      <c r="AR11" s="25"/>
      <c r="AS11" s="24" t="str">
        <f t="shared" si="20"/>
        <v>N/A</v>
      </c>
      <c r="AT11" s="4"/>
      <c r="AU11" s="4"/>
      <c r="AV11" s="4"/>
      <c r="AW11" s="4"/>
      <c r="AX11" s="4"/>
      <c r="AY11" s="4"/>
    </row>
    <row r="12" spans="1:51" s="27" customFormat="1" ht="18" customHeight="1" x14ac:dyDescent="0.25">
      <c r="A12" s="28" t="s">
        <v>65</v>
      </c>
      <c r="B12" s="28" t="s">
        <v>111</v>
      </c>
      <c r="C12" s="58">
        <v>0</v>
      </c>
      <c r="D12" s="58">
        <v>0</v>
      </c>
      <c r="E12" s="57">
        <f t="shared" si="21"/>
        <v>0</v>
      </c>
      <c r="F12" s="24" t="str">
        <f t="shared" si="0"/>
        <v>N/A</v>
      </c>
      <c r="G12" s="214">
        <v>0</v>
      </c>
      <c r="H12" s="214">
        <v>0</v>
      </c>
      <c r="I12" s="214">
        <v>0</v>
      </c>
      <c r="J12" s="215">
        <v>0</v>
      </c>
      <c r="K12" s="215">
        <v>0</v>
      </c>
      <c r="L12" s="215">
        <v>0</v>
      </c>
      <c r="M12" s="215">
        <f t="shared" si="22"/>
        <v>0</v>
      </c>
      <c r="N12" s="216">
        <v>0</v>
      </c>
      <c r="O12" s="24" t="str">
        <f t="shared" si="1"/>
        <v>N/A</v>
      </c>
      <c r="P12" s="26">
        <f t="shared" si="2"/>
        <v>0</v>
      </c>
      <c r="Q12" s="52" t="str">
        <f t="shared" si="3"/>
        <v>N/A</v>
      </c>
      <c r="R12" s="217">
        <v>0</v>
      </c>
      <c r="S12" s="24" t="str">
        <f t="shared" si="4"/>
        <v>N/A</v>
      </c>
      <c r="T12" s="215">
        <v>0</v>
      </c>
      <c r="U12" s="218" t="str">
        <f t="shared" si="5"/>
        <v>N/A</v>
      </c>
      <c r="V12" s="219">
        <f t="shared" si="23"/>
        <v>0</v>
      </c>
      <c r="W12" s="215">
        <v>0</v>
      </c>
      <c r="X12" s="24" t="str">
        <f t="shared" si="6"/>
        <v>N/A</v>
      </c>
      <c r="Y12" s="24" t="str">
        <f t="shared" si="7"/>
        <v>N/A</v>
      </c>
      <c r="Z12" s="25"/>
      <c r="AA12" s="24" t="str">
        <f t="shared" si="8"/>
        <v>N/A</v>
      </c>
      <c r="AB12" s="219">
        <f t="shared" si="9"/>
        <v>0</v>
      </c>
      <c r="AC12" s="219">
        <f t="shared" si="10"/>
        <v>0</v>
      </c>
      <c r="AD12" s="52" t="str">
        <f t="shared" si="24"/>
        <v>N/A</v>
      </c>
      <c r="AE12" s="58"/>
      <c r="AF12" s="24" t="str">
        <f t="shared" si="11"/>
        <v>N/A</v>
      </c>
      <c r="AG12" s="25"/>
      <c r="AH12" s="24" t="str">
        <f t="shared" si="12"/>
        <v>N/A</v>
      </c>
      <c r="AI12" s="26">
        <f t="shared" si="13"/>
        <v>0</v>
      </c>
      <c r="AJ12" s="52" t="str">
        <f t="shared" si="14"/>
        <v>N/A</v>
      </c>
      <c r="AK12" s="25"/>
      <c r="AL12" s="24" t="str">
        <f t="shared" si="15"/>
        <v>N/A</v>
      </c>
      <c r="AM12" s="25"/>
      <c r="AN12" s="24" t="str">
        <f t="shared" si="16"/>
        <v>N/A</v>
      </c>
      <c r="AO12" s="26">
        <f t="shared" si="17"/>
        <v>0</v>
      </c>
      <c r="AP12" s="26">
        <f t="shared" si="18"/>
        <v>0</v>
      </c>
      <c r="AQ12" s="52" t="str">
        <f t="shared" si="19"/>
        <v>N/A</v>
      </c>
      <c r="AR12" s="25"/>
      <c r="AS12" s="24" t="str">
        <f t="shared" si="20"/>
        <v>N/A</v>
      </c>
      <c r="AT12" s="4"/>
      <c r="AU12" s="4"/>
      <c r="AV12" s="4"/>
      <c r="AW12" s="4"/>
      <c r="AX12" s="4"/>
      <c r="AY12" s="4"/>
    </row>
    <row r="13" spans="1:51" s="27" customFormat="1" ht="18" customHeight="1" x14ac:dyDescent="0.25">
      <c r="A13" s="28" t="s">
        <v>67</v>
      </c>
      <c r="B13" s="28" t="s">
        <v>68</v>
      </c>
      <c r="C13" s="58">
        <v>296040053</v>
      </c>
      <c r="D13" s="58">
        <v>352174371</v>
      </c>
      <c r="E13" s="57">
        <f t="shared" si="21"/>
        <v>370135263.921</v>
      </c>
      <c r="F13" s="24">
        <f t="shared" si="0"/>
        <v>-0.18961730830388679</v>
      </c>
      <c r="G13" s="214">
        <v>-0.68059999999999998</v>
      </c>
      <c r="H13" s="214">
        <v>0</v>
      </c>
      <c r="I13" s="214">
        <v>0</v>
      </c>
      <c r="J13" s="215">
        <v>352174371</v>
      </c>
      <c r="K13" s="215">
        <v>591868871</v>
      </c>
      <c r="L13" s="215">
        <v>0</v>
      </c>
      <c r="M13" s="215">
        <f>IF(ISNUMBER(L13),L13*(1+$B$31),0)</f>
        <v>0</v>
      </c>
      <c r="N13" s="216">
        <v>591866871</v>
      </c>
      <c r="O13" s="24">
        <f t="shared" si="1"/>
        <v>-0.68060744829157382</v>
      </c>
      <c r="P13" s="26">
        <f t="shared" si="2"/>
        <v>591864247.90260005</v>
      </c>
      <c r="Q13" s="52">
        <f t="shared" si="3"/>
        <v>-0.59905561207571245</v>
      </c>
      <c r="R13" s="217">
        <v>591866871</v>
      </c>
      <c r="S13" s="24">
        <f t="shared" si="4"/>
        <v>-0.68060744829157382</v>
      </c>
      <c r="T13" s="215">
        <v>514990000</v>
      </c>
      <c r="U13" s="218">
        <f t="shared" si="5"/>
        <v>0.12989172900765722</v>
      </c>
      <c r="V13" s="219">
        <f t="shared" si="23"/>
        <v>628209619.67939997</v>
      </c>
      <c r="W13" s="215">
        <v>0</v>
      </c>
      <c r="X13" s="24" t="str">
        <f t="shared" si="6"/>
        <v>N/A</v>
      </c>
      <c r="Y13" s="24" t="str">
        <f t="shared" si="7"/>
        <v>N/A</v>
      </c>
      <c r="Z13" s="25"/>
      <c r="AA13" s="24">
        <f t="shared" si="8"/>
        <v>1</v>
      </c>
      <c r="AB13" s="219">
        <f t="shared" si="9"/>
        <v>591866871</v>
      </c>
      <c r="AC13" s="219">
        <f t="shared" si="10"/>
        <v>628207496.8793999</v>
      </c>
      <c r="AD13" s="52">
        <f t="shared" si="24"/>
        <v>1</v>
      </c>
      <c r="AE13" s="58"/>
      <c r="AF13" s="24">
        <f t="shared" si="11"/>
        <v>1</v>
      </c>
      <c r="AG13" s="25"/>
      <c r="AH13" s="24">
        <f t="shared" si="12"/>
        <v>1</v>
      </c>
      <c r="AI13" s="26">
        <f t="shared" si="13"/>
        <v>514990000</v>
      </c>
      <c r="AJ13" s="52">
        <f t="shared" si="14"/>
        <v>1</v>
      </c>
      <c r="AK13" s="25"/>
      <c r="AL13" s="24" t="str">
        <f t="shared" si="15"/>
        <v>N/A</v>
      </c>
      <c r="AM13" s="25"/>
      <c r="AN13" s="24" t="str">
        <f t="shared" si="16"/>
        <v>N/A</v>
      </c>
      <c r="AO13" s="26">
        <f t="shared" si="17"/>
        <v>0</v>
      </c>
      <c r="AP13" s="26">
        <f t="shared" si="18"/>
        <v>0</v>
      </c>
      <c r="AQ13" s="52" t="str">
        <f t="shared" si="19"/>
        <v>N/A</v>
      </c>
      <c r="AR13" s="25"/>
      <c r="AS13" s="24" t="str">
        <f t="shared" si="20"/>
        <v>N/A</v>
      </c>
      <c r="AT13" s="4"/>
      <c r="AU13" s="4"/>
      <c r="AV13" s="4"/>
      <c r="AW13" s="4"/>
      <c r="AX13" s="4"/>
      <c r="AY13" s="4"/>
    </row>
    <row r="14" spans="1:51" s="27" customFormat="1" ht="18" customHeight="1" x14ac:dyDescent="0.25">
      <c r="A14" s="28" t="s">
        <v>69</v>
      </c>
      <c r="B14" s="28" t="s">
        <v>112</v>
      </c>
      <c r="C14" s="58">
        <v>803227989</v>
      </c>
      <c r="D14" s="58">
        <v>929249060</v>
      </c>
      <c r="E14" s="57">
        <f t="shared" si="21"/>
        <v>976640762.05999994</v>
      </c>
      <c r="F14" s="24">
        <f t="shared" si="0"/>
        <v>-0.1568932765364579</v>
      </c>
      <c r="G14" s="214">
        <v>-0.61419999999999997</v>
      </c>
      <c r="H14" s="214">
        <v>0</v>
      </c>
      <c r="I14" s="214">
        <v>0</v>
      </c>
      <c r="J14" s="215">
        <v>929222566</v>
      </c>
      <c r="K14" s="215">
        <v>80992174</v>
      </c>
      <c r="L14" s="215">
        <v>80992174</v>
      </c>
      <c r="M14" s="215">
        <f t="shared" si="22"/>
        <v>85965093.483599991</v>
      </c>
      <c r="N14" s="216">
        <v>1499683988</v>
      </c>
      <c r="O14" s="24">
        <f t="shared" si="1"/>
        <v>-0.61386656447088583</v>
      </c>
      <c r="P14" s="26">
        <f t="shared" si="2"/>
        <v>1499993832.652</v>
      </c>
      <c r="Q14" s="52">
        <f t="shared" si="3"/>
        <v>-0.53555334393043363</v>
      </c>
      <c r="R14" s="217">
        <v>1493909470</v>
      </c>
      <c r="S14" s="24">
        <f>IFERROR(1-(R14/J14),"N/A")</f>
        <v>-0.60769822501275761</v>
      </c>
      <c r="T14" s="215">
        <v>1257648934</v>
      </c>
      <c r="U14" s="218">
        <f t="shared" si="5"/>
        <v>-14.528030325497868</v>
      </c>
      <c r="V14" s="219">
        <f t="shared" si="23"/>
        <v>85965093.483599991</v>
      </c>
      <c r="W14" s="215">
        <v>113562442</v>
      </c>
      <c r="X14" s="24">
        <f t="shared" si="6"/>
        <v>-0.40214092783828725</v>
      </c>
      <c r="Y14" s="24">
        <f t="shared" si="7"/>
        <v>-0.32102970401195341</v>
      </c>
      <c r="Z14" s="25"/>
      <c r="AA14" s="24">
        <f t="shared" si="8"/>
        <v>1</v>
      </c>
      <c r="AB14" s="219">
        <f t="shared" si="9"/>
        <v>1499683988</v>
      </c>
      <c r="AC14" s="219">
        <f t="shared" si="10"/>
        <v>1591764584.8631999</v>
      </c>
      <c r="AD14" s="52">
        <f t="shared" si="24"/>
        <v>1</v>
      </c>
      <c r="AE14" s="58"/>
      <c r="AF14" s="24">
        <f t="shared" si="11"/>
        <v>1</v>
      </c>
      <c r="AG14" s="25"/>
      <c r="AH14" s="24">
        <f t="shared" si="12"/>
        <v>1</v>
      </c>
      <c r="AI14" s="26">
        <f t="shared" si="13"/>
        <v>1257648934</v>
      </c>
      <c r="AJ14" s="52">
        <f t="shared" si="14"/>
        <v>1</v>
      </c>
      <c r="AK14" s="25"/>
      <c r="AL14" s="24">
        <f t="shared" si="15"/>
        <v>1</v>
      </c>
      <c r="AM14" s="25"/>
      <c r="AN14" s="24" t="str">
        <f t="shared" si="16"/>
        <v>N/A</v>
      </c>
      <c r="AO14" s="26">
        <f t="shared" si="17"/>
        <v>0</v>
      </c>
      <c r="AP14" s="26">
        <f t="shared" si="18"/>
        <v>0</v>
      </c>
      <c r="AQ14" s="52" t="str">
        <f t="shared" si="19"/>
        <v>N/A</v>
      </c>
      <c r="AR14" s="25"/>
      <c r="AS14" s="24" t="str">
        <f t="shared" si="20"/>
        <v>N/A</v>
      </c>
      <c r="AT14" s="4"/>
      <c r="AU14" s="4"/>
      <c r="AV14" s="4"/>
      <c r="AW14" s="4"/>
      <c r="AX14" s="4"/>
      <c r="AY14" s="4"/>
    </row>
    <row r="15" spans="1:51" s="27" customFormat="1" ht="18" customHeight="1" x14ac:dyDescent="0.25">
      <c r="A15" s="28" t="s">
        <v>70</v>
      </c>
      <c r="B15" s="28" t="s">
        <v>111</v>
      </c>
      <c r="C15" s="58">
        <v>0</v>
      </c>
      <c r="D15" s="58">
        <v>0</v>
      </c>
      <c r="E15" s="57">
        <f t="shared" si="21"/>
        <v>0</v>
      </c>
      <c r="F15" s="24" t="str">
        <f t="shared" si="0"/>
        <v>N/A</v>
      </c>
      <c r="G15" s="214">
        <v>0</v>
      </c>
      <c r="H15" s="214">
        <v>0</v>
      </c>
      <c r="I15" s="214">
        <v>0</v>
      </c>
      <c r="J15" s="215">
        <v>0</v>
      </c>
      <c r="K15" s="215">
        <v>0</v>
      </c>
      <c r="L15" s="215">
        <v>0</v>
      </c>
      <c r="M15" s="215">
        <f t="shared" si="22"/>
        <v>0</v>
      </c>
      <c r="N15" s="216">
        <v>0</v>
      </c>
      <c r="O15" s="24" t="str">
        <f t="shared" si="1"/>
        <v>N/A</v>
      </c>
      <c r="P15" s="26">
        <f t="shared" si="2"/>
        <v>0</v>
      </c>
      <c r="Q15" s="52" t="str">
        <f t="shared" si="3"/>
        <v>N/A</v>
      </c>
      <c r="R15" s="217">
        <v>0</v>
      </c>
      <c r="S15" s="24" t="str">
        <f t="shared" ref="S15:S16" si="25">IFERROR(1-(R15/J15),"N/A")</f>
        <v>N/A</v>
      </c>
      <c r="T15" s="215">
        <v>0</v>
      </c>
      <c r="U15" s="218" t="str">
        <f t="shared" si="5"/>
        <v>N/A</v>
      </c>
      <c r="V15" s="219">
        <f t="shared" si="23"/>
        <v>0</v>
      </c>
      <c r="W15" s="215">
        <v>0</v>
      </c>
      <c r="X15" s="24" t="str">
        <f t="shared" si="6"/>
        <v>N/A</v>
      </c>
      <c r="Y15" s="24" t="str">
        <f t="shared" si="7"/>
        <v>N/A</v>
      </c>
      <c r="Z15" s="25"/>
      <c r="AA15" s="24" t="str">
        <f t="shared" si="8"/>
        <v>N/A</v>
      </c>
      <c r="AB15" s="219">
        <f t="shared" si="9"/>
        <v>0</v>
      </c>
      <c r="AC15" s="219">
        <f t="shared" si="10"/>
        <v>0</v>
      </c>
      <c r="AD15" s="52" t="str">
        <f t="shared" si="24"/>
        <v>N/A</v>
      </c>
      <c r="AE15" s="58"/>
      <c r="AF15" s="24" t="str">
        <f t="shared" si="11"/>
        <v>N/A</v>
      </c>
      <c r="AG15" s="25"/>
      <c r="AH15" s="24" t="str">
        <f t="shared" si="12"/>
        <v>N/A</v>
      </c>
      <c r="AI15" s="26">
        <f t="shared" si="13"/>
        <v>0</v>
      </c>
      <c r="AJ15" s="52" t="str">
        <f t="shared" si="14"/>
        <v>N/A</v>
      </c>
      <c r="AK15" s="25"/>
      <c r="AL15" s="24" t="str">
        <f t="shared" si="15"/>
        <v>N/A</v>
      </c>
      <c r="AM15" s="25"/>
      <c r="AN15" s="24" t="str">
        <f t="shared" si="16"/>
        <v>N/A</v>
      </c>
      <c r="AO15" s="26">
        <f t="shared" si="17"/>
        <v>0</v>
      </c>
      <c r="AP15" s="26">
        <f t="shared" si="18"/>
        <v>0</v>
      </c>
      <c r="AQ15" s="52" t="str">
        <f t="shared" si="19"/>
        <v>N/A</v>
      </c>
      <c r="AR15" s="25"/>
      <c r="AS15" s="24" t="str">
        <f t="shared" si="20"/>
        <v>N/A</v>
      </c>
      <c r="AT15" s="4"/>
      <c r="AU15" s="4"/>
      <c r="AV15" s="4"/>
      <c r="AW15" s="4"/>
      <c r="AX15" s="4"/>
      <c r="AY15" s="4"/>
    </row>
    <row r="16" spans="1:51" s="27" customFormat="1" ht="18" customHeight="1" x14ac:dyDescent="0.25">
      <c r="A16" s="28" t="s">
        <v>71</v>
      </c>
      <c r="B16" s="28" t="s">
        <v>111</v>
      </c>
      <c r="C16" s="58">
        <v>0</v>
      </c>
      <c r="D16" s="58">
        <v>0</v>
      </c>
      <c r="E16" s="57">
        <f t="shared" si="21"/>
        <v>0</v>
      </c>
      <c r="F16" s="24" t="str">
        <f t="shared" si="0"/>
        <v>N/A</v>
      </c>
      <c r="G16" s="214">
        <v>0</v>
      </c>
      <c r="H16" s="214">
        <v>0</v>
      </c>
      <c r="I16" s="214">
        <v>0</v>
      </c>
      <c r="J16" s="215">
        <v>0</v>
      </c>
      <c r="K16" s="215">
        <v>0</v>
      </c>
      <c r="L16" s="215">
        <v>0</v>
      </c>
      <c r="M16" s="215">
        <f t="shared" si="22"/>
        <v>0</v>
      </c>
      <c r="N16" s="216">
        <v>0</v>
      </c>
      <c r="O16" s="24" t="str">
        <f t="shared" si="1"/>
        <v>N/A</v>
      </c>
      <c r="P16" s="26">
        <f t="shared" si="2"/>
        <v>0</v>
      </c>
      <c r="Q16" s="52" t="str">
        <f t="shared" si="3"/>
        <v>N/A</v>
      </c>
      <c r="R16" s="217">
        <v>0</v>
      </c>
      <c r="S16" s="24" t="str">
        <f t="shared" si="25"/>
        <v>N/A</v>
      </c>
      <c r="T16" s="215">
        <v>0</v>
      </c>
      <c r="U16" s="218" t="str">
        <f t="shared" si="5"/>
        <v>N/A</v>
      </c>
      <c r="V16" s="219">
        <f t="shared" si="23"/>
        <v>0</v>
      </c>
      <c r="W16" s="215">
        <v>0</v>
      </c>
      <c r="X16" s="24" t="str">
        <f t="shared" si="6"/>
        <v>N/A</v>
      </c>
      <c r="Y16" s="24" t="str">
        <f t="shared" si="7"/>
        <v>N/A</v>
      </c>
      <c r="Z16" s="25"/>
      <c r="AA16" s="24" t="str">
        <f t="shared" si="8"/>
        <v>N/A</v>
      </c>
      <c r="AB16" s="219">
        <f t="shared" si="9"/>
        <v>0</v>
      </c>
      <c r="AC16" s="219">
        <f t="shared" si="10"/>
        <v>0</v>
      </c>
      <c r="AD16" s="52" t="str">
        <f t="shared" si="24"/>
        <v>N/A</v>
      </c>
      <c r="AE16" s="58"/>
      <c r="AF16" s="24" t="str">
        <f t="shared" si="11"/>
        <v>N/A</v>
      </c>
      <c r="AG16" s="25"/>
      <c r="AH16" s="24" t="str">
        <f t="shared" si="12"/>
        <v>N/A</v>
      </c>
      <c r="AI16" s="26">
        <f t="shared" si="13"/>
        <v>0</v>
      </c>
      <c r="AJ16" s="52" t="str">
        <f t="shared" si="14"/>
        <v>N/A</v>
      </c>
      <c r="AK16" s="25"/>
      <c r="AL16" s="24" t="str">
        <f t="shared" si="15"/>
        <v>N/A</v>
      </c>
      <c r="AM16" s="25"/>
      <c r="AN16" s="24" t="str">
        <f t="shared" si="16"/>
        <v>N/A</v>
      </c>
      <c r="AO16" s="26">
        <f t="shared" si="17"/>
        <v>0</v>
      </c>
      <c r="AP16" s="26">
        <f t="shared" si="18"/>
        <v>0</v>
      </c>
      <c r="AQ16" s="52" t="str">
        <f t="shared" si="19"/>
        <v>N/A</v>
      </c>
      <c r="AR16" s="25"/>
      <c r="AS16" s="24" t="str">
        <f t="shared" si="20"/>
        <v>N/A</v>
      </c>
      <c r="AT16" s="4"/>
      <c r="AU16" s="4"/>
      <c r="AV16" s="4"/>
      <c r="AW16" s="4"/>
      <c r="AX16" s="4"/>
      <c r="AY16" s="4"/>
    </row>
    <row r="17" spans="1:78" s="27" customFormat="1" ht="15" customHeight="1" x14ac:dyDescent="0.25">
      <c r="A17" s="29" t="s">
        <v>72</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4"/>
      <c r="AU17" s="4"/>
      <c r="AV17" s="4"/>
      <c r="AW17" s="4"/>
      <c r="AX17" s="4"/>
      <c r="AY17" s="4"/>
    </row>
    <row r="18" spans="1:78" s="27" customFormat="1" ht="31.5" x14ac:dyDescent="0.25">
      <c r="A18" s="28" t="s">
        <v>73</v>
      </c>
      <c r="B18" s="23" t="s">
        <v>113</v>
      </c>
      <c r="C18" s="58">
        <v>143407638</v>
      </c>
      <c r="D18" s="58">
        <v>138879494</v>
      </c>
      <c r="E18" s="57">
        <f t="shared" ref="E18:E26" si="26">IF(ISNUMBER(D18),D18*(1+$B$28),0)</f>
        <v>145962348.19400001</v>
      </c>
      <c r="F18" s="24">
        <f t="shared" ref="F18:F26" si="27">IFERROR(1-(D18/C18),"N/A")</f>
        <v>3.1575333525819649E-2</v>
      </c>
      <c r="G18" s="214">
        <v>7.0000000000000007E-2</v>
      </c>
      <c r="H18" s="214">
        <v>0.03</v>
      </c>
      <c r="I18" s="214">
        <v>0.03</v>
      </c>
      <c r="J18" s="215">
        <v>138879494</v>
      </c>
      <c r="K18" s="215">
        <v>54891173</v>
      </c>
      <c r="L18" s="215">
        <v>54690325</v>
      </c>
      <c r="M18" s="215">
        <f t="shared" si="22"/>
        <v>58048310.954999991</v>
      </c>
      <c r="N18" s="216">
        <v>78381898</v>
      </c>
      <c r="O18" s="24">
        <f t="shared" ref="O18:O26" si="28">IFERROR(1-(N18/D18),"N/A")</f>
        <v>0.43561215740028547</v>
      </c>
      <c r="P18" s="26">
        <f t="shared" ref="P18:P26" si="29">IF(ISNUMBER(D18),D18-(D18*G18),0)</f>
        <v>129157929.42</v>
      </c>
      <c r="Q18" s="52">
        <f t="shared" ref="Q18:Q26" si="30">IFERROR(1-(N18/E18),"N/A")</f>
        <v>0.46299919828761704</v>
      </c>
      <c r="R18" s="217">
        <v>78381898</v>
      </c>
      <c r="S18" s="24">
        <f t="shared" ref="S18:S26" si="31">IFERROR(1-(R18/J18),"N/A")</f>
        <v>0.43561215740028547</v>
      </c>
      <c r="T18" s="215">
        <v>10776958</v>
      </c>
      <c r="U18" s="218">
        <f t="shared" ref="U18:U26" si="32">IFERROR(1-(T18/K18),"N/A")</f>
        <v>0.80366683000197503</v>
      </c>
      <c r="V18" s="219">
        <f t="shared" si="23"/>
        <v>58261491.022199996</v>
      </c>
      <c r="W18" s="215">
        <v>10776958</v>
      </c>
      <c r="X18" s="24">
        <f t="shared" ref="X18:X26" si="33">IFERROR(1-(W18/L18),"N/A")</f>
        <v>0.80294580439958985</v>
      </c>
      <c r="Y18" s="24">
        <f t="shared" ref="Y18:Y26" si="34">IFERROR(1-(W18/M18),"N/A")</f>
        <v>0.81434502016166366</v>
      </c>
      <c r="Z18" s="25"/>
      <c r="AA18" s="24">
        <f t="shared" ref="AA18:AA26" si="35">IFERROR(1-(Z18/N18),"N/A")</f>
        <v>1</v>
      </c>
      <c r="AB18" s="219">
        <f t="shared" ref="AB18:AB26" si="36">IF(ISNUMBER(N18),N18-(N18*H18),0)</f>
        <v>76030441.060000002</v>
      </c>
      <c r="AC18" s="219">
        <f t="shared" ref="AC18:AC26" si="37">IF(ISNUMBER(N18),N18*(1+$B$31),0)</f>
        <v>83194546.537199989</v>
      </c>
      <c r="AD18" s="52">
        <f t="shared" ref="AD18:AD26" si="38">IFERROR(1-(Z18/AC18),"N/A")</f>
        <v>1</v>
      </c>
      <c r="AE18" s="58"/>
      <c r="AF18" s="24">
        <f t="shared" ref="AF18:AF26" si="39">IFERROR(1-(AE18/R18),"N/A")</f>
        <v>1</v>
      </c>
      <c r="AG18" s="25"/>
      <c r="AH18" s="24">
        <f t="shared" ref="AH18:AH26" si="40">IFERROR(1-(AG18/T18),"N/A")</f>
        <v>1</v>
      </c>
      <c r="AI18" s="26">
        <f t="shared" ref="AI18:AI26" si="41">IF(ISNUMBER(T18),T18*(1+$B$32),0)</f>
        <v>10776958</v>
      </c>
      <c r="AJ18" s="52">
        <f t="shared" ref="AJ18:AJ26" si="42">IFERROR(1-(AG18/AI18),"N/A")</f>
        <v>1</v>
      </c>
      <c r="AK18" s="25"/>
      <c r="AL18" s="24">
        <f t="shared" ref="AL18:AL26" si="43">IFERROR(1-(AK18/W18),"N/A")</f>
        <v>1</v>
      </c>
      <c r="AM18" s="25"/>
      <c r="AN18" s="24" t="str">
        <f t="shared" ref="AN18:AN26" si="44">IFERROR(1-(AM18/Z18),"N/A")</f>
        <v>N/A</v>
      </c>
      <c r="AO18" s="26">
        <f t="shared" ref="AO18:AO26" si="45">IF(ISNUMBER(Z18),Z18-(Z18*I18),0)</f>
        <v>0</v>
      </c>
      <c r="AP18" s="26">
        <f t="shared" ref="AP18:AP26" si="46">IF(ISNUMBER(Z18),Z18*(1+$B$30),0)</f>
        <v>0</v>
      </c>
      <c r="AQ18" s="52" t="str">
        <f t="shared" ref="AQ18:AQ26" si="47">IFERROR(1-(AM18/AP18),"N/A")</f>
        <v>N/A</v>
      </c>
      <c r="AR18" s="25"/>
      <c r="AS18" s="24" t="str">
        <f t="shared" ref="AS18:AS26" si="48">IFERROR(1-(AR18/AE18),"N/A")</f>
        <v>N/A</v>
      </c>
      <c r="AT18" s="4"/>
      <c r="AU18" s="4"/>
      <c r="AV18" s="4"/>
      <c r="AW18" s="4"/>
      <c r="AX18" s="4"/>
      <c r="AY18" s="4"/>
    </row>
    <row r="19" spans="1:78" s="27" customFormat="1" ht="94.5" x14ac:dyDescent="0.25">
      <c r="A19" s="28" t="s">
        <v>75</v>
      </c>
      <c r="B19" s="23" t="s">
        <v>114</v>
      </c>
      <c r="C19" s="58">
        <v>479389183</v>
      </c>
      <c r="D19" s="58">
        <v>568635997</v>
      </c>
      <c r="E19" s="57">
        <f t="shared" si="26"/>
        <v>597636432.847</v>
      </c>
      <c r="F19" s="24">
        <f t="shared" si="27"/>
        <v>-0.18616776757768427</v>
      </c>
      <c r="G19" s="214">
        <v>5.2299999999999999E-2</v>
      </c>
      <c r="H19" s="214">
        <v>0</v>
      </c>
      <c r="I19" s="214">
        <v>0</v>
      </c>
      <c r="J19" s="215">
        <v>368122916</v>
      </c>
      <c r="K19" s="215">
        <v>448725000</v>
      </c>
      <c r="L19" s="215">
        <v>81974982</v>
      </c>
      <c r="M19" s="215">
        <f t="shared" si="22"/>
        <v>87008245.894799992</v>
      </c>
      <c r="N19" s="216">
        <v>548948169</v>
      </c>
      <c r="O19" s="24">
        <f t="shared" si="28"/>
        <v>3.4622901300425446E-2</v>
      </c>
      <c r="P19" s="26">
        <f t="shared" si="29"/>
        <v>538896334.35689998</v>
      </c>
      <c r="Q19" s="52">
        <f t="shared" si="30"/>
        <v>8.1468031684515108E-2</v>
      </c>
      <c r="R19" s="217">
        <v>281880583</v>
      </c>
      <c r="S19" s="24">
        <f t="shared" si="31"/>
        <v>0.23427591505876255</v>
      </c>
      <c r="T19" s="215">
        <v>481743066</v>
      </c>
      <c r="U19" s="218">
        <f t="shared" si="32"/>
        <v>-7.3581962226307862E-2</v>
      </c>
      <c r="V19" s="219">
        <f t="shared" si="23"/>
        <v>476276714.99999994</v>
      </c>
      <c r="W19" s="215">
        <v>88736629</v>
      </c>
      <c r="X19" s="24">
        <f t="shared" si="33"/>
        <v>-8.2484275507373805E-2</v>
      </c>
      <c r="Y19" s="24">
        <f t="shared" si="34"/>
        <v>-1.9864589699805757E-2</v>
      </c>
      <c r="Z19" s="25"/>
      <c r="AA19" s="24">
        <f t="shared" si="35"/>
        <v>1</v>
      </c>
      <c r="AB19" s="219">
        <f t="shared" si="36"/>
        <v>548948169</v>
      </c>
      <c r="AC19" s="219">
        <f t="shared" si="37"/>
        <v>582653586.57659996</v>
      </c>
      <c r="AD19" s="52">
        <f t="shared" si="38"/>
        <v>1</v>
      </c>
      <c r="AE19" s="58"/>
      <c r="AF19" s="24">
        <f t="shared" si="39"/>
        <v>1</v>
      </c>
      <c r="AG19" s="25"/>
      <c r="AH19" s="24">
        <f t="shared" si="40"/>
        <v>1</v>
      </c>
      <c r="AI19" s="26">
        <f t="shared" si="41"/>
        <v>481743066</v>
      </c>
      <c r="AJ19" s="52">
        <f t="shared" si="42"/>
        <v>1</v>
      </c>
      <c r="AK19" s="25"/>
      <c r="AL19" s="24">
        <f t="shared" si="43"/>
        <v>1</v>
      </c>
      <c r="AM19" s="25"/>
      <c r="AN19" s="24" t="str">
        <f t="shared" si="44"/>
        <v>N/A</v>
      </c>
      <c r="AO19" s="26">
        <f t="shared" si="45"/>
        <v>0</v>
      </c>
      <c r="AP19" s="26">
        <f t="shared" si="46"/>
        <v>0</v>
      </c>
      <c r="AQ19" s="52" t="str">
        <f t="shared" si="47"/>
        <v>N/A</v>
      </c>
      <c r="AR19" s="25"/>
      <c r="AS19" s="24" t="str">
        <f t="shared" si="48"/>
        <v>N/A</v>
      </c>
      <c r="AT19" s="4"/>
      <c r="AU19" s="4"/>
      <c r="AV19" s="4"/>
      <c r="AW19" s="4"/>
      <c r="AX19" s="4"/>
      <c r="AY19" s="4"/>
    </row>
    <row r="20" spans="1:78" s="27" customFormat="1" ht="30.75" customHeight="1" x14ac:dyDescent="0.25">
      <c r="A20" s="23" t="s">
        <v>77</v>
      </c>
      <c r="B20" s="28" t="s">
        <v>111</v>
      </c>
      <c r="C20" s="58">
        <v>0</v>
      </c>
      <c r="D20" s="58">
        <v>0</v>
      </c>
      <c r="E20" s="57">
        <f t="shared" si="26"/>
        <v>0</v>
      </c>
      <c r="F20" s="24" t="str">
        <f t="shared" si="27"/>
        <v>N/A</v>
      </c>
      <c r="G20" s="214">
        <v>0</v>
      </c>
      <c r="H20" s="214">
        <v>0</v>
      </c>
      <c r="I20" s="214">
        <v>0</v>
      </c>
      <c r="J20" s="215">
        <v>0</v>
      </c>
      <c r="K20" s="215">
        <v>0</v>
      </c>
      <c r="L20" s="215">
        <v>0</v>
      </c>
      <c r="M20" s="215">
        <f t="shared" si="22"/>
        <v>0</v>
      </c>
      <c r="N20" s="216">
        <v>0</v>
      </c>
      <c r="O20" s="24" t="str">
        <f t="shared" si="28"/>
        <v>N/A</v>
      </c>
      <c r="P20" s="26">
        <f t="shared" si="29"/>
        <v>0</v>
      </c>
      <c r="Q20" s="52" t="str">
        <f t="shared" si="30"/>
        <v>N/A</v>
      </c>
      <c r="R20" s="217">
        <v>0</v>
      </c>
      <c r="S20" s="24" t="str">
        <f t="shared" si="31"/>
        <v>N/A</v>
      </c>
      <c r="T20" s="215">
        <v>0</v>
      </c>
      <c r="U20" s="218" t="str">
        <f t="shared" si="32"/>
        <v>N/A</v>
      </c>
      <c r="V20" s="219">
        <f t="shared" si="23"/>
        <v>0</v>
      </c>
      <c r="W20" s="215">
        <v>0</v>
      </c>
      <c r="X20" s="24" t="str">
        <f t="shared" si="33"/>
        <v>N/A</v>
      </c>
      <c r="Y20" s="24" t="str">
        <f t="shared" si="34"/>
        <v>N/A</v>
      </c>
      <c r="Z20" s="25"/>
      <c r="AA20" s="24" t="str">
        <f t="shared" si="35"/>
        <v>N/A</v>
      </c>
      <c r="AB20" s="219">
        <f t="shared" si="36"/>
        <v>0</v>
      </c>
      <c r="AC20" s="219">
        <f t="shared" si="37"/>
        <v>0</v>
      </c>
      <c r="AD20" s="52" t="str">
        <f t="shared" si="38"/>
        <v>N/A</v>
      </c>
      <c r="AE20" s="58"/>
      <c r="AF20" s="24" t="str">
        <f t="shared" si="39"/>
        <v>N/A</v>
      </c>
      <c r="AG20" s="25"/>
      <c r="AH20" s="24" t="str">
        <f t="shared" si="40"/>
        <v>N/A</v>
      </c>
      <c r="AI20" s="26">
        <f t="shared" si="41"/>
        <v>0</v>
      </c>
      <c r="AJ20" s="52" t="str">
        <f t="shared" si="42"/>
        <v>N/A</v>
      </c>
      <c r="AK20" s="25"/>
      <c r="AL20" s="24" t="str">
        <f t="shared" si="43"/>
        <v>N/A</v>
      </c>
      <c r="AM20" s="25"/>
      <c r="AN20" s="24" t="str">
        <f t="shared" si="44"/>
        <v>N/A</v>
      </c>
      <c r="AO20" s="26">
        <f t="shared" si="45"/>
        <v>0</v>
      </c>
      <c r="AP20" s="26">
        <f t="shared" si="46"/>
        <v>0</v>
      </c>
      <c r="AQ20" s="52" t="str">
        <f t="shared" si="47"/>
        <v>N/A</v>
      </c>
      <c r="AR20" s="25"/>
      <c r="AS20" s="24" t="str">
        <f t="shared" si="48"/>
        <v>N/A</v>
      </c>
      <c r="AT20" s="4"/>
      <c r="AU20" s="4"/>
      <c r="AV20" s="4"/>
      <c r="AW20" s="4"/>
      <c r="AX20" s="4"/>
      <c r="AY20" s="4"/>
    </row>
    <row r="21" spans="1:78" s="27" customFormat="1" ht="30.75" customHeight="1" x14ac:dyDescent="0.25">
      <c r="A21" s="23" t="s">
        <v>79</v>
      </c>
      <c r="B21" s="28" t="s">
        <v>115</v>
      </c>
      <c r="C21" s="58">
        <v>188750969</v>
      </c>
      <c r="D21" s="58">
        <v>205431308</v>
      </c>
      <c r="E21" s="57">
        <f>IF(ISNUMBER(D21),D21*(1+$B$28),0)</f>
        <v>215908304.70799997</v>
      </c>
      <c r="F21" s="24">
        <f t="shared" si="27"/>
        <v>-8.8372203270649097E-2</v>
      </c>
      <c r="G21" s="214">
        <v>-0.46029999999999999</v>
      </c>
      <c r="H21" s="214">
        <v>0</v>
      </c>
      <c r="I21" s="214">
        <v>0</v>
      </c>
      <c r="J21" s="215">
        <v>126519003</v>
      </c>
      <c r="K21" s="215">
        <v>116357046</v>
      </c>
      <c r="L21" s="215">
        <v>11222346</v>
      </c>
      <c r="M21" s="215">
        <f t="shared" si="22"/>
        <v>11911398.044399999</v>
      </c>
      <c r="N21" s="216">
        <v>116357046</v>
      </c>
      <c r="O21" s="24">
        <f t="shared" si="28"/>
        <v>0.43359633381684937</v>
      </c>
      <c r="P21" s="26">
        <f t="shared" si="29"/>
        <v>299991339.07239997</v>
      </c>
      <c r="Q21" s="52">
        <f t="shared" si="30"/>
        <v>0.46108119297511829</v>
      </c>
      <c r="R21" s="217">
        <v>89415151</v>
      </c>
      <c r="S21" s="24">
        <f t="shared" si="31"/>
        <v>0.29326702803688709</v>
      </c>
      <c r="T21" s="215">
        <v>56000000</v>
      </c>
      <c r="U21" s="218">
        <f t="shared" si="32"/>
        <v>0.51872274241131899</v>
      </c>
      <c r="V21" s="219">
        <f t="shared" si="23"/>
        <v>123501368.62439999</v>
      </c>
      <c r="W21" s="215">
        <v>44622899</v>
      </c>
      <c r="X21" s="24">
        <f t="shared" si="33"/>
        <v>-2.9762540737917011</v>
      </c>
      <c r="Y21" s="24">
        <f t="shared" si="34"/>
        <v>-2.7462352306309601</v>
      </c>
      <c r="Z21" s="25"/>
      <c r="AA21" s="24">
        <f t="shared" si="35"/>
        <v>1</v>
      </c>
      <c r="AB21" s="219">
        <f t="shared" si="36"/>
        <v>116357046</v>
      </c>
      <c r="AC21" s="219">
        <f t="shared" si="37"/>
        <v>123501368.62439999</v>
      </c>
      <c r="AD21" s="52">
        <f t="shared" si="38"/>
        <v>1</v>
      </c>
      <c r="AE21" s="58"/>
      <c r="AF21" s="24">
        <f t="shared" si="39"/>
        <v>1</v>
      </c>
      <c r="AG21" s="25"/>
      <c r="AH21" s="24">
        <f t="shared" si="40"/>
        <v>1</v>
      </c>
      <c r="AI21" s="26">
        <f t="shared" si="41"/>
        <v>56000000</v>
      </c>
      <c r="AJ21" s="52">
        <f t="shared" si="42"/>
        <v>1</v>
      </c>
      <c r="AK21" s="25"/>
      <c r="AL21" s="24">
        <f t="shared" si="43"/>
        <v>1</v>
      </c>
      <c r="AM21" s="25"/>
      <c r="AN21" s="24" t="str">
        <f t="shared" si="44"/>
        <v>N/A</v>
      </c>
      <c r="AO21" s="26">
        <f t="shared" si="45"/>
        <v>0</v>
      </c>
      <c r="AP21" s="26">
        <f t="shared" si="46"/>
        <v>0</v>
      </c>
      <c r="AQ21" s="52" t="str">
        <f t="shared" si="47"/>
        <v>N/A</v>
      </c>
      <c r="AR21" s="25"/>
      <c r="AS21" s="24" t="str">
        <f t="shared" si="48"/>
        <v>N/A</v>
      </c>
      <c r="AT21" s="4"/>
      <c r="AU21" s="4"/>
      <c r="AV21" s="4"/>
      <c r="AW21" s="4"/>
      <c r="AX21" s="4"/>
      <c r="AY21" s="4"/>
    </row>
    <row r="22" spans="1:78" s="27" customFormat="1" ht="47.25" x14ac:dyDescent="0.25">
      <c r="A22" s="28" t="s">
        <v>81</v>
      </c>
      <c r="B22" s="23" t="s">
        <v>116</v>
      </c>
      <c r="C22" s="58">
        <v>1682293952</v>
      </c>
      <c r="D22" s="58">
        <v>506344500</v>
      </c>
      <c r="E22" s="57">
        <f t="shared" si="26"/>
        <v>532168069.49999994</v>
      </c>
      <c r="F22" s="24">
        <f t="shared" si="27"/>
        <v>0.69901544293253215</v>
      </c>
      <c r="G22" s="214">
        <v>0.03</v>
      </c>
      <c r="H22" s="214">
        <v>0.03</v>
      </c>
      <c r="I22" s="214">
        <v>0.03</v>
      </c>
      <c r="J22" s="215">
        <v>223918940</v>
      </c>
      <c r="K22" s="215">
        <v>587887775</v>
      </c>
      <c r="L22" s="215">
        <v>0</v>
      </c>
      <c r="M22" s="215">
        <f t="shared" si="22"/>
        <v>0</v>
      </c>
      <c r="N22" s="216">
        <v>1199445086</v>
      </c>
      <c r="O22" s="24">
        <f t="shared" si="28"/>
        <v>-1.3688320619657168</v>
      </c>
      <c r="P22" s="26">
        <f t="shared" si="29"/>
        <v>491154165</v>
      </c>
      <c r="Q22" s="52">
        <f t="shared" si="30"/>
        <v>-1.2538839790349354</v>
      </c>
      <c r="R22" s="217">
        <v>658812628</v>
      </c>
      <c r="S22" s="24">
        <f t="shared" si="31"/>
        <v>-1.9421925094857988</v>
      </c>
      <c r="T22" s="215">
        <v>13500000</v>
      </c>
      <c r="U22" s="218">
        <f t="shared" si="32"/>
        <v>0.97703643352679004</v>
      </c>
      <c r="V22" s="219">
        <f t="shared" si="23"/>
        <v>623984084.38499999</v>
      </c>
      <c r="W22" s="215">
        <v>0</v>
      </c>
      <c r="X22" s="24" t="str">
        <f t="shared" si="33"/>
        <v>N/A</v>
      </c>
      <c r="Y22" s="24" t="str">
        <f t="shared" si="34"/>
        <v>N/A</v>
      </c>
      <c r="Z22" s="25"/>
      <c r="AA22" s="24">
        <f t="shared" si="35"/>
        <v>1</v>
      </c>
      <c r="AB22" s="219">
        <f t="shared" si="36"/>
        <v>1163461733.4200001</v>
      </c>
      <c r="AC22" s="219">
        <f t="shared" si="37"/>
        <v>1273091014.2803998</v>
      </c>
      <c r="AD22" s="52">
        <f t="shared" si="38"/>
        <v>1</v>
      </c>
      <c r="AE22" s="58"/>
      <c r="AF22" s="24">
        <f t="shared" si="39"/>
        <v>1</v>
      </c>
      <c r="AG22" s="25"/>
      <c r="AH22" s="24">
        <f t="shared" si="40"/>
        <v>1</v>
      </c>
      <c r="AI22" s="26">
        <f t="shared" si="41"/>
        <v>13500000</v>
      </c>
      <c r="AJ22" s="52">
        <f t="shared" si="42"/>
        <v>1</v>
      </c>
      <c r="AK22" s="25"/>
      <c r="AL22" s="24" t="str">
        <f t="shared" si="43"/>
        <v>N/A</v>
      </c>
      <c r="AM22" s="25"/>
      <c r="AN22" s="24" t="str">
        <f t="shared" si="44"/>
        <v>N/A</v>
      </c>
      <c r="AO22" s="26">
        <f t="shared" si="45"/>
        <v>0</v>
      </c>
      <c r="AP22" s="26">
        <f t="shared" si="46"/>
        <v>0</v>
      </c>
      <c r="AQ22" s="52" t="str">
        <f t="shared" si="47"/>
        <v>N/A</v>
      </c>
      <c r="AR22" s="25"/>
      <c r="AS22" s="24" t="str">
        <f t="shared" si="48"/>
        <v>N/A</v>
      </c>
      <c r="AT22" s="4"/>
      <c r="AU22" s="4"/>
      <c r="AV22" s="4"/>
      <c r="AW22" s="4"/>
      <c r="AX22" s="4"/>
      <c r="AY22" s="4"/>
    </row>
    <row r="23" spans="1:78" s="27" customFormat="1" ht="16.5" customHeight="1" x14ac:dyDescent="0.25">
      <c r="A23" s="28" t="s">
        <v>83</v>
      </c>
      <c r="B23" s="28" t="s">
        <v>111</v>
      </c>
      <c r="C23" s="58">
        <v>0</v>
      </c>
      <c r="D23" s="58">
        <v>0</v>
      </c>
      <c r="E23" s="57">
        <f t="shared" si="26"/>
        <v>0</v>
      </c>
      <c r="F23" s="24" t="str">
        <f t="shared" si="27"/>
        <v>N/A</v>
      </c>
      <c r="G23" s="214">
        <v>0</v>
      </c>
      <c r="H23" s="214">
        <v>0</v>
      </c>
      <c r="I23" s="214">
        <v>0</v>
      </c>
      <c r="J23" s="215">
        <v>0</v>
      </c>
      <c r="K23" s="215">
        <v>0</v>
      </c>
      <c r="L23" s="215">
        <v>0</v>
      </c>
      <c r="M23" s="215">
        <f t="shared" si="22"/>
        <v>0</v>
      </c>
      <c r="N23" s="216">
        <v>0</v>
      </c>
      <c r="O23" s="24" t="str">
        <f t="shared" si="28"/>
        <v>N/A</v>
      </c>
      <c r="P23" s="26">
        <f t="shared" si="29"/>
        <v>0</v>
      </c>
      <c r="Q23" s="52" t="str">
        <f t="shared" si="30"/>
        <v>N/A</v>
      </c>
      <c r="R23" s="217">
        <v>0</v>
      </c>
      <c r="S23" s="24" t="str">
        <f t="shared" si="31"/>
        <v>N/A</v>
      </c>
      <c r="T23" s="215">
        <v>0</v>
      </c>
      <c r="U23" s="218" t="str">
        <f t="shared" si="32"/>
        <v>N/A</v>
      </c>
      <c r="V23" s="219">
        <f t="shared" si="23"/>
        <v>0</v>
      </c>
      <c r="W23" s="215">
        <v>0</v>
      </c>
      <c r="X23" s="24" t="str">
        <f t="shared" si="33"/>
        <v>N/A</v>
      </c>
      <c r="Y23" s="24" t="str">
        <f t="shared" si="34"/>
        <v>N/A</v>
      </c>
      <c r="Z23" s="25"/>
      <c r="AA23" s="24" t="str">
        <f t="shared" si="35"/>
        <v>N/A</v>
      </c>
      <c r="AB23" s="219">
        <f t="shared" si="36"/>
        <v>0</v>
      </c>
      <c r="AC23" s="219">
        <f t="shared" si="37"/>
        <v>0</v>
      </c>
      <c r="AD23" s="52" t="str">
        <f t="shared" si="38"/>
        <v>N/A</v>
      </c>
      <c r="AE23" s="58"/>
      <c r="AF23" s="24" t="str">
        <f t="shared" si="39"/>
        <v>N/A</v>
      </c>
      <c r="AG23" s="25"/>
      <c r="AH23" s="24" t="str">
        <f t="shared" si="40"/>
        <v>N/A</v>
      </c>
      <c r="AI23" s="26">
        <f t="shared" si="41"/>
        <v>0</v>
      </c>
      <c r="AJ23" s="52" t="str">
        <f t="shared" si="42"/>
        <v>N/A</v>
      </c>
      <c r="AK23" s="25"/>
      <c r="AL23" s="24" t="str">
        <f t="shared" si="43"/>
        <v>N/A</v>
      </c>
      <c r="AM23" s="25"/>
      <c r="AN23" s="24" t="str">
        <f t="shared" si="44"/>
        <v>N/A</v>
      </c>
      <c r="AO23" s="26">
        <f t="shared" si="45"/>
        <v>0</v>
      </c>
      <c r="AP23" s="26">
        <f t="shared" si="46"/>
        <v>0</v>
      </c>
      <c r="AQ23" s="52" t="str">
        <f t="shared" si="47"/>
        <v>N/A</v>
      </c>
      <c r="AR23" s="25"/>
      <c r="AS23" s="24" t="str">
        <f t="shared" si="48"/>
        <v>N/A</v>
      </c>
      <c r="AT23" s="4"/>
      <c r="AU23" s="4"/>
      <c r="AV23" s="4"/>
      <c r="AW23" s="4"/>
      <c r="AX23" s="4"/>
      <c r="AY23" s="4"/>
    </row>
    <row r="24" spans="1:78" s="27" customFormat="1" ht="30.75" customHeight="1" x14ac:dyDescent="0.25">
      <c r="A24" s="23" t="s">
        <v>84</v>
      </c>
      <c r="B24" s="23" t="s">
        <v>117</v>
      </c>
      <c r="C24" s="58">
        <v>300000000</v>
      </c>
      <c r="D24" s="58">
        <v>255393885</v>
      </c>
      <c r="E24" s="57">
        <f t="shared" si="26"/>
        <v>268418973.13499999</v>
      </c>
      <c r="F24" s="24">
        <f t="shared" si="27"/>
        <v>0.14868705000000004</v>
      </c>
      <c r="G24" s="214">
        <v>-0.63800000000000001</v>
      </c>
      <c r="H24" s="214">
        <v>0</v>
      </c>
      <c r="I24" s="214">
        <v>0</v>
      </c>
      <c r="J24" s="215">
        <v>135946058</v>
      </c>
      <c r="K24" s="215">
        <v>282312000</v>
      </c>
      <c r="L24" s="215">
        <v>17912556</v>
      </c>
      <c r="M24" s="215">
        <f t="shared" si="22"/>
        <v>19012386.938399997</v>
      </c>
      <c r="N24" s="216">
        <v>536866004</v>
      </c>
      <c r="O24" s="24">
        <f t="shared" si="28"/>
        <v>-1.1021098606178454</v>
      </c>
      <c r="P24" s="26">
        <f t="shared" si="29"/>
        <v>418335183.63</v>
      </c>
      <c r="Q24" s="52">
        <f t="shared" si="30"/>
        <v>-1.000104529607845</v>
      </c>
      <c r="R24" s="217">
        <v>369852261</v>
      </c>
      <c r="S24" s="24">
        <f t="shared" si="31"/>
        <v>-1.7205809895569022</v>
      </c>
      <c r="T24" s="215">
        <v>307699000</v>
      </c>
      <c r="U24" s="218">
        <f t="shared" si="32"/>
        <v>-8.9925330839638384E-2</v>
      </c>
      <c r="V24" s="219">
        <f t="shared" si="23"/>
        <v>299645956.79999995</v>
      </c>
      <c r="W24" s="215">
        <v>48051661</v>
      </c>
      <c r="X24" s="24">
        <f t="shared" si="33"/>
        <v>-1.6825686406786389</v>
      </c>
      <c r="Y24" s="24">
        <f t="shared" si="34"/>
        <v>-1.5273870743156581</v>
      </c>
      <c r="Z24" s="25"/>
      <c r="AA24" s="24">
        <f t="shared" si="35"/>
        <v>1</v>
      </c>
      <c r="AB24" s="219">
        <f t="shared" si="36"/>
        <v>536866004</v>
      </c>
      <c r="AC24" s="219">
        <f t="shared" si="37"/>
        <v>569829576.64559996</v>
      </c>
      <c r="AD24" s="52">
        <f t="shared" si="38"/>
        <v>1</v>
      </c>
      <c r="AE24" s="58"/>
      <c r="AF24" s="24">
        <f t="shared" si="39"/>
        <v>1</v>
      </c>
      <c r="AG24" s="25"/>
      <c r="AH24" s="24">
        <f t="shared" si="40"/>
        <v>1</v>
      </c>
      <c r="AI24" s="26">
        <f t="shared" si="41"/>
        <v>307699000</v>
      </c>
      <c r="AJ24" s="52">
        <f t="shared" si="42"/>
        <v>1</v>
      </c>
      <c r="AK24" s="25"/>
      <c r="AL24" s="24">
        <f t="shared" si="43"/>
        <v>1</v>
      </c>
      <c r="AM24" s="25"/>
      <c r="AN24" s="24" t="str">
        <f t="shared" si="44"/>
        <v>N/A</v>
      </c>
      <c r="AO24" s="26">
        <f t="shared" si="45"/>
        <v>0</v>
      </c>
      <c r="AP24" s="26">
        <f t="shared" si="46"/>
        <v>0</v>
      </c>
      <c r="AQ24" s="52" t="str">
        <f t="shared" si="47"/>
        <v>N/A</v>
      </c>
      <c r="AR24" s="25"/>
      <c r="AS24" s="24" t="str">
        <f t="shared" si="48"/>
        <v>N/A</v>
      </c>
      <c r="AT24" s="4"/>
      <c r="AU24" s="4"/>
      <c r="AV24" s="4"/>
      <c r="AW24" s="4"/>
      <c r="AX24" s="4"/>
      <c r="AY24" s="4"/>
    </row>
    <row r="25" spans="1:78" s="27" customFormat="1" ht="18" customHeight="1" x14ac:dyDescent="0.25">
      <c r="A25" s="30" t="s">
        <v>86</v>
      </c>
      <c r="B25" s="28" t="s">
        <v>111</v>
      </c>
      <c r="C25" s="58">
        <v>0</v>
      </c>
      <c r="D25" s="58">
        <v>0</v>
      </c>
      <c r="E25" s="57">
        <f t="shared" si="26"/>
        <v>0</v>
      </c>
      <c r="F25" s="24" t="str">
        <f t="shared" si="27"/>
        <v>N/A</v>
      </c>
      <c r="G25" s="214">
        <v>0</v>
      </c>
      <c r="H25" s="214">
        <v>0</v>
      </c>
      <c r="I25" s="214">
        <v>0</v>
      </c>
      <c r="J25" s="215">
        <v>0</v>
      </c>
      <c r="K25" s="215">
        <v>0</v>
      </c>
      <c r="L25" s="215">
        <v>0</v>
      </c>
      <c r="M25" s="215">
        <f t="shared" si="22"/>
        <v>0</v>
      </c>
      <c r="N25" s="216">
        <v>0</v>
      </c>
      <c r="O25" s="24" t="str">
        <f t="shared" si="28"/>
        <v>N/A</v>
      </c>
      <c r="P25" s="26">
        <f t="shared" si="29"/>
        <v>0</v>
      </c>
      <c r="Q25" s="52" t="str">
        <f t="shared" si="30"/>
        <v>N/A</v>
      </c>
      <c r="R25" s="217">
        <v>0</v>
      </c>
      <c r="S25" s="24" t="str">
        <f t="shared" si="31"/>
        <v>N/A</v>
      </c>
      <c r="T25" s="215">
        <v>0</v>
      </c>
      <c r="U25" s="218" t="str">
        <f t="shared" si="32"/>
        <v>N/A</v>
      </c>
      <c r="V25" s="219">
        <f t="shared" si="23"/>
        <v>0</v>
      </c>
      <c r="W25" s="215">
        <v>0</v>
      </c>
      <c r="X25" s="24" t="str">
        <f t="shared" si="33"/>
        <v>N/A</v>
      </c>
      <c r="Y25" s="24" t="str">
        <f t="shared" si="34"/>
        <v>N/A</v>
      </c>
      <c r="Z25" s="25"/>
      <c r="AA25" s="24" t="str">
        <f t="shared" si="35"/>
        <v>N/A</v>
      </c>
      <c r="AB25" s="219">
        <f t="shared" si="36"/>
        <v>0</v>
      </c>
      <c r="AC25" s="219">
        <f t="shared" si="37"/>
        <v>0</v>
      </c>
      <c r="AD25" s="52" t="str">
        <f t="shared" si="38"/>
        <v>N/A</v>
      </c>
      <c r="AE25" s="58"/>
      <c r="AF25" s="24" t="str">
        <f t="shared" si="39"/>
        <v>N/A</v>
      </c>
      <c r="AG25" s="25"/>
      <c r="AH25" s="24" t="str">
        <f t="shared" si="40"/>
        <v>N/A</v>
      </c>
      <c r="AI25" s="26">
        <f t="shared" si="41"/>
        <v>0</v>
      </c>
      <c r="AJ25" s="52" t="str">
        <f t="shared" si="42"/>
        <v>N/A</v>
      </c>
      <c r="AK25" s="25"/>
      <c r="AL25" s="24" t="str">
        <f t="shared" si="43"/>
        <v>N/A</v>
      </c>
      <c r="AM25" s="25"/>
      <c r="AN25" s="24" t="str">
        <f t="shared" si="44"/>
        <v>N/A</v>
      </c>
      <c r="AO25" s="26">
        <f t="shared" si="45"/>
        <v>0</v>
      </c>
      <c r="AP25" s="26">
        <f t="shared" si="46"/>
        <v>0</v>
      </c>
      <c r="AQ25" s="52" t="str">
        <f t="shared" si="47"/>
        <v>N/A</v>
      </c>
      <c r="AR25" s="25"/>
      <c r="AS25" s="24" t="str">
        <f t="shared" si="48"/>
        <v>N/A</v>
      </c>
      <c r="AT25" s="4"/>
      <c r="AU25" s="4"/>
      <c r="AV25" s="4"/>
      <c r="AW25" s="4"/>
      <c r="AX25" s="4"/>
      <c r="AY25" s="4"/>
    </row>
    <row r="26" spans="1:78" s="27" customFormat="1" ht="110.25" x14ac:dyDescent="0.25">
      <c r="A26" s="23" t="s">
        <v>88</v>
      </c>
      <c r="B26" s="23" t="s">
        <v>118</v>
      </c>
      <c r="C26" s="58">
        <v>106886851</v>
      </c>
      <c r="D26" s="58">
        <v>96646853</v>
      </c>
      <c r="E26" s="57">
        <f t="shared" si="26"/>
        <v>101575842.50299999</v>
      </c>
      <c r="F26" s="24">
        <f t="shared" si="27"/>
        <v>9.580222360559576E-2</v>
      </c>
      <c r="G26" s="214">
        <v>0.03</v>
      </c>
      <c r="H26" s="214">
        <v>0</v>
      </c>
      <c r="I26" s="214">
        <v>0</v>
      </c>
      <c r="J26" s="215">
        <v>96646853</v>
      </c>
      <c r="K26" s="215">
        <v>66117656</v>
      </c>
      <c r="L26" s="215">
        <v>62827165</v>
      </c>
      <c r="M26" s="215">
        <f t="shared" si="22"/>
        <v>66684752.930999994</v>
      </c>
      <c r="N26" s="216">
        <v>115105907</v>
      </c>
      <c r="O26" s="24">
        <f t="shared" si="28"/>
        <v>-0.1909948790572622</v>
      </c>
      <c r="P26" s="26">
        <f t="shared" si="29"/>
        <v>93747447.409999996</v>
      </c>
      <c r="Q26" s="52">
        <f t="shared" si="30"/>
        <v>-0.13320159758064931</v>
      </c>
      <c r="R26" s="217">
        <v>115105907</v>
      </c>
      <c r="S26" s="24">
        <f t="shared" si="31"/>
        <v>-0.1909948790572622</v>
      </c>
      <c r="T26" s="215">
        <v>27737070</v>
      </c>
      <c r="U26" s="218">
        <f t="shared" si="32"/>
        <v>0.58048921153526678</v>
      </c>
      <c r="V26" s="219">
        <f t="shared" si="23"/>
        <v>70177280.078399986</v>
      </c>
      <c r="W26" s="215">
        <v>27168830</v>
      </c>
      <c r="X26" s="24">
        <f t="shared" si="33"/>
        <v>0.56756237528782338</v>
      </c>
      <c r="Y26" s="24">
        <f t="shared" si="34"/>
        <v>0.59257808110780408</v>
      </c>
      <c r="Z26" s="25"/>
      <c r="AA26" s="24">
        <f t="shared" si="35"/>
        <v>1</v>
      </c>
      <c r="AB26" s="219">
        <f t="shared" si="36"/>
        <v>115105907</v>
      </c>
      <c r="AC26" s="219">
        <f t="shared" si="37"/>
        <v>122173409.68979999</v>
      </c>
      <c r="AD26" s="52">
        <f t="shared" si="38"/>
        <v>1</v>
      </c>
      <c r="AE26" s="58"/>
      <c r="AF26" s="24">
        <f t="shared" si="39"/>
        <v>1</v>
      </c>
      <c r="AG26" s="25"/>
      <c r="AH26" s="24">
        <f t="shared" si="40"/>
        <v>1</v>
      </c>
      <c r="AI26" s="26">
        <f t="shared" si="41"/>
        <v>27737070</v>
      </c>
      <c r="AJ26" s="52">
        <f t="shared" si="42"/>
        <v>1</v>
      </c>
      <c r="AK26" s="25"/>
      <c r="AL26" s="24">
        <f t="shared" si="43"/>
        <v>1</v>
      </c>
      <c r="AM26" s="25"/>
      <c r="AN26" s="24" t="str">
        <f t="shared" si="44"/>
        <v>N/A</v>
      </c>
      <c r="AO26" s="26">
        <f t="shared" si="45"/>
        <v>0</v>
      </c>
      <c r="AP26" s="26">
        <f t="shared" si="46"/>
        <v>0</v>
      </c>
      <c r="AQ26" s="52" t="str">
        <f t="shared" si="47"/>
        <v>N/A</v>
      </c>
      <c r="AR26" s="25"/>
      <c r="AS26" s="24" t="str">
        <f t="shared" si="48"/>
        <v>N/A</v>
      </c>
      <c r="AT26" s="4"/>
      <c r="AU26" s="4"/>
      <c r="AV26" s="4"/>
      <c r="AW26" s="4"/>
      <c r="AX26" s="4"/>
      <c r="AY26" s="4"/>
    </row>
    <row r="27" spans="1:78" s="27" customFormat="1" ht="16.5" customHeight="1" x14ac:dyDescent="0.25">
      <c r="A27" s="4"/>
      <c r="B27" s="188"/>
      <c r="C27" s="54"/>
      <c r="D27" s="54"/>
      <c r="E27" s="63"/>
      <c r="F27" s="4"/>
      <c r="G27" s="4"/>
      <c r="H27" s="4"/>
      <c r="I27" s="4"/>
      <c r="J27" s="189"/>
      <c r="K27" s="189"/>
      <c r="L27" s="189"/>
      <c r="M27" s="189"/>
      <c r="N27" s="190"/>
      <c r="O27" s="4"/>
      <c r="P27" s="6"/>
      <c r="Q27" s="6"/>
      <c r="R27" s="191"/>
      <c r="S27" s="4"/>
      <c r="T27" s="189"/>
      <c r="U27" s="192"/>
      <c r="V27" s="193"/>
      <c r="W27" s="189"/>
      <c r="X27" s="4"/>
      <c r="Y27" s="194"/>
      <c r="Z27" s="4"/>
      <c r="AA27" s="4"/>
      <c r="AB27" s="193"/>
      <c r="AC27" s="195"/>
      <c r="AD27" s="6"/>
      <c r="AE27" s="54"/>
      <c r="AF27" s="4"/>
      <c r="AG27" s="4"/>
      <c r="AH27" s="4"/>
      <c r="AI27" s="6"/>
      <c r="AJ27" s="6"/>
      <c r="AK27" s="4"/>
      <c r="AL27" s="4"/>
      <c r="AM27" s="4"/>
      <c r="AN27" s="4"/>
      <c r="AO27" s="6"/>
      <c r="AP27" s="6"/>
      <c r="AQ27" s="6"/>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s="27" customFormat="1" ht="15" customHeight="1" x14ac:dyDescent="0.25">
      <c r="A28" s="31" t="s">
        <v>90</v>
      </c>
      <c r="B28" s="32">
        <v>5.0999999999999997E-2</v>
      </c>
      <c r="C28" s="220" t="s">
        <v>91</v>
      </c>
      <c r="D28" s="72"/>
      <c r="E28" s="75"/>
      <c r="F28" s="33"/>
      <c r="G28" s="33"/>
      <c r="H28" s="33"/>
      <c r="I28" s="4"/>
      <c r="J28" s="189"/>
      <c r="K28" s="189"/>
      <c r="L28" s="189"/>
      <c r="M28" s="189"/>
      <c r="N28" s="190"/>
      <c r="O28" s="4"/>
      <c r="P28" s="6"/>
      <c r="Q28" s="6"/>
      <c r="R28" s="191"/>
      <c r="S28" s="4"/>
      <c r="T28" s="189"/>
      <c r="U28" s="192"/>
      <c r="V28" s="193"/>
      <c r="W28" s="189"/>
      <c r="X28" s="4"/>
      <c r="Y28" s="194"/>
      <c r="Z28" s="4"/>
      <c r="AA28" s="4"/>
      <c r="AB28" s="193"/>
      <c r="AC28" s="195"/>
      <c r="AD28" s="6"/>
      <c r="AE28" s="54"/>
      <c r="AF28" s="4"/>
      <c r="AG28" s="4"/>
      <c r="AH28" s="4"/>
      <c r="AI28" s="6"/>
      <c r="AJ28" s="6"/>
      <c r="AK28" s="4"/>
      <c r="AL28" s="4"/>
      <c r="AM28" s="4"/>
      <c r="AN28" s="4"/>
      <c r="AO28" s="6"/>
      <c r="AP28" s="6"/>
      <c r="AQ28" s="6"/>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s="27" customFormat="1" ht="15" customHeight="1" x14ac:dyDescent="0.25">
      <c r="A29" s="31" t="s">
        <v>92</v>
      </c>
      <c r="B29" s="32"/>
      <c r="C29" s="220" t="s">
        <v>93</v>
      </c>
      <c r="D29" s="72"/>
      <c r="E29" s="75"/>
      <c r="F29" s="33"/>
      <c r="G29" s="33"/>
      <c r="H29" s="33"/>
      <c r="I29" s="4"/>
      <c r="J29" s="189"/>
      <c r="K29" s="189"/>
      <c r="L29" s="189"/>
      <c r="M29" s="189"/>
      <c r="N29" s="190"/>
      <c r="O29" s="4"/>
      <c r="P29" s="6"/>
      <c r="Q29" s="6"/>
      <c r="R29" s="191"/>
      <c r="S29" s="4"/>
      <c r="T29" s="189"/>
      <c r="U29" s="192"/>
      <c r="V29" s="193"/>
      <c r="W29" s="189"/>
      <c r="X29" s="4"/>
      <c r="Y29" s="194"/>
      <c r="Z29" s="4"/>
      <c r="AA29" s="4"/>
      <c r="AB29" s="193"/>
      <c r="AC29" s="195"/>
      <c r="AD29" s="6"/>
      <c r="AE29" s="54"/>
      <c r="AF29" s="4"/>
      <c r="AG29" s="4"/>
      <c r="AH29" s="4"/>
      <c r="AI29" s="6"/>
      <c r="AJ29" s="6"/>
      <c r="AK29" s="4"/>
      <c r="AL29" s="4"/>
      <c r="AM29" s="4"/>
      <c r="AN29" s="4"/>
      <c r="AO29" s="6"/>
      <c r="AP29" s="6"/>
      <c r="AQ29" s="6"/>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s="27" customFormat="1" ht="15" customHeight="1" x14ac:dyDescent="0.25">
      <c r="A30" s="31" t="s">
        <v>94</v>
      </c>
      <c r="B30" s="32"/>
      <c r="C30" s="220" t="s">
        <v>95</v>
      </c>
      <c r="D30" s="72"/>
      <c r="E30" s="75"/>
      <c r="F30" s="33"/>
      <c r="G30" s="33"/>
      <c r="H30" s="33"/>
      <c r="I30" s="4"/>
      <c r="J30" s="189"/>
      <c r="K30" s="189"/>
      <c r="L30" s="189"/>
      <c r="M30" s="189"/>
      <c r="N30" s="190"/>
      <c r="O30" s="4"/>
      <c r="P30" s="6"/>
      <c r="Q30" s="6"/>
      <c r="R30" s="191"/>
      <c r="S30" s="4"/>
      <c r="T30" s="189"/>
      <c r="U30" s="192"/>
      <c r="V30" s="193"/>
      <c r="W30" s="189"/>
      <c r="X30" s="4"/>
      <c r="Y30" s="194"/>
      <c r="Z30" s="4"/>
      <c r="AA30" s="4"/>
      <c r="AB30" s="193"/>
      <c r="AC30" s="195"/>
      <c r="AD30" s="6"/>
      <c r="AE30" s="54"/>
      <c r="AF30" s="4"/>
      <c r="AG30" s="4"/>
      <c r="AH30" s="4"/>
      <c r="AI30" s="6"/>
      <c r="AJ30" s="6"/>
      <c r="AK30" s="4"/>
      <c r="AL30" s="4"/>
      <c r="AM30" s="4"/>
      <c r="AN30" s="4"/>
      <c r="AO30" s="6"/>
      <c r="AP30" s="6"/>
      <c r="AQ30" s="6"/>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s="27" customFormat="1" ht="15" customHeight="1" x14ac:dyDescent="0.25">
      <c r="A31" s="31" t="s">
        <v>96</v>
      </c>
      <c r="B31" s="32">
        <v>6.1400000000000003E-2</v>
      </c>
      <c r="C31" s="220" t="s">
        <v>97</v>
      </c>
      <c r="D31" s="72"/>
      <c r="E31" s="75"/>
      <c r="F31" s="33"/>
      <c r="G31" s="33"/>
      <c r="H31" s="33"/>
      <c r="I31" s="4"/>
      <c r="J31" s="189"/>
      <c r="K31" s="189"/>
      <c r="L31" s="189"/>
      <c r="M31" s="189"/>
      <c r="N31" s="190"/>
      <c r="O31" s="4"/>
      <c r="P31" s="6"/>
      <c r="Q31" s="6"/>
      <c r="R31" s="191"/>
      <c r="S31" s="4"/>
      <c r="T31" s="189"/>
      <c r="U31" s="192"/>
      <c r="V31" s="193"/>
      <c r="W31" s="189"/>
      <c r="X31" s="4"/>
      <c r="Y31" s="194"/>
      <c r="Z31" s="4"/>
      <c r="AA31" s="4"/>
      <c r="AB31" s="193"/>
      <c r="AC31" s="195"/>
      <c r="AD31" s="6"/>
      <c r="AE31" s="54"/>
      <c r="AF31" s="4"/>
      <c r="AG31" s="4"/>
      <c r="AH31" s="4"/>
      <c r="AI31" s="6"/>
      <c r="AJ31" s="6"/>
      <c r="AK31" s="4"/>
      <c r="AL31" s="4"/>
      <c r="AM31" s="4"/>
      <c r="AN31" s="4"/>
      <c r="AO31" s="6"/>
      <c r="AP31" s="6"/>
      <c r="AQ31" s="6"/>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s="27" customFormat="1" ht="15" customHeight="1" x14ac:dyDescent="0.25">
      <c r="A32" s="31" t="s">
        <v>98</v>
      </c>
      <c r="B32" s="32"/>
      <c r="C32" s="221" t="s">
        <v>99</v>
      </c>
      <c r="D32" s="222"/>
      <c r="E32" s="75"/>
      <c r="F32" s="33"/>
      <c r="G32" s="33"/>
      <c r="H32" s="33"/>
      <c r="I32" s="4"/>
      <c r="J32" s="189"/>
      <c r="K32" s="189"/>
      <c r="L32" s="189"/>
      <c r="M32" s="189"/>
      <c r="N32" s="190"/>
      <c r="O32" s="4"/>
      <c r="P32" s="6"/>
      <c r="Q32" s="6"/>
      <c r="R32" s="191"/>
      <c r="S32" s="4"/>
      <c r="T32" s="189"/>
      <c r="U32" s="192"/>
      <c r="V32" s="193"/>
      <c r="W32" s="189"/>
      <c r="X32" s="4"/>
      <c r="Y32" s="194"/>
      <c r="Z32" s="4"/>
      <c r="AA32" s="4"/>
      <c r="AB32" s="193"/>
      <c r="AC32" s="195"/>
      <c r="AD32" s="6"/>
      <c r="AE32" s="54"/>
      <c r="AF32" s="4"/>
      <c r="AG32" s="4"/>
      <c r="AH32" s="4"/>
      <c r="AI32" s="6"/>
      <c r="AJ32" s="6"/>
      <c r="AK32" s="4"/>
      <c r="AL32" s="4"/>
      <c r="AM32" s="4"/>
      <c r="AN32" s="4"/>
      <c r="AO32" s="6"/>
      <c r="AP32" s="6"/>
      <c r="AQ32" s="6"/>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60" s="35" customFormat="1" ht="15" customHeight="1" x14ac:dyDescent="0.25">
      <c r="B33" s="223"/>
      <c r="C33" s="59"/>
      <c r="D33" s="59"/>
      <c r="E33" s="67"/>
      <c r="J33" s="224"/>
      <c r="K33" s="224"/>
      <c r="L33" s="224"/>
      <c r="M33" s="225"/>
      <c r="N33" s="190"/>
      <c r="O33" s="4"/>
      <c r="P33" s="6"/>
      <c r="Q33" s="6"/>
      <c r="R33" s="191"/>
      <c r="S33" s="4"/>
      <c r="T33" s="189"/>
      <c r="U33" s="192"/>
      <c r="V33" s="193"/>
      <c r="W33" s="189"/>
      <c r="X33" s="4"/>
      <c r="Y33" s="194"/>
      <c r="Z33" s="4"/>
      <c r="AA33" s="4"/>
      <c r="AB33" s="193"/>
      <c r="AC33" s="195"/>
      <c r="AD33" s="6"/>
      <c r="AE33" s="54"/>
      <c r="AF33" s="4"/>
      <c r="AG33" s="4"/>
      <c r="AH33" s="4"/>
      <c r="AI33" s="6"/>
      <c r="AJ33" s="6"/>
      <c r="AK33" s="4"/>
      <c r="AL33" s="4"/>
      <c r="AM33" s="4"/>
      <c r="AN33" s="4"/>
      <c r="AO33" s="6"/>
      <c r="AP33" s="6"/>
      <c r="AQ33" s="6"/>
      <c r="AR33" s="4"/>
      <c r="AS33" s="4"/>
      <c r="AT33" s="4"/>
      <c r="AU33" s="4"/>
      <c r="AV33" s="4"/>
      <c r="AW33" s="4"/>
      <c r="AX33" s="4"/>
      <c r="AY33" s="4"/>
      <c r="AZ33" s="4"/>
      <c r="BA33" s="4"/>
      <c r="BB33" s="4"/>
      <c r="BC33" s="4"/>
      <c r="BD33" s="4"/>
      <c r="BE33" s="4"/>
      <c r="BF33" s="4"/>
      <c r="BG33" s="4"/>
      <c r="BH33" s="4"/>
    </row>
    <row r="34" spans="1:60" s="35" customFormat="1" ht="45" customHeight="1" x14ac:dyDescent="0.25">
      <c r="A34" s="226" t="s">
        <v>119</v>
      </c>
      <c r="B34" s="226"/>
      <c r="C34" s="226"/>
      <c r="D34" s="226"/>
      <c r="E34" s="226"/>
      <c r="F34" s="226"/>
      <c r="G34" s="226"/>
      <c r="H34" s="226"/>
      <c r="I34" s="226"/>
      <c r="J34" s="226"/>
      <c r="K34" s="226"/>
      <c r="L34" s="226"/>
      <c r="M34" s="227"/>
      <c r="N34" s="190"/>
      <c r="O34" s="4"/>
      <c r="P34" s="6"/>
      <c r="Q34" s="6"/>
      <c r="R34" s="191"/>
      <c r="S34" s="4"/>
      <c r="T34" s="189"/>
      <c r="U34" s="192"/>
      <c r="V34" s="193"/>
      <c r="W34" s="189"/>
      <c r="X34" s="4"/>
      <c r="Y34" s="194"/>
      <c r="Z34" s="4"/>
      <c r="AA34" s="4"/>
      <c r="AB34" s="193"/>
      <c r="AC34" s="195"/>
      <c r="AD34" s="6"/>
      <c r="AE34" s="54"/>
      <c r="AF34" s="4"/>
      <c r="AG34" s="4"/>
      <c r="AH34" s="4"/>
      <c r="AI34" s="6"/>
      <c r="AJ34" s="6"/>
      <c r="AK34" s="4"/>
      <c r="AL34" s="4"/>
      <c r="AM34" s="4"/>
      <c r="AN34" s="4"/>
      <c r="AO34" s="6"/>
      <c r="AP34" s="6"/>
      <c r="AQ34" s="6"/>
      <c r="AR34" s="4"/>
      <c r="AS34" s="4"/>
      <c r="AT34" s="4"/>
      <c r="AU34" s="4"/>
      <c r="AV34" s="4"/>
      <c r="AW34" s="4"/>
      <c r="AX34" s="4"/>
      <c r="AY34" s="4"/>
      <c r="AZ34" s="4"/>
      <c r="BA34" s="4"/>
      <c r="BB34" s="4"/>
      <c r="BC34" s="4"/>
      <c r="BD34" s="4"/>
      <c r="BE34" s="4"/>
      <c r="BF34" s="4"/>
      <c r="BG34" s="4"/>
      <c r="BH34" s="4"/>
    </row>
    <row r="35" spans="1:60" s="35" customFormat="1" ht="45" customHeight="1" x14ac:dyDescent="0.25">
      <c r="A35" s="226"/>
      <c r="B35" s="226"/>
      <c r="C35" s="226"/>
      <c r="D35" s="226"/>
      <c r="E35" s="226"/>
      <c r="F35" s="226"/>
      <c r="G35" s="226"/>
      <c r="H35" s="226"/>
      <c r="I35" s="226"/>
      <c r="J35" s="226"/>
      <c r="K35" s="226"/>
      <c r="L35" s="226"/>
      <c r="M35" s="227"/>
      <c r="N35" s="190"/>
      <c r="O35" s="4"/>
      <c r="P35" s="6"/>
      <c r="Q35" s="6"/>
      <c r="R35" s="191"/>
      <c r="S35" s="4"/>
      <c r="T35" s="189"/>
      <c r="U35" s="192"/>
      <c r="V35" s="193"/>
      <c r="W35" s="189"/>
      <c r="X35" s="4"/>
      <c r="Y35" s="194"/>
      <c r="Z35" s="4"/>
      <c r="AA35" s="4"/>
      <c r="AB35" s="193"/>
      <c r="AC35" s="195"/>
      <c r="AD35" s="6"/>
      <c r="AE35" s="54"/>
      <c r="AF35" s="4"/>
      <c r="AG35" s="4"/>
      <c r="AH35" s="4"/>
      <c r="AI35" s="6"/>
      <c r="AJ35" s="6"/>
      <c r="AK35" s="4"/>
      <c r="AL35" s="4"/>
      <c r="AM35" s="4"/>
      <c r="AN35" s="4"/>
      <c r="AO35" s="6"/>
      <c r="AP35" s="6"/>
      <c r="AQ35" s="6"/>
      <c r="AR35" s="4"/>
      <c r="AS35" s="4"/>
      <c r="AT35" s="4"/>
      <c r="AU35" s="4"/>
      <c r="AV35" s="4"/>
      <c r="AW35" s="4"/>
      <c r="AX35" s="4"/>
      <c r="AY35" s="4"/>
      <c r="AZ35" s="4"/>
      <c r="BA35" s="4"/>
      <c r="BB35" s="4"/>
      <c r="BC35" s="4"/>
      <c r="BD35" s="4"/>
      <c r="BE35" s="4"/>
      <c r="BF35" s="4"/>
      <c r="BG35" s="4"/>
      <c r="BH35" s="4"/>
    </row>
    <row r="36" spans="1:60" s="36" customFormat="1" ht="15" customHeight="1" x14ac:dyDescent="0.25">
      <c r="A36" s="226"/>
      <c r="B36" s="226"/>
      <c r="C36" s="226"/>
      <c r="D36" s="226"/>
      <c r="E36" s="226"/>
      <c r="F36" s="226"/>
      <c r="G36" s="226"/>
      <c r="H36" s="226"/>
      <c r="I36" s="226"/>
      <c r="J36" s="226"/>
      <c r="K36" s="226"/>
      <c r="L36" s="226"/>
      <c r="M36" s="227"/>
      <c r="N36" s="190"/>
      <c r="O36" s="4"/>
      <c r="P36" s="6"/>
      <c r="Q36" s="6"/>
      <c r="R36" s="191"/>
      <c r="S36" s="4"/>
      <c r="T36" s="189"/>
      <c r="U36" s="192"/>
      <c r="V36" s="193"/>
      <c r="W36" s="189"/>
      <c r="X36" s="4"/>
      <c r="Y36" s="194"/>
      <c r="Z36" s="4"/>
      <c r="AA36" s="4"/>
      <c r="AB36" s="193"/>
      <c r="AC36" s="195"/>
      <c r="AD36" s="6"/>
      <c r="AE36" s="54"/>
      <c r="AF36" s="4"/>
      <c r="AG36" s="4"/>
      <c r="AH36" s="4"/>
      <c r="AI36" s="6"/>
      <c r="AJ36" s="6"/>
      <c r="AK36" s="4"/>
      <c r="AL36" s="4"/>
      <c r="AM36" s="4"/>
      <c r="AN36" s="4"/>
      <c r="AO36" s="6"/>
      <c r="AP36" s="6"/>
      <c r="AQ36" s="6"/>
      <c r="AR36" s="4"/>
      <c r="AS36" s="4"/>
      <c r="AT36" s="4"/>
      <c r="AU36" s="4"/>
      <c r="AV36" s="4"/>
      <c r="AW36" s="4"/>
      <c r="AX36" s="4"/>
      <c r="AY36" s="4"/>
      <c r="AZ36" s="4"/>
      <c r="BA36" s="4"/>
      <c r="BB36" s="4"/>
      <c r="BC36" s="4"/>
      <c r="BD36" s="4"/>
      <c r="BE36" s="4"/>
      <c r="BF36" s="4"/>
      <c r="BG36" s="4"/>
      <c r="BH36" s="4"/>
    </row>
    <row r="37" spans="1:60" s="36" customFormat="1" ht="15.75" customHeight="1" x14ac:dyDescent="0.25">
      <c r="A37" s="37"/>
      <c r="B37" s="228"/>
      <c r="C37" s="60"/>
      <c r="D37" s="60"/>
      <c r="E37" s="69"/>
      <c r="F37" s="38"/>
      <c r="G37" s="38"/>
      <c r="H37" s="38"/>
      <c r="I37" s="38"/>
      <c r="J37" s="229"/>
      <c r="K37" s="229"/>
      <c r="L37" s="230"/>
      <c r="M37" s="229"/>
      <c r="N37" s="190"/>
      <c r="O37" s="4"/>
      <c r="P37" s="6"/>
      <c r="Q37" s="6"/>
      <c r="R37" s="191"/>
      <c r="S37" s="4"/>
      <c r="T37" s="189"/>
      <c r="U37" s="192"/>
      <c r="V37" s="193"/>
      <c r="W37" s="189"/>
      <c r="X37" s="4"/>
      <c r="Y37" s="194"/>
      <c r="Z37" s="4"/>
      <c r="AA37" s="4"/>
      <c r="AB37" s="193"/>
      <c r="AC37" s="195"/>
      <c r="AD37" s="6"/>
      <c r="AE37" s="54"/>
      <c r="AF37" s="4"/>
      <c r="AG37" s="4"/>
      <c r="AH37" s="4"/>
      <c r="AI37" s="6"/>
      <c r="AJ37" s="6"/>
      <c r="AK37" s="4"/>
      <c r="AL37" s="4"/>
      <c r="AM37" s="4"/>
      <c r="AN37" s="4"/>
      <c r="AO37" s="6"/>
      <c r="AP37" s="6"/>
      <c r="AQ37" s="6"/>
      <c r="AR37" s="4"/>
      <c r="AS37" s="4"/>
      <c r="AT37" s="4"/>
      <c r="AU37" s="4"/>
      <c r="AV37" s="4"/>
      <c r="AW37" s="4"/>
      <c r="AX37" s="4"/>
      <c r="AY37" s="4"/>
      <c r="AZ37" s="4"/>
      <c r="BA37" s="4"/>
      <c r="BB37" s="4"/>
      <c r="BC37" s="4"/>
      <c r="BD37" s="4"/>
      <c r="BE37" s="4"/>
      <c r="BF37" s="4"/>
      <c r="BG37" s="4"/>
      <c r="BH37" s="4"/>
    </row>
    <row r="38" spans="1:60" s="36" customFormat="1" ht="15.75" customHeight="1" x14ac:dyDescent="0.25">
      <c r="A38" s="37"/>
      <c r="B38" s="228"/>
      <c r="C38" s="60"/>
      <c r="D38" s="60"/>
      <c r="E38" s="69"/>
      <c r="F38" s="38"/>
      <c r="G38" s="38"/>
      <c r="H38" s="38"/>
      <c r="I38" s="38"/>
      <c r="J38" s="229"/>
      <c r="K38" s="229"/>
      <c r="L38" s="230"/>
      <c r="M38" s="230"/>
      <c r="N38" s="231"/>
      <c r="P38" s="39"/>
      <c r="Q38" s="39"/>
      <c r="R38" s="232"/>
      <c r="T38" s="230"/>
      <c r="U38" s="233"/>
      <c r="V38" s="234"/>
      <c r="W38" s="230"/>
      <c r="AB38" s="234"/>
      <c r="AC38" s="234"/>
      <c r="AD38" s="39"/>
      <c r="AE38" s="235"/>
      <c r="AI38" s="39"/>
      <c r="AJ38" s="39"/>
      <c r="AO38" s="39"/>
      <c r="AP38" s="39"/>
      <c r="AQ38" s="39"/>
    </row>
    <row r="39" spans="1:60" s="36" customFormat="1" ht="15.75" customHeight="1" x14ac:dyDescent="0.25">
      <c r="A39" s="37"/>
      <c r="B39" s="228"/>
      <c r="C39" s="60"/>
      <c r="D39" s="60"/>
      <c r="E39" s="69"/>
      <c r="F39" s="38"/>
      <c r="G39" s="38"/>
      <c r="H39" s="38"/>
      <c r="I39" s="38"/>
      <c r="J39" s="229"/>
      <c r="K39" s="229"/>
      <c r="L39" s="230"/>
      <c r="M39" s="230"/>
      <c r="N39" s="231"/>
      <c r="P39" s="39"/>
      <c r="Q39" s="39"/>
      <c r="R39" s="232"/>
      <c r="T39" s="230"/>
      <c r="U39" s="233"/>
      <c r="V39" s="234"/>
      <c r="W39" s="230"/>
      <c r="AB39" s="234"/>
      <c r="AC39" s="234"/>
      <c r="AD39" s="39"/>
      <c r="AE39" s="235"/>
      <c r="AI39" s="39"/>
      <c r="AJ39" s="39"/>
      <c r="AO39" s="39"/>
      <c r="AP39" s="39"/>
      <c r="AQ39" s="39"/>
    </row>
    <row r="40" spans="1:60" s="36" customFormat="1" ht="15.75" customHeight="1" x14ac:dyDescent="0.25">
      <c r="A40" s="37"/>
      <c r="B40" s="228"/>
      <c r="C40" s="60"/>
      <c r="D40" s="60"/>
      <c r="E40" s="69"/>
      <c r="F40" s="38"/>
      <c r="G40" s="38"/>
      <c r="H40" s="38"/>
      <c r="I40" s="38"/>
      <c r="J40" s="229"/>
      <c r="K40" s="229"/>
      <c r="L40" s="230"/>
      <c r="M40" s="230"/>
      <c r="N40" s="231"/>
      <c r="P40" s="39"/>
      <c r="Q40" s="39"/>
      <c r="R40" s="232"/>
      <c r="T40" s="230"/>
      <c r="U40" s="233"/>
      <c r="V40" s="234"/>
      <c r="W40" s="230"/>
      <c r="AB40" s="234"/>
      <c r="AC40" s="234"/>
      <c r="AD40" s="39"/>
      <c r="AE40" s="235"/>
      <c r="AI40" s="39"/>
      <c r="AJ40" s="39"/>
      <c r="AO40" s="39"/>
      <c r="AP40" s="39"/>
      <c r="AQ40" s="39"/>
    </row>
    <row r="41" spans="1:60" s="36" customFormat="1" ht="15.75" customHeight="1" x14ac:dyDescent="0.25">
      <c r="A41" s="37"/>
      <c r="B41" s="228"/>
      <c r="C41" s="60"/>
      <c r="D41" s="60"/>
      <c r="E41" s="69"/>
      <c r="F41" s="38"/>
      <c r="G41" s="38"/>
      <c r="H41" s="38"/>
      <c r="I41" s="38"/>
      <c r="J41" s="229"/>
      <c r="K41" s="229"/>
      <c r="L41" s="230"/>
      <c r="M41" s="230"/>
      <c r="N41" s="231"/>
      <c r="P41" s="39"/>
      <c r="Q41" s="39"/>
      <c r="R41" s="232"/>
      <c r="T41" s="230"/>
      <c r="U41" s="233"/>
      <c r="V41" s="234"/>
      <c r="W41" s="230"/>
      <c r="AB41" s="234"/>
      <c r="AC41" s="234"/>
      <c r="AD41" s="39"/>
      <c r="AE41" s="235"/>
      <c r="AI41" s="39"/>
      <c r="AJ41" s="39"/>
      <c r="AO41" s="39"/>
      <c r="AP41" s="39"/>
      <c r="AQ41" s="39"/>
    </row>
    <row r="42" spans="1:60" s="36" customFormat="1" ht="15.75" customHeight="1" x14ac:dyDescent="0.25">
      <c r="A42" s="37"/>
      <c r="B42" s="228"/>
      <c r="C42" s="60"/>
      <c r="D42" s="60"/>
      <c r="E42" s="69"/>
      <c r="F42" s="38"/>
      <c r="G42" s="38"/>
      <c r="H42" s="38"/>
      <c r="I42" s="38"/>
      <c r="J42" s="229"/>
      <c r="K42" s="229"/>
      <c r="L42" s="230"/>
      <c r="M42" s="230"/>
      <c r="N42" s="231"/>
      <c r="P42" s="39"/>
      <c r="Q42" s="39"/>
      <c r="R42" s="232"/>
      <c r="T42" s="230"/>
      <c r="U42" s="233"/>
      <c r="V42" s="234"/>
      <c r="W42" s="230"/>
      <c r="AB42" s="234"/>
      <c r="AC42" s="234"/>
      <c r="AD42" s="39"/>
      <c r="AE42" s="235"/>
      <c r="AI42" s="39"/>
      <c r="AJ42" s="39"/>
      <c r="AO42" s="39"/>
      <c r="AP42" s="39"/>
      <c r="AQ42" s="39"/>
    </row>
    <row r="43" spans="1:60" s="36" customFormat="1" ht="15.75" customHeight="1" x14ac:dyDescent="0.25">
      <c r="A43" s="37"/>
      <c r="B43" s="228"/>
      <c r="C43" s="60"/>
      <c r="D43" s="60"/>
      <c r="E43" s="69"/>
      <c r="F43" s="38"/>
      <c r="G43" s="38"/>
      <c r="H43" s="38"/>
      <c r="I43" s="38"/>
      <c r="J43" s="229"/>
      <c r="K43" s="229"/>
      <c r="L43" s="230"/>
      <c r="M43" s="230"/>
      <c r="N43" s="231"/>
      <c r="P43" s="39"/>
      <c r="Q43" s="39"/>
      <c r="R43" s="232"/>
      <c r="T43" s="230"/>
      <c r="U43" s="233"/>
      <c r="V43" s="234"/>
      <c r="W43" s="230"/>
      <c r="AB43" s="234"/>
      <c r="AC43" s="234"/>
      <c r="AD43" s="39"/>
      <c r="AE43" s="235"/>
      <c r="AI43" s="39"/>
      <c r="AJ43" s="39"/>
      <c r="AO43" s="39"/>
      <c r="AP43" s="39"/>
      <c r="AQ43" s="39"/>
    </row>
    <row r="44" spans="1:60" s="36" customFormat="1" ht="15.75" customHeight="1" x14ac:dyDescent="0.25">
      <c r="A44" s="37"/>
      <c r="B44" s="228"/>
      <c r="C44" s="60"/>
      <c r="D44" s="60"/>
      <c r="E44" s="69"/>
      <c r="F44" s="38"/>
      <c r="G44" s="38"/>
      <c r="H44" s="38"/>
      <c r="I44" s="38"/>
      <c r="J44" s="229"/>
      <c r="K44" s="229"/>
      <c r="L44" s="230"/>
      <c r="M44" s="230"/>
      <c r="N44" s="231"/>
      <c r="P44" s="39"/>
      <c r="Q44" s="39"/>
      <c r="R44" s="232"/>
      <c r="T44" s="230"/>
      <c r="U44" s="233"/>
      <c r="V44" s="234"/>
      <c r="W44" s="230"/>
      <c r="AB44" s="234"/>
      <c r="AC44" s="234"/>
      <c r="AD44" s="39"/>
      <c r="AE44" s="235"/>
      <c r="AI44" s="39"/>
      <c r="AJ44" s="39"/>
      <c r="AO44" s="39"/>
      <c r="AP44" s="39"/>
      <c r="AQ44" s="39"/>
    </row>
    <row r="45" spans="1:60" s="36" customFormat="1" ht="15.75" customHeight="1" x14ac:dyDescent="0.25">
      <c r="A45" s="37"/>
      <c r="B45" s="228"/>
      <c r="C45" s="60"/>
      <c r="D45" s="60"/>
      <c r="E45" s="69"/>
      <c r="F45" s="38"/>
      <c r="G45" s="38"/>
      <c r="H45" s="38"/>
      <c r="I45" s="38"/>
      <c r="J45" s="229"/>
      <c r="K45" s="229"/>
      <c r="L45" s="230"/>
      <c r="M45" s="230"/>
      <c r="N45" s="231"/>
      <c r="P45" s="39"/>
      <c r="Q45" s="39"/>
      <c r="R45" s="232"/>
      <c r="T45" s="230"/>
      <c r="U45" s="233"/>
      <c r="V45" s="234"/>
      <c r="W45" s="230"/>
      <c r="AB45" s="234"/>
      <c r="AC45" s="234"/>
      <c r="AD45" s="39"/>
      <c r="AE45" s="235"/>
      <c r="AI45" s="39"/>
      <c r="AJ45" s="39"/>
      <c r="AO45" s="39"/>
      <c r="AP45" s="39"/>
      <c r="AQ45" s="39"/>
    </row>
    <row r="46" spans="1:60" s="36" customFormat="1" ht="12" customHeight="1" x14ac:dyDescent="0.25">
      <c r="A46" s="37"/>
      <c r="B46" s="228"/>
      <c r="C46" s="60"/>
      <c r="D46" s="60"/>
      <c r="E46" s="69"/>
      <c r="F46" s="38"/>
      <c r="G46" s="38"/>
      <c r="H46" s="38"/>
      <c r="I46" s="38"/>
      <c r="J46" s="229"/>
      <c r="K46" s="229"/>
      <c r="L46" s="230"/>
      <c r="M46" s="230"/>
      <c r="N46" s="231"/>
      <c r="P46" s="39"/>
      <c r="Q46" s="39"/>
      <c r="R46" s="232"/>
      <c r="T46" s="230"/>
      <c r="U46" s="233"/>
      <c r="V46" s="234"/>
      <c r="W46" s="230"/>
      <c r="AB46" s="234"/>
      <c r="AC46" s="234"/>
      <c r="AD46" s="39"/>
      <c r="AE46" s="235"/>
      <c r="AI46" s="39"/>
      <c r="AJ46" s="39"/>
      <c r="AO46" s="39"/>
      <c r="AP46" s="39"/>
      <c r="AQ46" s="39"/>
    </row>
    <row r="47" spans="1:60" s="36" customFormat="1" ht="12" customHeight="1" x14ac:dyDescent="0.25">
      <c r="A47" s="37"/>
      <c r="B47" s="228"/>
      <c r="C47" s="60"/>
      <c r="D47" s="60"/>
      <c r="E47" s="69"/>
      <c r="F47" s="38"/>
      <c r="G47" s="38"/>
      <c r="H47" s="38"/>
      <c r="I47" s="38"/>
      <c r="J47" s="229"/>
      <c r="K47" s="229"/>
      <c r="L47" s="230"/>
      <c r="M47" s="230"/>
      <c r="N47" s="231"/>
      <c r="P47" s="39"/>
      <c r="Q47" s="39"/>
      <c r="R47" s="232"/>
      <c r="T47" s="230"/>
      <c r="U47" s="233"/>
      <c r="V47" s="234"/>
      <c r="W47" s="230"/>
      <c r="AB47" s="234"/>
      <c r="AC47" s="234"/>
      <c r="AD47" s="39"/>
      <c r="AE47" s="235"/>
      <c r="AI47" s="39"/>
      <c r="AJ47" s="39"/>
      <c r="AO47" s="39"/>
      <c r="AP47" s="39"/>
      <c r="AQ47" s="39"/>
    </row>
    <row r="48" spans="1:60" s="36" customFormat="1" ht="12" customHeight="1" x14ac:dyDescent="0.25">
      <c r="A48" s="37"/>
      <c r="B48" s="228"/>
      <c r="C48" s="60"/>
      <c r="D48" s="60"/>
      <c r="E48" s="69"/>
      <c r="F48" s="38"/>
      <c r="G48" s="38"/>
      <c r="H48" s="38"/>
      <c r="I48" s="38"/>
      <c r="J48" s="229"/>
      <c r="K48" s="229"/>
      <c r="L48" s="230"/>
      <c r="M48" s="230"/>
      <c r="N48" s="231"/>
      <c r="P48" s="39"/>
      <c r="Q48" s="39"/>
      <c r="R48" s="232"/>
      <c r="T48" s="230"/>
      <c r="U48" s="233"/>
      <c r="V48" s="234"/>
      <c r="W48" s="230"/>
      <c r="AB48" s="234"/>
      <c r="AC48" s="234"/>
      <c r="AD48" s="39"/>
      <c r="AE48" s="235"/>
      <c r="AI48" s="39"/>
      <c r="AJ48" s="39"/>
      <c r="AO48" s="39"/>
      <c r="AP48" s="39"/>
      <c r="AQ48" s="39"/>
    </row>
    <row r="49" spans="1:43" s="36" customFormat="1" ht="12" customHeight="1" x14ac:dyDescent="0.25">
      <c r="A49" s="37"/>
      <c r="B49" s="228"/>
      <c r="C49" s="60"/>
      <c r="D49" s="60"/>
      <c r="E49" s="69"/>
      <c r="F49" s="38"/>
      <c r="G49" s="38"/>
      <c r="H49" s="38"/>
      <c r="I49" s="38"/>
      <c r="J49" s="229"/>
      <c r="K49" s="229"/>
      <c r="L49" s="230"/>
      <c r="M49" s="230"/>
      <c r="N49" s="231"/>
      <c r="P49" s="39"/>
      <c r="Q49" s="39"/>
      <c r="R49" s="232"/>
      <c r="T49" s="230"/>
      <c r="U49" s="233"/>
      <c r="V49" s="234"/>
      <c r="W49" s="230"/>
      <c r="AB49" s="234"/>
      <c r="AC49" s="234"/>
      <c r="AD49" s="39"/>
      <c r="AE49" s="235"/>
      <c r="AI49" s="39"/>
      <c r="AJ49" s="39"/>
      <c r="AO49" s="39"/>
      <c r="AP49" s="39"/>
      <c r="AQ49" s="39"/>
    </row>
    <row r="50" spans="1:43" s="36" customFormat="1" ht="12" customHeight="1" x14ac:dyDescent="0.25">
      <c r="A50" s="37"/>
      <c r="B50" s="228"/>
      <c r="C50" s="60"/>
      <c r="D50" s="60"/>
      <c r="E50" s="69"/>
      <c r="F50" s="38"/>
      <c r="G50" s="38"/>
      <c r="H50" s="38"/>
      <c r="I50" s="38"/>
      <c r="J50" s="229"/>
      <c r="K50" s="229"/>
      <c r="L50" s="230"/>
      <c r="M50" s="230"/>
      <c r="N50" s="231"/>
      <c r="P50" s="39"/>
      <c r="Q50" s="39"/>
      <c r="R50" s="232"/>
      <c r="T50" s="230"/>
      <c r="U50" s="233"/>
      <c r="V50" s="234"/>
      <c r="W50" s="230"/>
      <c r="AB50" s="234"/>
      <c r="AC50" s="234"/>
      <c r="AD50" s="39"/>
      <c r="AE50" s="235"/>
      <c r="AI50" s="39"/>
      <c r="AJ50" s="39"/>
      <c r="AO50" s="39"/>
      <c r="AP50" s="39"/>
      <c r="AQ50" s="39"/>
    </row>
    <row r="51" spans="1:43" s="36" customFormat="1" ht="12" customHeight="1" x14ac:dyDescent="0.25">
      <c r="A51" s="37"/>
      <c r="B51" s="228"/>
      <c r="C51" s="60"/>
      <c r="D51" s="60"/>
      <c r="E51" s="69"/>
      <c r="F51" s="38"/>
      <c r="G51" s="38"/>
      <c r="H51" s="38"/>
      <c r="I51" s="38"/>
      <c r="J51" s="229"/>
      <c r="K51" s="229"/>
      <c r="L51" s="230"/>
      <c r="M51" s="230"/>
      <c r="N51" s="231"/>
      <c r="P51" s="39"/>
      <c r="Q51" s="39"/>
      <c r="R51" s="232"/>
      <c r="T51" s="230"/>
      <c r="U51" s="233"/>
      <c r="V51" s="234"/>
      <c r="W51" s="230"/>
      <c r="AB51" s="234"/>
      <c r="AC51" s="234"/>
      <c r="AD51" s="39"/>
      <c r="AE51" s="235"/>
      <c r="AI51" s="39"/>
      <c r="AJ51" s="39"/>
      <c r="AO51" s="39"/>
      <c r="AP51" s="39"/>
      <c r="AQ51" s="39"/>
    </row>
    <row r="52" spans="1:43" s="36" customFormat="1" ht="12.75" customHeight="1" x14ac:dyDescent="0.25">
      <c r="A52" s="37"/>
      <c r="B52" s="228"/>
      <c r="C52" s="60"/>
      <c r="D52" s="60"/>
      <c r="E52" s="69"/>
      <c r="F52" s="38"/>
      <c r="G52" s="38"/>
      <c r="H52" s="38"/>
      <c r="I52" s="38"/>
      <c r="J52" s="229"/>
      <c r="K52" s="229"/>
      <c r="L52" s="230"/>
      <c r="M52" s="230"/>
      <c r="N52" s="231"/>
      <c r="P52" s="39"/>
      <c r="Q52" s="39"/>
      <c r="R52" s="232"/>
      <c r="T52" s="230"/>
      <c r="U52" s="233"/>
      <c r="V52" s="234"/>
      <c r="W52" s="230"/>
      <c r="AB52" s="234"/>
      <c r="AC52" s="234"/>
      <c r="AD52" s="39"/>
      <c r="AE52" s="235"/>
      <c r="AI52" s="39"/>
      <c r="AJ52" s="39"/>
      <c r="AO52" s="39"/>
      <c r="AP52" s="39"/>
      <c r="AQ52" s="39"/>
    </row>
    <row r="53" spans="1:43" ht="13.5" customHeight="1" thickBot="1" x14ac:dyDescent="0.3">
      <c r="A53" s="40"/>
      <c r="B53" s="236"/>
      <c r="C53" s="237"/>
      <c r="D53" s="237"/>
      <c r="E53" s="238"/>
      <c r="F53" s="41"/>
      <c r="G53" s="41"/>
      <c r="H53" s="41"/>
      <c r="I53" s="41"/>
    </row>
    <row r="54" spans="1:43" ht="12.75" customHeight="1" x14ac:dyDescent="0.25">
      <c r="A54" s="43"/>
    </row>
    <row r="55" spans="1:43" ht="12.75" customHeight="1" x14ac:dyDescent="0.25">
      <c r="A55" s="43"/>
    </row>
    <row r="56" spans="1:43" ht="12.75" customHeight="1" x14ac:dyDescent="0.25">
      <c r="A56" s="43"/>
    </row>
    <row r="57" spans="1:43" ht="27.75" customHeight="1" x14ac:dyDescent="0.25">
      <c r="A57" s="44"/>
      <c r="H57" s="45"/>
      <c r="J57" s="247"/>
    </row>
    <row r="59" spans="1:43" ht="12.75" customHeight="1" x14ac:dyDescent="0.25">
      <c r="A59" s="46"/>
    </row>
    <row r="60" spans="1:43" ht="12.75" customHeight="1" x14ac:dyDescent="0.25">
      <c r="A60" s="46"/>
    </row>
    <row r="61" spans="1:43" ht="14.25" customHeight="1" x14ac:dyDescent="0.25">
      <c r="A61" s="47"/>
      <c r="B61" s="248"/>
      <c r="C61" s="62"/>
      <c r="D61" s="62"/>
      <c r="E61" s="71"/>
      <c r="F61" s="49"/>
      <c r="G61" s="49"/>
      <c r="H61" s="49"/>
      <c r="I61" s="49"/>
      <c r="J61" s="249"/>
      <c r="K61" s="249"/>
    </row>
    <row r="62" spans="1:43" ht="14.25" customHeight="1" x14ac:dyDescent="0.25">
      <c r="K62" s="249"/>
    </row>
    <row r="63" spans="1:43" ht="14.25" customHeight="1" x14ac:dyDescent="0.25">
      <c r="K63" s="249"/>
    </row>
    <row r="64" spans="1:43" ht="14.25" customHeight="1" x14ac:dyDescent="0.25">
      <c r="K64" s="249"/>
    </row>
    <row r="65" spans="1:11" ht="14.25" customHeight="1" x14ac:dyDescent="0.25">
      <c r="K65" s="249"/>
    </row>
    <row r="66" spans="1:11" ht="14.25" customHeight="1" x14ac:dyDescent="0.25">
      <c r="K66" s="249"/>
    </row>
    <row r="67" spans="1:11" ht="14.25" customHeight="1" x14ac:dyDescent="0.25">
      <c r="K67" s="249"/>
    </row>
    <row r="68" spans="1:11" ht="14.25" customHeight="1" x14ac:dyDescent="0.25">
      <c r="K68" s="249"/>
    </row>
    <row r="69" spans="1:11" ht="14.25" customHeight="1" x14ac:dyDescent="0.25">
      <c r="K69" s="249"/>
    </row>
    <row r="70" spans="1:11" ht="14.25" customHeight="1" x14ac:dyDescent="0.25">
      <c r="K70" s="249"/>
    </row>
    <row r="71" spans="1:11" ht="14.25" customHeight="1" x14ac:dyDescent="0.25">
      <c r="K71" s="249"/>
    </row>
    <row r="72" spans="1:11" ht="14.25" customHeight="1" x14ac:dyDescent="0.25">
      <c r="K72" s="249"/>
    </row>
    <row r="73" spans="1:11" ht="14.25" customHeight="1" x14ac:dyDescent="0.25">
      <c r="K73" s="249"/>
    </row>
    <row r="74" spans="1:11" ht="14.25" customHeight="1" x14ac:dyDescent="0.25">
      <c r="K74" s="249"/>
    </row>
    <row r="75" spans="1:11" ht="14.25" customHeight="1" x14ac:dyDescent="0.25">
      <c r="A75" s="48"/>
      <c r="B75" s="248"/>
      <c r="C75" s="62"/>
      <c r="D75" s="62"/>
      <c r="E75" s="71"/>
      <c r="F75" s="49"/>
      <c r="G75" s="49"/>
      <c r="H75" s="49"/>
      <c r="I75" s="49"/>
      <c r="J75" s="249"/>
      <c r="K75" s="249"/>
    </row>
  </sheetData>
  <mergeCells count="58">
    <mergeCell ref="AS5:AS6"/>
    <mergeCell ref="A7:AS7"/>
    <mergeCell ref="A17:AS17"/>
    <mergeCell ref="A34:L36"/>
    <mergeCell ref="AM5:AM6"/>
    <mergeCell ref="AN5:AN6"/>
    <mergeCell ref="AO5:AO6"/>
    <mergeCell ref="AP5:AP6"/>
    <mergeCell ref="AQ5:AQ6"/>
    <mergeCell ref="AR5:AR6"/>
    <mergeCell ref="AG5:AG6"/>
    <mergeCell ref="AH5:AH6"/>
    <mergeCell ref="AI5:AI6"/>
    <mergeCell ref="AJ5:AJ6"/>
    <mergeCell ref="AK5:AK6"/>
    <mergeCell ref="AL5:AL6"/>
    <mergeCell ref="AA5:AA6"/>
    <mergeCell ref="AB5:AB6"/>
    <mergeCell ref="AC5:AC6"/>
    <mergeCell ref="AD5:AD6"/>
    <mergeCell ref="AE5:AE6"/>
    <mergeCell ref="AF5:AF6"/>
    <mergeCell ref="U5:U6"/>
    <mergeCell ref="V5:V6"/>
    <mergeCell ref="W5:W6"/>
    <mergeCell ref="X5:X6"/>
    <mergeCell ref="Y5:Y6"/>
    <mergeCell ref="Z5:Z6"/>
    <mergeCell ref="AG4:AL4"/>
    <mergeCell ref="AM4:AS4"/>
    <mergeCell ref="D5:F5"/>
    <mergeCell ref="J5:J6"/>
    <mergeCell ref="K5:K6"/>
    <mergeCell ref="L5:L6"/>
    <mergeCell ref="M5:M6"/>
    <mergeCell ref="N5:N6"/>
    <mergeCell ref="O5:O6"/>
    <mergeCell ref="P5:P6"/>
    <mergeCell ref="C4:F4"/>
    <mergeCell ref="G4:I5"/>
    <mergeCell ref="K4:M4"/>
    <mergeCell ref="N4:S4"/>
    <mergeCell ref="T4:X4"/>
    <mergeCell ref="Z4:AF4"/>
    <mergeCell ref="Q5:Q6"/>
    <mergeCell ref="R5:R6"/>
    <mergeCell ref="S5:S6"/>
    <mergeCell ref="T5:T6"/>
    <mergeCell ref="A1:C1"/>
    <mergeCell ref="D1:AM1"/>
    <mergeCell ref="AN1:AS1"/>
    <mergeCell ref="A3:A6"/>
    <mergeCell ref="B3:F3"/>
    <mergeCell ref="G3:I3"/>
    <mergeCell ref="J3:S3"/>
    <mergeCell ref="T3:AF3"/>
    <mergeCell ref="AG3:AS3"/>
    <mergeCell ref="B4:B6"/>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0E5FD-9289-4A2D-BE63-F5280DC7231C}">
  <dimension ref="A1:BZ75"/>
  <sheetViews>
    <sheetView zoomScaleNormal="100" workbookViewId="0">
      <selection activeCell="J5" sqref="J5:J6"/>
    </sheetView>
  </sheetViews>
  <sheetFormatPr baseColWidth="10" defaultColWidth="11.42578125" defaultRowHeight="15" x14ac:dyDescent="0.25"/>
  <cols>
    <col min="1" max="1" width="54.7109375" style="84" customWidth="1"/>
    <col min="2" max="2" width="27.85546875" style="177" customWidth="1"/>
    <col min="3" max="3" width="19.7109375" style="79" customWidth="1"/>
    <col min="4" max="4" width="16.42578125" style="79" customWidth="1"/>
    <col min="5" max="5" width="19.7109375" style="78" customWidth="1"/>
    <col min="6" max="6" width="18.28515625" style="84" customWidth="1"/>
    <col min="7" max="7" width="9.140625" style="84" customWidth="1"/>
    <col min="8" max="8" width="9.5703125" style="106" customWidth="1"/>
    <col min="9" max="9" width="8.5703125" style="84" customWidth="1"/>
    <col min="10" max="10" width="18.42578125" style="79" bestFit="1" customWidth="1"/>
    <col min="11" max="11" width="18.42578125" style="83" bestFit="1" customWidth="1"/>
    <col min="12" max="12" width="17.28515625" style="79" bestFit="1" customWidth="1"/>
    <col min="13" max="13" width="17.28515625" style="78" bestFit="1" customWidth="1"/>
    <col min="14" max="14" width="18" style="83" hidden="1" customWidth="1"/>
    <col min="15" max="15" width="21.42578125" style="84" hidden="1" customWidth="1"/>
    <col min="16" max="16" width="18.85546875" style="79" hidden="1" customWidth="1"/>
    <col min="17" max="17" width="20.28515625" style="84" hidden="1" customWidth="1"/>
    <col min="18" max="18" width="18.42578125" style="79" hidden="1" customWidth="1"/>
    <col min="19" max="19" width="12.140625" style="84" hidden="1" customWidth="1"/>
    <col min="20" max="20" width="16.42578125" style="156" customWidth="1"/>
    <col min="21" max="21" width="20.85546875" style="106" hidden="1" customWidth="1"/>
    <col min="22" max="22" width="19.42578125" style="83" customWidth="1"/>
    <col min="23" max="23" width="15.5703125" style="83" customWidth="1"/>
    <col min="24" max="24" width="20.140625" style="107" bestFit="1" customWidth="1"/>
    <col min="25" max="25" width="22.140625" style="106" customWidth="1"/>
    <col min="26" max="26" width="15.5703125" style="84" hidden="1" customWidth="1"/>
    <col min="27" max="27" width="15.28515625" style="84" hidden="1" customWidth="1"/>
    <col min="28" max="28" width="21.5703125" style="83" customWidth="1"/>
    <col min="29" max="29" width="21" style="78" hidden="1" customWidth="1"/>
    <col min="30" max="30" width="21.42578125" style="84" hidden="1" customWidth="1"/>
    <col min="31" max="31" width="15.5703125" style="84" hidden="1" customWidth="1"/>
    <col min="32" max="32" width="0" style="84" hidden="1" customWidth="1"/>
    <col min="33" max="33" width="14" style="79" hidden="1" customWidth="1"/>
    <col min="34" max="34" width="22.28515625" style="84" hidden="1" customWidth="1"/>
    <col min="35" max="35" width="21" style="79" hidden="1" customWidth="1"/>
    <col min="36" max="36" width="21.42578125" style="84" hidden="1" customWidth="1"/>
    <col min="37" max="37" width="0" style="79" hidden="1" customWidth="1"/>
    <col min="38" max="38" width="0" style="84" hidden="1" customWidth="1"/>
    <col min="39" max="39" width="0" style="79" hidden="1" customWidth="1"/>
    <col min="40" max="40" width="0" style="84" hidden="1" customWidth="1"/>
    <col min="41" max="41" width="16.28515625" style="79" hidden="1" customWidth="1"/>
    <col min="42" max="42" width="19.5703125" style="79" hidden="1" customWidth="1"/>
    <col min="43" max="43" width="21.42578125" style="84" hidden="1" customWidth="1"/>
    <col min="44" max="44" width="0" style="84" hidden="1" customWidth="1"/>
    <col min="45" max="45" width="13" style="84" hidden="1" customWidth="1"/>
    <col min="46" max="16384" width="11.42578125" style="84"/>
  </cols>
  <sheetData>
    <row r="1" spans="1:51" ht="124.5" customHeight="1" x14ac:dyDescent="0.25">
      <c r="A1" s="108"/>
      <c r="B1" s="108"/>
      <c r="C1" s="108"/>
      <c r="D1" s="108" t="s">
        <v>0</v>
      </c>
      <c r="E1" s="108"/>
      <c r="F1" s="108"/>
      <c r="G1" s="108"/>
      <c r="H1" s="108"/>
      <c r="I1" s="108"/>
      <c r="J1" s="108"/>
      <c r="K1" s="108"/>
      <c r="L1" s="108"/>
      <c r="M1" s="108"/>
      <c r="N1" s="108"/>
      <c r="O1" s="108"/>
      <c r="P1" s="108"/>
      <c r="Q1" s="108"/>
      <c r="R1" s="108"/>
      <c r="S1" s="108"/>
      <c r="T1" s="108"/>
      <c r="U1" s="108"/>
      <c r="V1" s="108"/>
      <c r="W1" s="160"/>
      <c r="X1" s="108"/>
      <c r="Y1" s="108"/>
      <c r="Z1" s="108"/>
      <c r="AA1" s="108"/>
      <c r="AB1" s="108"/>
      <c r="AC1" s="108"/>
      <c r="AD1" s="108"/>
      <c r="AE1" s="108"/>
      <c r="AF1" s="108"/>
      <c r="AG1" s="108"/>
      <c r="AH1" s="108"/>
      <c r="AI1" s="108"/>
      <c r="AJ1" s="108"/>
      <c r="AK1" s="108"/>
      <c r="AL1" s="108"/>
      <c r="AM1" s="108"/>
      <c r="AN1" s="109"/>
      <c r="AO1" s="109"/>
      <c r="AP1" s="109"/>
      <c r="AQ1" s="109"/>
      <c r="AR1" s="109"/>
      <c r="AS1" s="109"/>
      <c r="AT1" s="33"/>
      <c r="AU1" s="33"/>
      <c r="AV1" s="33"/>
      <c r="AW1" s="33"/>
      <c r="AX1" s="33"/>
      <c r="AY1" s="33"/>
    </row>
    <row r="2" spans="1:51" s="171" customFormat="1" ht="21.75" customHeight="1" x14ac:dyDescent="0.25">
      <c r="A2" s="65"/>
      <c r="B2" s="172"/>
      <c r="C2" s="74"/>
      <c r="D2" s="74"/>
      <c r="E2" s="75"/>
      <c r="F2" s="65"/>
      <c r="G2" s="65"/>
      <c r="H2" s="65"/>
      <c r="I2" s="65"/>
      <c r="J2" s="74"/>
      <c r="K2" s="75"/>
      <c r="L2" s="74"/>
      <c r="M2" s="75"/>
      <c r="N2" s="75"/>
      <c r="O2" s="65"/>
      <c r="P2" s="74"/>
      <c r="Q2" s="65"/>
      <c r="R2" s="74"/>
      <c r="S2" s="65"/>
      <c r="T2" s="75"/>
      <c r="U2" s="51"/>
      <c r="V2" s="75"/>
      <c r="W2" s="75"/>
      <c r="X2" s="51"/>
      <c r="Y2" s="51"/>
      <c r="Z2" s="65"/>
      <c r="AA2" s="65"/>
      <c r="AB2" s="75"/>
      <c r="AC2" s="75"/>
      <c r="AD2" s="65"/>
      <c r="AE2" s="65"/>
      <c r="AF2" s="65"/>
      <c r="AG2" s="74"/>
      <c r="AH2" s="65"/>
      <c r="AI2" s="74"/>
      <c r="AJ2" s="65"/>
      <c r="AK2" s="74"/>
      <c r="AL2" s="65"/>
      <c r="AM2" s="74"/>
      <c r="AN2" s="65"/>
      <c r="AO2" s="74"/>
      <c r="AP2" s="74"/>
      <c r="AQ2" s="65"/>
      <c r="AR2" s="65"/>
      <c r="AS2" s="65"/>
      <c r="AT2" s="65"/>
      <c r="AU2" s="65"/>
      <c r="AV2" s="65"/>
      <c r="AW2" s="65"/>
      <c r="AX2" s="65"/>
      <c r="AY2" s="65"/>
    </row>
    <row r="3" spans="1:51" s="117" customFormat="1" ht="31.5" customHeight="1" x14ac:dyDescent="0.25">
      <c r="A3" s="111" t="s">
        <v>1</v>
      </c>
      <c r="B3" s="112" t="s">
        <v>2</v>
      </c>
      <c r="C3" s="112"/>
      <c r="D3" s="112"/>
      <c r="E3" s="112"/>
      <c r="F3" s="112"/>
      <c r="G3" s="113" t="s">
        <v>3</v>
      </c>
      <c r="H3" s="113"/>
      <c r="I3" s="113"/>
      <c r="J3" s="114" t="s">
        <v>4</v>
      </c>
      <c r="K3" s="114"/>
      <c r="L3" s="114"/>
      <c r="M3" s="114"/>
      <c r="N3" s="114"/>
      <c r="O3" s="114"/>
      <c r="P3" s="114"/>
      <c r="Q3" s="114"/>
      <c r="R3" s="114"/>
      <c r="S3" s="114"/>
      <c r="T3" s="115" t="s">
        <v>5</v>
      </c>
      <c r="U3" s="115"/>
      <c r="V3" s="115"/>
      <c r="W3" s="161"/>
      <c r="X3" s="115"/>
      <c r="Y3" s="115"/>
      <c r="Z3" s="115"/>
      <c r="AA3" s="115"/>
      <c r="AB3" s="115"/>
      <c r="AC3" s="115"/>
      <c r="AD3" s="115"/>
      <c r="AE3" s="115"/>
      <c r="AF3" s="115"/>
      <c r="AG3" s="116" t="s">
        <v>6</v>
      </c>
      <c r="AH3" s="116"/>
      <c r="AI3" s="116"/>
      <c r="AJ3" s="116"/>
      <c r="AK3" s="116"/>
      <c r="AL3" s="116"/>
      <c r="AM3" s="116"/>
      <c r="AN3" s="116"/>
      <c r="AO3" s="116"/>
      <c r="AP3" s="116"/>
      <c r="AQ3" s="116"/>
      <c r="AR3" s="116"/>
      <c r="AS3" s="116"/>
      <c r="AT3" s="33"/>
      <c r="AU3" s="33"/>
      <c r="AV3" s="33"/>
      <c r="AW3" s="33"/>
      <c r="AX3" s="33"/>
      <c r="AY3" s="33"/>
    </row>
    <row r="4" spans="1:51" s="117" customFormat="1" ht="15" customHeight="1" x14ac:dyDescent="0.25">
      <c r="A4" s="111"/>
      <c r="B4" s="118" t="s">
        <v>7</v>
      </c>
      <c r="C4" s="119" t="s">
        <v>8</v>
      </c>
      <c r="D4" s="119"/>
      <c r="E4" s="119"/>
      <c r="F4" s="119"/>
      <c r="G4" s="113" t="s">
        <v>9</v>
      </c>
      <c r="H4" s="113"/>
      <c r="I4" s="113"/>
      <c r="J4" s="120" t="s">
        <v>10</v>
      </c>
      <c r="K4" s="121" t="s">
        <v>11</v>
      </c>
      <c r="L4" s="122"/>
      <c r="M4" s="123"/>
      <c r="N4" s="124" t="s">
        <v>12</v>
      </c>
      <c r="O4" s="124"/>
      <c r="P4" s="124"/>
      <c r="Q4" s="124"/>
      <c r="R4" s="124"/>
      <c r="S4" s="124"/>
      <c r="T4" s="157" t="s">
        <v>13</v>
      </c>
      <c r="U4" s="158"/>
      <c r="V4" s="158"/>
      <c r="W4" s="158"/>
      <c r="X4" s="158"/>
      <c r="Y4" s="159"/>
      <c r="Z4" s="125" t="s">
        <v>14</v>
      </c>
      <c r="AA4" s="125"/>
      <c r="AB4" s="125"/>
      <c r="AC4" s="125"/>
      <c r="AD4" s="125"/>
      <c r="AE4" s="125"/>
      <c r="AF4" s="125"/>
      <c r="AG4" s="126" t="s">
        <v>15</v>
      </c>
      <c r="AH4" s="126"/>
      <c r="AI4" s="126"/>
      <c r="AJ4" s="126"/>
      <c r="AK4" s="126"/>
      <c r="AL4" s="126"/>
      <c r="AM4" s="127" t="s">
        <v>16</v>
      </c>
      <c r="AN4" s="127"/>
      <c r="AO4" s="127"/>
      <c r="AP4" s="127"/>
      <c r="AQ4" s="127"/>
      <c r="AR4" s="127"/>
      <c r="AS4" s="127"/>
      <c r="AT4" s="33"/>
      <c r="AU4" s="33"/>
      <c r="AV4" s="33"/>
      <c r="AW4" s="33"/>
      <c r="AX4" s="33"/>
      <c r="AY4" s="33"/>
    </row>
    <row r="5" spans="1:51" s="117" customFormat="1" ht="15" customHeight="1" x14ac:dyDescent="0.25">
      <c r="A5" s="111"/>
      <c r="B5" s="111"/>
      <c r="C5" s="180" t="s">
        <v>17</v>
      </c>
      <c r="D5" s="129" t="s">
        <v>10</v>
      </c>
      <c r="E5" s="129"/>
      <c r="F5" s="129"/>
      <c r="G5" s="113"/>
      <c r="H5" s="113"/>
      <c r="I5" s="113"/>
      <c r="J5" s="130" t="s">
        <v>18</v>
      </c>
      <c r="K5" s="130" t="s">
        <v>104</v>
      </c>
      <c r="L5" s="130" t="s">
        <v>19</v>
      </c>
      <c r="M5" s="130" t="s">
        <v>20</v>
      </c>
      <c r="N5" s="130" t="s">
        <v>21</v>
      </c>
      <c r="O5" s="124" t="s">
        <v>22</v>
      </c>
      <c r="P5" s="130" t="s">
        <v>23</v>
      </c>
      <c r="Q5" s="124" t="s">
        <v>24</v>
      </c>
      <c r="R5" s="130" t="s">
        <v>25</v>
      </c>
      <c r="S5" s="124" t="s">
        <v>26</v>
      </c>
      <c r="T5" s="155" t="s">
        <v>27</v>
      </c>
      <c r="U5" s="131" t="s">
        <v>28</v>
      </c>
      <c r="V5" s="155" t="s">
        <v>29</v>
      </c>
      <c r="W5" s="155" t="s">
        <v>30</v>
      </c>
      <c r="X5" s="131" t="s">
        <v>31</v>
      </c>
      <c r="Y5" s="131" t="s">
        <v>32</v>
      </c>
      <c r="Z5" s="165" t="s">
        <v>33</v>
      </c>
      <c r="AA5" s="165" t="s">
        <v>34</v>
      </c>
      <c r="AB5" s="168" t="s">
        <v>35</v>
      </c>
      <c r="AC5" s="168" t="s">
        <v>36</v>
      </c>
      <c r="AD5" s="166" t="s">
        <v>37</v>
      </c>
      <c r="AE5" s="165" t="s">
        <v>38</v>
      </c>
      <c r="AF5" s="165" t="s">
        <v>39</v>
      </c>
      <c r="AG5" s="169" t="s">
        <v>40</v>
      </c>
      <c r="AH5" s="127" t="s">
        <v>41</v>
      </c>
      <c r="AI5" s="169" t="s">
        <v>42</v>
      </c>
      <c r="AJ5" s="127" t="s">
        <v>43</v>
      </c>
      <c r="AK5" s="169" t="s">
        <v>44</v>
      </c>
      <c r="AL5" s="127" t="s">
        <v>45</v>
      </c>
      <c r="AM5" s="169" t="s">
        <v>46</v>
      </c>
      <c r="AN5" s="127" t="s">
        <v>47</v>
      </c>
      <c r="AO5" s="127" t="s">
        <v>48</v>
      </c>
      <c r="AP5" s="127" t="s">
        <v>49</v>
      </c>
      <c r="AQ5" s="127" t="s">
        <v>50</v>
      </c>
      <c r="AR5" s="127" t="s">
        <v>51</v>
      </c>
      <c r="AS5" s="127" t="s">
        <v>52</v>
      </c>
      <c r="AT5" s="33"/>
      <c r="AU5" s="33"/>
      <c r="AV5" s="33"/>
      <c r="AW5" s="33"/>
      <c r="AX5" s="33"/>
      <c r="AY5" s="33"/>
    </row>
    <row r="6" spans="1:51" s="117" customFormat="1" ht="75" x14ac:dyDescent="0.25">
      <c r="A6" s="111"/>
      <c r="B6" s="111"/>
      <c r="C6" s="180" t="s">
        <v>53</v>
      </c>
      <c r="D6" s="180" t="s">
        <v>54</v>
      </c>
      <c r="E6" s="181" t="s">
        <v>55</v>
      </c>
      <c r="F6" s="128" t="s">
        <v>56</v>
      </c>
      <c r="G6" s="132" t="s">
        <v>12</v>
      </c>
      <c r="H6" s="132" t="s">
        <v>14</v>
      </c>
      <c r="I6" s="132" t="s">
        <v>16</v>
      </c>
      <c r="J6" s="130"/>
      <c r="K6" s="130"/>
      <c r="L6" s="130"/>
      <c r="M6" s="130"/>
      <c r="N6" s="130"/>
      <c r="O6" s="124"/>
      <c r="P6" s="130"/>
      <c r="Q6" s="124"/>
      <c r="R6" s="130"/>
      <c r="S6" s="124"/>
      <c r="T6" s="155"/>
      <c r="U6" s="131"/>
      <c r="V6" s="155"/>
      <c r="W6" s="155"/>
      <c r="X6" s="131"/>
      <c r="Y6" s="131"/>
      <c r="Z6" s="167"/>
      <c r="AA6" s="167"/>
      <c r="AB6" s="168"/>
      <c r="AC6" s="168"/>
      <c r="AD6" s="167"/>
      <c r="AE6" s="167"/>
      <c r="AF6" s="167"/>
      <c r="AG6" s="130"/>
      <c r="AH6" s="124"/>
      <c r="AI6" s="130"/>
      <c r="AJ6" s="124"/>
      <c r="AK6" s="130"/>
      <c r="AL6" s="124"/>
      <c r="AM6" s="130"/>
      <c r="AN6" s="124"/>
      <c r="AO6" s="124"/>
      <c r="AP6" s="124"/>
      <c r="AQ6" s="124"/>
      <c r="AR6" s="124"/>
      <c r="AS6" s="124"/>
      <c r="AT6" s="33"/>
      <c r="AU6" s="33"/>
      <c r="AV6" s="33"/>
      <c r="AW6" s="33"/>
      <c r="AX6" s="33"/>
      <c r="AY6" s="33"/>
    </row>
    <row r="7" spans="1:51" s="117" customFormat="1" ht="15" customHeight="1" x14ac:dyDescent="0.25">
      <c r="A7" s="133" t="s">
        <v>57</v>
      </c>
      <c r="B7" s="133"/>
      <c r="C7" s="133"/>
      <c r="D7" s="133"/>
      <c r="E7" s="133"/>
      <c r="F7" s="133"/>
      <c r="G7" s="133"/>
      <c r="H7" s="133"/>
      <c r="I7" s="133"/>
      <c r="J7" s="133"/>
      <c r="K7" s="133"/>
      <c r="L7" s="133"/>
      <c r="M7" s="133"/>
      <c r="N7" s="133"/>
      <c r="O7" s="133"/>
      <c r="P7" s="133"/>
      <c r="Q7" s="133"/>
      <c r="R7" s="133"/>
      <c r="S7" s="133"/>
      <c r="T7" s="133"/>
      <c r="U7" s="133"/>
      <c r="V7" s="133"/>
      <c r="W7" s="162"/>
      <c r="X7" s="133"/>
      <c r="Y7" s="133"/>
      <c r="Z7" s="133"/>
      <c r="AA7" s="133"/>
      <c r="AB7" s="133"/>
      <c r="AC7" s="133"/>
      <c r="AD7" s="133"/>
      <c r="AE7" s="133"/>
      <c r="AF7" s="133"/>
      <c r="AG7" s="133"/>
      <c r="AH7" s="133"/>
      <c r="AI7" s="133"/>
      <c r="AJ7" s="133"/>
      <c r="AK7" s="133"/>
      <c r="AL7" s="133"/>
      <c r="AM7" s="133"/>
      <c r="AN7" s="133"/>
      <c r="AO7" s="133"/>
      <c r="AP7" s="133"/>
      <c r="AQ7" s="133"/>
      <c r="AR7" s="133"/>
      <c r="AS7" s="133"/>
      <c r="AT7" s="33"/>
      <c r="AU7" s="33"/>
      <c r="AV7" s="33"/>
      <c r="AW7" s="33"/>
      <c r="AX7" s="33"/>
      <c r="AY7" s="33"/>
    </row>
    <row r="8" spans="1:51" s="141" customFormat="1" ht="60" x14ac:dyDescent="0.25">
      <c r="A8" s="134" t="s">
        <v>58</v>
      </c>
      <c r="B8" s="178" t="s">
        <v>59</v>
      </c>
      <c r="C8" s="182">
        <v>16115051722</v>
      </c>
      <c r="D8" s="182">
        <v>15018482806</v>
      </c>
      <c r="E8" s="136">
        <f t="shared" ref="E8:E16" si="0">IF(ISNUMBER(D8),D8*(1+$B$28),0)</f>
        <v>15784425429.105999</v>
      </c>
      <c r="F8" s="135">
        <f t="shared" ref="F8:F16" si="1">IFERROR(1-(D8/C8),"N/A")</f>
        <v>6.8046254825417818E-2</v>
      </c>
      <c r="G8" s="88">
        <v>-5.1999999999999998E-2</v>
      </c>
      <c r="H8" s="88">
        <v>-0.03</v>
      </c>
      <c r="I8" s="88">
        <v>-0.03</v>
      </c>
      <c r="J8" s="136">
        <v>13694499766</v>
      </c>
      <c r="K8" s="136">
        <v>13677878058</v>
      </c>
      <c r="L8" s="136">
        <v>4773047943</v>
      </c>
      <c r="M8" s="136">
        <f>IF(ISNUMBER(L8),L8*(1+$B$31),0)</f>
        <v>5066113086.7001991</v>
      </c>
      <c r="N8" s="80">
        <v>19908016010</v>
      </c>
      <c r="O8" s="135">
        <f t="shared" ref="O8:O16" si="2">IFERROR(1-(N8/D8),"N/A")</f>
        <v>-0.32556771993284128</v>
      </c>
      <c r="P8" s="137">
        <f t="shared" ref="P8:P16" si="3">IF(ISNUMBER(D8),D8-(D8*G8),0)</f>
        <v>15799443911.912001</v>
      </c>
      <c r="Q8" s="138">
        <f t="shared" ref="Q8:Q16" si="4">IFERROR(1-(N8/E8),"N/A")</f>
        <v>-0.26124426254314126</v>
      </c>
      <c r="R8" s="136">
        <v>17044958058</v>
      </c>
      <c r="S8" s="135">
        <f>IFERROR(1-(R8/J8),"N/A")</f>
        <v>-0.24465722364816456</v>
      </c>
      <c r="T8" s="136">
        <v>16463824687</v>
      </c>
      <c r="U8" s="139">
        <f>IFERROR(1-(T8/K8),"N/A")</f>
        <v>-0.20368266314309902</v>
      </c>
      <c r="V8" s="136">
        <f>IF(ISNUMBER(K8),K8*(1+$B$31),0)</f>
        <v>14517699770.761198</v>
      </c>
      <c r="W8" s="136">
        <v>8911726839</v>
      </c>
      <c r="X8" s="135">
        <f>IFERROR(1-(W8/L8),"N/A")</f>
        <v>-0.86709351035739224</v>
      </c>
      <c r="Y8" s="135">
        <f>IFERROR(1-(W8/M8),"N/A")</f>
        <v>-0.75908565136366346</v>
      </c>
      <c r="Z8" s="140"/>
      <c r="AA8" s="135">
        <f>IFERROR(1-(Z8/N8),"N/A")</f>
        <v>1</v>
      </c>
      <c r="AB8" s="136">
        <f>IF(ISNUMBER(N8),N8-(N8*H8),0)</f>
        <v>20505256490.299999</v>
      </c>
      <c r="AC8" s="136">
        <f>IF(ISNUMBER(N8),N8*(1+$B$31),0)</f>
        <v>21130368193.013996</v>
      </c>
      <c r="AD8" s="138">
        <f t="shared" ref="AD8:AD16" si="5">IFERROR(1-(Z8/AC8),"N/A")</f>
        <v>1</v>
      </c>
      <c r="AE8" s="140"/>
      <c r="AF8" s="135">
        <f t="shared" ref="AF8:AF16" si="6">IFERROR(1-(AE8/R8),"N/A")</f>
        <v>1</v>
      </c>
      <c r="AG8" s="136"/>
      <c r="AH8" s="135">
        <f t="shared" ref="AH8:AH16" si="7">IFERROR(1-(AG8/T8),"N/A")</f>
        <v>1</v>
      </c>
      <c r="AI8" s="137">
        <f t="shared" ref="AI8:AI16" si="8">IF(ISNUMBER(T8),T8*(1+$B$32),0)</f>
        <v>16463824687</v>
      </c>
      <c r="AJ8" s="138">
        <f t="shared" ref="AJ8:AJ16" si="9">IFERROR(1-(AG8/AI8),"N/A")</f>
        <v>1</v>
      </c>
      <c r="AK8" s="136"/>
      <c r="AL8" s="135">
        <f t="shared" ref="AL8:AL16" si="10">IFERROR(1-(AK8/W8),"N/A")</f>
        <v>1</v>
      </c>
      <c r="AM8" s="136"/>
      <c r="AN8" s="135" t="str">
        <f t="shared" ref="AN8:AN16" si="11">IFERROR(1-(AM8/Z8),"N/A")</f>
        <v>N/A</v>
      </c>
      <c r="AO8" s="137">
        <f>IF(ISNUMBER(Z8),Z8-(Z8*I8),0)</f>
        <v>0</v>
      </c>
      <c r="AP8" s="137">
        <f t="shared" ref="AP8:AP16" si="12">IF(ISNUMBER(Z8),Z8*(1+$B$30),0)</f>
        <v>0</v>
      </c>
      <c r="AQ8" s="138" t="str">
        <f t="shared" ref="AQ8:AQ16" si="13">IFERROR(1-(AM8/AP8),"N/A")</f>
        <v>N/A</v>
      </c>
      <c r="AR8" s="140"/>
      <c r="AS8" s="135" t="str">
        <f t="shared" ref="AS8:AS16" si="14">IFERROR(1-(AR8/AE8),"N/A")</f>
        <v>N/A</v>
      </c>
      <c r="AT8" s="65"/>
      <c r="AU8" s="65"/>
      <c r="AV8" s="65"/>
      <c r="AW8" s="65"/>
      <c r="AX8" s="65"/>
      <c r="AY8" s="65"/>
    </row>
    <row r="9" spans="1:51" s="141" customFormat="1" ht="30" x14ac:dyDescent="0.25">
      <c r="A9" s="134" t="s">
        <v>60</v>
      </c>
      <c r="B9" s="178" t="s">
        <v>105</v>
      </c>
      <c r="C9" s="136">
        <v>276975187</v>
      </c>
      <c r="D9" s="136">
        <v>274492017</v>
      </c>
      <c r="E9" s="136">
        <f t="shared" si="0"/>
        <v>288491109.86699998</v>
      </c>
      <c r="F9" s="135">
        <f t="shared" si="1"/>
        <v>8.9653157270004336E-3</v>
      </c>
      <c r="G9" s="88">
        <v>0</v>
      </c>
      <c r="H9" s="88">
        <v>0</v>
      </c>
      <c r="I9" s="88">
        <v>0</v>
      </c>
      <c r="J9" s="136">
        <v>274492017</v>
      </c>
      <c r="K9" s="136">
        <v>95039320</v>
      </c>
      <c r="L9" s="136">
        <v>95039320</v>
      </c>
      <c r="M9" s="136">
        <f t="shared" ref="M9:M16" si="15">IF(ISNUMBER(L9),L9*(1+$B$31),0)</f>
        <v>100874734.248</v>
      </c>
      <c r="N9" s="80">
        <v>278880451</v>
      </c>
      <c r="O9" s="135">
        <f t="shared" si="2"/>
        <v>-1.5987474054664386E-2</v>
      </c>
      <c r="P9" s="137">
        <f t="shared" si="3"/>
        <v>274492017</v>
      </c>
      <c r="Q9" s="138">
        <f t="shared" si="4"/>
        <v>3.3313535628292645E-2</v>
      </c>
      <c r="R9" s="136">
        <v>278880451</v>
      </c>
      <c r="S9" s="135">
        <f>IFERROR(1-(R9/J9),"N/A")</f>
        <v>-1.5987474054664386E-2</v>
      </c>
      <c r="T9" s="136">
        <v>118036387</v>
      </c>
      <c r="U9" s="139">
        <f>IFERROR(1-(T9/K9),"N/A")</f>
        <v>-0.24197423761028602</v>
      </c>
      <c r="V9" s="136">
        <f>IF(ISNUMBER(K9),K9*(1+$B$31),0)</f>
        <v>100874734.248</v>
      </c>
      <c r="W9" s="136">
        <v>118036387</v>
      </c>
      <c r="X9" s="135">
        <f>IFERROR(1-(W9/L9),"N/A")</f>
        <v>-0.24197423761028602</v>
      </c>
      <c r="Y9" s="135">
        <f>IFERROR(1-(W9/M9),"N/A")</f>
        <v>-0.1701283565199605</v>
      </c>
      <c r="Z9" s="140"/>
      <c r="AA9" s="135">
        <f>IFERROR(1-(Z9/N9),"N/A")</f>
        <v>1</v>
      </c>
      <c r="AB9" s="136">
        <f>IF(ISNUMBER(N9),N9-(N9*H9),0)</f>
        <v>278880451</v>
      </c>
      <c r="AC9" s="136">
        <f>IF(ISNUMBER(N9),N9*(1+$B$31),0)</f>
        <v>296003710.69139999</v>
      </c>
      <c r="AD9" s="138">
        <f t="shared" si="5"/>
        <v>1</v>
      </c>
      <c r="AE9" s="140"/>
      <c r="AF9" s="135">
        <f t="shared" si="6"/>
        <v>1</v>
      </c>
      <c r="AG9" s="136"/>
      <c r="AH9" s="135">
        <f t="shared" si="7"/>
        <v>1</v>
      </c>
      <c r="AI9" s="137">
        <f t="shared" si="8"/>
        <v>118036387</v>
      </c>
      <c r="AJ9" s="138">
        <f t="shared" si="9"/>
        <v>1</v>
      </c>
      <c r="AK9" s="136"/>
      <c r="AL9" s="135">
        <f t="shared" si="10"/>
        <v>1</v>
      </c>
      <c r="AM9" s="136"/>
      <c r="AN9" s="135" t="str">
        <f t="shared" si="11"/>
        <v>N/A</v>
      </c>
      <c r="AO9" s="137">
        <f>IF(ISNUMBER(Z9),Z9-(Z9*I9),0)</f>
        <v>0</v>
      </c>
      <c r="AP9" s="137">
        <f t="shared" si="12"/>
        <v>0</v>
      </c>
      <c r="AQ9" s="138" t="str">
        <f t="shared" si="13"/>
        <v>N/A</v>
      </c>
      <c r="AR9" s="140"/>
      <c r="AS9" s="135" t="str">
        <f t="shared" si="14"/>
        <v>N/A</v>
      </c>
      <c r="AT9" s="65"/>
      <c r="AU9" s="65"/>
      <c r="AV9" s="65"/>
      <c r="AW9" s="65"/>
      <c r="AX9" s="65"/>
      <c r="AY9" s="65"/>
    </row>
    <row r="10" spans="1:51" s="141" customFormat="1" ht="18" customHeight="1" x14ac:dyDescent="0.25">
      <c r="A10" s="142" t="s">
        <v>61</v>
      </c>
      <c r="B10" s="178" t="s">
        <v>62</v>
      </c>
      <c r="C10" s="136">
        <v>14472411</v>
      </c>
      <c r="D10" s="136">
        <v>0</v>
      </c>
      <c r="E10" s="136">
        <f t="shared" si="0"/>
        <v>0</v>
      </c>
      <c r="F10" s="135">
        <f t="shared" si="1"/>
        <v>1</v>
      </c>
      <c r="G10" s="88">
        <v>0</v>
      </c>
      <c r="H10" s="88">
        <v>0</v>
      </c>
      <c r="I10" s="88">
        <v>0</v>
      </c>
      <c r="J10" s="136">
        <v>0</v>
      </c>
      <c r="K10" s="136">
        <v>0</v>
      </c>
      <c r="L10" s="136">
        <v>0</v>
      </c>
      <c r="M10" s="136">
        <f t="shared" si="15"/>
        <v>0</v>
      </c>
      <c r="N10" s="80">
        <v>0</v>
      </c>
      <c r="O10" s="135" t="str">
        <f t="shared" si="2"/>
        <v>N/A</v>
      </c>
      <c r="P10" s="137">
        <f t="shared" si="3"/>
        <v>0</v>
      </c>
      <c r="Q10" s="138" t="str">
        <f t="shared" si="4"/>
        <v>N/A</v>
      </c>
      <c r="R10" s="136">
        <v>0</v>
      </c>
      <c r="S10" s="135" t="str">
        <f>IFERROR(1-(R10/J10),"N/A")</f>
        <v>N/A</v>
      </c>
      <c r="T10" s="136"/>
      <c r="U10" s="139" t="str">
        <f>IFERROR(1-(T10/K10),"N/A")</f>
        <v>N/A</v>
      </c>
      <c r="V10" s="136">
        <f>IF(ISNUMBER(K10),K10*(1+$B$31),0)</f>
        <v>0</v>
      </c>
      <c r="W10" s="163">
        <v>0</v>
      </c>
      <c r="X10" s="135" t="str">
        <f>IFERROR(1-(W10/L10),"N/A")</f>
        <v>N/A</v>
      </c>
      <c r="Y10" s="135" t="str">
        <f>IFERROR(1-(W10/M10),"N/A")</f>
        <v>N/A</v>
      </c>
      <c r="Z10" s="140"/>
      <c r="AA10" s="135" t="str">
        <f>IFERROR(1-(Z10/N10),"N/A")</f>
        <v>N/A</v>
      </c>
      <c r="AB10" s="136">
        <f>IF(ISNUMBER(N10),N10-(N10*H10),0)</f>
        <v>0</v>
      </c>
      <c r="AC10" s="136">
        <f>IF(ISNUMBER(N10),N10*(1+$B$31),0)</f>
        <v>0</v>
      </c>
      <c r="AD10" s="138" t="str">
        <f t="shared" si="5"/>
        <v>N/A</v>
      </c>
      <c r="AE10" s="140"/>
      <c r="AF10" s="135" t="str">
        <f t="shared" si="6"/>
        <v>N/A</v>
      </c>
      <c r="AG10" s="136"/>
      <c r="AH10" s="135" t="str">
        <f t="shared" si="7"/>
        <v>N/A</v>
      </c>
      <c r="AI10" s="137">
        <f t="shared" si="8"/>
        <v>0</v>
      </c>
      <c r="AJ10" s="138" t="str">
        <f t="shared" si="9"/>
        <v>N/A</v>
      </c>
      <c r="AK10" s="136"/>
      <c r="AL10" s="135" t="str">
        <f t="shared" si="10"/>
        <v>N/A</v>
      </c>
      <c r="AM10" s="136"/>
      <c r="AN10" s="135" t="str">
        <f t="shared" si="11"/>
        <v>N/A</v>
      </c>
      <c r="AO10" s="137">
        <f>IF(ISNUMBER(Z10),Z10-(Z10*I10),0)</f>
        <v>0</v>
      </c>
      <c r="AP10" s="137">
        <f t="shared" si="12"/>
        <v>0</v>
      </c>
      <c r="AQ10" s="138" t="str">
        <f t="shared" si="13"/>
        <v>N/A</v>
      </c>
      <c r="AR10" s="140"/>
      <c r="AS10" s="135" t="str">
        <f t="shared" si="14"/>
        <v>N/A</v>
      </c>
      <c r="AT10" s="65"/>
      <c r="AU10" s="65"/>
      <c r="AV10" s="65"/>
      <c r="AW10" s="65"/>
      <c r="AX10" s="65"/>
      <c r="AY10" s="65"/>
    </row>
    <row r="11" spans="1:51" s="141" customFormat="1" ht="18" customHeight="1" x14ac:dyDescent="0.25">
      <c r="A11" s="134" t="s">
        <v>63</v>
      </c>
      <c r="B11" s="178" t="s">
        <v>64</v>
      </c>
      <c r="C11" s="136">
        <v>283841543</v>
      </c>
      <c r="D11" s="136">
        <v>304318300</v>
      </c>
      <c r="E11" s="136">
        <f t="shared" si="0"/>
        <v>319838533.29999995</v>
      </c>
      <c r="F11" s="135">
        <f t="shared" si="1"/>
        <v>-7.2141508193534598E-2</v>
      </c>
      <c r="G11" s="88">
        <v>0</v>
      </c>
      <c r="H11" s="88">
        <v>0</v>
      </c>
      <c r="I11" s="88">
        <v>0</v>
      </c>
      <c r="J11" s="136">
        <v>304318300</v>
      </c>
      <c r="K11" s="136">
        <v>106597953</v>
      </c>
      <c r="L11" s="136">
        <v>106597953</v>
      </c>
      <c r="M11" s="136">
        <f t="shared" si="15"/>
        <v>113143067.31419998</v>
      </c>
      <c r="N11" s="80">
        <v>170966182</v>
      </c>
      <c r="O11" s="135">
        <f t="shared" si="2"/>
        <v>0.43819947075151244</v>
      </c>
      <c r="P11" s="137">
        <f t="shared" si="3"/>
        <v>304318300</v>
      </c>
      <c r="Q11" s="138">
        <f t="shared" si="4"/>
        <v>0.46546096170457885</v>
      </c>
      <c r="R11" s="136">
        <v>170966182</v>
      </c>
      <c r="S11" s="135">
        <f>IFERROR(1-(R11/J11),"N/A")</f>
        <v>0.43819947075151244</v>
      </c>
      <c r="T11" s="136">
        <v>109741475</v>
      </c>
      <c r="U11" s="139">
        <f>IFERROR(1-(T11/K11),"N/A")</f>
        <v>-2.9489515619497864E-2</v>
      </c>
      <c r="V11" s="136">
        <f>IF(ISNUMBER(K11),K11*(1+$B$31),0)</f>
        <v>113143067.31419998</v>
      </c>
      <c r="W11" s="136">
        <v>109741475</v>
      </c>
      <c r="X11" s="135">
        <f>IFERROR(1-(W11/L11),"N/A")</f>
        <v>-2.9489515619497864E-2</v>
      </c>
      <c r="Y11" s="135">
        <f>IFERROR(1-(W11/M11),"N/A")</f>
        <v>3.0064522687490047E-2</v>
      </c>
      <c r="Z11" s="140"/>
      <c r="AA11" s="135">
        <f>IFERROR(1-(Z11/N11),"N/A")</f>
        <v>1</v>
      </c>
      <c r="AB11" s="136">
        <f>IF(ISNUMBER(N11),N11-(N11*H11),0)</f>
        <v>170966182</v>
      </c>
      <c r="AC11" s="136">
        <f>IF(ISNUMBER(N11),N11*(1+$B$31),0)</f>
        <v>181463505.57479998</v>
      </c>
      <c r="AD11" s="138">
        <f t="shared" si="5"/>
        <v>1</v>
      </c>
      <c r="AE11" s="140"/>
      <c r="AF11" s="135">
        <f t="shared" si="6"/>
        <v>1</v>
      </c>
      <c r="AG11" s="136"/>
      <c r="AH11" s="135">
        <f t="shared" si="7"/>
        <v>1</v>
      </c>
      <c r="AI11" s="137">
        <f t="shared" si="8"/>
        <v>109741475</v>
      </c>
      <c r="AJ11" s="138">
        <f t="shared" si="9"/>
        <v>1</v>
      </c>
      <c r="AK11" s="136"/>
      <c r="AL11" s="135">
        <f t="shared" si="10"/>
        <v>1</v>
      </c>
      <c r="AM11" s="136"/>
      <c r="AN11" s="135" t="str">
        <f t="shared" si="11"/>
        <v>N/A</v>
      </c>
      <c r="AO11" s="137">
        <f>IF(ISNUMBER(Z11),Z11-(Z11*I11),0)</f>
        <v>0</v>
      </c>
      <c r="AP11" s="137">
        <f t="shared" si="12"/>
        <v>0</v>
      </c>
      <c r="AQ11" s="138" t="str">
        <f t="shared" si="13"/>
        <v>N/A</v>
      </c>
      <c r="AR11" s="140"/>
      <c r="AS11" s="135" t="str">
        <f t="shared" si="14"/>
        <v>N/A</v>
      </c>
      <c r="AT11" s="65"/>
      <c r="AU11" s="65"/>
      <c r="AV11" s="65"/>
      <c r="AW11" s="65"/>
      <c r="AX11" s="65"/>
      <c r="AY11" s="65"/>
    </row>
    <row r="12" spans="1:51" s="141" customFormat="1" ht="18" customHeight="1" x14ac:dyDescent="0.25">
      <c r="A12" s="142" t="s">
        <v>65</v>
      </c>
      <c r="B12" s="178" t="s">
        <v>66</v>
      </c>
      <c r="C12" s="136">
        <v>5229173</v>
      </c>
      <c r="D12" s="136">
        <v>5580000</v>
      </c>
      <c r="E12" s="136">
        <f t="shared" si="0"/>
        <v>5864580</v>
      </c>
      <c r="F12" s="135">
        <f t="shared" si="1"/>
        <v>-6.7090341053929636E-2</v>
      </c>
      <c r="G12" s="88">
        <v>0</v>
      </c>
      <c r="H12" s="88">
        <v>0</v>
      </c>
      <c r="I12" s="88">
        <v>0</v>
      </c>
      <c r="J12" s="136">
        <v>5580000</v>
      </c>
      <c r="K12" s="136">
        <v>0</v>
      </c>
      <c r="L12" s="136">
        <v>0</v>
      </c>
      <c r="M12" s="136">
        <f t="shared" si="15"/>
        <v>0</v>
      </c>
      <c r="N12" s="80">
        <v>4752000</v>
      </c>
      <c r="O12" s="135">
        <f t="shared" si="2"/>
        <v>0.14838709677419359</v>
      </c>
      <c r="P12" s="137">
        <f t="shared" si="3"/>
        <v>5580000</v>
      </c>
      <c r="Q12" s="138">
        <f t="shared" si="4"/>
        <v>0.18971179521807191</v>
      </c>
      <c r="R12" s="136">
        <v>4752000</v>
      </c>
      <c r="S12" s="135">
        <f>IFERROR(1-(R12/J12),"N/A")</f>
        <v>0.14838709677419359</v>
      </c>
      <c r="T12" s="136">
        <v>0</v>
      </c>
      <c r="U12" s="139" t="str">
        <f>IFERROR(1-(T12/K12),"N/A")</f>
        <v>N/A</v>
      </c>
      <c r="V12" s="136">
        <f>IF(ISNUMBER(K12),K12*(1+$B$31),0)</f>
        <v>0</v>
      </c>
      <c r="W12" s="136">
        <v>0</v>
      </c>
      <c r="X12" s="135" t="str">
        <f>IFERROR(1-(W12/L12),"N/A")</f>
        <v>N/A</v>
      </c>
      <c r="Y12" s="135" t="str">
        <f>IFERROR(1-(W12/M12),"N/A")</f>
        <v>N/A</v>
      </c>
      <c r="Z12" s="140"/>
      <c r="AA12" s="135">
        <f>IFERROR(1-(Z12/N12),"N/A")</f>
        <v>1</v>
      </c>
      <c r="AB12" s="136">
        <f>IF(ISNUMBER(N12),N12-(N12*H12),0)</f>
        <v>4752000</v>
      </c>
      <c r="AC12" s="136">
        <f>IF(ISNUMBER(N12),N12*(1+$B$31),0)</f>
        <v>5043772.8</v>
      </c>
      <c r="AD12" s="138">
        <f t="shared" si="5"/>
        <v>1</v>
      </c>
      <c r="AE12" s="140"/>
      <c r="AF12" s="135">
        <f t="shared" si="6"/>
        <v>1</v>
      </c>
      <c r="AG12" s="136"/>
      <c r="AH12" s="135" t="str">
        <f t="shared" si="7"/>
        <v>N/A</v>
      </c>
      <c r="AI12" s="137">
        <f t="shared" si="8"/>
        <v>0</v>
      </c>
      <c r="AJ12" s="138" t="str">
        <f t="shared" si="9"/>
        <v>N/A</v>
      </c>
      <c r="AK12" s="136"/>
      <c r="AL12" s="135" t="str">
        <f t="shared" si="10"/>
        <v>N/A</v>
      </c>
      <c r="AM12" s="136"/>
      <c r="AN12" s="135" t="str">
        <f t="shared" si="11"/>
        <v>N/A</v>
      </c>
      <c r="AO12" s="137">
        <f>IF(ISNUMBER(Z12),Z12-(Z12*I12),0)</f>
        <v>0</v>
      </c>
      <c r="AP12" s="137">
        <f t="shared" si="12"/>
        <v>0</v>
      </c>
      <c r="AQ12" s="138" t="str">
        <f t="shared" si="13"/>
        <v>N/A</v>
      </c>
      <c r="AR12" s="140"/>
      <c r="AS12" s="135" t="str">
        <f t="shared" si="14"/>
        <v>N/A</v>
      </c>
      <c r="AT12" s="65"/>
      <c r="AU12" s="65"/>
      <c r="AV12" s="65"/>
      <c r="AW12" s="65"/>
      <c r="AX12" s="65"/>
      <c r="AY12" s="65"/>
    </row>
    <row r="13" spans="1:51" s="141" customFormat="1" ht="18" customHeight="1" x14ac:dyDescent="0.25">
      <c r="A13" s="142" t="s">
        <v>67</v>
      </c>
      <c r="B13" s="178" t="s">
        <v>68</v>
      </c>
      <c r="C13" s="136">
        <v>68373000</v>
      </c>
      <c r="D13" s="136">
        <v>75210000</v>
      </c>
      <c r="E13" s="136">
        <f t="shared" si="0"/>
        <v>79045710</v>
      </c>
      <c r="F13" s="135">
        <f t="shared" si="1"/>
        <v>-9.9995612303102055E-2</v>
      </c>
      <c r="G13" s="88">
        <v>-5.1999999999999998E-2</v>
      </c>
      <c r="H13" s="88">
        <v>-0.03</v>
      </c>
      <c r="I13" s="88">
        <v>-0.03</v>
      </c>
      <c r="J13" s="136">
        <v>75210000</v>
      </c>
      <c r="K13" s="136">
        <v>0</v>
      </c>
      <c r="L13" s="136">
        <v>0</v>
      </c>
      <c r="M13" s="136">
        <f t="shared" si="15"/>
        <v>0</v>
      </c>
      <c r="N13" s="80">
        <v>77580000</v>
      </c>
      <c r="O13" s="135">
        <f t="shared" si="2"/>
        <v>-3.1511767052253781E-2</v>
      </c>
      <c r="P13" s="137">
        <f t="shared" si="3"/>
        <v>79120920</v>
      </c>
      <c r="Q13" s="138">
        <f t="shared" si="4"/>
        <v>1.8542562271880447E-2</v>
      </c>
      <c r="R13" s="136">
        <v>77580000</v>
      </c>
      <c r="S13" s="135">
        <f>IFERROR(1-(R13/J13),"N/A")</f>
        <v>-3.1511767052253781E-2</v>
      </c>
      <c r="T13" s="136">
        <v>0</v>
      </c>
      <c r="U13" s="139" t="str">
        <f>IFERROR(1-(T13/K13),"N/A")</f>
        <v>N/A</v>
      </c>
      <c r="V13" s="136">
        <f>IF(ISNUMBER(K13),K13*(1+$B$31),0)</f>
        <v>0</v>
      </c>
      <c r="W13" s="136">
        <v>0</v>
      </c>
      <c r="X13" s="135" t="str">
        <f>IFERROR(1-(W13/L13),"N/A")</f>
        <v>N/A</v>
      </c>
      <c r="Y13" s="135" t="str">
        <f>IFERROR(1-(W13/M13),"N/A")</f>
        <v>N/A</v>
      </c>
      <c r="Z13" s="140"/>
      <c r="AA13" s="135">
        <f>IFERROR(1-(Z13/N13),"N/A")</f>
        <v>1</v>
      </c>
      <c r="AB13" s="136">
        <f>IF(ISNUMBER(N13),N13-(N13*H13),0)</f>
        <v>79907400</v>
      </c>
      <c r="AC13" s="136">
        <f>IF(ISNUMBER(N13),N13*(1+$B$31),0)</f>
        <v>82343411.999999985</v>
      </c>
      <c r="AD13" s="138">
        <f t="shared" si="5"/>
        <v>1</v>
      </c>
      <c r="AE13" s="140"/>
      <c r="AF13" s="135">
        <f t="shared" si="6"/>
        <v>1</v>
      </c>
      <c r="AG13" s="136"/>
      <c r="AH13" s="135" t="str">
        <f t="shared" si="7"/>
        <v>N/A</v>
      </c>
      <c r="AI13" s="137">
        <f t="shared" si="8"/>
        <v>0</v>
      </c>
      <c r="AJ13" s="138" t="str">
        <f t="shared" si="9"/>
        <v>N/A</v>
      </c>
      <c r="AK13" s="136"/>
      <c r="AL13" s="135" t="str">
        <f t="shared" si="10"/>
        <v>N/A</v>
      </c>
      <c r="AM13" s="136"/>
      <c r="AN13" s="135" t="str">
        <f t="shared" si="11"/>
        <v>N/A</v>
      </c>
      <c r="AO13" s="137">
        <f>IF(ISNUMBER(Z13),Z13-(Z13*I13),0)</f>
        <v>0</v>
      </c>
      <c r="AP13" s="137">
        <f t="shared" si="12"/>
        <v>0</v>
      </c>
      <c r="AQ13" s="138" t="str">
        <f t="shared" si="13"/>
        <v>N/A</v>
      </c>
      <c r="AR13" s="140"/>
      <c r="AS13" s="135" t="str">
        <f t="shared" si="14"/>
        <v>N/A</v>
      </c>
      <c r="AT13" s="65"/>
      <c r="AU13" s="65"/>
      <c r="AV13" s="65"/>
      <c r="AW13" s="65"/>
      <c r="AX13" s="65"/>
      <c r="AY13" s="65"/>
    </row>
    <row r="14" spans="1:51" s="141" customFormat="1" ht="18" customHeight="1" x14ac:dyDescent="0.25">
      <c r="A14" s="142" t="s">
        <v>69</v>
      </c>
      <c r="B14" s="178" t="s">
        <v>66</v>
      </c>
      <c r="C14" s="136">
        <v>162516000</v>
      </c>
      <c r="D14" s="136">
        <v>173188000</v>
      </c>
      <c r="E14" s="136">
        <f t="shared" si="0"/>
        <v>182020588</v>
      </c>
      <c r="F14" s="135">
        <f t="shared" si="1"/>
        <v>-6.5667380442540946E-2</v>
      </c>
      <c r="G14" s="88">
        <v>-5.1999999999999998E-2</v>
      </c>
      <c r="H14" s="88">
        <v>-0.03</v>
      </c>
      <c r="I14" s="88">
        <v>-0.03</v>
      </c>
      <c r="J14" s="136">
        <v>173188000</v>
      </c>
      <c r="K14" s="136">
        <v>0</v>
      </c>
      <c r="L14" s="136">
        <v>0</v>
      </c>
      <c r="M14" s="136">
        <f t="shared" si="15"/>
        <v>0</v>
      </c>
      <c r="N14" s="80">
        <v>178962000</v>
      </c>
      <c r="O14" s="135">
        <f t="shared" si="2"/>
        <v>-3.3339492343580357E-2</v>
      </c>
      <c r="P14" s="137">
        <f t="shared" si="3"/>
        <v>182193776</v>
      </c>
      <c r="Q14" s="138">
        <f t="shared" si="4"/>
        <v>1.6803527741598101E-2</v>
      </c>
      <c r="R14" s="136">
        <v>102126679</v>
      </c>
      <c r="S14" s="135">
        <f>IFERROR(1-(R14/J14),"N/A")</f>
        <v>0.41031319144513478</v>
      </c>
      <c r="T14" s="136">
        <v>74051429</v>
      </c>
      <c r="U14" s="139" t="str">
        <f>IFERROR(1-(T14/K14),"N/A")</f>
        <v>N/A</v>
      </c>
      <c r="V14" s="136">
        <f>IF(ISNUMBER(K14),K14*(1+$B$31),0)</f>
        <v>0</v>
      </c>
      <c r="W14" s="136">
        <v>24260567</v>
      </c>
      <c r="X14" s="135" t="str">
        <f>IFERROR(1-(W14/L14),"N/A")</f>
        <v>N/A</v>
      </c>
      <c r="Y14" s="135" t="str">
        <f>IFERROR(1-(W14/M14),"N/A")</f>
        <v>N/A</v>
      </c>
      <c r="Z14" s="140"/>
      <c r="AA14" s="135">
        <f>IFERROR(1-(Z14/N14),"N/A")</f>
        <v>1</v>
      </c>
      <c r="AB14" s="136">
        <f>IF(ISNUMBER(N14),N14-(N14*H14),0)</f>
        <v>184330860</v>
      </c>
      <c r="AC14" s="136">
        <f>IF(ISNUMBER(N14),N14*(1+$B$31),0)</f>
        <v>189950266.79999998</v>
      </c>
      <c r="AD14" s="138">
        <f t="shared" si="5"/>
        <v>1</v>
      </c>
      <c r="AE14" s="140"/>
      <c r="AF14" s="135">
        <f t="shared" si="6"/>
        <v>1</v>
      </c>
      <c r="AG14" s="136"/>
      <c r="AH14" s="135">
        <f t="shared" si="7"/>
        <v>1</v>
      </c>
      <c r="AI14" s="137">
        <f t="shared" si="8"/>
        <v>74051429</v>
      </c>
      <c r="AJ14" s="138">
        <f t="shared" si="9"/>
        <v>1</v>
      </c>
      <c r="AK14" s="136"/>
      <c r="AL14" s="135">
        <f t="shared" si="10"/>
        <v>1</v>
      </c>
      <c r="AM14" s="136"/>
      <c r="AN14" s="135" t="str">
        <f t="shared" si="11"/>
        <v>N/A</v>
      </c>
      <c r="AO14" s="137">
        <f>IF(ISNUMBER(Z14),Z14-(Z14*I14),0)</f>
        <v>0</v>
      </c>
      <c r="AP14" s="137">
        <f t="shared" si="12"/>
        <v>0</v>
      </c>
      <c r="AQ14" s="138" t="str">
        <f t="shared" si="13"/>
        <v>N/A</v>
      </c>
      <c r="AR14" s="140"/>
      <c r="AS14" s="135" t="str">
        <f t="shared" si="14"/>
        <v>N/A</v>
      </c>
      <c r="AT14" s="65"/>
      <c r="AU14" s="65"/>
      <c r="AV14" s="65"/>
      <c r="AW14" s="65"/>
      <c r="AX14" s="65"/>
      <c r="AY14" s="65"/>
    </row>
    <row r="15" spans="1:51" s="141" customFormat="1" ht="18" customHeight="1" x14ac:dyDescent="0.25">
      <c r="A15" s="142" t="s">
        <v>70</v>
      </c>
      <c r="B15" s="178"/>
      <c r="C15" s="136">
        <v>0</v>
      </c>
      <c r="D15" s="136">
        <v>0</v>
      </c>
      <c r="E15" s="136">
        <f t="shared" si="0"/>
        <v>0</v>
      </c>
      <c r="F15" s="135" t="str">
        <f t="shared" si="1"/>
        <v>N/A</v>
      </c>
      <c r="G15" s="88">
        <v>0</v>
      </c>
      <c r="H15" s="88">
        <v>0</v>
      </c>
      <c r="I15" s="88">
        <v>0</v>
      </c>
      <c r="J15" s="136">
        <v>0</v>
      </c>
      <c r="K15" s="136">
        <v>0</v>
      </c>
      <c r="L15" s="136">
        <v>0</v>
      </c>
      <c r="M15" s="136">
        <f t="shared" si="15"/>
        <v>0</v>
      </c>
      <c r="N15" s="80">
        <v>0</v>
      </c>
      <c r="O15" s="135" t="str">
        <f t="shared" si="2"/>
        <v>N/A</v>
      </c>
      <c r="P15" s="137">
        <f t="shared" si="3"/>
        <v>0</v>
      </c>
      <c r="Q15" s="138" t="str">
        <f t="shared" si="4"/>
        <v>N/A</v>
      </c>
      <c r="R15" s="136">
        <v>0</v>
      </c>
      <c r="S15" s="135" t="str">
        <f>IFERROR(1-(R15/J15),"N/A")</f>
        <v>N/A</v>
      </c>
      <c r="T15" s="136">
        <v>0</v>
      </c>
      <c r="U15" s="139" t="str">
        <f>IFERROR(1-(T15/K15),"N/A")</f>
        <v>N/A</v>
      </c>
      <c r="V15" s="136">
        <f>IF(ISNUMBER(K15),K15*(1+$B$31),0)</f>
        <v>0</v>
      </c>
      <c r="W15" s="136">
        <v>0</v>
      </c>
      <c r="X15" s="135" t="str">
        <f>IFERROR(1-(W15/L15),"N/A")</f>
        <v>N/A</v>
      </c>
      <c r="Y15" s="135" t="str">
        <f>IFERROR(1-(W15/M15),"N/A")</f>
        <v>N/A</v>
      </c>
      <c r="Z15" s="140"/>
      <c r="AA15" s="135" t="str">
        <f>IFERROR(1-(Z15/N15),"N/A")</f>
        <v>N/A</v>
      </c>
      <c r="AB15" s="136">
        <f>IF(ISNUMBER(N15),N15-(N15*H15),0)</f>
        <v>0</v>
      </c>
      <c r="AC15" s="136">
        <f>IF(ISNUMBER(N15),N15*(1+$B$31),0)</f>
        <v>0</v>
      </c>
      <c r="AD15" s="138" t="str">
        <f t="shared" si="5"/>
        <v>N/A</v>
      </c>
      <c r="AE15" s="140"/>
      <c r="AF15" s="135" t="str">
        <f t="shared" si="6"/>
        <v>N/A</v>
      </c>
      <c r="AG15" s="136"/>
      <c r="AH15" s="135" t="str">
        <f t="shared" si="7"/>
        <v>N/A</v>
      </c>
      <c r="AI15" s="137">
        <f t="shared" si="8"/>
        <v>0</v>
      </c>
      <c r="AJ15" s="138" t="str">
        <f t="shared" si="9"/>
        <v>N/A</v>
      </c>
      <c r="AK15" s="136"/>
      <c r="AL15" s="135" t="str">
        <f t="shared" si="10"/>
        <v>N/A</v>
      </c>
      <c r="AM15" s="136"/>
      <c r="AN15" s="135" t="str">
        <f t="shared" si="11"/>
        <v>N/A</v>
      </c>
      <c r="AO15" s="137">
        <f>IF(ISNUMBER(Z15),Z15-(Z15*I15),0)</f>
        <v>0</v>
      </c>
      <c r="AP15" s="137">
        <f t="shared" si="12"/>
        <v>0</v>
      </c>
      <c r="AQ15" s="138" t="str">
        <f t="shared" si="13"/>
        <v>N/A</v>
      </c>
      <c r="AR15" s="140"/>
      <c r="AS15" s="135" t="str">
        <f t="shared" si="14"/>
        <v>N/A</v>
      </c>
      <c r="AT15" s="65"/>
      <c r="AU15" s="65"/>
      <c r="AV15" s="65"/>
      <c r="AW15" s="65"/>
      <c r="AX15" s="65"/>
      <c r="AY15" s="65"/>
    </row>
    <row r="16" spans="1:51" s="141" customFormat="1" ht="18" customHeight="1" x14ac:dyDescent="0.25">
      <c r="A16" s="142" t="s">
        <v>71</v>
      </c>
      <c r="B16" s="178"/>
      <c r="C16" s="136">
        <v>0</v>
      </c>
      <c r="D16" s="136">
        <v>0</v>
      </c>
      <c r="E16" s="136">
        <f t="shared" si="0"/>
        <v>0</v>
      </c>
      <c r="F16" s="135" t="str">
        <f t="shared" si="1"/>
        <v>N/A</v>
      </c>
      <c r="G16" s="88">
        <v>0</v>
      </c>
      <c r="H16" s="88">
        <v>0</v>
      </c>
      <c r="I16" s="88">
        <v>0</v>
      </c>
      <c r="J16" s="136">
        <v>0</v>
      </c>
      <c r="K16" s="136">
        <v>0</v>
      </c>
      <c r="L16" s="136">
        <v>0</v>
      </c>
      <c r="M16" s="136">
        <f t="shared" si="15"/>
        <v>0</v>
      </c>
      <c r="N16" s="80">
        <v>0</v>
      </c>
      <c r="O16" s="135" t="str">
        <f t="shared" si="2"/>
        <v>N/A</v>
      </c>
      <c r="P16" s="137">
        <f t="shared" si="3"/>
        <v>0</v>
      </c>
      <c r="Q16" s="138" t="str">
        <f t="shared" si="4"/>
        <v>N/A</v>
      </c>
      <c r="R16" s="136">
        <v>0</v>
      </c>
      <c r="S16" s="135" t="str">
        <f>IFERROR(1-(R16/J16),"N/A")</f>
        <v>N/A</v>
      </c>
      <c r="T16" s="136">
        <v>0</v>
      </c>
      <c r="U16" s="139" t="str">
        <f>IFERROR(1-(T16/K16),"N/A")</f>
        <v>N/A</v>
      </c>
      <c r="V16" s="136">
        <f>IF(ISNUMBER(K16),K16*(1+$B$31),0)</f>
        <v>0</v>
      </c>
      <c r="W16" s="136">
        <v>0</v>
      </c>
      <c r="X16" s="135" t="str">
        <f>IFERROR(1-(W16/L16),"N/A")</f>
        <v>N/A</v>
      </c>
      <c r="Y16" s="135" t="str">
        <f>IFERROR(1-(W16/M16),"N/A")</f>
        <v>N/A</v>
      </c>
      <c r="Z16" s="140"/>
      <c r="AA16" s="135" t="str">
        <f>IFERROR(1-(Z16/N16),"N/A")</f>
        <v>N/A</v>
      </c>
      <c r="AB16" s="136">
        <f>IF(ISNUMBER(N16),N16-(N16*H16),0)</f>
        <v>0</v>
      </c>
      <c r="AC16" s="136">
        <f>IF(ISNUMBER(N16),N16*(1+$B$31),0)</f>
        <v>0</v>
      </c>
      <c r="AD16" s="138" t="str">
        <f t="shared" si="5"/>
        <v>N/A</v>
      </c>
      <c r="AE16" s="140"/>
      <c r="AF16" s="135" t="str">
        <f t="shared" si="6"/>
        <v>N/A</v>
      </c>
      <c r="AG16" s="136"/>
      <c r="AH16" s="135" t="str">
        <f t="shared" si="7"/>
        <v>N/A</v>
      </c>
      <c r="AI16" s="137">
        <f t="shared" si="8"/>
        <v>0</v>
      </c>
      <c r="AJ16" s="138" t="str">
        <f t="shared" si="9"/>
        <v>N/A</v>
      </c>
      <c r="AK16" s="136"/>
      <c r="AL16" s="135" t="str">
        <f t="shared" si="10"/>
        <v>N/A</v>
      </c>
      <c r="AM16" s="136"/>
      <c r="AN16" s="135" t="str">
        <f t="shared" si="11"/>
        <v>N/A</v>
      </c>
      <c r="AO16" s="137">
        <f>IF(ISNUMBER(Z16),Z16-(Z16*I16),0)</f>
        <v>0</v>
      </c>
      <c r="AP16" s="137">
        <f t="shared" si="12"/>
        <v>0</v>
      </c>
      <c r="AQ16" s="138" t="str">
        <f t="shared" si="13"/>
        <v>N/A</v>
      </c>
      <c r="AR16" s="140"/>
      <c r="AS16" s="135" t="str">
        <f t="shared" si="14"/>
        <v>N/A</v>
      </c>
      <c r="AT16" s="65"/>
      <c r="AU16" s="65"/>
      <c r="AV16" s="65"/>
      <c r="AW16" s="65"/>
      <c r="AX16" s="65"/>
      <c r="AY16" s="65"/>
    </row>
    <row r="17" spans="1:78" s="144" customFormat="1" ht="15" customHeight="1" x14ac:dyDescent="0.25">
      <c r="A17" s="143" t="s">
        <v>72</v>
      </c>
      <c r="B17" s="143"/>
      <c r="C17" s="143"/>
      <c r="D17" s="143"/>
      <c r="E17" s="143"/>
      <c r="F17" s="143"/>
      <c r="G17" s="143"/>
      <c r="H17" s="143"/>
      <c r="I17" s="143"/>
      <c r="J17" s="143"/>
      <c r="K17" s="143"/>
      <c r="L17" s="143"/>
      <c r="M17" s="143"/>
      <c r="N17" s="143"/>
      <c r="O17" s="143"/>
      <c r="P17" s="143"/>
      <c r="Q17" s="143"/>
      <c r="R17" s="143"/>
      <c r="S17" s="143"/>
      <c r="T17" s="143"/>
      <c r="U17" s="143"/>
      <c r="V17" s="143"/>
      <c r="W17" s="164"/>
      <c r="X17" s="143"/>
      <c r="Y17" s="143"/>
      <c r="Z17" s="143"/>
      <c r="AA17" s="143"/>
      <c r="AB17" s="143"/>
      <c r="AC17" s="143"/>
      <c r="AD17" s="143"/>
      <c r="AE17" s="143"/>
      <c r="AF17" s="143"/>
      <c r="AG17" s="143"/>
      <c r="AH17" s="143"/>
      <c r="AI17" s="143"/>
      <c r="AJ17" s="143"/>
      <c r="AK17" s="143"/>
      <c r="AL17" s="143"/>
      <c r="AM17" s="143"/>
      <c r="AN17" s="143"/>
      <c r="AO17" s="143"/>
      <c r="AP17" s="143"/>
      <c r="AQ17" s="143"/>
      <c r="AR17" s="143"/>
      <c r="AS17" s="143"/>
      <c r="AT17" s="33"/>
      <c r="AU17" s="33"/>
      <c r="AV17" s="33"/>
      <c r="AW17" s="33"/>
      <c r="AX17" s="33"/>
      <c r="AY17" s="33"/>
    </row>
    <row r="18" spans="1:78" s="141" customFormat="1" ht="99.6" customHeight="1" x14ac:dyDescent="0.25">
      <c r="A18" s="142" t="s">
        <v>73</v>
      </c>
      <c r="B18" s="179" t="s">
        <v>74</v>
      </c>
      <c r="C18" s="136">
        <v>17913267</v>
      </c>
      <c r="D18" s="183">
        <v>11770396</v>
      </c>
      <c r="E18" s="136">
        <f t="shared" ref="E18:E26" si="16">IF(ISNUMBER(D18),D18*(1+$B$28),0)</f>
        <v>12370686.195999999</v>
      </c>
      <c r="F18" s="135">
        <f t="shared" ref="F18:F26" si="17">IFERROR(1-(D18/C18),"N/A")</f>
        <v>0.34292298551682387</v>
      </c>
      <c r="G18" s="88">
        <v>-5.1999999999999998E-2</v>
      </c>
      <c r="H18" s="88">
        <v>-0.03</v>
      </c>
      <c r="I18" s="88">
        <v>-0.03</v>
      </c>
      <c r="J18" s="136">
        <v>10806818</v>
      </c>
      <c r="K18" s="136">
        <v>12432854</v>
      </c>
      <c r="L18" s="136">
        <v>5411192</v>
      </c>
      <c r="M18" s="136">
        <f>IF(ISNUMBER(L18),L18*(1+$B$31),0)</f>
        <v>5743439.1887999997</v>
      </c>
      <c r="N18" s="81">
        <v>15054574</v>
      </c>
      <c r="O18" s="135">
        <f t="shared" ref="O18:O26" si="18">IFERROR(1-(N18/D18),"N/A")</f>
        <v>-0.27902017910017651</v>
      </c>
      <c r="P18" s="137">
        <f t="shared" ref="P18:P26" si="19">IF(ISNUMBER(D18),D18-(D18*G18),0)</f>
        <v>12382456.592</v>
      </c>
      <c r="Q18" s="138">
        <f t="shared" ref="Q18:Q26" si="20">IFERROR(1-(N18/E18),"N/A")</f>
        <v>-0.21695545109436409</v>
      </c>
      <c r="R18" s="136">
        <v>11643732</v>
      </c>
      <c r="S18" s="135">
        <f>IFERROR(1-(R18/J18),"N/A")</f>
        <v>-7.7443147464868911E-2</v>
      </c>
      <c r="T18" s="136">
        <v>55299666</v>
      </c>
      <c r="U18" s="139">
        <f>IFERROR(1-(T18/K18),"N/A")</f>
        <v>-3.4478657917160449</v>
      </c>
      <c r="V18" s="136">
        <f>IF(ISNUMBER(K18),K18*(1+$B$31),0)</f>
        <v>13196231.235599998</v>
      </c>
      <c r="W18" s="136">
        <v>4207962</v>
      </c>
      <c r="X18" s="135">
        <f>IFERROR(1-(W18/L18),"N/A")</f>
        <v>0.22235950969767848</v>
      </c>
      <c r="Y18" s="135">
        <f>IFERROR(1-(W18/M18),"N/A")</f>
        <v>0.26734455407733027</v>
      </c>
      <c r="Z18" s="140"/>
      <c r="AA18" s="135">
        <f>IFERROR(1-(Z18/N18),"N/A")</f>
        <v>1</v>
      </c>
      <c r="AB18" s="136">
        <f>IF(ISNUMBER(N18),N18-(N18*H18),0)</f>
        <v>15506211.220000001</v>
      </c>
      <c r="AC18" s="136">
        <f>IF(ISNUMBER(N18),N18*(1+$B$31),0)</f>
        <v>15978924.843599999</v>
      </c>
      <c r="AD18" s="138">
        <f t="shared" ref="AD18:AD26" si="21">IFERROR(1-(Z18/AC18),"N/A")</f>
        <v>1</v>
      </c>
      <c r="AE18" s="140"/>
      <c r="AF18" s="135">
        <f t="shared" ref="AF18:AF26" si="22">IFERROR(1-(AE18/R18),"N/A")</f>
        <v>1</v>
      </c>
      <c r="AG18" s="136"/>
      <c r="AH18" s="135">
        <f t="shared" ref="AH18:AH26" si="23">IFERROR(1-(AG18/T18),"N/A")</f>
        <v>1</v>
      </c>
      <c r="AI18" s="137">
        <f t="shared" ref="AI18:AI26" si="24">IF(ISNUMBER(T18),T18*(1+$B$32),0)</f>
        <v>55299666</v>
      </c>
      <c r="AJ18" s="138">
        <f t="shared" ref="AJ18:AJ26" si="25">IFERROR(1-(AG18/AI18),"N/A")</f>
        <v>1</v>
      </c>
      <c r="AK18" s="136"/>
      <c r="AL18" s="135">
        <f t="shared" ref="AL18:AL26" si="26">IFERROR(1-(AK18/W18),"N/A")</f>
        <v>1</v>
      </c>
      <c r="AM18" s="136"/>
      <c r="AN18" s="135" t="str">
        <f t="shared" ref="AN18:AN26" si="27">IFERROR(1-(AM18/Z18),"N/A")</f>
        <v>N/A</v>
      </c>
      <c r="AO18" s="137">
        <f>IF(ISNUMBER(Z18),Z18-(Z18*I18),0)</f>
        <v>0</v>
      </c>
      <c r="AP18" s="137">
        <f>IF(ISNUMBER(Z18),Z18*(1+$B$30),0)</f>
        <v>0</v>
      </c>
      <c r="AQ18" s="138" t="str">
        <f t="shared" ref="AQ18:AQ26" si="28">IFERROR(1-(AM18/AP18),"N/A")</f>
        <v>N/A</v>
      </c>
      <c r="AR18" s="140"/>
      <c r="AS18" s="135" t="str">
        <f t="shared" ref="AS18:AS26" si="29">IFERROR(1-(AR18/AE18),"N/A")</f>
        <v>N/A</v>
      </c>
      <c r="AT18" s="65"/>
      <c r="AU18" s="65"/>
      <c r="AV18" s="65"/>
      <c r="AW18" s="65"/>
      <c r="AX18" s="65"/>
      <c r="AY18" s="65"/>
    </row>
    <row r="19" spans="1:78" s="141" customFormat="1" ht="72.599999999999994" customHeight="1" x14ac:dyDescent="0.25">
      <c r="A19" s="142" t="s">
        <v>75</v>
      </c>
      <c r="B19" s="179" t="s">
        <v>76</v>
      </c>
      <c r="C19" s="136">
        <v>71395000</v>
      </c>
      <c r="D19" s="183">
        <v>71945845</v>
      </c>
      <c r="E19" s="136">
        <f t="shared" si="16"/>
        <v>75615083.094999999</v>
      </c>
      <c r="F19" s="135">
        <f t="shared" si="17"/>
        <v>-7.7154562644443647E-3</v>
      </c>
      <c r="G19" s="88">
        <v>0</v>
      </c>
      <c r="H19" s="88">
        <v>0</v>
      </c>
      <c r="I19" s="88">
        <v>0</v>
      </c>
      <c r="J19" s="136">
        <v>41843479</v>
      </c>
      <c r="K19" s="136">
        <v>7500000</v>
      </c>
      <c r="L19" s="136">
        <v>4134204</v>
      </c>
      <c r="M19" s="136">
        <f t="shared" ref="M19:M26" si="30">IF(ISNUMBER(L19),L19*(1+$B$31),0)</f>
        <v>4388044.1255999999</v>
      </c>
      <c r="N19" s="82">
        <v>91556000</v>
      </c>
      <c r="O19" s="135">
        <f t="shared" si="18"/>
        <v>-0.27256827687547491</v>
      </c>
      <c r="P19" s="137">
        <f t="shared" si="19"/>
        <v>71945845</v>
      </c>
      <c r="Q19" s="138">
        <f t="shared" si="20"/>
        <v>-0.2108166288063511</v>
      </c>
      <c r="R19" s="136">
        <v>20471514</v>
      </c>
      <c r="S19" s="135">
        <f>IFERROR(1-(R19/J19),"N/A")</f>
        <v>0.5107597530310517</v>
      </c>
      <c r="T19" s="136">
        <v>0</v>
      </c>
      <c r="U19" s="139">
        <f>IFERROR(1-(T19/K19),"N/A")</f>
        <v>1</v>
      </c>
      <c r="V19" s="136">
        <f>IF(ISNUMBER(K19),K19*(1+$B$31),0)</f>
        <v>7960499.9999999991</v>
      </c>
      <c r="W19" s="136">
        <v>0</v>
      </c>
      <c r="X19" s="135">
        <f>IFERROR(1-(W19/L19),"N/A")</f>
        <v>1</v>
      </c>
      <c r="Y19" s="135">
        <f>IFERROR(1-(W19/M19),"N/A")</f>
        <v>1</v>
      </c>
      <c r="Z19" s="140"/>
      <c r="AA19" s="135">
        <f>IFERROR(1-(Z19/N19),"N/A")</f>
        <v>1</v>
      </c>
      <c r="AB19" s="136">
        <f>IF(ISNUMBER(N19),N19-(N19*H19),0)</f>
        <v>91556000</v>
      </c>
      <c r="AC19" s="136">
        <f>IF(ISNUMBER(N19),N19*(1+$B$31),0)</f>
        <v>97177538.399999991</v>
      </c>
      <c r="AD19" s="138">
        <f t="shared" si="21"/>
        <v>1</v>
      </c>
      <c r="AE19" s="140"/>
      <c r="AF19" s="135">
        <f t="shared" si="22"/>
        <v>1</v>
      </c>
      <c r="AG19" s="136"/>
      <c r="AH19" s="135" t="str">
        <f t="shared" si="23"/>
        <v>N/A</v>
      </c>
      <c r="AI19" s="137">
        <f t="shared" si="24"/>
        <v>0</v>
      </c>
      <c r="AJ19" s="138" t="str">
        <f t="shared" si="25"/>
        <v>N/A</v>
      </c>
      <c r="AK19" s="136"/>
      <c r="AL19" s="135" t="str">
        <f t="shared" si="26"/>
        <v>N/A</v>
      </c>
      <c r="AM19" s="136"/>
      <c r="AN19" s="135" t="str">
        <f t="shared" si="27"/>
        <v>N/A</v>
      </c>
      <c r="AO19" s="137">
        <f>IF(ISNUMBER(Z19),Z19-(Z19*I19),0)</f>
        <v>0</v>
      </c>
      <c r="AP19" s="137">
        <f t="shared" ref="AP19:AP26" si="31">IF(ISNUMBER(Z19),Z19*(1+$B$30),0)</f>
        <v>0</v>
      </c>
      <c r="AQ19" s="138" t="str">
        <f t="shared" si="28"/>
        <v>N/A</v>
      </c>
      <c r="AR19" s="140"/>
      <c r="AS19" s="135" t="str">
        <f t="shared" si="29"/>
        <v>N/A</v>
      </c>
      <c r="AT19" s="65"/>
      <c r="AU19" s="65"/>
      <c r="AV19" s="65"/>
      <c r="AW19" s="65"/>
      <c r="AX19" s="65"/>
      <c r="AY19" s="65"/>
    </row>
    <row r="20" spans="1:78" s="141" customFormat="1" ht="30.75" customHeight="1" x14ac:dyDescent="0.25">
      <c r="A20" s="134" t="s">
        <v>77</v>
      </c>
      <c r="B20" s="179" t="s">
        <v>78</v>
      </c>
      <c r="C20" s="136">
        <v>0</v>
      </c>
      <c r="D20" s="183">
        <v>319797972</v>
      </c>
      <c r="E20" s="136">
        <f t="shared" si="16"/>
        <v>336107668.57199997</v>
      </c>
      <c r="F20" s="135" t="str">
        <f t="shared" si="17"/>
        <v>N/A</v>
      </c>
      <c r="G20" s="88">
        <v>1</v>
      </c>
      <c r="H20" s="88">
        <v>0</v>
      </c>
      <c r="I20" s="88">
        <v>0</v>
      </c>
      <c r="J20" s="136">
        <v>319797972</v>
      </c>
      <c r="K20" s="136">
        <v>0</v>
      </c>
      <c r="L20" s="136">
        <v>0</v>
      </c>
      <c r="M20" s="136">
        <f t="shared" si="30"/>
        <v>0</v>
      </c>
      <c r="N20" s="82">
        <v>0</v>
      </c>
      <c r="O20" s="135">
        <f t="shared" si="18"/>
        <v>1</v>
      </c>
      <c r="P20" s="137">
        <f t="shared" si="19"/>
        <v>0</v>
      </c>
      <c r="Q20" s="138">
        <f t="shared" si="20"/>
        <v>1</v>
      </c>
      <c r="R20" s="136">
        <v>0</v>
      </c>
      <c r="S20" s="135">
        <f>IFERROR(1-(R20/J20),"N/A")</f>
        <v>1</v>
      </c>
      <c r="T20" s="136">
        <v>0</v>
      </c>
      <c r="U20" s="139" t="str">
        <f>IFERROR(1-(T20/K20),"N/A")</f>
        <v>N/A</v>
      </c>
      <c r="V20" s="136">
        <f>IF(ISNUMBER(K20),K20*(1+$B$31),0)</f>
        <v>0</v>
      </c>
      <c r="W20" s="136">
        <v>0</v>
      </c>
      <c r="X20" s="135" t="str">
        <f>IFERROR(1-(W20/L20),"N/A")</f>
        <v>N/A</v>
      </c>
      <c r="Y20" s="135" t="str">
        <f>IFERROR(1-(W20/M20),"N/A")</f>
        <v>N/A</v>
      </c>
      <c r="Z20" s="140"/>
      <c r="AA20" s="135" t="str">
        <f>IFERROR(1-(Z20/N20),"N/A")</f>
        <v>N/A</v>
      </c>
      <c r="AB20" s="136">
        <f>IF(ISNUMBER(N20),N20-(N20*H20),0)</f>
        <v>0</v>
      </c>
      <c r="AC20" s="136">
        <f>IF(ISNUMBER(N20),N20*(1+$B$31),0)</f>
        <v>0</v>
      </c>
      <c r="AD20" s="138" t="str">
        <f t="shared" si="21"/>
        <v>N/A</v>
      </c>
      <c r="AE20" s="140"/>
      <c r="AF20" s="135" t="str">
        <f t="shared" si="22"/>
        <v>N/A</v>
      </c>
      <c r="AG20" s="136"/>
      <c r="AH20" s="135" t="str">
        <f t="shared" si="23"/>
        <v>N/A</v>
      </c>
      <c r="AI20" s="137">
        <f t="shared" si="24"/>
        <v>0</v>
      </c>
      <c r="AJ20" s="138" t="str">
        <f t="shared" si="25"/>
        <v>N/A</v>
      </c>
      <c r="AK20" s="136"/>
      <c r="AL20" s="135" t="str">
        <f t="shared" si="26"/>
        <v>N/A</v>
      </c>
      <c r="AM20" s="136"/>
      <c r="AN20" s="135" t="str">
        <f t="shared" si="27"/>
        <v>N/A</v>
      </c>
      <c r="AO20" s="137">
        <f>IF(ISNUMBER(Z20),Z20-(Z20*I20),0)</f>
        <v>0</v>
      </c>
      <c r="AP20" s="137">
        <f t="shared" si="31"/>
        <v>0</v>
      </c>
      <c r="AQ20" s="138" t="str">
        <f t="shared" si="28"/>
        <v>N/A</v>
      </c>
      <c r="AR20" s="140"/>
      <c r="AS20" s="135" t="str">
        <f t="shared" si="29"/>
        <v>N/A</v>
      </c>
      <c r="AT20" s="65"/>
      <c r="AU20" s="65"/>
      <c r="AV20" s="65"/>
      <c r="AW20" s="65"/>
      <c r="AX20" s="65"/>
      <c r="AY20" s="65"/>
    </row>
    <row r="21" spans="1:78" s="141" customFormat="1" ht="72" customHeight="1" x14ac:dyDescent="0.25">
      <c r="A21" s="134" t="s">
        <v>79</v>
      </c>
      <c r="B21" s="179" t="s">
        <v>80</v>
      </c>
      <c r="C21" s="136">
        <v>50971000</v>
      </c>
      <c r="D21" s="183">
        <v>55263523</v>
      </c>
      <c r="E21" s="136">
        <f t="shared" si="16"/>
        <v>58081962.672999993</v>
      </c>
      <c r="F21" s="135">
        <f t="shared" si="17"/>
        <v>-8.4215004610464828E-2</v>
      </c>
      <c r="G21" s="88">
        <v>-5.1999999999999998E-2</v>
      </c>
      <c r="H21" s="88">
        <v>-0.03</v>
      </c>
      <c r="I21" s="88">
        <v>-0.03</v>
      </c>
      <c r="J21" s="136">
        <v>35654906</v>
      </c>
      <c r="K21" s="136">
        <v>24829189</v>
      </c>
      <c r="L21" s="136">
        <v>0</v>
      </c>
      <c r="M21" s="136">
        <f t="shared" si="30"/>
        <v>0</v>
      </c>
      <c r="N21" s="82">
        <v>24829189</v>
      </c>
      <c r="O21" s="135">
        <f t="shared" si="18"/>
        <v>0.55071288162356202</v>
      </c>
      <c r="P21" s="137">
        <f t="shared" si="19"/>
        <v>58137226.196000002</v>
      </c>
      <c r="Q21" s="138">
        <f t="shared" si="20"/>
        <v>0.57251463522698576</v>
      </c>
      <c r="R21" s="136">
        <v>24829189</v>
      </c>
      <c r="S21" s="135">
        <f>IFERROR(1-(R21/J21),"N/A")</f>
        <v>0.30362489246220425</v>
      </c>
      <c r="T21" s="136">
        <v>6643000</v>
      </c>
      <c r="U21" s="139">
        <f>IFERROR(1-(T21/K21),"N/A")</f>
        <v>0.73245199430396224</v>
      </c>
      <c r="V21" s="136">
        <f>IF(ISNUMBER(K21),K21*(1+$B$31),0)</f>
        <v>26353701.204599999</v>
      </c>
      <c r="W21" s="136">
        <v>0</v>
      </c>
      <c r="X21" s="135" t="str">
        <f>IFERROR(1-(W21/L21),"N/A")</f>
        <v>N/A</v>
      </c>
      <c r="Y21" s="135" t="str">
        <f>IFERROR(1-(W21/M21),"N/A")</f>
        <v>N/A</v>
      </c>
      <c r="Z21" s="140"/>
      <c r="AA21" s="135">
        <f>IFERROR(1-(Z21/N21),"N/A")</f>
        <v>1</v>
      </c>
      <c r="AB21" s="136">
        <f>IF(ISNUMBER(N21),N21-(N21*H21),0)</f>
        <v>25574064.670000002</v>
      </c>
      <c r="AC21" s="136">
        <f>IF(ISNUMBER(N21),N21*(1+$B$31),0)</f>
        <v>26353701.204599999</v>
      </c>
      <c r="AD21" s="138">
        <f t="shared" si="21"/>
        <v>1</v>
      </c>
      <c r="AE21" s="140"/>
      <c r="AF21" s="135">
        <f t="shared" si="22"/>
        <v>1</v>
      </c>
      <c r="AG21" s="136"/>
      <c r="AH21" s="135">
        <f t="shared" si="23"/>
        <v>1</v>
      </c>
      <c r="AI21" s="137">
        <f t="shared" si="24"/>
        <v>6643000</v>
      </c>
      <c r="AJ21" s="138">
        <f t="shared" si="25"/>
        <v>1</v>
      </c>
      <c r="AK21" s="136"/>
      <c r="AL21" s="135" t="str">
        <f t="shared" si="26"/>
        <v>N/A</v>
      </c>
      <c r="AM21" s="136"/>
      <c r="AN21" s="135" t="str">
        <f t="shared" si="27"/>
        <v>N/A</v>
      </c>
      <c r="AO21" s="137">
        <f>IF(ISNUMBER(Z21),Z21-(Z21*I21),0)</f>
        <v>0</v>
      </c>
      <c r="AP21" s="137">
        <f t="shared" si="31"/>
        <v>0</v>
      </c>
      <c r="AQ21" s="138" t="str">
        <f t="shared" si="28"/>
        <v>N/A</v>
      </c>
      <c r="AR21" s="140"/>
      <c r="AS21" s="135" t="str">
        <f t="shared" si="29"/>
        <v>N/A</v>
      </c>
      <c r="AT21" s="65"/>
      <c r="AU21" s="65"/>
      <c r="AV21" s="65"/>
      <c r="AW21" s="65"/>
      <c r="AX21" s="65"/>
      <c r="AY21" s="65"/>
    </row>
    <row r="22" spans="1:78" s="141" customFormat="1" ht="16.5" customHeight="1" x14ac:dyDescent="0.25">
      <c r="A22" s="142" t="s">
        <v>81</v>
      </c>
      <c r="B22" s="179" t="s">
        <v>82</v>
      </c>
      <c r="C22" s="136">
        <v>0</v>
      </c>
      <c r="D22" s="183">
        <v>0</v>
      </c>
      <c r="E22" s="136">
        <f t="shared" si="16"/>
        <v>0</v>
      </c>
      <c r="F22" s="135" t="str">
        <f t="shared" si="17"/>
        <v>N/A</v>
      </c>
      <c r="G22" s="88">
        <v>-1</v>
      </c>
      <c r="H22" s="88">
        <v>-0.03</v>
      </c>
      <c r="I22" s="88">
        <v>-0.03</v>
      </c>
      <c r="J22" s="136">
        <v>0</v>
      </c>
      <c r="K22" s="136">
        <v>0</v>
      </c>
      <c r="L22" s="136">
        <v>0</v>
      </c>
      <c r="M22" s="136">
        <f t="shared" si="30"/>
        <v>0</v>
      </c>
      <c r="N22" s="82">
        <v>0</v>
      </c>
      <c r="O22" s="135" t="str">
        <f t="shared" si="18"/>
        <v>N/A</v>
      </c>
      <c r="P22" s="137">
        <f t="shared" si="19"/>
        <v>0</v>
      </c>
      <c r="Q22" s="138" t="str">
        <f t="shared" si="20"/>
        <v>N/A</v>
      </c>
      <c r="R22" s="136">
        <v>0</v>
      </c>
      <c r="S22" s="135" t="str">
        <f>IFERROR(1-(R22/J22),"N/A")</f>
        <v>N/A</v>
      </c>
      <c r="T22" s="136">
        <v>0</v>
      </c>
      <c r="U22" s="139" t="str">
        <f>IFERROR(1-(T22/K22),"N/A")</f>
        <v>N/A</v>
      </c>
      <c r="V22" s="136">
        <f>IF(ISNUMBER(K22),K22*(1+$B$31),0)</f>
        <v>0</v>
      </c>
      <c r="W22" s="136">
        <v>0</v>
      </c>
      <c r="X22" s="135" t="str">
        <f>IFERROR(1-(W22/L22),"N/A")</f>
        <v>N/A</v>
      </c>
      <c r="Y22" s="135" t="str">
        <f>IFERROR(1-(W22/M22),"N/A")</f>
        <v>N/A</v>
      </c>
      <c r="Z22" s="140"/>
      <c r="AA22" s="135" t="str">
        <f>IFERROR(1-(Z22/N22),"N/A")</f>
        <v>N/A</v>
      </c>
      <c r="AB22" s="136">
        <f>IF(ISNUMBER(N22),N22-(N22*H22),0)</f>
        <v>0</v>
      </c>
      <c r="AC22" s="136">
        <f>IF(ISNUMBER(N22),N22*(1+$B$31),0)</f>
        <v>0</v>
      </c>
      <c r="AD22" s="138" t="str">
        <f t="shared" si="21"/>
        <v>N/A</v>
      </c>
      <c r="AE22" s="140"/>
      <c r="AF22" s="135" t="str">
        <f t="shared" si="22"/>
        <v>N/A</v>
      </c>
      <c r="AG22" s="136"/>
      <c r="AH22" s="135" t="str">
        <f t="shared" si="23"/>
        <v>N/A</v>
      </c>
      <c r="AI22" s="137">
        <f t="shared" si="24"/>
        <v>0</v>
      </c>
      <c r="AJ22" s="138" t="str">
        <f t="shared" si="25"/>
        <v>N/A</v>
      </c>
      <c r="AK22" s="136"/>
      <c r="AL22" s="135" t="str">
        <f t="shared" si="26"/>
        <v>N/A</v>
      </c>
      <c r="AM22" s="136"/>
      <c r="AN22" s="135" t="str">
        <f t="shared" si="27"/>
        <v>N/A</v>
      </c>
      <c r="AO22" s="137">
        <f>IF(ISNUMBER(Z22),Z22-(Z22*I22),0)</f>
        <v>0</v>
      </c>
      <c r="AP22" s="137">
        <f t="shared" si="31"/>
        <v>0</v>
      </c>
      <c r="AQ22" s="138" t="str">
        <f t="shared" si="28"/>
        <v>N/A</v>
      </c>
      <c r="AR22" s="140"/>
      <c r="AS22" s="135" t="str">
        <f t="shared" si="29"/>
        <v>N/A</v>
      </c>
      <c r="AT22" s="65"/>
      <c r="AU22" s="65"/>
      <c r="AV22" s="65"/>
      <c r="AW22" s="65"/>
      <c r="AX22" s="65"/>
      <c r="AY22" s="65"/>
    </row>
    <row r="23" spans="1:78" s="141" customFormat="1" ht="16.5" customHeight="1" x14ac:dyDescent="0.25">
      <c r="A23" s="142" t="s">
        <v>83</v>
      </c>
      <c r="B23" s="179"/>
      <c r="C23" s="136">
        <v>0</v>
      </c>
      <c r="D23" s="183">
        <v>0</v>
      </c>
      <c r="E23" s="136">
        <f t="shared" si="16"/>
        <v>0</v>
      </c>
      <c r="F23" s="135" t="str">
        <f t="shared" si="17"/>
        <v>N/A</v>
      </c>
      <c r="G23" s="88"/>
      <c r="H23" s="88"/>
      <c r="I23" s="88"/>
      <c r="J23" s="136"/>
      <c r="K23" s="136">
        <v>0</v>
      </c>
      <c r="L23" s="136">
        <v>0</v>
      </c>
      <c r="M23" s="136">
        <f t="shared" si="30"/>
        <v>0</v>
      </c>
      <c r="N23" s="82">
        <v>0</v>
      </c>
      <c r="O23" s="135" t="str">
        <f t="shared" si="18"/>
        <v>N/A</v>
      </c>
      <c r="P23" s="137">
        <f t="shared" si="19"/>
        <v>0</v>
      </c>
      <c r="Q23" s="138" t="str">
        <f t="shared" si="20"/>
        <v>N/A</v>
      </c>
      <c r="R23" s="136">
        <v>0</v>
      </c>
      <c r="S23" s="135" t="str">
        <f>IFERROR(1-(R23/J23),"N/A")</f>
        <v>N/A</v>
      </c>
      <c r="T23" s="136">
        <v>0</v>
      </c>
      <c r="U23" s="139" t="str">
        <f>IFERROR(1-(T23/K23),"N/A")</f>
        <v>N/A</v>
      </c>
      <c r="V23" s="136">
        <f>IF(ISNUMBER(K23),K23*(1+$B$31),0)</f>
        <v>0</v>
      </c>
      <c r="W23" s="136">
        <v>0</v>
      </c>
      <c r="X23" s="135" t="str">
        <f>IFERROR(1-(W23/L23),"N/A")</f>
        <v>N/A</v>
      </c>
      <c r="Y23" s="135" t="str">
        <f>IFERROR(1-(W23/M23),"N/A")</f>
        <v>N/A</v>
      </c>
      <c r="Z23" s="140"/>
      <c r="AA23" s="135" t="str">
        <f>IFERROR(1-(Z23/N23),"N/A")</f>
        <v>N/A</v>
      </c>
      <c r="AB23" s="136">
        <f>IF(ISNUMBER(N23),N23-(N23*H23),0)</f>
        <v>0</v>
      </c>
      <c r="AC23" s="136">
        <f>IF(ISNUMBER(N23),N23*(1+$B$31),0)</f>
        <v>0</v>
      </c>
      <c r="AD23" s="138" t="str">
        <f t="shared" si="21"/>
        <v>N/A</v>
      </c>
      <c r="AE23" s="140"/>
      <c r="AF23" s="135" t="str">
        <f t="shared" si="22"/>
        <v>N/A</v>
      </c>
      <c r="AG23" s="136"/>
      <c r="AH23" s="135" t="str">
        <f t="shared" si="23"/>
        <v>N/A</v>
      </c>
      <c r="AI23" s="137">
        <f t="shared" si="24"/>
        <v>0</v>
      </c>
      <c r="AJ23" s="138" t="str">
        <f t="shared" si="25"/>
        <v>N/A</v>
      </c>
      <c r="AK23" s="136"/>
      <c r="AL23" s="135" t="str">
        <f t="shared" si="26"/>
        <v>N/A</v>
      </c>
      <c r="AM23" s="136"/>
      <c r="AN23" s="135" t="str">
        <f t="shared" si="27"/>
        <v>N/A</v>
      </c>
      <c r="AO23" s="137">
        <f>IF(ISNUMBER(Z23),Z23-(Z23*I23),0)</f>
        <v>0</v>
      </c>
      <c r="AP23" s="137">
        <f t="shared" si="31"/>
        <v>0</v>
      </c>
      <c r="AQ23" s="138" t="str">
        <f t="shared" si="28"/>
        <v>N/A</v>
      </c>
      <c r="AR23" s="140"/>
      <c r="AS23" s="135" t="str">
        <f t="shared" si="29"/>
        <v>N/A</v>
      </c>
      <c r="AT23" s="65"/>
      <c r="AU23" s="65"/>
      <c r="AV23" s="65"/>
      <c r="AW23" s="65"/>
      <c r="AX23" s="65"/>
      <c r="AY23" s="65"/>
    </row>
    <row r="24" spans="1:78" s="141" customFormat="1" ht="30" x14ac:dyDescent="0.25">
      <c r="A24" s="134" t="s">
        <v>84</v>
      </c>
      <c r="B24" s="179" t="s">
        <v>85</v>
      </c>
      <c r="C24" s="184"/>
      <c r="D24" s="183">
        <v>44700000</v>
      </c>
      <c r="E24" s="136">
        <f t="shared" si="16"/>
        <v>46979700</v>
      </c>
      <c r="F24" s="135" t="str">
        <f t="shared" si="17"/>
        <v>N/A</v>
      </c>
      <c r="G24" s="88">
        <v>0</v>
      </c>
      <c r="H24" s="88">
        <v>0</v>
      </c>
      <c r="I24" s="88">
        <v>0</v>
      </c>
      <c r="J24" s="136">
        <v>0</v>
      </c>
      <c r="K24" s="136">
        <v>0</v>
      </c>
      <c r="L24" s="136">
        <v>0</v>
      </c>
      <c r="M24" s="136">
        <f t="shared" si="30"/>
        <v>0</v>
      </c>
      <c r="N24" s="82">
        <v>16360500</v>
      </c>
      <c r="O24" s="135">
        <f t="shared" si="18"/>
        <v>0.63399328859060411</v>
      </c>
      <c r="P24" s="137">
        <f t="shared" si="19"/>
        <v>44700000</v>
      </c>
      <c r="Q24" s="138">
        <f t="shared" si="20"/>
        <v>0.65175384261713032</v>
      </c>
      <c r="R24" s="136">
        <v>0</v>
      </c>
      <c r="S24" s="135" t="str">
        <f>IFERROR(1-(R24/J24),"N/A")</f>
        <v>N/A</v>
      </c>
      <c r="T24" s="136">
        <v>48230000</v>
      </c>
      <c r="U24" s="139" t="str">
        <f>IFERROR(1-(T24/K24),"N/A")</f>
        <v>N/A</v>
      </c>
      <c r="V24" s="136">
        <f>IF(ISNUMBER(K24),K24*(1+$B$31),0)</f>
        <v>0</v>
      </c>
      <c r="W24" s="136">
        <v>0</v>
      </c>
      <c r="X24" s="135" t="str">
        <f>IFERROR(1-(W24/L24),"N/A")</f>
        <v>N/A</v>
      </c>
      <c r="Y24" s="135" t="str">
        <f>IFERROR(1-(W24/M24),"N/A")</f>
        <v>N/A</v>
      </c>
      <c r="Z24" s="140"/>
      <c r="AA24" s="135">
        <f>IFERROR(1-(Z24/N24),"N/A")</f>
        <v>1</v>
      </c>
      <c r="AB24" s="136">
        <f>IF(ISNUMBER(N24),N24-(N24*H24),0)</f>
        <v>16360500</v>
      </c>
      <c r="AC24" s="136">
        <f>IF(ISNUMBER(N24),N24*(1+$B$31),0)</f>
        <v>17365034.699999999</v>
      </c>
      <c r="AD24" s="138">
        <f t="shared" si="21"/>
        <v>1</v>
      </c>
      <c r="AE24" s="140"/>
      <c r="AF24" s="135" t="str">
        <f t="shared" si="22"/>
        <v>N/A</v>
      </c>
      <c r="AG24" s="136"/>
      <c r="AH24" s="135">
        <f t="shared" si="23"/>
        <v>1</v>
      </c>
      <c r="AI24" s="137">
        <f t="shared" si="24"/>
        <v>48230000</v>
      </c>
      <c r="AJ24" s="138">
        <f t="shared" si="25"/>
        <v>1</v>
      </c>
      <c r="AK24" s="136"/>
      <c r="AL24" s="135" t="str">
        <f t="shared" si="26"/>
        <v>N/A</v>
      </c>
      <c r="AM24" s="136"/>
      <c r="AN24" s="135" t="str">
        <f t="shared" si="27"/>
        <v>N/A</v>
      </c>
      <c r="AO24" s="137">
        <f>IF(ISNUMBER(Z24),Z24-(Z24*I24),0)</f>
        <v>0</v>
      </c>
      <c r="AP24" s="137">
        <f t="shared" si="31"/>
        <v>0</v>
      </c>
      <c r="AQ24" s="138" t="str">
        <f t="shared" si="28"/>
        <v>N/A</v>
      </c>
      <c r="AR24" s="140"/>
      <c r="AS24" s="135" t="str">
        <f t="shared" si="29"/>
        <v>N/A</v>
      </c>
      <c r="AT24" s="65"/>
      <c r="AU24" s="65"/>
      <c r="AV24" s="65"/>
      <c r="AW24" s="65"/>
      <c r="AX24" s="65"/>
      <c r="AY24" s="65"/>
    </row>
    <row r="25" spans="1:78" s="141" customFormat="1" ht="18" customHeight="1" x14ac:dyDescent="0.25">
      <c r="A25" s="145" t="s">
        <v>86</v>
      </c>
      <c r="B25" s="179" t="s">
        <v>87</v>
      </c>
      <c r="C25" s="136">
        <v>0</v>
      </c>
      <c r="D25" s="183">
        <v>36532888</v>
      </c>
      <c r="E25" s="136">
        <f t="shared" si="16"/>
        <v>38396065.287999995</v>
      </c>
      <c r="F25" s="135" t="str">
        <f t="shared" si="17"/>
        <v>N/A</v>
      </c>
      <c r="G25" s="88">
        <v>0</v>
      </c>
      <c r="H25" s="88">
        <v>0</v>
      </c>
      <c r="I25" s="88">
        <v>0</v>
      </c>
      <c r="J25" s="136">
        <v>0</v>
      </c>
      <c r="K25" s="136">
        <v>0</v>
      </c>
      <c r="L25" s="136">
        <v>0</v>
      </c>
      <c r="M25" s="136">
        <f t="shared" si="30"/>
        <v>0</v>
      </c>
      <c r="N25" s="82">
        <v>0</v>
      </c>
      <c r="O25" s="135">
        <f t="shared" si="18"/>
        <v>1</v>
      </c>
      <c r="P25" s="137">
        <f t="shared" si="19"/>
        <v>36532888</v>
      </c>
      <c r="Q25" s="138">
        <f t="shared" si="20"/>
        <v>1</v>
      </c>
      <c r="R25" s="136">
        <v>0</v>
      </c>
      <c r="S25" s="135" t="str">
        <f>IFERROR(1-(R25/J25),"N/A")</f>
        <v>N/A</v>
      </c>
      <c r="T25" s="136">
        <v>0</v>
      </c>
      <c r="U25" s="139" t="str">
        <f>IFERROR(1-(T25/K25),"N/A")</f>
        <v>N/A</v>
      </c>
      <c r="V25" s="136">
        <f>IF(ISNUMBER(K25),K25*(1+$B$31),0)</f>
        <v>0</v>
      </c>
      <c r="W25" s="136">
        <v>0</v>
      </c>
      <c r="X25" s="135" t="str">
        <f>IFERROR(1-(W25/L25),"N/A")</f>
        <v>N/A</v>
      </c>
      <c r="Y25" s="135" t="str">
        <f>IFERROR(1-(W25/M25),"N/A")</f>
        <v>N/A</v>
      </c>
      <c r="Z25" s="140"/>
      <c r="AA25" s="135" t="str">
        <f>IFERROR(1-(Z25/N25),"N/A")</f>
        <v>N/A</v>
      </c>
      <c r="AB25" s="136">
        <f>IF(ISNUMBER(N25),N25-(N25*H25),0)</f>
        <v>0</v>
      </c>
      <c r="AC25" s="136">
        <f>IF(ISNUMBER(N25),N25*(1+$B$31),0)</f>
        <v>0</v>
      </c>
      <c r="AD25" s="138" t="str">
        <f t="shared" si="21"/>
        <v>N/A</v>
      </c>
      <c r="AE25" s="140"/>
      <c r="AF25" s="135" t="str">
        <f t="shared" si="22"/>
        <v>N/A</v>
      </c>
      <c r="AG25" s="136"/>
      <c r="AH25" s="135" t="str">
        <f t="shared" si="23"/>
        <v>N/A</v>
      </c>
      <c r="AI25" s="137">
        <f t="shared" si="24"/>
        <v>0</v>
      </c>
      <c r="AJ25" s="138" t="str">
        <f t="shared" si="25"/>
        <v>N/A</v>
      </c>
      <c r="AK25" s="136"/>
      <c r="AL25" s="135" t="str">
        <f t="shared" si="26"/>
        <v>N/A</v>
      </c>
      <c r="AM25" s="136"/>
      <c r="AN25" s="135" t="str">
        <f t="shared" si="27"/>
        <v>N/A</v>
      </c>
      <c r="AO25" s="137">
        <f>IF(ISNUMBER(Z25),Z25-(Z25*I25),0)</f>
        <v>0</v>
      </c>
      <c r="AP25" s="137">
        <f t="shared" si="31"/>
        <v>0</v>
      </c>
      <c r="AQ25" s="138" t="str">
        <f t="shared" si="28"/>
        <v>N/A</v>
      </c>
      <c r="AR25" s="140"/>
      <c r="AS25" s="135" t="str">
        <f t="shared" si="29"/>
        <v>N/A</v>
      </c>
      <c r="AT25" s="65"/>
      <c r="AU25" s="65"/>
      <c r="AV25" s="65"/>
      <c r="AW25" s="65"/>
      <c r="AX25" s="65"/>
      <c r="AY25" s="65"/>
    </row>
    <row r="26" spans="1:78" s="141" customFormat="1" ht="45" x14ac:dyDescent="0.25">
      <c r="A26" s="134" t="s">
        <v>88</v>
      </c>
      <c r="B26" s="134" t="s">
        <v>89</v>
      </c>
      <c r="C26" s="136">
        <v>131939360</v>
      </c>
      <c r="D26" s="183">
        <v>158273633</v>
      </c>
      <c r="E26" s="136">
        <f t="shared" si="16"/>
        <v>166345588.28299999</v>
      </c>
      <c r="F26" s="135">
        <f t="shared" si="17"/>
        <v>-0.1995937603456619</v>
      </c>
      <c r="G26" s="88">
        <v>-5.1999999999999998E-2</v>
      </c>
      <c r="H26" s="88">
        <v>-0.03</v>
      </c>
      <c r="I26" s="88">
        <v>-0.03</v>
      </c>
      <c r="J26" s="136">
        <v>157515383</v>
      </c>
      <c r="K26" s="136">
        <v>86365777</v>
      </c>
      <c r="L26" s="136">
        <v>80295382</v>
      </c>
      <c r="M26" s="136">
        <f t="shared" si="30"/>
        <v>85225518.454799995</v>
      </c>
      <c r="N26" s="82">
        <v>155806384</v>
      </c>
      <c r="O26" s="135">
        <f t="shared" si="18"/>
        <v>1.5588502982047503E-2</v>
      </c>
      <c r="P26" s="137">
        <f t="shared" si="19"/>
        <v>166503861.91600001</v>
      </c>
      <c r="Q26" s="138">
        <f t="shared" si="20"/>
        <v>6.3357281619455308E-2</v>
      </c>
      <c r="R26" s="136">
        <v>152892535</v>
      </c>
      <c r="S26" s="135">
        <f>IFERROR(1-(R26/J26),"N/A")</f>
        <v>2.9348549404853985E-2</v>
      </c>
      <c r="T26" s="136">
        <v>88890041</v>
      </c>
      <c r="U26" s="139">
        <f>IFERROR(1-(T26/K26),"N/A")</f>
        <v>-2.9227595555586738E-2</v>
      </c>
      <c r="V26" s="136">
        <f>IF(ISNUMBER(K26),K26*(1+$B$31),0)</f>
        <v>91668635.707799986</v>
      </c>
      <c r="W26" s="136">
        <v>82673756</v>
      </c>
      <c r="X26" s="135">
        <f>IFERROR(1-(W26/L26),"N/A")</f>
        <v>-2.962030867478771E-2</v>
      </c>
      <c r="Y26" s="135">
        <f>IFERROR(1-(W26/M26),"N/A")</f>
        <v>2.9941295765227194E-2</v>
      </c>
      <c r="Z26" s="140"/>
      <c r="AA26" s="135">
        <f>IFERROR(1-(Z26/N26),"N/A")</f>
        <v>1</v>
      </c>
      <c r="AB26" s="136">
        <f>IF(ISNUMBER(N26),N26-(N26*H26),0)</f>
        <v>160480575.52000001</v>
      </c>
      <c r="AC26" s="136">
        <f>IF(ISNUMBER(N26),N26*(1+$B$31),0)</f>
        <v>165372895.97759998</v>
      </c>
      <c r="AD26" s="138">
        <f t="shared" si="21"/>
        <v>1</v>
      </c>
      <c r="AE26" s="140"/>
      <c r="AF26" s="135">
        <f t="shared" si="22"/>
        <v>1</v>
      </c>
      <c r="AG26" s="136"/>
      <c r="AH26" s="135">
        <f t="shared" si="23"/>
        <v>1</v>
      </c>
      <c r="AI26" s="137">
        <f t="shared" si="24"/>
        <v>88890041</v>
      </c>
      <c r="AJ26" s="138">
        <f t="shared" si="25"/>
        <v>1</v>
      </c>
      <c r="AK26" s="136"/>
      <c r="AL26" s="135">
        <f t="shared" si="26"/>
        <v>1</v>
      </c>
      <c r="AM26" s="136"/>
      <c r="AN26" s="135" t="str">
        <f t="shared" si="27"/>
        <v>N/A</v>
      </c>
      <c r="AO26" s="137">
        <f>IF(ISNUMBER(Z26),Z26-(Z26*I26),0)</f>
        <v>0</v>
      </c>
      <c r="AP26" s="137">
        <f t="shared" si="31"/>
        <v>0</v>
      </c>
      <c r="AQ26" s="138" t="str">
        <f t="shared" si="28"/>
        <v>N/A</v>
      </c>
      <c r="AR26" s="140"/>
      <c r="AS26" s="135" t="str">
        <f t="shared" si="29"/>
        <v>N/A</v>
      </c>
      <c r="AT26" s="65"/>
      <c r="AU26" s="65"/>
      <c r="AV26" s="65"/>
      <c r="AW26" s="65"/>
      <c r="AX26" s="65"/>
      <c r="AY26" s="65"/>
    </row>
    <row r="27" spans="1:78" s="141" customFormat="1" ht="16.5" customHeight="1" x14ac:dyDescent="0.25">
      <c r="A27" s="65"/>
      <c r="B27" s="172"/>
      <c r="C27" s="74"/>
      <c r="D27" s="74"/>
      <c r="E27" s="74"/>
      <c r="F27" s="65"/>
      <c r="G27" s="65"/>
      <c r="H27" s="51"/>
      <c r="I27" s="65"/>
      <c r="J27" s="74"/>
      <c r="K27" s="75"/>
      <c r="L27" s="74"/>
      <c r="M27" s="75"/>
      <c r="N27" s="75"/>
      <c r="O27" s="65"/>
      <c r="P27" s="74"/>
      <c r="Q27" s="65"/>
      <c r="R27" s="74"/>
      <c r="S27" s="65"/>
      <c r="T27" s="75"/>
      <c r="U27" s="51"/>
      <c r="V27" s="75"/>
      <c r="W27" s="75"/>
      <c r="X27" s="51"/>
      <c r="Y27" s="51"/>
      <c r="Z27" s="65"/>
      <c r="AA27" s="65"/>
      <c r="AB27" s="75"/>
      <c r="AC27" s="75"/>
      <c r="AD27" s="65"/>
      <c r="AE27" s="65"/>
      <c r="AF27" s="65"/>
      <c r="AG27" s="74"/>
      <c r="AH27" s="65"/>
      <c r="AI27" s="74"/>
      <c r="AJ27" s="65"/>
      <c r="AK27" s="74"/>
      <c r="AL27" s="65"/>
      <c r="AM27" s="74"/>
      <c r="AN27" s="65"/>
      <c r="AO27" s="74"/>
      <c r="AP27" s="74"/>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row>
    <row r="28" spans="1:78" s="141" customFormat="1" x14ac:dyDescent="0.25">
      <c r="A28" s="170" t="s">
        <v>90</v>
      </c>
      <c r="B28" s="64">
        <v>5.0999999999999997E-2</v>
      </c>
      <c r="C28" s="185" t="s">
        <v>91</v>
      </c>
      <c r="D28" s="74"/>
      <c r="E28" s="75"/>
      <c r="F28" s="65"/>
      <c r="G28" s="65"/>
      <c r="H28" s="65"/>
      <c r="I28" s="65"/>
      <c r="J28" s="74"/>
      <c r="K28" s="74"/>
      <c r="L28" s="75"/>
      <c r="M28" s="75"/>
      <c r="N28" s="75"/>
      <c r="O28" s="51"/>
      <c r="P28" s="74"/>
      <c r="Q28" s="65"/>
      <c r="R28" s="74"/>
      <c r="S28" s="65"/>
      <c r="T28" s="75"/>
      <c r="U28" s="89"/>
      <c r="V28" s="75"/>
      <c r="W28" s="75"/>
      <c r="X28" s="51"/>
      <c r="Y28" s="51"/>
      <c r="Z28" s="65"/>
      <c r="AA28" s="51"/>
      <c r="AB28" s="75"/>
      <c r="AC28" s="75"/>
      <c r="AD28" s="65"/>
      <c r="AE28" s="65"/>
      <c r="AF28" s="65"/>
      <c r="AG28" s="74"/>
      <c r="AH28" s="51"/>
      <c r="AI28" s="75"/>
      <c r="AJ28" s="65"/>
      <c r="AK28" s="74"/>
      <c r="AL28" s="65"/>
      <c r="AM28" s="74"/>
      <c r="AN28" s="51"/>
      <c r="AO28" s="75"/>
      <c r="AP28" s="7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row>
    <row r="29" spans="1:78" s="141" customFormat="1" x14ac:dyDescent="0.25">
      <c r="A29" s="170" t="s">
        <v>92</v>
      </c>
      <c r="B29" s="66"/>
      <c r="C29" s="185" t="s">
        <v>93</v>
      </c>
      <c r="D29" s="74"/>
      <c r="E29" s="75"/>
      <c r="F29" s="65"/>
      <c r="G29" s="65"/>
      <c r="H29" s="65"/>
      <c r="I29" s="65"/>
      <c r="J29" s="74"/>
      <c r="K29" s="74"/>
      <c r="L29" s="75"/>
      <c r="M29" s="75"/>
      <c r="N29" s="75"/>
      <c r="O29" s="51"/>
      <c r="P29" s="74"/>
      <c r="Q29" s="65"/>
      <c r="R29" s="74"/>
      <c r="S29" s="65"/>
      <c r="T29" s="75"/>
      <c r="U29" s="89"/>
      <c r="V29" s="75"/>
      <c r="W29" s="75"/>
      <c r="X29" s="51"/>
      <c r="Y29" s="51"/>
      <c r="Z29" s="65"/>
      <c r="AA29" s="51"/>
      <c r="AB29" s="75"/>
      <c r="AC29" s="75"/>
      <c r="AD29" s="65"/>
      <c r="AE29" s="65"/>
      <c r="AF29" s="65"/>
      <c r="AG29" s="74"/>
      <c r="AH29" s="51"/>
      <c r="AI29" s="75"/>
      <c r="AJ29" s="65"/>
      <c r="AK29" s="74"/>
      <c r="AL29" s="65"/>
      <c r="AM29" s="74"/>
      <c r="AN29" s="51"/>
      <c r="AO29" s="75"/>
      <c r="AP29" s="7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row>
    <row r="30" spans="1:78" s="141" customFormat="1" x14ac:dyDescent="0.25">
      <c r="A30" s="170" t="s">
        <v>94</v>
      </c>
      <c r="B30" s="66"/>
      <c r="C30" s="185" t="s">
        <v>95</v>
      </c>
      <c r="D30" s="74"/>
      <c r="E30" s="75"/>
      <c r="F30" s="65"/>
      <c r="G30" s="65"/>
      <c r="H30" s="65"/>
      <c r="I30" s="65"/>
      <c r="J30" s="74"/>
      <c r="K30" s="74"/>
      <c r="L30" s="75"/>
      <c r="M30" s="75"/>
      <c r="N30" s="75"/>
      <c r="O30" s="51"/>
      <c r="P30" s="74"/>
      <c r="Q30" s="65"/>
      <c r="R30" s="74"/>
      <c r="S30" s="65"/>
      <c r="T30" s="75"/>
      <c r="U30" s="89"/>
      <c r="V30" s="75"/>
      <c r="W30" s="75"/>
      <c r="X30" s="51"/>
      <c r="Y30" s="51"/>
      <c r="Z30" s="65"/>
      <c r="AA30" s="51"/>
      <c r="AB30" s="75"/>
      <c r="AC30" s="75"/>
      <c r="AD30" s="65"/>
      <c r="AE30" s="65"/>
      <c r="AF30" s="65"/>
      <c r="AG30" s="74"/>
      <c r="AH30" s="51"/>
      <c r="AI30" s="75"/>
      <c r="AJ30" s="65"/>
      <c r="AK30" s="74"/>
      <c r="AL30" s="65"/>
      <c r="AM30" s="74"/>
      <c r="AN30" s="51"/>
      <c r="AO30" s="75"/>
      <c r="AP30" s="7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row>
    <row r="31" spans="1:78" s="141" customFormat="1" x14ac:dyDescent="0.25">
      <c r="A31" s="170" t="s">
        <v>96</v>
      </c>
      <c r="B31" s="64">
        <v>6.1400000000000003E-2</v>
      </c>
      <c r="C31" s="185" t="s">
        <v>97</v>
      </c>
      <c r="D31" s="74"/>
      <c r="E31" s="75"/>
      <c r="F31" s="65"/>
      <c r="G31" s="65"/>
      <c r="H31" s="65"/>
      <c r="I31" s="65"/>
      <c r="J31" s="74"/>
      <c r="K31" s="74"/>
      <c r="L31" s="75"/>
      <c r="M31" s="75"/>
      <c r="N31" s="75"/>
      <c r="O31" s="51"/>
      <c r="P31" s="74"/>
      <c r="Q31" s="65"/>
      <c r="R31" s="74"/>
      <c r="S31" s="65"/>
      <c r="T31" s="75"/>
      <c r="U31" s="89"/>
      <c r="V31" s="75"/>
      <c r="W31" s="75"/>
      <c r="X31" s="51"/>
      <c r="Y31" s="51"/>
      <c r="Z31" s="65"/>
      <c r="AA31" s="51"/>
      <c r="AB31" s="75"/>
      <c r="AC31" s="75"/>
      <c r="AD31" s="65"/>
      <c r="AE31" s="65"/>
      <c r="AF31" s="65"/>
      <c r="AG31" s="74"/>
      <c r="AH31" s="51"/>
      <c r="AI31" s="75"/>
      <c r="AJ31" s="65"/>
      <c r="AK31" s="74"/>
      <c r="AL31" s="65"/>
      <c r="AM31" s="74"/>
      <c r="AN31" s="51"/>
      <c r="AO31" s="75"/>
      <c r="AP31" s="7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row>
    <row r="32" spans="1:78" s="141" customFormat="1" x14ac:dyDescent="0.25">
      <c r="A32" s="170" t="s">
        <v>98</v>
      </c>
      <c r="B32" s="66"/>
      <c r="C32" s="186" t="s">
        <v>99</v>
      </c>
      <c r="D32" s="105"/>
      <c r="E32" s="75"/>
      <c r="F32" s="65"/>
      <c r="G32" s="65"/>
      <c r="H32" s="65"/>
      <c r="I32" s="65"/>
      <c r="J32" s="74"/>
      <c r="K32" s="74"/>
      <c r="L32" s="75"/>
      <c r="M32" s="75"/>
      <c r="N32" s="75"/>
      <c r="O32" s="51"/>
      <c r="P32" s="74"/>
      <c r="Q32" s="65"/>
      <c r="R32" s="74"/>
      <c r="S32" s="65"/>
      <c r="T32" s="75"/>
      <c r="U32" s="89"/>
      <c r="V32" s="75"/>
      <c r="W32" s="75"/>
      <c r="X32" s="51"/>
      <c r="Y32" s="51"/>
      <c r="Z32" s="65"/>
      <c r="AA32" s="51"/>
      <c r="AB32" s="75"/>
      <c r="AC32" s="75"/>
      <c r="AD32" s="65"/>
      <c r="AE32" s="65"/>
      <c r="AF32" s="65"/>
      <c r="AG32" s="74"/>
      <c r="AH32" s="51"/>
      <c r="AI32" s="75"/>
      <c r="AJ32" s="65"/>
      <c r="AK32" s="74"/>
      <c r="AL32" s="65"/>
      <c r="AM32" s="74"/>
      <c r="AN32" s="51"/>
      <c r="AO32" s="75"/>
      <c r="AP32" s="7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row>
    <row r="33" spans="1:77" s="95" customFormat="1" ht="15" customHeight="1" x14ac:dyDescent="0.25">
      <c r="B33" s="173"/>
      <c r="C33" s="77"/>
      <c r="D33" s="77"/>
      <c r="E33" s="77"/>
      <c r="H33" s="146"/>
      <c r="J33" s="77"/>
      <c r="K33" s="147"/>
      <c r="L33" s="75"/>
      <c r="M33" s="75"/>
      <c r="N33" s="75"/>
      <c r="O33" s="51"/>
      <c r="P33" s="74"/>
      <c r="Q33" s="65"/>
      <c r="R33" s="74"/>
      <c r="S33" s="65"/>
      <c r="T33" s="75"/>
      <c r="U33" s="89"/>
      <c r="V33" s="75"/>
      <c r="W33" s="75"/>
      <c r="X33" s="51"/>
      <c r="Y33" s="51"/>
      <c r="Z33" s="65"/>
      <c r="AA33" s="51"/>
      <c r="AB33" s="75"/>
      <c r="AC33" s="75"/>
      <c r="AD33" s="65"/>
      <c r="AE33" s="65"/>
      <c r="AF33" s="65"/>
      <c r="AG33" s="74"/>
      <c r="AH33" s="51"/>
      <c r="AI33" s="75"/>
      <c r="AJ33" s="65"/>
      <c r="AK33" s="74"/>
      <c r="AL33" s="65"/>
      <c r="AM33" s="74"/>
      <c r="AN33" s="51"/>
      <c r="AO33" s="75"/>
      <c r="AP33" s="75"/>
      <c r="AQ33" s="65"/>
      <c r="AR33" s="65"/>
      <c r="AS33" s="65"/>
      <c r="AT33" s="65"/>
      <c r="AU33" s="65"/>
      <c r="AV33" s="65"/>
      <c r="AW33" s="65"/>
      <c r="AX33" s="65"/>
      <c r="AY33" s="65"/>
      <c r="AZ33" s="65"/>
      <c r="BA33" s="65"/>
      <c r="BB33" s="65"/>
      <c r="BC33" s="65"/>
      <c r="BD33" s="65"/>
      <c r="BE33" s="65"/>
      <c r="BF33" s="65"/>
      <c r="BG33" s="65"/>
    </row>
    <row r="34" spans="1:77" s="95" customFormat="1" ht="45" customHeight="1" x14ac:dyDescent="0.25">
      <c r="A34" s="68" t="s">
        <v>100</v>
      </c>
      <c r="B34" s="68"/>
      <c r="C34" s="68"/>
      <c r="D34" s="68"/>
      <c r="E34" s="68"/>
      <c r="F34" s="68"/>
      <c r="G34" s="68"/>
      <c r="H34" s="68"/>
      <c r="I34" s="68"/>
      <c r="J34" s="68"/>
      <c r="K34" s="68"/>
      <c r="L34" s="76"/>
      <c r="M34" s="76"/>
      <c r="N34" s="76"/>
      <c r="O34" s="90"/>
      <c r="P34" s="91"/>
      <c r="Q34" s="92"/>
      <c r="R34" s="91"/>
      <c r="S34" s="92"/>
      <c r="T34" s="76"/>
      <c r="U34" s="93"/>
      <c r="V34" s="76"/>
      <c r="W34" s="76"/>
      <c r="X34" s="90"/>
      <c r="Y34" s="51"/>
      <c r="Z34" s="92"/>
      <c r="AA34" s="90"/>
      <c r="AB34" s="76"/>
      <c r="AC34" s="76"/>
      <c r="AD34" s="92"/>
      <c r="AE34" s="92"/>
      <c r="AF34" s="92"/>
      <c r="AG34" s="91"/>
      <c r="AH34" s="90"/>
      <c r="AI34" s="76"/>
      <c r="AJ34" s="92"/>
      <c r="AK34" s="91"/>
      <c r="AL34" s="92"/>
      <c r="AM34" s="91"/>
      <c r="AN34" s="90"/>
      <c r="AO34" s="76"/>
      <c r="AP34" s="76"/>
      <c r="AQ34" s="92"/>
      <c r="AR34" s="92"/>
      <c r="AS34" s="92"/>
      <c r="AT34" s="92"/>
      <c r="AU34" s="92"/>
      <c r="AV34" s="92"/>
      <c r="AW34" s="92"/>
      <c r="AX34" s="92"/>
      <c r="AY34" s="92"/>
      <c r="AZ34" s="92"/>
      <c r="BA34" s="92"/>
      <c r="BB34" s="92"/>
      <c r="BC34" s="92"/>
      <c r="BD34" s="92"/>
      <c r="BE34" s="92"/>
      <c r="BF34" s="92"/>
      <c r="BG34" s="94"/>
      <c r="BH34" s="148"/>
      <c r="BI34" s="148"/>
      <c r="BJ34" s="148"/>
      <c r="BK34" s="148"/>
      <c r="BL34" s="148"/>
      <c r="BM34" s="148"/>
      <c r="BN34" s="148"/>
      <c r="BO34" s="148"/>
      <c r="BP34" s="148"/>
      <c r="BQ34" s="148"/>
      <c r="BR34" s="148"/>
      <c r="BS34" s="148"/>
      <c r="BT34" s="148"/>
      <c r="BU34" s="148"/>
      <c r="BV34" s="148"/>
      <c r="BW34" s="148"/>
      <c r="BX34" s="148"/>
      <c r="BY34" s="148"/>
    </row>
    <row r="35" spans="1:77" s="95" customFormat="1" ht="45" customHeight="1" x14ac:dyDescent="0.25">
      <c r="A35" s="68" t="s">
        <v>101</v>
      </c>
      <c r="B35" s="68"/>
      <c r="C35" s="68"/>
      <c r="D35" s="68"/>
      <c r="E35" s="68"/>
      <c r="F35" s="68"/>
      <c r="G35" s="68"/>
      <c r="H35" s="68"/>
      <c r="I35" s="68"/>
      <c r="J35" s="68"/>
      <c r="K35" s="68"/>
      <c r="L35" s="76"/>
      <c r="M35" s="76"/>
      <c r="N35" s="76"/>
      <c r="O35" s="90"/>
      <c r="P35" s="91"/>
      <c r="Q35" s="92"/>
      <c r="R35" s="91"/>
      <c r="S35" s="92"/>
      <c r="T35" s="76"/>
      <c r="U35" s="93"/>
      <c r="V35" s="76"/>
      <c r="W35" s="76"/>
      <c r="X35" s="90"/>
      <c r="Y35" s="51"/>
      <c r="Z35" s="92"/>
      <c r="AA35" s="90"/>
      <c r="AB35" s="76"/>
      <c r="AC35" s="76"/>
      <c r="AD35" s="92"/>
      <c r="AE35" s="92"/>
      <c r="AF35" s="92"/>
      <c r="AG35" s="91"/>
      <c r="AH35" s="90"/>
      <c r="AI35" s="76"/>
      <c r="AJ35" s="92"/>
      <c r="AK35" s="91"/>
      <c r="AL35" s="92"/>
      <c r="AM35" s="91"/>
      <c r="AN35" s="90"/>
      <c r="AO35" s="76"/>
      <c r="AP35" s="76"/>
      <c r="AQ35" s="92"/>
      <c r="AR35" s="92"/>
      <c r="AS35" s="92"/>
      <c r="AT35" s="92"/>
      <c r="AU35" s="92"/>
      <c r="AV35" s="92"/>
      <c r="AW35" s="92"/>
      <c r="AX35" s="92"/>
      <c r="AY35" s="92"/>
      <c r="AZ35" s="92"/>
      <c r="BA35" s="92"/>
      <c r="BB35" s="92"/>
      <c r="BC35" s="92"/>
      <c r="BD35" s="92"/>
      <c r="BE35" s="92"/>
      <c r="BF35" s="92"/>
      <c r="BG35" s="94"/>
      <c r="BH35" s="148"/>
      <c r="BI35" s="148"/>
      <c r="BJ35" s="148"/>
      <c r="BK35" s="148"/>
      <c r="BL35" s="148"/>
      <c r="BM35" s="148"/>
      <c r="BN35" s="148"/>
      <c r="BO35" s="148"/>
      <c r="BP35" s="148"/>
      <c r="BQ35" s="148"/>
      <c r="BR35" s="148"/>
      <c r="BS35" s="148"/>
      <c r="BT35" s="148"/>
      <c r="BU35" s="148"/>
      <c r="BV35" s="148"/>
      <c r="BW35" s="148"/>
      <c r="BX35" s="148"/>
      <c r="BY35" s="148"/>
    </row>
    <row r="36" spans="1:77" s="95" customFormat="1" ht="15" customHeight="1" x14ac:dyDescent="0.25">
      <c r="A36" s="68" t="s">
        <v>102</v>
      </c>
      <c r="B36" s="68"/>
      <c r="C36" s="68"/>
      <c r="D36" s="68"/>
      <c r="E36" s="68"/>
      <c r="F36" s="68"/>
      <c r="G36" s="68"/>
      <c r="H36" s="68"/>
      <c r="I36" s="68"/>
      <c r="J36" s="68"/>
      <c r="K36" s="68"/>
      <c r="L36" s="75"/>
      <c r="M36" s="75"/>
      <c r="N36" s="75"/>
      <c r="O36" s="51"/>
      <c r="P36" s="74"/>
      <c r="Q36" s="65"/>
      <c r="R36" s="74"/>
      <c r="S36" s="65"/>
      <c r="T36" s="75"/>
      <c r="U36" s="89"/>
      <c r="V36" s="75"/>
      <c r="W36" s="75"/>
      <c r="X36" s="51"/>
      <c r="Y36" s="51"/>
      <c r="Z36" s="65"/>
      <c r="AA36" s="51"/>
      <c r="AB36" s="75"/>
      <c r="AC36" s="75"/>
      <c r="AD36" s="65"/>
      <c r="AE36" s="65"/>
      <c r="AF36" s="65"/>
      <c r="AG36" s="74"/>
      <c r="AH36" s="51"/>
      <c r="AI36" s="75"/>
      <c r="AJ36" s="65"/>
      <c r="AK36" s="74"/>
      <c r="AL36" s="65"/>
      <c r="AM36" s="74"/>
      <c r="AN36" s="51"/>
      <c r="AO36" s="75"/>
      <c r="AP36" s="75"/>
      <c r="AQ36" s="65"/>
      <c r="AR36" s="65"/>
      <c r="AS36" s="65"/>
      <c r="AT36" s="65"/>
      <c r="AU36" s="65"/>
      <c r="AV36" s="65"/>
      <c r="AW36" s="65"/>
      <c r="AX36" s="65"/>
      <c r="AY36" s="65"/>
      <c r="AZ36" s="65"/>
      <c r="BA36" s="65"/>
      <c r="BB36" s="65"/>
      <c r="BC36" s="65"/>
      <c r="BD36" s="65"/>
      <c r="BE36" s="65"/>
      <c r="BF36" s="65"/>
      <c r="BG36" s="65"/>
    </row>
    <row r="37" spans="1:77" s="95" customFormat="1" ht="30" customHeight="1" x14ac:dyDescent="0.25">
      <c r="A37" s="68" t="s">
        <v>103</v>
      </c>
      <c r="B37" s="68"/>
      <c r="C37" s="68"/>
      <c r="D37" s="68"/>
      <c r="E37" s="68"/>
      <c r="F37" s="68"/>
      <c r="G37" s="68"/>
      <c r="H37" s="68"/>
      <c r="I37" s="68"/>
      <c r="J37" s="68"/>
      <c r="K37" s="68"/>
      <c r="L37" s="75"/>
      <c r="M37" s="75"/>
      <c r="N37" s="75"/>
      <c r="O37" s="51"/>
      <c r="P37" s="74"/>
      <c r="Q37" s="65"/>
      <c r="R37" s="74"/>
      <c r="S37" s="65"/>
      <c r="T37" s="75"/>
      <c r="U37" s="89"/>
      <c r="V37" s="75"/>
      <c r="W37" s="75"/>
      <c r="X37" s="51"/>
      <c r="Y37" s="51"/>
      <c r="Z37" s="65"/>
      <c r="AA37" s="51"/>
      <c r="AB37" s="75"/>
      <c r="AC37" s="75"/>
      <c r="AD37" s="65"/>
      <c r="AE37" s="65"/>
      <c r="AF37" s="65"/>
      <c r="AG37" s="74"/>
      <c r="AH37" s="51"/>
      <c r="AI37" s="75"/>
      <c r="AJ37" s="65"/>
      <c r="AK37" s="74"/>
      <c r="AL37" s="65"/>
      <c r="AM37" s="74"/>
      <c r="AN37" s="51"/>
      <c r="AO37" s="75"/>
      <c r="AP37" s="75"/>
      <c r="AQ37" s="65"/>
      <c r="AR37" s="65"/>
      <c r="AS37" s="65"/>
      <c r="AT37" s="65"/>
      <c r="AU37" s="65"/>
      <c r="AV37" s="65"/>
      <c r="AW37" s="65"/>
      <c r="AX37" s="65"/>
      <c r="AY37" s="65"/>
      <c r="AZ37" s="65"/>
      <c r="BA37" s="65"/>
      <c r="BB37" s="65"/>
      <c r="BC37" s="65"/>
      <c r="BD37" s="65"/>
      <c r="BE37" s="65"/>
      <c r="BF37" s="65"/>
      <c r="BG37" s="65"/>
    </row>
    <row r="38" spans="1:77" s="95" customFormat="1" ht="15.75" customHeight="1" x14ac:dyDescent="0.25">
      <c r="A38" s="96"/>
      <c r="B38" s="174"/>
      <c r="C38" s="98"/>
      <c r="D38" s="98"/>
      <c r="E38" s="98"/>
      <c r="F38" s="97"/>
      <c r="G38" s="97"/>
      <c r="H38" s="97"/>
      <c r="I38" s="97"/>
      <c r="J38" s="98"/>
      <c r="K38" s="99"/>
      <c r="L38" s="77"/>
      <c r="M38" s="77"/>
      <c r="N38" s="77"/>
      <c r="P38" s="77"/>
      <c r="R38" s="77"/>
      <c r="T38" s="77"/>
      <c r="V38" s="77"/>
      <c r="W38" s="77"/>
      <c r="AB38" s="77"/>
      <c r="AC38" s="77"/>
      <c r="AG38" s="77"/>
      <c r="AI38" s="77"/>
      <c r="AK38" s="77"/>
      <c r="AM38" s="77"/>
      <c r="AO38" s="77"/>
      <c r="AP38" s="77"/>
    </row>
    <row r="39" spans="1:77" s="95" customFormat="1" ht="15.75" customHeight="1" x14ac:dyDescent="0.25">
      <c r="A39" s="96"/>
      <c r="B39" s="174"/>
      <c r="C39" s="98"/>
      <c r="D39" s="98"/>
      <c r="E39" s="98"/>
      <c r="F39" s="97"/>
      <c r="G39" s="97"/>
      <c r="H39" s="97"/>
      <c r="I39" s="97"/>
      <c r="J39" s="98"/>
      <c r="K39" s="99"/>
      <c r="L39" s="77"/>
      <c r="M39" s="77"/>
      <c r="N39" s="77"/>
      <c r="P39" s="77"/>
      <c r="R39" s="77"/>
      <c r="T39" s="77"/>
      <c r="V39" s="77"/>
      <c r="W39" s="77"/>
      <c r="AB39" s="77"/>
      <c r="AC39" s="77"/>
      <c r="AG39" s="77"/>
      <c r="AI39" s="77"/>
      <c r="AK39" s="77"/>
      <c r="AM39" s="77"/>
      <c r="AO39" s="77"/>
      <c r="AP39" s="77"/>
    </row>
    <row r="40" spans="1:77" s="95" customFormat="1" ht="15.75" customHeight="1" x14ac:dyDescent="0.25">
      <c r="A40" s="96"/>
      <c r="B40" s="174"/>
      <c r="C40" s="98"/>
      <c r="D40" s="98"/>
      <c r="E40" s="98"/>
      <c r="F40" s="97"/>
      <c r="G40" s="97"/>
      <c r="H40" s="97"/>
      <c r="I40" s="97"/>
      <c r="J40" s="98"/>
      <c r="K40" s="99"/>
      <c r="L40" s="77"/>
      <c r="M40" s="77"/>
      <c r="N40" s="77"/>
      <c r="P40" s="77"/>
      <c r="R40" s="77"/>
      <c r="T40" s="77"/>
      <c r="V40" s="77"/>
      <c r="W40" s="77"/>
      <c r="AB40" s="77"/>
      <c r="AC40" s="77"/>
      <c r="AG40" s="77"/>
      <c r="AI40" s="77"/>
      <c r="AK40" s="77"/>
      <c r="AM40" s="77"/>
      <c r="AO40" s="77"/>
      <c r="AP40" s="77"/>
    </row>
    <row r="41" spans="1:77" s="95" customFormat="1" ht="15.75" customHeight="1" x14ac:dyDescent="0.25">
      <c r="A41" s="96"/>
      <c r="B41" s="174"/>
      <c r="C41" s="98"/>
      <c r="D41" s="98"/>
      <c r="E41" s="98"/>
      <c r="F41" s="97"/>
      <c r="G41" s="97"/>
      <c r="H41" s="97"/>
      <c r="I41" s="97"/>
      <c r="J41" s="98"/>
      <c r="K41" s="99"/>
      <c r="L41" s="77"/>
      <c r="M41" s="77"/>
      <c r="N41" s="77"/>
      <c r="P41" s="77"/>
      <c r="R41" s="77"/>
      <c r="T41" s="77"/>
      <c r="V41" s="77"/>
      <c r="W41" s="77"/>
      <c r="AB41" s="77"/>
      <c r="AC41" s="77"/>
      <c r="AG41" s="77"/>
      <c r="AI41" s="77"/>
      <c r="AK41" s="77"/>
      <c r="AM41" s="77"/>
      <c r="AO41" s="77"/>
      <c r="AP41" s="77"/>
    </row>
    <row r="42" spans="1:77" s="95" customFormat="1" ht="15.75" customHeight="1" x14ac:dyDescent="0.25">
      <c r="A42" s="96"/>
      <c r="B42" s="174"/>
      <c r="C42" s="98"/>
      <c r="D42" s="98"/>
      <c r="E42" s="98"/>
      <c r="F42" s="97"/>
      <c r="G42" s="97"/>
      <c r="H42" s="97"/>
      <c r="I42" s="97"/>
      <c r="J42" s="98"/>
      <c r="K42" s="99"/>
      <c r="L42" s="77"/>
      <c r="M42" s="77"/>
      <c r="N42" s="77"/>
      <c r="P42" s="77"/>
      <c r="R42" s="77"/>
      <c r="T42" s="77"/>
      <c r="V42" s="77"/>
      <c r="W42" s="77"/>
      <c r="AB42" s="77"/>
      <c r="AC42" s="77"/>
      <c r="AG42" s="77"/>
      <c r="AI42" s="77"/>
      <c r="AK42" s="77"/>
      <c r="AM42" s="77"/>
      <c r="AO42" s="77"/>
      <c r="AP42" s="77"/>
    </row>
    <row r="43" spans="1:77" s="95" customFormat="1" ht="15.75" customHeight="1" x14ac:dyDescent="0.25">
      <c r="A43" s="96"/>
      <c r="B43" s="174"/>
      <c r="C43" s="98"/>
      <c r="D43" s="98"/>
      <c r="E43" s="98"/>
      <c r="F43" s="97"/>
      <c r="G43" s="97"/>
      <c r="H43" s="97"/>
      <c r="I43" s="97"/>
      <c r="J43" s="98"/>
      <c r="K43" s="99"/>
      <c r="L43" s="77"/>
      <c r="M43" s="77"/>
      <c r="N43" s="77"/>
      <c r="P43" s="77"/>
      <c r="R43" s="77"/>
      <c r="T43" s="77"/>
      <c r="V43" s="77"/>
      <c r="W43" s="77"/>
      <c r="AB43" s="77"/>
      <c r="AC43" s="77"/>
      <c r="AG43" s="77"/>
      <c r="AI43" s="77"/>
      <c r="AK43" s="77"/>
      <c r="AM43" s="77"/>
      <c r="AO43" s="77"/>
      <c r="AP43" s="77"/>
    </row>
    <row r="44" spans="1:77" s="95" customFormat="1" ht="15.75" customHeight="1" x14ac:dyDescent="0.25">
      <c r="A44" s="96"/>
      <c r="B44" s="174"/>
      <c r="C44" s="98"/>
      <c r="D44" s="98"/>
      <c r="E44" s="98"/>
      <c r="F44" s="97"/>
      <c r="G44" s="97"/>
      <c r="H44" s="97"/>
      <c r="I44" s="97"/>
      <c r="J44" s="98"/>
      <c r="K44" s="99"/>
      <c r="L44" s="77"/>
      <c r="M44" s="77"/>
      <c r="N44" s="77"/>
      <c r="P44" s="77"/>
      <c r="R44" s="77"/>
      <c r="T44" s="77"/>
      <c r="V44" s="77"/>
      <c r="W44" s="77"/>
      <c r="AB44" s="77"/>
      <c r="AC44" s="77"/>
      <c r="AG44" s="77"/>
      <c r="AI44" s="77"/>
      <c r="AK44" s="77"/>
      <c r="AM44" s="77"/>
      <c r="AO44" s="77"/>
      <c r="AP44" s="77"/>
    </row>
    <row r="45" spans="1:77" s="95" customFormat="1" ht="15.75" customHeight="1" x14ac:dyDescent="0.25">
      <c r="A45" s="96"/>
      <c r="B45" s="174"/>
      <c r="C45" s="98"/>
      <c r="D45" s="98"/>
      <c r="E45" s="98"/>
      <c r="F45" s="97"/>
      <c r="G45" s="97"/>
      <c r="H45" s="97"/>
      <c r="I45" s="97"/>
      <c r="J45" s="98"/>
      <c r="K45" s="99"/>
      <c r="L45" s="77"/>
      <c r="M45" s="77"/>
      <c r="N45" s="77"/>
      <c r="P45" s="77"/>
      <c r="R45" s="77"/>
      <c r="T45" s="77"/>
      <c r="V45" s="77"/>
      <c r="W45" s="77"/>
      <c r="AB45" s="77"/>
      <c r="AC45" s="77"/>
      <c r="AG45" s="77"/>
      <c r="AI45" s="77"/>
      <c r="AK45" s="77"/>
      <c r="AM45" s="77"/>
      <c r="AO45" s="77"/>
      <c r="AP45" s="77"/>
    </row>
    <row r="46" spans="1:77" s="95" customFormat="1" ht="12" customHeight="1" x14ac:dyDescent="0.25">
      <c r="A46" s="96"/>
      <c r="B46" s="174"/>
      <c r="C46" s="98"/>
      <c r="D46" s="98"/>
      <c r="E46" s="98"/>
      <c r="F46" s="97"/>
      <c r="G46" s="97"/>
      <c r="H46" s="97"/>
      <c r="I46" s="97"/>
      <c r="J46" s="98"/>
      <c r="K46" s="99"/>
      <c r="L46" s="77"/>
      <c r="M46" s="77"/>
      <c r="N46" s="77"/>
      <c r="P46" s="77"/>
      <c r="R46" s="77"/>
      <c r="T46" s="77"/>
      <c r="V46" s="77"/>
      <c r="W46" s="77"/>
      <c r="AB46" s="77"/>
      <c r="AC46" s="77"/>
      <c r="AG46" s="77"/>
      <c r="AI46" s="77"/>
      <c r="AK46" s="77"/>
      <c r="AM46" s="77"/>
      <c r="AO46" s="77"/>
      <c r="AP46" s="77"/>
    </row>
    <row r="47" spans="1:77" s="95" customFormat="1" ht="12" customHeight="1" x14ac:dyDescent="0.25">
      <c r="A47" s="96"/>
      <c r="B47" s="174"/>
      <c r="C47" s="98"/>
      <c r="D47" s="98"/>
      <c r="E47" s="98"/>
      <c r="F47" s="97"/>
      <c r="G47" s="97"/>
      <c r="H47" s="97"/>
      <c r="I47" s="97"/>
      <c r="J47" s="98"/>
      <c r="K47" s="99"/>
      <c r="L47" s="77"/>
      <c r="M47" s="77"/>
      <c r="N47" s="77"/>
      <c r="P47" s="77"/>
      <c r="R47" s="77"/>
      <c r="T47" s="77"/>
      <c r="V47" s="77"/>
      <c r="W47" s="77"/>
      <c r="AB47" s="77"/>
      <c r="AC47" s="77"/>
      <c r="AG47" s="77"/>
      <c r="AI47" s="77"/>
      <c r="AK47" s="77"/>
      <c r="AM47" s="77"/>
      <c r="AO47" s="77"/>
      <c r="AP47" s="77"/>
    </row>
    <row r="48" spans="1:77" s="95" customFormat="1" ht="12" customHeight="1" x14ac:dyDescent="0.25">
      <c r="A48" s="96"/>
      <c r="B48" s="174"/>
      <c r="C48" s="98"/>
      <c r="D48" s="98"/>
      <c r="E48" s="98"/>
      <c r="F48" s="97"/>
      <c r="G48" s="97"/>
      <c r="H48" s="97"/>
      <c r="I48" s="97"/>
      <c r="J48" s="98"/>
      <c r="K48" s="99"/>
      <c r="L48" s="77"/>
      <c r="M48" s="77"/>
      <c r="N48" s="77"/>
      <c r="P48" s="77"/>
      <c r="R48" s="77"/>
      <c r="T48" s="77"/>
      <c r="V48" s="77"/>
      <c r="W48" s="77"/>
      <c r="AB48" s="77"/>
      <c r="AC48" s="77"/>
      <c r="AG48" s="77"/>
      <c r="AI48" s="77"/>
      <c r="AK48" s="77"/>
      <c r="AM48" s="77"/>
      <c r="AO48" s="77"/>
      <c r="AP48" s="77"/>
    </row>
    <row r="49" spans="1:42" s="95" customFormat="1" ht="12" customHeight="1" x14ac:dyDescent="0.25">
      <c r="A49" s="96"/>
      <c r="B49" s="174"/>
      <c r="C49" s="98"/>
      <c r="D49" s="98"/>
      <c r="E49" s="98"/>
      <c r="F49" s="97"/>
      <c r="G49" s="97"/>
      <c r="H49" s="97"/>
      <c r="I49" s="97"/>
      <c r="J49" s="98"/>
      <c r="K49" s="99"/>
      <c r="L49" s="77"/>
      <c r="M49" s="77"/>
      <c r="N49" s="77"/>
      <c r="P49" s="77"/>
      <c r="R49" s="77"/>
      <c r="T49" s="77"/>
      <c r="V49" s="77"/>
      <c r="W49" s="77"/>
      <c r="AB49" s="77"/>
      <c r="AC49" s="77"/>
      <c r="AG49" s="77"/>
      <c r="AI49" s="77"/>
      <c r="AK49" s="77"/>
      <c r="AM49" s="77"/>
      <c r="AO49" s="77"/>
      <c r="AP49" s="77"/>
    </row>
    <row r="50" spans="1:42" s="95" customFormat="1" ht="12" customHeight="1" x14ac:dyDescent="0.25">
      <c r="A50" s="96"/>
      <c r="B50" s="174"/>
      <c r="C50" s="98"/>
      <c r="D50" s="98"/>
      <c r="E50" s="98"/>
      <c r="F50" s="97"/>
      <c r="G50" s="97"/>
      <c r="H50" s="97"/>
      <c r="I50" s="97"/>
      <c r="J50" s="98"/>
      <c r="K50" s="99"/>
      <c r="L50" s="77"/>
      <c r="M50" s="77"/>
      <c r="N50" s="77"/>
      <c r="P50" s="77"/>
      <c r="R50" s="77"/>
      <c r="T50" s="77"/>
      <c r="V50" s="77"/>
      <c r="W50" s="77"/>
      <c r="AB50" s="77"/>
      <c r="AC50" s="77"/>
      <c r="AG50" s="77"/>
      <c r="AI50" s="77"/>
      <c r="AK50" s="77"/>
      <c r="AM50" s="77"/>
      <c r="AO50" s="77"/>
      <c r="AP50" s="77"/>
    </row>
    <row r="51" spans="1:42" s="95" customFormat="1" ht="12" customHeight="1" x14ac:dyDescent="0.25">
      <c r="A51" s="96"/>
      <c r="B51" s="174"/>
      <c r="C51" s="98"/>
      <c r="D51" s="98"/>
      <c r="E51" s="98"/>
      <c r="F51" s="97"/>
      <c r="G51" s="97"/>
      <c r="H51" s="97"/>
      <c r="I51" s="97"/>
      <c r="J51" s="98"/>
      <c r="K51" s="99"/>
      <c r="L51" s="77"/>
      <c r="M51" s="77"/>
      <c r="N51" s="77"/>
      <c r="P51" s="77"/>
      <c r="R51" s="77"/>
      <c r="T51" s="77"/>
      <c r="V51" s="77"/>
      <c r="W51" s="77"/>
      <c r="AB51" s="77"/>
      <c r="AC51" s="77"/>
      <c r="AG51" s="77"/>
      <c r="AI51" s="77"/>
      <c r="AK51" s="77"/>
      <c r="AM51" s="77"/>
      <c r="AO51" s="77"/>
      <c r="AP51" s="77"/>
    </row>
    <row r="52" spans="1:42" s="95" customFormat="1" ht="12.75" customHeight="1" x14ac:dyDescent="0.25">
      <c r="A52" s="96"/>
      <c r="B52" s="174"/>
      <c r="C52" s="98"/>
      <c r="D52" s="98"/>
      <c r="E52" s="98"/>
      <c r="F52" s="97"/>
      <c r="G52" s="97"/>
      <c r="H52" s="97"/>
      <c r="I52" s="97"/>
      <c r="J52" s="98"/>
      <c r="K52" s="99"/>
      <c r="L52" s="77"/>
      <c r="M52" s="77"/>
      <c r="N52" s="77"/>
      <c r="P52" s="77"/>
      <c r="R52" s="77"/>
      <c r="T52" s="77"/>
      <c r="V52" s="77"/>
      <c r="W52" s="77"/>
      <c r="AB52" s="77"/>
      <c r="AC52" s="77"/>
      <c r="AG52" s="77"/>
      <c r="AI52" s="77"/>
      <c r="AK52" s="77"/>
      <c r="AM52" s="77"/>
      <c r="AO52" s="77"/>
      <c r="AP52" s="77"/>
    </row>
    <row r="53" spans="1:42" s="100" customFormat="1" ht="13.5" customHeight="1" thickBot="1" x14ac:dyDescent="0.3">
      <c r="A53" s="149"/>
      <c r="B53" s="175"/>
      <c r="C53" s="187"/>
      <c r="D53" s="187"/>
      <c r="E53" s="187"/>
      <c r="F53" s="150"/>
      <c r="G53" s="150"/>
      <c r="H53" s="150"/>
      <c r="I53" s="150"/>
      <c r="J53" s="78"/>
      <c r="K53" s="78"/>
      <c r="L53" s="78"/>
      <c r="M53" s="78"/>
      <c r="N53" s="78"/>
      <c r="P53" s="78"/>
      <c r="R53" s="78"/>
      <c r="T53" s="78"/>
      <c r="V53" s="78"/>
      <c r="W53" s="78"/>
      <c r="AB53" s="78"/>
      <c r="AC53" s="78"/>
      <c r="AG53" s="78"/>
      <c r="AI53" s="78"/>
      <c r="AK53" s="78"/>
      <c r="AM53" s="78"/>
      <c r="AO53" s="78"/>
      <c r="AP53" s="78"/>
    </row>
    <row r="54" spans="1:42" s="100" customFormat="1" ht="12.75" customHeight="1" x14ac:dyDescent="0.25">
      <c r="A54" s="151"/>
      <c r="B54" s="176"/>
      <c r="C54" s="78"/>
      <c r="D54" s="78"/>
      <c r="E54" s="78"/>
      <c r="J54" s="78"/>
      <c r="K54" s="78"/>
      <c r="L54" s="78"/>
      <c r="M54" s="78"/>
      <c r="N54" s="78"/>
      <c r="P54" s="78"/>
      <c r="R54" s="78"/>
      <c r="T54" s="78"/>
      <c r="V54" s="78"/>
      <c r="W54" s="78"/>
      <c r="AB54" s="78"/>
      <c r="AC54" s="78"/>
      <c r="AG54" s="78"/>
      <c r="AI54" s="78"/>
      <c r="AK54" s="78"/>
      <c r="AM54" s="78"/>
      <c r="AO54" s="78"/>
      <c r="AP54" s="78"/>
    </row>
    <row r="55" spans="1:42" s="100" customFormat="1" ht="12.75" customHeight="1" x14ac:dyDescent="0.25">
      <c r="A55" s="151"/>
      <c r="B55" s="176"/>
      <c r="C55" s="78"/>
      <c r="D55" s="78"/>
      <c r="E55" s="78"/>
      <c r="J55" s="78"/>
      <c r="K55" s="78"/>
      <c r="L55" s="78"/>
      <c r="M55" s="78"/>
      <c r="N55" s="78"/>
      <c r="P55" s="78"/>
      <c r="R55" s="78"/>
      <c r="T55" s="78"/>
      <c r="V55" s="78"/>
      <c r="W55" s="78"/>
      <c r="AB55" s="78"/>
      <c r="AC55" s="78"/>
      <c r="AG55" s="78"/>
      <c r="AI55" s="78"/>
      <c r="AK55" s="78"/>
      <c r="AM55" s="78"/>
      <c r="AO55" s="78"/>
      <c r="AP55" s="78"/>
    </row>
    <row r="56" spans="1:42" s="100" customFormat="1" ht="12.75" customHeight="1" x14ac:dyDescent="0.25">
      <c r="A56" s="151"/>
      <c r="B56" s="176"/>
      <c r="C56" s="78"/>
      <c r="D56" s="78"/>
      <c r="E56" s="78"/>
      <c r="J56" s="78"/>
      <c r="K56" s="78"/>
      <c r="L56" s="78"/>
      <c r="M56" s="78"/>
      <c r="N56" s="78"/>
      <c r="P56" s="78"/>
      <c r="R56" s="78"/>
      <c r="T56" s="78"/>
      <c r="V56" s="78"/>
      <c r="W56" s="78"/>
      <c r="AB56" s="78"/>
      <c r="AC56" s="78"/>
      <c r="AG56" s="78"/>
      <c r="AI56" s="78"/>
      <c r="AK56" s="78"/>
      <c r="AM56" s="78"/>
      <c r="AO56" s="78"/>
      <c r="AP56" s="78"/>
    </row>
    <row r="57" spans="1:42" s="100" customFormat="1" ht="27.75" customHeight="1" x14ac:dyDescent="0.25">
      <c r="A57" s="152"/>
      <c r="B57" s="176"/>
      <c r="C57" s="78"/>
      <c r="D57" s="78"/>
      <c r="E57" s="78"/>
      <c r="H57" s="153"/>
      <c r="J57" s="154"/>
      <c r="K57" s="78"/>
      <c r="L57" s="78"/>
      <c r="M57" s="78"/>
      <c r="N57" s="78"/>
      <c r="P57" s="78"/>
      <c r="R57" s="78"/>
      <c r="T57" s="78"/>
      <c r="V57" s="78"/>
      <c r="W57" s="78"/>
      <c r="AB57" s="78"/>
      <c r="AC57" s="78"/>
      <c r="AG57" s="78"/>
      <c r="AI57" s="78"/>
      <c r="AK57" s="78"/>
      <c r="AM57" s="78"/>
      <c r="AO57" s="78"/>
      <c r="AP57" s="78"/>
    </row>
    <row r="58" spans="1:42" s="100" customFormat="1" x14ac:dyDescent="0.25">
      <c r="B58" s="176"/>
      <c r="C58" s="78"/>
      <c r="D58" s="78"/>
      <c r="E58" s="78"/>
      <c r="J58" s="78"/>
      <c r="K58" s="78"/>
      <c r="L58" s="78"/>
      <c r="M58" s="78"/>
      <c r="N58" s="78"/>
      <c r="P58" s="78"/>
      <c r="R58" s="78"/>
      <c r="T58" s="78"/>
      <c r="V58" s="78"/>
      <c r="W58" s="78"/>
      <c r="AB58" s="78"/>
      <c r="AC58" s="78"/>
      <c r="AG58" s="78"/>
      <c r="AI58" s="78"/>
      <c r="AK58" s="78"/>
      <c r="AM58" s="78"/>
      <c r="AO58" s="78"/>
      <c r="AP58" s="78"/>
    </row>
    <row r="59" spans="1:42" s="100" customFormat="1" ht="12.75" customHeight="1" x14ac:dyDescent="0.25">
      <c r="A59" s="101"/>
      <c r="B59" s="176"/>
      <c r="C59" s="78"/>
      <c r="D59" s="78"/>
      <c r="E59" s="78"/>
      <c r="J59" s="78"/>
      <c r="K59" s="78"/>
      <c r="L59" s="78"/>
      <c r="M59" s="78"/>
      <c r="N59" s="78"/>
      <c r="P59" s="78"/>
      <c r="R59" s="78"/>
      <c r="T59" s="78"/>
      <c r="V59" s="78"/>
      <c r="W59" s="78"/>
      <c r="AB59" s="78"/>
      <c r="AC59" s="78"/>
      <c r="AG59" s="78"/>
      <c r="AI59" s="78"/>
      <c r="AK59" s="78"/>
      <c r="AM59" s="78"/>
      <c r="AO59" s="78"/>
      <c r="AP59" s="78"/>
    </row>
    <row r="60" spans="1:42" s="100" customFormat="1" ht="12.75" customHeight="1" x14ac:dyDescent="0.25">
      <c r="A60" s="101"/>
      <c r="B60" s="176"/>
      <c r="C60" s="78"/>
      <c r="D60" s="78"/>
      <c r="E60" s="78"/>
      <c r="J60" s="78"/>
      <c r="K60" s="78"/>
      <c r="L60" s="78"/>
      <c r="M60" s="78"/>
      <c r="N60" s="78"/>
      <c r="P60" s="78"/>
      <c r="R60" s="78"/>
      <c r="T60" s="78"/>
      <c r="V60" s="78"/>
      <c r="W60" s="78"/>
      <c r="AB60" s="78"/>
      <c r="AC60" s="78"/>
      <c r="AG60" s="78"/>
      <c r="AI60" s="78"/>
      <c r="AK60" s="78"/>
      <c r="AM60" s="78"/>
      <c r="AO60" s="78"/>
      <c r="AP60" s="78"/>
    </row>
    <row r="61" spans="1:42" s="100" customFormat="1" ht="14.25" customHeight="1" x14ac:dyDescent="0.25">
      <c r="A61" s="101"/>
      <c r="B61" s="141"/>
      <c r="C61" s="104"/>
      <c r="D61" s="104"/>
      <c r="E61" s="104"/>
      <c r="F61" s="103"/>
      <c r="G61" s="103"/>
      <c r="H61" s="103"/>
      <c r="I61" s="103"/>
      <c r="J61" s="104"/>
      <c r="K61" s="105"/>
      <c r="L61" s="78"/>
      <c r="M61" s="78"/>
      <c r="N61" s="78"/>
      <c r="P61" s="78"/>
      <c r="R61" s="78"/>
      <c r="T61" s="78"/>
      <c r="V61" s="78"/>
      <c r="W61" s="78"/>
      <c r="AB61" s="78"/>
      <c r="AC61" s="78"/>
      <c r="AG61" s="78"/>
      <c r="AI61" s="78"/>
      <c r="AK61" s="78"/>
      <c r="AM61" s="78"/>
      <c r="AO61" s="78"/>
      <c r="AP61" s="78"/>
    </row>
    <row r="62" spans="1:42" s="100" customFormat="1" ht="14.25" customHeight="1" x14ac:dyDescent="0.25">
      <c r="B62" s="176"/>
      <c r="C62" s="78"/>
      <c r="D62" s="78"/>
      <c r="E62" s="78"/>
      <c r="J62" s="78"/>
      <c r="K62" s="105"/>
      <c r="L62" s="78"/>
      <c r="M62" s="78"/>
      <c r="N62" s="78"/>
      <c r="P62" s="78"/>
      <c r="R62" s="78"/>
      <c r="T62" s="78"/>
      <c r="V62" s="78"/>
      <c r="W62" s="78"/>
      <c r="AB62" s="78"/>
      <c r="AC62" s="78"/>
      <c r="AG62" s="78"/>
      <c r="AI62" s="78"/>
      <c r="AK62" s="78"/>
      <c r="AM62" s="78"/>
      <c r="AO62" s="78"/>
      <c r="AP62" s="78"/>
    </row>
    <row r="63" spans="1:42" s="100" customFormat="1" ht="14.25" customHeight="1" x14ac:dyDescent="0.25">
      <c r="B63" s="176"/>
      <c r="C63" s="78"/>
      <c r="D63" s="78"/>
      <c r="E63" s="78"/>
      <c r="J63" s="78"/>
      <c r="K63" s="105"/>
      <c r="L63" s="78"/>
      <c r="M63" s="78"/>
      <c r="N63" s="78"/>
      <c r="P63" s="78"/>
      <c r="R63" s="78"/>
      <c r="T63" s="78"/>
      <c r="V63" s="78"/>
      <c r="W63" s="78"/>
      <c r="AB63" s="78"/>
      <c r="AC63" s="78"/>
      <c r="AG63" s="78"/>
      <c r="AI63" s="78"/>
      <c r="AK63" s="78"/>
      <c r="AM63" s="78"/>
      <c r="AO63" s="78"/>
      <c r="AP63" s="78"/>
    </row>
    <row r="64" spans="1:42" s="100" customFormat="1" ht="14.25" customHeight="1" x14ac:dyDescent="0.25">
      <c r="B64" s="176"/>
      <c r="C64" s="78"/>
      <c r="D64" s="78"/>
      <c r="E64" s="78"/>
      <c r="J64" s="78"/>
      <c r="K64" s="105"/>
      <c r="L64" s="78"/>
      <c r="M64" s="78"/>
      <c r="N64" s="78"/>
      <c r="P64" s="78"/>
      <c r="R64" s="78"/>
      <c r="T64" s="78"/>
      <c r="V64" s="78"/>
      <c r="W64" s="78"/>
      <c r="AB64" s="78"/>
      <c r="AC64" s="78"/>
      <c r="AG64" s="78"/>
      <c r="AI64" s="78"/>
      <c r="AK64" s="78"/>
      <c r="AM64" s="78"/>
      <c r="AO64" s="78"/>
      <c r="AP64" s="78"/>
    </row>
    <row r="65" spans="1:42" s="100" customFormat="1" ht="14.25" customHeight="1" x14ac:dyDescent="0.25">
      <c r="B65" s="176"/>
      <c r="C65" s="78"/>
      <c r="D65" s="78"/>
      <c r="E65" s="78"/>
      <c r="J65" s="78"/>
      <c r="K65" s="105"/>
      <c r="L65" s="78"/>
      <c r="M65" s="78"/>
      <c r="N65" s="78"/>
      <c r="P65" s="78"/>
      <c r="R65" s="78"/>
      <c r="T65" s="78"/>
      <c r="V65" s="78"/>
      <c r="W65" s="78"/>
      <c r="AB65" s="78"/>
      <c r="AC65" s="78"/>
      <c r="AG65" s="78"/>
      <c r="AI65" s="78"/>
      <c r="AK65" s="78"/>
      <c r="AM65" s="78"/>
      <c r="AO65" s="78"/>
      <c r="AP65" s="78"/>
    </row>
    <row r="66" spans="1:42" s="100" customFormat="1" ht="14.25" customHeight="1" x14ac:dyDescent="0.25">
      <c r="B66" s="176"/>
      <c r="C66" s="78"/>
      <c r="D66" s="78"/>
      <c r="E66" s="78"/>
      <c r="J66" s="78"/>
      <c r="K66" s="105"/>
      <c r="L66" s="78"/>
      <c r="M66" s="78"/>
      <c r="N66" s="78"/>
      <c r="P66" s="78"/>
      <c r="R66" s="78"/>
      <c r="T66" s="78"/>
      <c r="V66" s="78"/>
      <c r="W66" s="78"/>
      <c r="AB66" s="78"/>
      <c r="AC66" s="78"/>
      <c r="AG66" s="78"/>
      <c r="AI66" s="78"/>
      <c r="AK66" s="78"/>
      <c r="AM66" s="78"/>
      <c r="AO66" s="78"/>
      <c r="AP66" s="78"/>
    </row>
    <row r="67" spans="1:42" s="100" customFormat="1" ht="14.25" customHeight="1" x14ac:dyDescent="0.25">
      <c r="B67" s="176"/>
      <c r="C67" s="78"/>
      <c r="D67" s="78"/>
      <c r="E67" s="78"/>
      <c r="J67" s="78"/>
      <c r="K67" s="105"/>
      <c r="L67" s="78"/>
      <c r="M67" s="78"/>
      <c r="N67" s="78"/>
      <c r="P67" s="78"/>
      <c r="R67" s="78"/>
      <c r="T67" s="78"/>
      <c r="V67" s="78"/>
      <c r="W67" s="78"/>
      <c r="AB67" s="78"/>
      <c r="AC67" s="78"/>
      <c r="AG67" s="78"/>
      <c r="AI67" s="78"/>
      <c r="AK67" s="78"/>
      <c r="AM67" s="78"/>
      <c r="AO67" s="78"/>
      <c r="AP67" s="78"/>
    </row>
    <row r="68" spans="1:42" s="100" customFormat="1" ht="14.25" customHeight="1" x14ac:dyDescent="0.25">
      <c r="B68" s="176"/>
      <c r="C68" s="78"/>
      <c r="D68" s="78"/>
      <c r="E68" s="78"/>
      <c r="J68" s="78"/>
      <c r="K68" s="105"/>
      <c r="L68" s="78"/>
      <c r="M68" s="78"/>
      <c r="N68" s="78"/>
      <c r="P68" s="78"/>
      <c r="R68" s="78"/>
      <c r="T68" s="78"/>
      <c r="V68" s="78"/>
      <c r="W68" s="78"/>
      <c r="AB68" s="78"/>
      <c r="AC68" s="78"/>
      <c r="AG68" s="78"/>
      <c r="AI68" s="78"/>
      <c r="AK68" s="78"/>
      <c r="AM68" s="78"/>
      <c r="AO68" s="78"/>
      <c r="AP68" s="78"/>
    </row>
    <row r="69" spans="1:42" s="100" customFormat="1" ht="14.25" customHeight="1" x14ac:dyDescent="0.25">
      <c r="B69" s="176"/>
      <c r="C69" s="78"/>
      <c r="D69" s="78"/>
      <c r="E69" s="78"/>
      <c r="J69" s="78"/>
      <c r="K69" s="105"/>
      <c r="L69" s="78"/>
      <c r="M69" s="78"/>
      <c r="N69" s="78"/>
      <c r="P69" s="78"/>
      <c r="R69" s="78"/>
      <c r="T69" s="78"/>
      <c r="V69" s="78"/>
      <c r="W69" s="78"/>
      <c r="AB69" s="78"/>
      <c r="AC69" s="78"/>
      <c r="AG69" s="78"/>
      <c r="AI69" s="78"/>
      <c r="AK69" s="78"/>
      <c r="AM69" s="78"/>
      <c r="AO69" s="78"/>
      <c r="AP69" s="78"/>
    </row>
    <row r="70" spans="1:42" s="100" customFormat="1" ht="14.25" customHeight="1" x14ac:dyDescent="0.25">
      <c r="B70" s="176"/>
      <c r="C70" s="78"/>
      <c r="D70" s="78"/>
      <c r="E70" s="78"/>
      <c r="J70" s="78"/>
      <c r="K70" s="105"/>
      <c r="L70" s="78"/>
      <c r="M70" s="78"/>
      <c r="N70" s="78"/>
      <c r="P70" s="78"/>
      <c r="R70" s="78"/>
      <c r="T70" s="78"/>
      <c r="V70" s="78"/>
      <c r="W70" s="78"/>
      <c r="AB70" s="78"/>
      <c r="AC70" s="78"/>
      <c r="AG70" s="78"/>
      <c r="AI70" s="78"/>
      <c r="AK70" s="78"/>
      <c r="AM70" s="78"/>
      <c r="AO70" s="78"/>
      <c r="AP70" s="78"/>
    </row>
    <row r="71" spans="1:42" s="100" customFormat="1" ht="14.25" customHeight="1" x14ac:dyDescent="0.25">
      <c r="B71" s="176"/>
      <c r="C71" s="78"/>
      <c r="D71" s="78"/>
      <c r="E71" s="78"/>
      <c r="J71" s="78"/>
      <c r="K71" s="105"/>
      <c r="L71" s="78"/>
      <c r="M71" s="78"/>
      <c r="N71" s="78"/>
      <c r="P71" s="78"/>
      <c r="R71" s="78"/>
      <c r="T71" s="78"/>
      <c r="V71" s="78"/>
      <c r="W71" s="78"/>
      <c r="AB71" s="78"/>
      <c r="AC71" s="78"/>
      <c r="AG71" s="78"/>
      <c r="AI71" s="78"/>
      <c r="AK71" s="78"/>
      <c r="AM71" s="78"/>
      <c r="AO71" s="78"/>
      <c r="AP71" s="78"/>
    </row>
    <row r="72" spans="1:42" s="100" customFormat="1" ht="14.25" customHeight="1" x14ac:dyDescent="0.25">
      <c r="B72" s="176"/>
      <c r="C72" s="78"/>
      <c r="D72" s="78"/>
      <c r="E72" s="78"/>
      <c r="J72" s="78"/>
      <c r="K72" s="105"/>
      <c r="L72" s="78"/>
      <c r="M72" s="78"/>
      <c r="N72" s="78"/>
      <c r="P72" s="78"/>
      <c r="R72" s="78"/>
      <c r="T72" s="78"/>
      <c r="V72" s="78"/>
      <c r="W72" s="78"/>
      <c r="AB72" s="78"/>
      <c r="AC72" s="78"/>
      <c r="AG72" s="78"/>
      <c r="AI72" s="78"/>
      <c r="AK72" s="78"/>
      <c r="AM72" s="78"/>
      <c r="AO72" s="78"/>
      <c r="AP72" s="78"/>
    </row>
    <row r="73" spans="1:42" s="100" customFormat="1" ht="14.25" customHeight="1" x14ac:dyDescent="0.25">
      <c r="B73" s="176"/>
      <c r="C73" s="78"/>
      <c r="D73" s="78"/>
      <c r="E73" s="78"/>
      <c r="J73" s="78"/>
      <c r="K73" s="105"/>
      <c r="L73" s="78"/>
      <c r="M73" s="78"/>
      <c r="N73" s="78"/>
      <c r="P73" s="78"/>
      <c r="R73" s="78"/>
      <c r="T73" s="78"/>
      <c r="V73" s="78"/>
      <c r="W73" s="78"/>
      <c r="AB73" s="78"/>
      <c r="AC73" s="78"/>
      <c r="AG73" s="78"/>
      <c r="AI73" s="78"/>
      <c r="AK73" s="78"/>
      <c r="AM73" s="78"/>
      <c r="AO73" s="78"/>
      <c r="AP73" s="78"/>
    </row>
    <row r="74" spans="1:42" s="100" customFormat="1" ht="14.25" customHeight="1" x14ac:dyDescent="0.25">
      <c r="B74" s="176"/>
      <c r="C74" s="78"/>
      <c r="D74" s="78"/>
      <c r="E74" s="78"/>
      <c r="J74" s="78"/>
      <c r="K74" s="105"/>
      <c r="L74" s="78"/>
      <c r="M74" s="78"/>
      <c r="N74" s="78"/>
      <c r="P74" s="78"/>
      <c r="R74" s="78"/>
      <c r="T74" s="78"/>
      <c r="V74" s="78"/>
      <c r="W74" s="78"/>
      <c r="AB74" s="78"/>
      <c r="AC74" s="78"/>
      <c r="AG74" s="78"/>
      <c r="AI74" s="78"/>
      <c r="AK74" s="78"/>
      <c r="AM74" s="78"/>
      <c r="AO74" s="78"/>
      <c r="AP74" s="78"/>
    </row>
    <row r="75" spans="1:42" s="100" customFormat="1" ht="14.25" customHeight="1" x14ac:dyDescent="0.25">
      <c r="A75" s="102"/>
      <c r="B75" s="141"/>
      <c r="C75" s="104"/>
      <c r="D75" s="104"/>
      <c r="E75" s="104"/>
      <c r="F75" s="103"/>
      <c r="G75" s="103"/>
      <c r="H75" s="103"/>
      <c r="I75" s="103"/>
      <c r="J75" s="104"/>
      <c r="K75" s="105"/>
      <c r="L75" s="78"/>
      <c r="M75" s="78"/>
      <c r="N75" s="78"/>
      <c r="P75" s="78"/>
      <c r="R75" s="78"/>
      <c r="T75" s="78"/>
      <c r="V75" s="78"/>
      <c r="W75" s="78"/>
      <c r="AB75" s="78"/>
      <c r="AC75" s="78"/>
      <c r="AG75" s="78"/>
      <c r="AI75" s="78"/>
      <c r="AK75" s="78"/>
      <c r="AM75" s="78"/>
      <c r="AO75" s="78"/>
      <c r="AP75" s="78"/>
    </row>
  </sheetData>
  <mergeCells count="126">
    <mergeCell ref="A36:K36"/>
    <mergeCell ref="A37:K37"/>
    <mergeCell ref="K4:M4"/>
    <mergeCell ref="T4:Y4"/>
    <mergeCell ref="BU34:BU35"/>
    <mergeCell ref="BV34:BV35"/>
    <mergeCell ref="BW34:BW35"/>
    <mergeCell ref="BX34:BX35"/>
    <mergeCell ref="BY34:BY35"/>
    <mergeCell ref="A35:K35"/>
    <mergeCell ref="BO34:BO35"/>
    <mergeCell ref="BP34:BP35"/>
    <mergeCell ref="BQ34:BQ35"/>
    <mergeCell ref="BR34:BR35"/>
    <mergeCell ref="BS34:BS35"/>
    <mergeCell ref="BT34:BT35"/>
    <mergeCell ref="BI34:BI35"/>
    <mergeCell ref="BJ34:BJ35"/>
    <mergeCell ref="BK34:BK35"/>
    <mergeCell ref="BL34:BL35"/>
    <mergeCell ref="BM34:BM35"/>
    <mergeCell ref="BN34:BN35"/>
    <mergeCell ref="BC34:BC35"/>
    <mergeCell ref="BD34:BD35"/>
    <mergeCell ref="BE34:BE35"/>
    <mergeCell ref="BF34:BF35"/>
    <mergeCell ref="BG34:BG35"/>
    <mergeCell ref="BH34:BH35"/>
    <mergeCell ref="AW34:AW35"/>
    <mergeCell ref="AX34:AX35"/>
    <mergeCell ref="AY34:AY35"/>
    <mergeCell ref="AZ34:AZ35"/>
    <mergeCell ref="BA34:BA35"/>
    <mergeCell ref="BB34:BB35"/>
    <mergeCell ref="AQ34:AQ35"/>
    <mergeCell ref="AR34:AR35"/>
    <mergeCell ref="AS34:AS35"/>
    <mergeCell ref="AT34:AT35"/>
    <mergeCell ref="AU34:AU35"/>
    <mergeCell ref="AV34:AV35"/>
    <mergeCell ref="AK34:AK35"/>
    <mergeCell ref="AL34:AL35"/>
    <mergeCell ref="AM34:AM35"/>
    <mergeCell ref="AN34:AN35"/>
    <mergeCell ref="AO34:AO35"/>
    <mergeCell ref="AP34:AP35"/>
    <mergeCell ref="AE34:AE35"/>
    <mergeCell ref="AF34:AF35"/>
    <mergeCell ref="AG34:AG35"/>
    <mergeCell ref="AH34:AH35"/>
    <mergeCell ref="AI34:AI35"/>
    <mergeCell ref="AJ34:AJ35"/>
    <mergeCell ref="X34:X35"/>
    <mergeCell ref="Z34:Z35"/>
    <mergeCell ref="AA34:AA35"/>
    <mergeCell ref="AB34:AB35"/>
    <mergeCell ref="AC34:AC35"/>
    <mergeCell ref="AD34:AD35"/>
    <mergeCell ref="R34:R35"/>
    <mergeCell ref="S34:S35"/>
    <mergeCell ref="T34:T35"/>
    <mergeCell ref="U34:U35"/>
    <mergeCell ref="V34:V35"/>
    <mergeCell ref="W34:W35"/>
    <mergeCell ref="AS5:AS6"/>
    <mergeCell ref="A7:AS7"/>
    <mergeCell ref="A17:AS17"/>
    <mergeCell ref="A34:K34"/>
    <mergeCell ref="L34:L35"/>
    <mergeCell ref="M34:M35"/>
    <mergeCell ref="N34:N35"/>
    <mergeCell ref="O34:O35"/>
    <mergeCell ref="P34:P35"/>
    <mergeCell ref="Q34:Q35"/>
    <mergeCell ref="AM5:AM6"/>
    <mergeCell ref="AN5:AN6"/>
    <mergeCell ref="AO5:AO6"/>
    <mergeCell ref="AP5:AP6"/>
    <mergeCell ref="AQ5:AQ6"/>
    <mergeCell ref="AR5:AR6"/>
    <mergeCell ref="AG5:AG6"/>
    <mergeCell ref="AH5:AH6"/>
    <mergeCell ref="AI5:AI6"/>
    <mergeCell ref="AJ5:AJ6"/>
    <mergeCell ref="AK5:AK6"/>
    <mergeCell ref="AL5:AL6"/>
    <mergeCell ref="AA5:AA6"/>
    <mergeCell ref="AB5:AB6"/>
    <mergeCell ref="AC5:AC6"/>
    <mergeCell ref="AD5:AD6"/>
    <mergeCell ref="AE5:AE6"/>
    <mergeCell ref="AF5:AF6"/>
    <mergeCell ref="U5:U6"/>
    <mergeCell ref="V5:V6"/>
    <mergeCell ref="W5:W6"/>
    <mergeCell ref="X5:X6"/>
    <mergeCell ref="Y5:Y6"/>
    <mergeCell ref="Z5:Z6"/>
    <mergeCell ref="AG4:AL4"/>
    <mergeCell ref="AM4:AS4"/>
    <mergeCell ref="D5:F5"/>
    <mergeCell ref="J5:J6"/>
    <mergeCell ref="K5:K6"/>
    <mergeCell ref="L5:L6"/>
    <mergeCell ref="M5:M6"/>
    <mergeCell ref="N5:N6"/>
    <mergeCell ref="O5:O6"/>
    <mergeCell ref="P5:P6"/>
    <mergeCell ref="C4:F4"/>
    <mergeCell ref="G4:I5"/>
    <mergeCell ref="N4:S4"/>
    <mergeCell ref="Z4:AF4"/>
    <mergeCell ref="Q5:Q6"/>
    <mergeCell ref="R5:R6"/>
    <mergeCell ref="S5:S6"/>
    <mergeCell ref="T5:T6"/>
    <mergeCell ref="A1:C1"/>
    <mergeCell ref="D1:AM1"/>
    <mergeCell ref="AN1:AS1"/>
    <mergeCell ref="A3:A6"/>
    <mergeCell ref="B3:F3"/>
    <mergeCell ref="G3:I3"/>
    <mergeCell ref="J3:S3"/>
    <mergeCell ref="T3:AF3"/>
    <mergeCell ref="AG3:AS3"/>
    <mergeCell ref="B4:B6"/>
  </mergeCells>
  <conditionalFormatting sqref="G8:I16">
    <cfRule type="cellIs" dxfId="1" priority="1" operator="lessThan">
      <formula>0</formula>
    </cfRule>
  </conditionalFormatting>
  <conditionalFormatting sqref="G18:I26">
    <cfRule type="cellIs" dxfId="0" priority="2" operator="lessThan">
      <formula>0</formula>
    </cfRule>
  </conditionalFormatting>
  <pageMargins left="0.7" right="0.7" top="0.75" bottom="0.75" header="0.3" footer="0.3"/>
  <pageSetup scale="57" orientation="portrait" r:id="rId1"/>
  <colBreaks count="1" manualBreakCount="1">
    <brk id="6"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F50E7-E912-49FE-93A0-198E147D84DF}">
  <dimension ref="A1:BZ75"/>
  <sheetViews>
    <sheetView topLeftCell="I4" workbookViewId="0">
      <selection activeCell="D8" sqref="D8"/>
    </sheetView>
  </sheetViews>
  <sheetFormatPr baseColWidth="10" defaultColWidth="11.42578125" defaultRowHeight="12.75" customHeight="1" x14ac:dyDescent="0.25"/>
  <cols>
    <col min="1" max="1" width="52.5703125" style="262" customWidth="1"/>
    <col min="2" max="2" width="65.140625" style="262" customWidth="1"/>
    <col min="3" max="5" width="19.28515625" style="61" customWidth="1"/>
    <col min="6" max="6" width="18.28515625" style="262" customWidth="1"/>
    <col min="7" max="7" width="7.85546875" style="262" customWidth="1"/>
    <col min="8" max="8" width="7.5703125" style="262" bestFit="1" customWidth="1"/>
    <col min="9" max="9" width="7" style="262" bestFit="1" customWidth="1"/>
    <col min="10" max="10" width="21.42578125" style="61" bestFit="1" customWidth="1"/>
    <col min="11" max="11" width="19.42578125" style="61" customWidth="1"/>
    <col min="12" max="12" width="20.140625" style="61" bestFit="1" customWidth="1"/>
    <col min="13" max="13" width="16.85546875" style="61" customWidth="1"/>
    <col min="14" max="14" width="18.5703125" style="61" hidden="1" customWidth="1"/>
    <col min="15" max="15" width="21.42578125" style="262" hidden="1" customWidth="1"/>
    <col min="16" max="16" width="19.140625" style="262" hidden="1" customWidth="1"/>
    <col min="17" max="17" width="23.140625" style="262" hidden="1" customWidth="1"/>
    <col min="18" max="18" width="19.42578125" style="262" hidden="1" customWidth="1"/>
    <col min="19" max="19" width="21" style="262" hidden="1" customWidth="1"/>
    <col min="20" max="20" width="18.5703125" style="61" customWidth="1"/>
    <col min="21" max="21" width="20.85546875" style="262" hidden="1" customWidth="1"/>
    <col min="22" max="22" width="18.5703125" style="61" customWidth="1"/>
    <col min="23" max="23" width="21.42578125" style="262" customWidth="1"/>
    <col min="24" max="24" width="18.42578125" style="61" bestFit="1" customWidth="1"/>
    <col min="25" max="25" width="22.140625" style="262" customWidth="1"/>
    <col min="26" max="26" width="15.5703125" style="262" hidden="1" customWidth="1"/>
    <col min="27" max="27" width="17.28515625" style="262" customWidth="1"/>
    <col min="28" max="28" width="21.5703125" style="53" customWidth="1"/>
    <col min="29" max="29" width="21" style="61" hidden="1" customWidth="1"/>
    <col min="30" max="30" width="21.42578125" style="61" hidden="1" customWidth="1"/>
    <col min="31" max="31" width="15.5703125" style="61" hidden="1" customWidth="1"/>
    <col min="32" max="32" width="14.140625" style="61" hidden="1" customWidth="1"/>
    <col min="33" max="33" width="16.28515625" style="61" hidden="1" customWidth="1"/>
    <col min="34" max="34" width="21.7109375" style="61" hidden="1" customWidth="1"/>
    <col min="35" max="35" width="21" style="61" hidden="1" customWidth="1"/>
    <col min="36" max="36" width="21.42578125" style="61" hidden="1" customWidth="1"/>
    <col min="37" max="40" width="0" style="61" hidden="1" customWidth="1"/>
    <col min="41" max="41" width="16.28515625" style="61" hidden="1" customWidth="1"/>
    <col min="42" max="42" width="19.5703125" style="61" hidden="1" customWidth="1"/>
    <col min="43" max="43" width="21.42578125" style="61" hidden="1" customWidth="1"/>
    <col min="44" max="44" width="0" style="61" hidden="1" customWidth="1"/>
    <col min="45" max="45" width="13" style="61" hidden="1" customWidth="1"/>
    <col min="46" max="47" width="0" style="61" hidden="1" customWidth="1"/>
    <col min="48" max="48" width="12.42578125" style="61" hidden="1" customWidth="1"/>
    <col min="49" max="49" width="11.42578125" style="61" bestFit="1"/>
    <col min="50" max="53" width="11.42578125" style="262" bestFit="1"/>
    <col min="54" max="16384" width="11.42578125" style="262"/>
  </cols>
  <sheetData>
    <row r="1" spans="1:53" ht="124.5" customHeight="1" x14ac:dyDescent="0.25">
      <c r="A1" s="260"/>
      <c r="B1" s="260"/>
      <c r="C1" s="260"/>
      <c r="D1" s="108" t="s">
        <v>0</v>
      </c>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261"/>
      <c r="AO1" s="261"/>
      <c r="AP1" s="261"/>
      <c r="AQ1" s="261"/>
      <c r="AR1" s="261"/>
      <c r="AS1" s="261"/>
      <c r="AT1" s="72"/>
      <c r="AU1" s="72"/>
      <c r="AV1" s="72"/>
      <c r="AW1" s="72"/>
      <c r="AX1" s="33"/>
      <c r="AY1" s="33"/>
    </row>
    <row r="2" spans="1:53" s="263" customFormat="1" ht="21.75" customHeight="1" x14ac:dyDescent="0.25">
      <c r="A2" s="4"/>
      <c r="B2" s="4"/>
      <c r="C2" s="54"/>
      <c r="D2" s="54"/>
      <c r="E2" s="253"/>
      <c r="F2" s="4"/>
      <c r="G2" s="4"/>
      <c r="H2" s="5"/>
      <c r="I2" s="4"/>
      <c r="J2" s="54"/>
      <c r="K2" s="253"/>
      <c r="L2" s="54"/>
      <c r="M2" s="253"/>
      <c r="N2" s="253"/>
      <c r="O2" s="4"/>
      <c r="P2" s="5"/>
      <c r="Q2" s="5"/>
      <c r="R2" s="4"/>
      <c r="S2" s="4"/>
      <c r="T2" s="253"/>
      <c r="U2" s="5"/>
      <c r="V2" s="253"/>
      <c r="W2" s="5"/>
      <c r="X2" s="253"/>
      <c r="Y2" s="5"/>
      <c r="Z2" s="4"/>
      <c r="AA2" s="4"/>
      <c r="AB2" s="252"/>
      <c r="AC2" s="253"/>
      <c r="AD2" s="253"/>
      <c r="AE2" s="54"/>
      <c r="AF2" s="54"/>
      <c r="AG2" s="54"/>
      <c r="AH2" s="54"/>
      <c r="AI2" s="253"/>
      <c r="AJ2" s="253"/>
      <c r="AK2" s="54"/>
      <c r="AL2" s="54"/>
      <c r="AM2" s="54"/>
      <c r="AN2" s="54"/>
      <c r="AO2" s="253"/>
      <c r="AP2" s="253"/>
      <c r="AQ2" s="253"/>
      <c r="AR2" s="54"/>
      <c r="AS2" s="54"/>
      <c r="AT2" s="72"/>
      <c r="AU2" s="72"/>
      <c r="AV2" s="72"/>
      <c r="AW2" s="72"/>
      <c r="AX2" s="33"/>
      <c r="AY2" s="33"/>
      <c r="AZ2" s="110"/>
      <c r="BA2" s="110"/>
    </row>
    <row r="3" spans="1:53" s="48" customFormat="1" ht="31.5" customHeight="1" x14ac:dyDescent="0.25">
      <c r="A3" s="264" t="s">
        <v>1</v>
      </c>
      <c r="B3" s="265" t="s">
        <v>2</v>
      </c>
      <c r="C3" s="265"/>
      <c r="D3" s="265"/>
      <c r="E3" s="265"/>
      <c r="F3" s="265"/>
      <c r="G3" s="266" t="s">
        <v>3</v>
      </c>
      <c r="H3" s="266"/>
      <c r="I3" s="266"/>
      <c r="J3" s="267" t="s">
        <v>4</v>
      </c>
      <c r="K3" s="267"/>
      <c r="L3" s="267"/>
      <c r="M3" s="267"/>
      <c r="N3" s="267"/>
      <c r="O3" s="267"/>
      <c r="P3" s="267"/>
      <c r="Q3" s="267"/>
      <c r="R3" s="267"/>
      <c r="S3" s="267"/>
      <c r="T3" s="268" t="s">
        <v>5</v>
      </c>
      <c r="U3" s="268"/>
      <c r="V3" s="268"/>
      <c r="W3" s="268"/>
      <c r="X3" s="268"/>
      <c r="Y3" s="268"/>
      <c r="Z3" s="268"/>
      <c r="AA3" s="268"/>
      <c r="AB3" s="268"/>
      <c r="AC3" s="268"/>
      <c r="AD3" s="268"/>
      <c r="AE3" s="268"/>
      <c r="AF3" s="268"/>
      <c r="AG3" s="269" t="s">
        <v>6</v>
      </c>
      <c r="AH3" s="269"/>
      <c r="AI3" s="269"/>
      <c r="AJ3" s="269"/>
      <c r="AK3" s="269"/>
      <c r="AL3" s="269"/>
      <c r="AM3" s="269"/>
      <c r="AN3" s="269"/>
      <c r="AO3" s="269"/>
      <c r="AP3" s="269"/>
      <c r="AQ3" s="269"/>
      <c r="AR3" s="269"/>
      <c r="AS3" s="269"/>
      <c r="AT3" s="72"/>
      <c r="AU3" s="72"/>
      <c r="AV3" s="72"/>
      <c r="AW3" s="72"/>
      <c r="AX3" s="33"/>
      <c r="AY3" s="33"/>
      <c r="AZ3" s="117"/>
      <c r="BA3" s="117"/>
    </row>
    <row r="4" spans="1:53" s="48" customFormat="1" ht="15" customHeight="1" x14ac:dyDescent="0.25">
      <c r="A4" s="264"/>
      <c r="B4" s="270" t="s">
        <v>7</v>
      </c>
      <c r="C4" s="271" t="s">
        <v>8</v>
      </c>
      <c r="D4" s="271"/>
      <c r="E4" s="271"/>
      <c r="F4" s="271"/>
      <c r="G4" s="272" t="s">
        <v>9</v>
      </c>
      <c r="H4" s="272"/>
      <c r="I4" s="272"/>
      <c r="J4" s="273" t="s">
        <v>10</v>
      </c>
      <c r="K4" s="274" t="s">
        <v>11</v>
      </c>
      <c r="L4" s="274"/>
      <c r="M4" s="275"/>
      <c r="N4" s="276" t="s">
        <v>12</v>
      </c>
      <c r="O4" s="276"/>
      <c r="P4" s="276"/>
      <c r="Q4" s="276"/>
      <c r="R4" s="276"/>
      <c r="S4" s="276"/>
      <c r="T4" s="277" t="s">
        <v>13</v>
      </c>
      <c r="U4" s="277"/>
      <c r="V4" s="277"/>
      <c r="W4" s="277"/>
      <c r="X4" s="277"/>
      <c r="Y4" s="277"/>
      <c r="Z4" s="277" t="s">
        <v>14</v>
      </c>
      <c r="AA4" s="277"/>
      <c r="AB4" s="277"/>
      <c r="AC4" s="277"/>
      <c r="AD4" s="277"/>
      <c r="AE4" s="277"/>
      <c r="AF4" s="277"/>
      <c r="AG4" s="278" t="s">
        <v>15</v>
      </c>
      <c r="AH4" s="278"/>
      <c r="AI4" s="278"/>
      <c r="AJ4" s="278"/>
      <c r="AK4" s="278"/>
      <c r="AL4" s="278"/>
      <c r="AM4" s="269" t="s">
        <v>16</v>
      </c>
      <c r="AN4" s="269"/>
      <c r="AO4" s="269"/>
      <c r="AP4" s="269"/>
      <c r="AQ4" s="269"/>
      <c r="AR4" s="269"/>
      <c r="AS4" s="269"/>
      <c r="AT4" s="72"/>
      <c r="AU4" s="72"/>
      <c r="AV4" s="72"/>
      <c r="AW4" s="72"/>
      <c r="AX4" s="33"/>
      <c r="AY4" s="33"/>
      <c r="AZ4" s="117"/>
      <c r="BA4" s="117"/>
    </row>
    <row r="5" spans="1:53" s="48" customFormat="1" ht="15" customHeight="1" x14ac:dyDescent="0.25">
      <c r="A5" s="264"/>
      <c r="B5" s="270"/>
      <c r="C5" s="279" t="s">
        <v>17</v>
      </c>
      <c r="D5" s="280" t="s">
        <v>10</v>
      </c>
      <c r="E5" s="280"/>
      <c r="F5" s="280"/>
      <c r="G5" s="272"/>
      <c r="H5" s="272"/>
      <c r="I5" s="272"/>
      <c r="J5" s="281" t="s">
        <v>18</v>
      </c>
      <c r="K5" s="282" t="s">
        <v>120</v>
      </c>
      <c r="L5" s="283" t="s">
        <v>19</v>
      </c>
      <c r="M5" s="284" t="s">
        <v>20</v>
      </c>
      <c r="N5" s="281" t="s">
        <v>21</v>
      </c>
      <c r="O5" s="276" t="s">
        <v>22</v>
      </c>
      <c r="P5" s="276" t="s">
        <v>23</v>
      </c>
      <c r="Q5" s="276" t="s">
        <v>24</v>
      </c>
      <c r="R5" s="276" t="s">
        <v>25</v>
      </c>
      <c r="S5" s="276" t="s">
        <v>26</v>
      </c>
      <c r="T5" s="285" t="s">
        <v>27</v>
      </c>
      <c r="U5" s="286" t="s">
        <v>107</v>
      </c>
      <c r="V5" s="285" t="s">
        <v>29</v>
      </c>
      <c r="W5" s="286" t="s">
        <v>32</v>
      </c>
      <c r="X5" s="285" t="s">
        <v>30</v>
      </c>
      <c r="Y5" s="286" t="s">
        <v>31</v>
      </c>
      <c r="Z5" s="287" t="s">
        <v>33</v>
      </c>
      <c r="AA5" s="287" t="s">
        <v>34</v>
      </c>
      <c r="AB5" s="288" t="s">
        <v>35</v>
      </c>
      <c r="AC5" s="289" t="s">
        <v>108</v>
      </c>
      <c r="AD5" s="290" t="s">
        <v>37</v>
      </c>
      <c r="AE5" s="290" t="s">
        <v>38</v>
      </c>
      <c r="AF5" s="290" t="s">
        <v>39</v>
      </c>
      <c r="AG5" s="269" t="s">
        <v>40</v>
      </c>
      <c r="AH5" s="269" t="s">
        <v>41</v>
      </c>
      <c r="AI5" s="269" t="s">
        <v>42</v>
      </c>
      <c r="AJ5" s="269" t="s">
        <v>43</v>
      </c>
      <c r="AK5" s="269" t="s">
        <v>44</v>
      </c>
      <c r="AL5" s="269" t="s">
        <v>45</v>
      </c>
      <c r="AM5" s="269" t="s">
        <v>46</v>
      </c>
      <c r="AN5" s="269" t="s">
        <v>47</v>
      </c>
      <c r="AO5" s="269" t="s">
        <v>48</v>
      </c>
      <c r="AP5" s="269" t="s">
        <v>49</v>
      </c>
      <c r="AQ5" s="269" t="s">
        <v>50</v>
      </c>
      <c r="AR5" s="269" t="s">
        <v>51</v>
      </c>
      <c r="AS5" s="269" t="s">
        <v>52</v>
      </c>
      <c r="AT5" s="72"/>
      <c r="AU5" s="72"/>
      <c r="AV5" s="72"/>
      <c r="AW5" s="72"/>
      <c r="AX5" s="33"/>
      <c r="AY5" s="33"/>
      <c r="AZ5" s="117"/>
      <c r="BA5" s="117"/>
    </row>
    <row r="6" spans="1:53" s="48" customFormat="1" ht="78.95" customHeight="1" x14ac:dyDescent="0.25">
      <c r="A6" s="264"/>
      <c r="B6" s="270"/>
      <c r="C6" s="279" t="s">
        <v>53</v>
      </c>
      <c r="D6" s="279" t="s">
        <v>54</v>
      </c>
      <c r="E6" s="291" t="s">
        <v>55</v>
      </c>
      <c r="F6" s="292" t="s">
        <v>56</v>
      </c>
      <c r="G6" s="293" t="s">
        <v>12</v>
      </c>
      <c r="H6" s="294" t="s">
        <v>14</v>
      </c>
      <c r="I6" s="293" t="s">
        <v>16</v>
      </c>
      <c r="J6" s="281"/>
      <c r="K6" s="282"/>
      <c r="L6" s="283"/>
      <c r="M6" s="284"/>
      <c r="N6" s="281"/>
      <c r="O6" s="276"/>
      <c r="P6" s="276"/>
      <c r="Q6" s="276"/>
      <c r="R6" s="276"/>
      <c r="S6" s="276"/>
      <c r="T6" s="295"/>
      <c r="U6" s="296"/>
      <c r="V6" s="295"/>
      <c r="W6" s="296"/>
      <c r="X6" s="295"/>
      <c r="Y6" s="296"/>
      <c r="Z6" s="297"/>
      <c r="AA6" s="297"/>
      <c r="AB6" s="298"/>
      <c r="AC6" s="299"/>
      <c r="AD6" s="290"/>
      <c r="AE6" s="290"/>
      <c r="AF6" s="290"/>
      <c r="AG6" s="269"/>
      <c r="AH6" s="269"/>
      <c r="AI6" s="269"/>
      <c r="AJ6" s="269"/>
      <c r="AK6" s="269"/>
      <c r="AL6" s="269"/>
      <c r="AM6" s="269"/>
      <c r="AN6" s="269"/>
      <c r="AO6" s="269"/>
      <c r="AP6" s="269"/>
      <c r="AQ6" s="269"/>
      <c r="AR6" s="269"/>
      <c r="AS6" s="269"/>
      <c r="AT6" s="72"/>
      <c r="AU6" s="72"/>
      <c r="AV6" s="72"/>
      <c r="AW6" s="72"/>
      <c r="AX6" s="33"/>
      <c r="AY6" s="33"/>
      <c r="AZ6" s="117"/>
      <c r="BA6" s="117"/>
    </row>
    <row r="7" spans="1:53" s="48" customFormat="1" ht="15" customHeight="1" x14ac:dyDescent="0.25">
      <c r="A7" s="300" t="s">
        <v>57</v>
      </c>
      <c r="B7" s="300"/>
      <c r="C7" s="300"/>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0"/>
      <c r="AD7" s="300"/>
      <c r="AE7" s="300"/>
      <c r="AF7" s="300"/>
      <c r="AG7" s="300"/>
      <c r="AH7" s="300"/>
      <c r="AI7" s="300"/>
      <c r="AJ7" s="300"/>
      <c r="AK7" s="300"/>
      <c r="AL7" s="300"/>
      <c r="AM7" s="300"/>
      <c r="AN7" s="300"/>
      <c r="AO7" s="300"/>
      <c r="AP7" s="300"/>
      <c r="AQ7" s="300"/>
      <c r="AR7" s="300"/>
      <c r="AS7" s="300"/>
      <c r="AT7" s="72"/>
      <c r="AU7" s="72"/>
      <c r="AV7" s="72"/>
      <c r="AW7" s="72"/>
      <c r="AX7" s="33"/>
      <c r="AY7" s="33"/>
      <c r="AZ7" s="117"/>
      <c r="BA7" s="117"/>
    </row>
    <row r="8" spans="1:53" s="310" customFormat="1" ht="400.5" customHeight="1" x14ac:dyDescent="0.25">
      <c r="A8" s="301" t="s">
        <v>58</v>
      </c>
      <c r="B8" s="302" t="s">
        <v>121</v>
      </c>
      <c r="C8" s="303">
        <v>20534565980</v>
      </c>
      <c r="D8" s="303">
        <v>19103610605</v>
      </c>
      <c r="E8" s="303">
        <f>IF(ISNUMBER(D8),D8*(1+$B$28),0)</f>
        <v>20077894745.855</v>
      </c>
      <c r="F8" s="304">
        <f t="shared" ref="F8:F16" si="0">IFERROR(1-(D8/C8),"N/A")</f>
        <v>6.9685201839362221E-2</v>
      </c>
      <c r="G8" s="305">
        <v>-5.1999999999999998E-2</v>
      </c>
      <c r="H8" s="304">
        <v>-3.2300000000000002E-2</v>
      </c>
      <c r="I8" s="305">
        <v>-0.03</v>
      </c>
      <c r="J8" s="303">
        <v>18771760124</v>
      </c>
      <c r="K8" s="306">
        <v>24113561249</v>
      </c>
      <c r="L8" s="303">
        <v>8863660344</v>
      </c>
      <c r="M8" s="306">
        <f>IF(ISNUMBER(L8),L8*(1+$B$31),0)</f>
        <v>9407889089.1215992</v>
      </c>
      <c r="N8" s="306">
        <v>25674250579</v>
      </c>
      <c r="O8" s="304">
        <f t="shared" ref="O8:O16" si="1">IFERROR(1-(N8/D8),"N/A")</f>
        <v>-0.34394754530226157</v>
      </c>
      <c r="P8" s="307">
        <f>IF(ISNUMBER(D8),D8-(D8*G8),0)</f>
        <v>20096998356.459999</v>
      </c>
      <c r="Q8" s="304">
        <f t="shared" ref="Q8:Q16" si="2">IFERROR(1-(N8/E8),"N/A")</f>
        <v>-0.27873220295172363</v>
      </c>
      <c r="R8" s="308">
        <v>27278068000</v>
      </c>
      <c r="S8" s="304">
        <f t="shared" ref="S8:S16" si="3">IFERROR(1-(R8/J8),"N/A")</f>
        <v>-0.45314386183342226</v>
      </c>
      <c r="T8" s="306">
        <v>27514449000</v>
      </c>
      <c r="U8" s="304">
        <f t="shared" ref="U8:U16" si="4">IFERROR(1-(T8/K8),"N/A")</f>
        <v>-0.14103631213498313</v>
      </c>
      <c r="V8" s="303">
        <f t="shared" ref="V8:V16" si="5">IF(ISNUMBER(K8),K8*(1+$B$31),0)</f>
        <v>25594133909.688599</v>
      </c>
      <c r="W8" s="304">
        <f>IFERROR(1-(X8/M8),"N/A")</f>
        <v>-0.13040928663764184</v>
      </c>
      <c r="X8" s="306">
        <v>10634765194</v>
      </c>
      <c r="Y8" s="304">
        <f t="shared" ref="Y8:Y16" si="6">IFERROR(1-(X8/L8),"N/A")</f>
        <v>-0.19981641683719276</v>
      </c>
      <c r="Z8" s="309"/>
      <c r="AA8" s="304">
        <f t="shared" ref="AA8:AA16" si="7">IFERROR(1-(Z8/N8),"N/A")</f>
        <v>1</v>
      </c>
      <c r="AB8" s="303">
        <f t="shared" ref="AB8:AB16" si="8">IF(ISNUMBER(N8),N8-(N8*H8),0)</f>
        <v>26503528872.701698</v>
      </c>
      <c r="AC8" s="303">
        <f t="shared" ref="AC8:AC16" si="9">IF(ISNUMBER(N8),N8*(1+$B$29),0)</f>
        <v>25674250579</v>
      </c>
      <c r="AD8" s="303">
        <f t="shared" ref="AD8:AD16" si="10">IFERROR(1-(Z8/AC8),"N/A")</f>
        <v>1</v>
      </c>
      <c r="AE8" s="303"/>
      <c r="AF8" s="303">
        <f t="shared" ref="AF8:AF16" si="11">IFERROR(1-(AE8/R8),"N/A")</f>
        <v>1</v>
      </c>
      <c r="AG8" s="303"/>
      <c r="AH8" s="303">
        <f t="shared" ref="AH8:AH16" si="12">IFERROR(1-(AG8/T8),"N/A")</f>
        <v>1</v>
      </c>
      <c r="AI8" s="303">
        <f t="shared" ref="AI8:AI16" si="13">IF(ISNUMBER(T8),T8*(1+$B$32),0)</f>
        <v>27514449000</v>
      </c>
      <c r="AJ8" s="303">
        <f t="shared" ref="AJ8:AJ16" si="14">IFERROR(1-(AG8/AI8),"N/A")</f>
        <v>1</v>
      </c>
      <c r="AK8" s="303"/>
      <c r="AL8" s="303">
        <f t="shared" ref="AL8:AL16" si="15">IFERROR(1-(AK8/X8),"N/A")</f>
        <v>1</v>
      </c>
      <c r="AM8" s="303"/>
      <c r="AN8" s="303" t="str">
        <f t="shared" ref="AN8:AN16" si="16">IFERROR(1-(AM8/Z8),"N/A")</f>
        <v>N/A</v>
      </c>
      <c r="AO8" s="303">
        <f t="shared" ref="AO8:AO16" si="17">IF(ISNUMBER(Z8),Z8-(Z8*I8),0)</f>
        <v>0</v>
      </c>
      <c r="AP8" s="303">
        <f t="shared" ref="AP8:AP16" si="18">IF(ISNUMBER(Z8),Z8*(1+$B$30),0)</f>
        <v>0</v>
      </c>
      <c r="AQ8" s="303" t="str">
        <f t="shared" ref="AQ8:AQ16" si="19">IFERROR(1-(AM8/AP8),"N/A")</f>
        <v>N/A</v>
      </c>
      <c r="AR8" s="303"/>
      <c r="AS8" s="303" t="str">
        <f t="shared" ref="AS8:AS16" si="20">IFERROR(1-(AR8/AE8),"N/A")</f>
        <v>N/A</v>
      </c>
      <c r="AT8" s="72"/>
      <c r="AU8" s="72">
        <f>27009311609*3%</f>
        <v>810279348.26999998</v>
      </c>
      <c r="AV8" s="72">
        <f>27009311609-AU8</f>
        <v>26199032260.73</v>
      </c>
      <c r="AW8" s="72"/>
      <c r="AX8" s="33"/>
      <c r="AY8" s="33"/>
      <c r="AZ8" s="144"/>
      <c r="BA8" s="144"/>
    </row>
    <row r="9" spans="1:53" s="310" customFormat="1" ht="20.45" customHeight="1" x14ac:dyDescent="0.25">
      <c r="A9" s="301" t="s">
        <v>60</v>
      </c>
      <c r="B9" s="302" t="s">
        <v>122</v>
      </c>
      <c r="C9" s="303">
        <v>14828580</v>
      </c>
      <c r="D9" s="303">
        <v>5187979</v>
      </c>
      <c r="E9" s="303">
        <f t="shared" ref="E9:E16" si="21">IF(ISNUMBER(D9),D9*(1+$B$28),0)</f>
        <v>5452565.9289999995</v>
      </c>
      <c r="F9" s="304">
        <f t="shared" si="0"/>
        <v>0.65013649317736433</v>
      </c>
      <c r="G9" s="305">
        <v>0.02</v>
      </c>
      <c r="H9" s="304">
        <v>0</v>
      </c>
      <c r="I9" s="305">
        <v>0</v>
      </c>
      <c r="J9" s="303">
        <v>5187979</v>
      </c>
      <c r="K9" s="306">
        <v>308409</v>
      </c>
      <c r="L9" s="303">
        <v>308409</v>
      </c>
      <c r="M9" s="306">
        <f t="shared" ref="M9:M26" si="22">IF(ISNUMBER(L9),L9*(1+$B$31),0)</f>
        <v>327345.31259999995</v>
      </c>
      <c r="N9" s="306">
        <v>10028402</v>
      </c>
      <c r="O9" s="304">
        <f t="shared" si="1"/>
        <v>-0.93300743892756688</v>
      </c>
      <c r="P9" s="307">
        <f t="shared" ref="P9:P16" si="23">IF(ISNUMBER(D9),D9-(D9*G9),0)</f>
        <v>5084219.42</v>
      </c>
      <c r="Q9" s="304">
        <f t="shared" si="2"/>
        <v>-0.83920783913184316</v>
      </c>
      <c r="R9" s="308">
        <v>10028402</v>
      </c>
      <c r="S9" s="304">
        <f t="shared" si="3"/>
        <v>-0.93300743892756688</v>
      </c>
      <c r="T9" s="306">
        <v>0</v>
      </c>
      <c r="U9" s="305">
        <f t="shared" si="4"/>
        <v>1</v>
      </c>
      <c r="V9" s="303">
        <f t="shared" si="5"/>
        <v>327345.31259999995</v>
      </c>
      <c r="W9" s="304">
        <f t="shared" ref="W9:W26" si="24">IFERROR(1-(X9/M9),"N/A")</f>
        <v>1</v>
      </c>
      <c r="X9" s="303">
        <v>0</v>
      </c>
      <c r="Y9" s="304">
        <f t="shared" si="6"/>
        <v>1</v>
      </c>
      <c r="Z9" s="311"/>
      <c r="AA9" s="304">
        <f t="shared" si="7"/>
        <v>1</v>
      </c>
      <c r="AB9" s="312">
        <f t="shared" si="8"/>
        <v>10028402</v>
      </c>
      <c r="AC9" s="303">
        <f t="shared" si="9"/>
        <v>10028402</v>
      </c>
      <c r="AD9" s="303">
        <f t="shared" si="10"/>
        <v>1</v>
      </c>
      <c r="AE9" s="303"/>
      <c r="AF9" s="303">
        <f t="shared" si="11"/>
        <v>1</v>
      </c>
      <c r="AG9" s="303"/>
      <c r="AH9" s="303" t="str">
        <f t="shared" si="12"/>
        <v>N/A</v>
      </c>
      <c r="AI9" s="303">
        <f t="shared" si="13"/>
        <v>0</v>
      </c>
      <c r="AJ9" s="303" t="str">
        <f t="shared" si="14"/>
        <v>N/A</v>
      </c>
      <c r="AK9" s="303"/>
      <c r="AL9" s="303" t="str">
        <f t="shared" si="15"/>
        <v>N/A</v>
      </c>
      <c r="AM9" s="303"/>
      <c r="AN9" s="303" t="str">
        <f t="shared" si="16"/>
        <v>N/A</v>
      </c>
      <c r="AO9" s="303">
        <f t="shared" si="17"/>
        <v>0</v>
      </c>
      <c r="AP9" s="303">
        <f t="shared" si="18"/>
        <v>0</v>
      </c>
      <c r="AQ9" s="303" t="str">
        <f t="shared" si="19"/>
        <v>N/A</v>
      </c>
      <c r="AR9" s="303"/>
      <c r="AS9" s="303" t="str">
        <f t="shared" si="20"/>
        <v>N/A</v>
      </c>
      <c r="AT9" s="72"/>
      <c r="AU9" s="72"/>
      <c r="AV9" s="72"/>
      <c r="AW9" s="72"/>
      <c r="AX9" s="33"/>
      <c r="AY9" s="33"/>
      <c r="AZ9" s="144"/>
      <c r="BA9" s="144"/>
    </row>
    <row r="10" spans="1:53" s="310" customFormat="1" ht="75" x14ac:dyDescent="0.25">
      <c r="A10" s="313" t="s">
        <v>61</v>
      </c>
      <c r="B10" s="314" t="s">
        <v>123</v>
      </c>
      <c r="C10" s="303">
        <v>20082027</v>
      </c>
      <c r="D10" s="303">
        <v>2128498</v>
      </c>
      <c r="E10" s="303">
        <f t="shared" si="21"/>
        <v>2237051.398</v>
      </c>
      <c r="F10" s="304">
        <f t="shared" si="0"/>
        <v>0.89400980289489707</v>
      </c>
      <c r="G10" s="305">
        <v>0</v>
      </c>
      <c r="H10" s="305">
        <v>0</v>
      </c>
      <c r="I10" s="305">
        <v>0</v>
      </c>
      <c r="J10" s="303">
        <v>2128498</v>
      </c>
      <c r="K10" s="306">
        <v>0</v>
      </c>
      <c r="L10" s="303">
        <v>0</v>
      </c>
      <c r="M10" s="306">
        <f t="shared" si="22"/>
        <v>0</v>
      </c>
      <c r="N10" s="306">
        <v>4813990</v>
      </c>
      <c r="O10" s="304">
        <f t="shared" si="1"/>
        <v>-1.2616840607790096</v>
      </c>
      <c r="P10" s="307">
        <f t="shared" si="23"/>
        <v>2128498</v>
      </c>
      <c r="Q10" s="304">
        <f t="shared" si="2"/>
        <v>-1.1519353575442524</v>
      </c>
      <c r="R10" s="308">
        <v>4813990</v>
      </c>
      <c r="S10" s="304">
        <f t="shared" si="3"/>
        <v>-1.2616840607790096</v>
      </c>
      <c r="T10" s="306">
        <v>0</v>
      </c>
      <c r="U10" s="305" t="str">
        <f t="shared" si="4"/>
        <v>N/A</v>
      </c>
      <c r="V10" s="303">
        <f t="shared" si="5"/>
        <v>0</v>
      </c>
      <c r="W10" s="304" t="str">
        <f t="shared" si="24"/>
        <v>N/A</v>
      </c>
      <c r="X10" s="303">
        <v>0</v>
      </c>
      <c r="Y10" s="304" t="str">
        <f t="shared" si="6"/>
        <v>N/A</v>
      </c>
      <c r="Z10" s="309"/>
      <c r="AA10" s="304">
        <f t="shared" si="7"/>
        <v>1</v>
      </c>
      <c r="AB10" s="312">
        <f t="shared" si="8"/>
        <v>4813990</v>
      </c>
      <c r="AC10" s="303">
        <f t="shared" si="9"/>
        <v>4813990</v>
      </c>
      <c r="AD10" s="303">
        <f t="shared" si="10"/>
        <v>1</v>
      </c>
      <c r="AE10" s="303"/>
      <c r="AF10" s="303">
        <f t="shared" si="11"/>
        <v>1</v>
      </c>
      <c r="AG10" s="303"/>
      <c r="AH10" s="303" t="str">
        <f t="shared" si="12"/>
        <v>N/A</v>
      </c>
      <c r="AI10" s="303">
        <f t="shared" si="13"/>
        <v>0</v>
      </c>
      <c r="AJ10" s="303" t="str">
        <f t="shared" si="14"/>
        <v>N/A</v>
      </c>
      <c r="AK10" s="303"/>
      <c r="AL10" s="303" t="str">
        <f t="shared" si="15"/>
        <v>N/A</v>
      </c>
      <c r="AM10" s="303"/>
      <c r="AN10" s="303" t="str">
        <f t="shared" si="16"/>
        <v>N/A</v>
      </c>
      <c r="AO10" s="303">
        <f t="shared" si="17"/>
        <v>0</v>
      </c>
      <c r="AP10" s="303">
        <f t="shared" si="18"/>
        <v>0</v>
      </c>
      <c r="AQ10" s="303" t="str">
        <f t="shared" si="19"/>
        <v>N/A</v>
      </c>
      <c r="AR10" s="303"/>
      <c r="AS10" s="303" t="str">
        <f t="shared" si="20"/>
        <v>N/A</v>
      </c>
      <c r="AT10" s="72"/>
      <c r="AU10" s="72"/>
      <c r="AV10" s="72"/>
      <c r="AW10" s="72"/>
      <c r="AX10" s="33"/>
      <c r="AY10" s="33"/>
      <c r="AZ10" s="144"/>
      <c r="BA10" s="144"/>
    </row>
    <row r="11" spans="1:53" s="310" customFormat="1" ht="18" customHeight="1" x14ac:dyDescent="0.25">
      <c r="A11" s="301" t="s">
        <v>63</v>
      </c>
      <c r="B11" s="302" t="s">
        <v>124</v>
      </c>
      <c r="C11" s="303">
        <v>47939675</v>
      </c>
      <c r="D11" s="303">
        <v>261195089</v>
      </c>
      <c r="E11" s="303">
        <f t="shared" si="21"/>
        <v>274516038.53899997</v>
      </c>
      <c r="F11" s="304">
        <f t="shared" si="0"/>
        <v>-4.4484117591535615</v>
      </c>
      <c r="G11" s="305">
        <v>0.5</v>
      </c>
      <c r="H11" s="304">
        <v>0</v>
      </c>
      <c r="I11" s="305">
        <v>0</v>
      </c>
      <c r="J11" s="303">
        <v>261195089</v>
      </c>
      <c r="K11" s="306">
        <v>11728341</v>
      </c>
      <c r="L11" s="303">
        <v>11728341</v>
      </c>
      <c r="M11" s="306">
        <f t="shared" si="22"/>
        <v>12448461.137399999</v>
      </c>
      <c r="N11" s="306">
        <v>55167423</v>
      </c>
      <c r="O11" s="304">
        <f t="shared" si="1"/>
        <v>0.78878843698320833</v>
      </c>
      <c r="P11" s="307">
        <f t="shared" si="23"/>
        <v>130597544.5</v>
      </c>
      <c r="Q11" s="304">
        <f t="shared" si="2"/>
        <v>0.79903752329515543</v>
      </c>
      <c r="R11" s="308">
        <v>55167423</v>
      </c>
      <c r="S11" s="304">
        <f t="shared" si="3"/>
        <v>0.78878843698320833</v>
      </c>
      <c r="T11" s="306">
        <v>37732767</v>
      </c>
      <c r="U11" s="304">
        <f t="shared" si="4"/>
        <v>-2.2172297002619552</v>
      </c>
      <c r="V11" s="303">
        <f t="shared" si="5"/>
        <v>12448461.137399999</v>
      </c>
      <c r="W11" s="304">
        <f t="shared" si="24"/>
        <v>-2.0311189940285992</v>
      </c>
      <c r="X11" s="306">
        <v>37732767</v>
      </c>
      <c r="Y11" s="304">
        <f t="shared" si="6"/>
        <v>-2.2172297002619552</v>
      </c>
      <c r="Z11" s="309"/>
      <c r="AA11" s="304">
        <f t="shared" si="7"/>
        <v>1</v>
      </c>
      <c r="AB11" s="312">
        <f t="shared" si="8"/>
        <v>55167423</v>
      </c>
      <c r="AC11" s="303">
        <f t="shared" si="9"/>
        <v>55167423</v>
      </c>
      <c r="AD11" s="303">
        <f t="shared" si="10"/>
        <v>1</v>
      </c>
      <c r="AE11" s="303"/>
      <c r="AF11" s="303">
        <f t="shared" si="11"/>
        <v>1</v>
      </c>
      <c r="AG11" s="303"/>
      <c r="AH11" s="303">
        <f t="shared" si="12"/>
        <v>1</v>
      </c>
      <c r="AI11" s="303">
        <f t="shared" si="13"/>
        <v>37732767</v>
      </c>
      <c r="AJ11" s="303">
        <f t="shared" si="14"/>
        <v>1</v>
      </c>
      <c r="AK11" s="303"/>
      <c r="AL11" s="303">
        <f t="shared" si="15"/>
        <v>1</v>
      </c>
      <c r="AM11" s="303"/>
      <c r="AN11" s="303" t="str">
        <f t="shared" si="16"/>
        <v>N/A</v>
      </c>
      <c r="AO11" s="303">
        <f t="shared" si="17"/>
        <v>0</v>
      </c>
      <c r="AP11" s="303">
        <f t="shared" si="18"/>
        <v>0</v>
      </c>
      <c r="AQ11" s="303" t="str">
        <f t="shared" si="19"/>
        <v>N/A</v>
      </c>
      <c r="AR11" s="303"/>
      <c r="AS11" s="303" t="str">
        <f t="shared" si="20"/>
        <v>N/A</v>
      </c>
      <c r="AT11" s="72"/>
      <c r="AU11" s="72"/>
      <c r="AV11" s="72"/>
      <c r="AW11" s="72"/>
      <c r="AX11" s="33"/>
      <c r="AY11" s="33"/>
      <c r="AZ11" s="144"/>
      <c r="BA11" s="144"/>
    </row>
    <row r="12" spans="1:53" s="310" customFormat="1" ht="18" customHeight="1" x14ac:dyDescent="0.25">
      <c r="A12" s="313" t="s">
        <v>65</v>
      </c>
      <c r="B12" s="302"/>
      <c r="C12" s="303">
        <v>0</v>
      </c>
      <c r="D12" s="303">
        <v>0</v>
      </c>
      <c r="E12" s="303">
        <f t="shared" si="21"/>
        <v>0</v>
      </c>
      <c r="F12" s="304" t="str">
        <f t="shared" si="0"/>
        <v>N/A</v>
      </c>
      <c r="G12" s="305">
        <v>0</v>
      </c>
      <c r="H12" s="305">
        <v>0</v>
      </c>
      <c r="I12" s="305">
        <v>0</v>
      </c>
      <c r="J12" s="303">
        <v>0</v>
      </c>
      <c r="K12" s="306">
        <v>0</v>
      </c>
      <c r="L12" s="303">
        <v>0</v>
      </c>
      <c r="M12" s="306">
        <f t="shared" si="22"/>
        <v>0</v>
      </c>
      <c r="N12" s="306">
        <v>0</v>
      </c>
      <c r="O12" s="304" t="str">
        <f t="shared" si="1"/>
        <v>N/A</v>
      </c>
      <c r="P12" s="307">
        <f t="shared" si="23"/>
        <v>0</v>
      </c>
      <c r="Q12" s="304" t="str">
        <f t="shared" si="2"/>
        <v>N/A</v>
      </c>
      <c r="R12" s="308">
        <v>0</v>
      </c>
      <c r="S12" s="304" t="str">
        <f t="shared" si="3"/>
        <v>N/A</v>
      </c>
      <c r="T12" s="306">
        <v>0</v>
      </c>
      <c r="U12" s="305" t="str">
        <f t="shared" si="4"/>
        <v>N/A</v>
      </c>
      <c r="V12" s="303">
        <f t="shared" si="5"/>
        <v>0</v>
      </c>
      <c r="W12" s="304" t="str">
        <f t="shared" si="24"/>
        <v>N/A</v>
      </c>
      <c r="X12" s="306">
        <v>0</v>
      </c>
      <c r="Y12" s="304" t="str">
        <f t="shared" si="6"/>
        <v>N/A</v>
      </c>
      <c r="Z12" s="309"/>
      <c r="AA12" s="304" t="str">
        <f t="shared" si="7"/>
        <v>N/A</v>
      </c>
      <c r="AB12" s="312">
        <f t="shared" si="8"/>
        <v>0</v>
      </c>
      <c r="AC12" s="303">
        <f t="shared" si="9"/>
        <v>0</v>
      </c>
      <c r="AD12" s="303" t="str">
        <f t="shared" si="10"/>
        <v>N/A</v>
      </c>
      <c r="AE12" s="303"/>
      <c r="AF12" s="303" t="str">
        <f t="shared" si="11"/>
        <v>N/A</v>
      </c>
      <c r="AG12" s="303"/>
      <c r="AH12" s="303" t="str">
        <f t="shared" si="12"/>
        <v>N/A</v>
      </c>
      <c r="AI12" s="303">
        <f t="shared" si="13"/>
        <v>0</v>
      </c>
      <c r="AJ12" s="303" t="str">
        <f t="shared" si="14"/>
        <v>N/A</v>
      </c>
      <c r="AK12" s="303"/>
      <c r="AL12" s="303" t="str">
        <f t="shared" si="15"/>
        <v>N/A</v>
      </c>
      <c r="AM12" s="303"/>
      <c r="AN12" s="303" t="str">
        <f t="shared" si="16"/>
        <v>N/A</v>
      </c>
      <c r="AO12" s="303">
        <f t="shared" si="17"/>
        <v>0</v>
      </c>
      <c r="AP12" s="303">
        <f t="shared" si="18"/>
        <v>0</v>
      </c>
      <c r="AQ12" s="303" t="str">
        <f t="shared" si="19"/>
        <v>N/A</v>
      </c>
      <c r="AR12" s="303"/>
      <c r="AS12" s="303" t="str">
        <f t="shared" si="20"/>
        <v>N/A</v>
      </c>
      <c r="AT12" s="72"/>
      <c r="AU12" s="72"/>
      <c r="AV12" s="72"/>
      <c r="AW12" s="72"/>
      <c r="AX12" s="33"/>
      <c r="AY12" s="33"/>
      <c r="AZ12" s="144"/>
      <c r="BA12" s="144"/>
    </row>
    <row r="13" spans="1:53" s="310" customFormat="1" ht="15" x14ac:dyDescent="0.25">
      <c r="A13" s="313" t="s">
        <v>67</v>
      </c>
      <c r="B13" s="302" t="s">
        <v>125</v>
      </c>
      <c r="C13" s="303">
        <v>32400000</v>
      </c>
      <c r="D13" s="303">
        <v>0</v>
      </c>
      <c r="E13" s="303">
        <f t="shared" si="21"/>
        <v>0</v>
      </c>
      <c r="F13" s="304">
        <f t="shared" si="0"/>
        <v>1</v>
      </c>
      <c r="G13" s="305">
        <v>0</v>
      </c>
      <c r="H13" s="304">
        <v>0.01</v>
      </c>
      <c r="I13" s="305">
        <v>0.01</v>
      </c>
      <c r="J13" s="303">
        <v>0</v>
      </c>
      <c r="K13" s="306">
        <v>0</v>
      </c>
      <c r="L13" s="303">
        <v>0</v>
      </c>
      <c r="M13" s="306">
        <f t="shared" si="22"/>
        <v>0</v>
      </c>
      <c r="N13" s="306">
        <v>20400000</v>
      </c>
      <c r="O13" s="304" t="str">
        <f t="shared" si="1"/>
        <v>N/A</v>
      </c>
      <c r="P13" s="307">
        <f t="shared" si="23"/>
        <v>0</v>
      </c>
      <c r="Q13" s="304" t="str">
        <f t="shared" si="2"/>
        <v>N/A</v>
      </c>
      <c r="R13" s="308">
        <v>14700000</v>
      </c>
      <c r="S13" s="304" t="str">
        <f t="shared" si="3"/>
        <v>N/A</v>
      </c>
      <c r="T13" s="306">
        <v>16512767</v>
      </c>
      <c r="U13" s="305" t="str">
        <f t="shared" si="4"/>
        <v>N/A</v>
      </c>
      <c r="V13" s="303">
        <f t="shared" si="5"/>
        <v>0</v>
      </c>
      <c r="W13" s="304" t="str">
        <f t="shared" si="24"/>
        <v>N/A</v>
      </c>
      <c r="X13" s="306">
        <v>0</v>
      </c>
      <c r="Y13" s="304" t="str">
        <f t="shared" si="6"/>
        <v>N/A</v>
      </c>
      <c r="Z13" s="309"/>
      <c r="AA13" s="304">
        <f t="shared" si="7"/>
        <v>1</v>
      </c>
      <c r="AB13" s="312">
        <f t="shared" si="8"/>
        <v>20196000</v>
      </c>
      <c r="AC13" s="303">
        <f t="shared" si="9"/>
        <v>20400000</v>
      </c>
      <c r="AD13" s="303">
        <f t="shared" si="10"/>
        <v>1</v>
      </c>
      <c r="AE13" s="303"/>
      <c r="AF13" s="303">
        <f t="shared" si="11"/>
        <v>1</v>
      </c>
      <c r="AG13" s="303"/>
      <c r="AH13" s="303">
        <f t="shared" si="12"/>
        <v>1</v>
      </c>
      <c r="AI13" s="303">
        <f t="shared" si="13"/>
        <v>16512767</v>
      </c>
      <c r="AJ13" s="303">
        <f t="shared" si="14"/>
        <v>1</v>
      </c>
      <c r="AK13" s="303"/>
      <c r="AL13" s="303" t="str">
        <f t="shared" si="15"/>
        <v>N/A</v>
      </c>
      <c r="AM13" s="303"/>
      <c r="AN13" s="303" t="str">
        <f t="shared" si="16"/>
        <v>N/A</v>
      </c>
      <c r="AO13" s="303">
        <f t="shared" si="17"/>
        <v>0</v>
      </c>
      <c r="AP13" s="303">
        <f t="shared" si="18"/>
        <v>0</v>
      </c>
      <c r="AQ13" s="303" t="str">
        <f t="shared" si="19"/>
        <v>N/A</v>
      </c>
      <c r="AR13" s="303"/>
      <c r="AS13" s="303" t="str">
        <f t="shared" si="20"/>
        <v>N/A</v>
      </c>
      <c r="AT13" s="72"/>
      <c r="AU13" s="72"/>
      <c r="AV13" s="72"/>
      <c r="AW13" s="72"/>
      <c r="AX13" s="33"/>
      <c r="AY13" s="33"/>
      <c r="AZ13" s="144"/>
      <c r="BA13" s="144"/>
    </row>
    <row r="14" spans="1:53" s="310" customFormat="1" ht="60" x14ac:dyDescent="0.25">
      <c r="A14" s="313" t="s">
        <v>69</v>
      </c>
      <c r="B14" s="302" t="s">
        <v>126</v>
      </c>
      <c r="C14" s="303">
        <v>88216468</v>
      </c>
      <c r="D14" s="303">
        <v>121280000</v>
      </c>
      <c r="E14" s="303">
        <f t="shared" si="21"/>
        <v>127465279.99999999</v>
      </c>
      <c r="F14" s="304">
        <f t="shared" si="0"/>
        <v>-0.3747999976603007</v>
      </c>
      <c r="G14" s="305">
        <v>0.02</v>
      </c>
      <c r="H14" s="304">
        <v>0.01</v>
      </c>
      <c r="I14" s="305">
        <v>0.01</v>
      </c>
      <c r="J14" s="303">
        <v>53367722</v>
      </c>
      <c r="K14" s="306">
        <v>0</v>
      </c>
      <c r="L14" s="303">
        <v>0</v>
      </c>
      <c r="M14" s="306">
        <f t="shared" si="22"/>
        <v>0</v>
      </c>
      <c r="N14" s="306">
        <v>100000000</v>
      </c>
      <c r="O14" s="304">
        <f t="shared" si="1"/>
        <v>0.17546174142480209</v>
      </c>
      <c r="P14" s="307">
        <f t="shared" si="23"/>
        <v>118854400</v>
      </c>
      <c r="Q14" s="304">
        <f t="shared" si="2"/>
        <v>0.21547263694082019</v>
      </c>
      <c r="R14" s="308">
        <v>76338507</v>
      </c>
      <c r="S14" s="304">
        <f t="shared" si="3"/>
        <v>-0.43042468629258712</v>
      </c>
      <c r="T14" s="306">
        <v>50000000</v>
      </c>
      <c r="U14" s="305" t="str">
        <f t="shared" si="4"/>
        <v>N/A</v>
      </c>
      <c r="V14" s="303">
        <f t="shared" si="5"/>
        <v>0</v>
      </c>
      <c r="W14" s="304" t="str">
        <f t="shared" si="24"/>
        <v>N/A</v>
      </c>
      <c r="X14" s="306">
        <v>0</v>
      </c>
      <c r="Y14" s="304" t="str">
        <f t="shared" si="6"/>
        <v>N/A</v>
      </c>
      <c r="Z14" s="309"/>
      <c r="AA14" s="304">
        <f t="shared" si="7"/>
        <v>1</v>
      </c>
      <c r="AB14" s="312">
        <f t="shared" si="8"/>
        <v>99000000</v>
      </c>
      <c r="AC14" s="303">
        <f t="shared" si="9"/>
        <v>100000000</v>
      </c>
      <c r="AD14" s="303">
        <f t="shared" si="10"/>
        <v>1</v>
      </c>
      <c r="AE14" s="303"/>
      <c r="AF14" s="303">
        <f t="shared" si="11"/>
        <v>1</v>
      </c>
      <c r="AG14" s="303"/>
      <c r="AH14" s="303">
        <f t="shared" si="12"/>
        <v>1</v>
      </c>
      <c r="AI14" s="303">
        <f t="shared" si="13"/>
        <v>50000000</v>
      </c>
      <c r="AJ14" s="303">
        <f t="shared" si="14"/>
        <v>1</v>
      </c>
      <c r="AK14" s="303"/>
      <c r="AL14" s="303" t="str">
        <f t="shared" si="15"/>
        <v>N/A</v>
      </c>
      <c r="AM14" s="303"/>
      <c r="AN14" s="303" t="str">
        <f t="shared" si="16"/>
        <v>N/A</v>
      </c>
      <c r="AO14" s="303">
        <f t="shared" si="17"/>
        <v>0</v>
      </c>
      <c r="AP14" s="303">
        <f t="shared" si="18"/>
        <v>0</v>
      </c>
      <c r="AQ14" s="303" t="str">
        <f t="shared" si="19"/>
        <v>N/A</v>
      </c>
      <c r="AR14" s="303"/>
      <c r="AS14" s="303" t="str">
        <f t="shared" si="20"/>
        <v>N/A</v>
      </c>
      <c r="AT14" s="72"/>
      <c r="AU14" s="72"/>
      <c r="AV14" s="72"/>
      <c r="AW14" s="72"/>
      <c r="AX14" s="33"/>
      <c r="AY14" s="33"/>
      <c r="AZ14" s="144"/>
      <c r="BA14" s="144"/>
    </row>
    <row r="15" spans="1:53" s="310" customFormat="1" ht="75" x14ac:dyDescent="0.25">
      <c r="A15" s="313" t="s">
        <v>70</v>
      </c>
      <c r="B15" s="302" t="s">
        <v>127</v>
      </c>
      <c r="C15" s="303">
        <v>0</v>
      </c>
      <c r="D15" s="303">
        <v>0</v>
      </c>
      <c r="E15" s="303">
        <f t="shared" si="21"/>
        <v>0</v>
      </c>
      <c r="F15" s="304" t="str">
        <f t="shared" si="0"/>
        <v>N/A</v>
      </c>
      <c r="G15" s="305">
        <v>0</v>
      </c>
      <c r="H15" s="304">
        <v>0</v>
      </c>
      <c r="I15" s="305">
        <v>0</v>
      </c>
      <c r="J15" s="303">
        <v>0</v>
      </c>
      <c r="K15" s="306">
        <v>0</v>
      </c>
      <c r="L15" s="303">
        <v>0</v>
      </c>
      <c r="M15" s="306">
        <f t="shared" si="22"/>
        <v>0</v>
      </c>
      <c r="N15" s="306">
        <v>503065178</v>
      </c>
      <c r="O15" s="304" t="str">
        <f t="shared" si="1"/>
        <v>N/A</v>
      </c>
      <c r="P15" s="307">
        <f t="shared" si="23"/>
        <v>0</v>
      </c>
      <c r="Q15" s="304" t="str">
        <f t="shared" si="2"/>
        <v>N/A</v>
      </c>
      <c r="R15" s="308">
        <v>265898165</v>
      </c>
      <c r="S15" s="304" t="str">
        <f t="shared" si="3"/>
        <v>N/A</v>
      </c>
      <c r="T15" s="306">
        <v>0</v>
      </c>
      <c r="U15" s="305" t="str">
        <f t="shared" si="4"/>
        <v>N/A</v>
      </c>
      <c r="V15" s="303">
        <f t="shared" si="5"/>
        <v>0</v>
      </c>
      <c r="W15" s="304" t="str">
        <f t="shared" si="24"/>
        <v>N/A</v>
      </c>
      <c r="X15" s="306">
        <v>0</v>
      </c>
      <c r="Y15" s="304" t="str">
        <f t="shared" si="6"/>
        <v>N/A</v>
      </c>
      <c r="Z15" s="309"/>
      <c r="AA15" s="304">
        <f t="shared" si="7"/>
        <v>1</v>
      </c>
      <c r="AB15" s="312">
        <f t="shared" si="8"/>
        <v>503065178</v>
      </c>
      <c r="AC15" s="303">
        <f t="shared" si="9"/>
        <v>503065178</v>
      </c>
      <c r="AD15" s="303">
        <f t="shared" si="10"/>
        <v>1</v>
      </c>
      <c r="AE15" s="303"/>
      <c r="AF15" s="303">
        <f t="shared" si="11"/>
        <v>1</v>
      </c>
      <c r="AG15" s="303"/>
      <c r="AH15" s="303" t="str">
        <f t="shared" si="12"/>
        <v>N/A</v>
      </c>
      <c r="AI15" s="303">
        <f t="shared" si="13"/>
        <v>0</v>
      </c>
      <c r="AJ15" s="303" t="str">
        <f t="shared" si="14"/>
        <v>N/A</v>
      </c>
      <c r="AK15" s="303"/>
      <c r="AL15" s="303" t="str">
        <f t="shared" si="15"/>
        <v>N/A</v>
      </c>
      <c r="AM15" s="303"/>
      <c r="AN15" s="303" t="str">
        <f t="shared" si="16"/>
        <v>N/A</v>
      </c>
      <c r="AO15" s="303">
        <f t="shared" si="17"/>
        <v>0</v>
      </c>
      <c r="AP15" s="303">
        <f t="shared" si="18"/>
        <v>0</v>
      </c>
      <c r="AQ15" s="303" t="str">
        <f t="shared" si="19"/>
        <v>N/A</v>
      </c>
      <c r="AR15" s="303"/>
      <c r="AS15" s="303" t="str">
        <f t="shared" si="20"/>
        <v>N/A</v>
      </c>
      <c r="AT15" s="72"/>
      <c r="AU15" s="72"/>
      <c r="AV15" s="72"/>
      <c r="AW15" s="72"/>
      <c r="AX15" s="33"/>
      <c r="AY15" s="33"/>
      <c r="AZ15" s="144"/>
      <c r="BA15" s="144"/>
    </row>
    <row r="16" spans="1:53" s="310" customFormat="1" ht="18" customHeight="1" x14ac:dyDescent="0.25">
      <c r="A16" s="313" t="s">
        <v>71</v>
      </c>
      <c r="B16" s="309"/>
      <c r="C16" s="303">
        <v>0</v>
      </c>
      <c r="D16" s="303">
        <v>0</v>
      </c>
      <c r="E16" s="303">
        <f t="shared" si="21"/>
        <v>0</v>
      </c>
      <c r="F16" s="304" t="str">
        <f t="shared" si="0"/>
        <v>N/A</v>
      </c>
      <c r="G16" s="305">
        <v>0</v>
      </c>
      <c r="H16" s="305">
        <v>0</v>
      </c>
      <c r="I16" s="305">
        <v>0</v>
      </c>
      <c r="J16" s="303">
        <v>0</v>
      </c>
      <c r="K16" s="306">
        <v>0</v>
      </c>
      <c r="L16" s="303">
        <v>0</v>
      </c>
      <c r="M16" s="306">
        <f t="shared" si="22"/>
        <v>0</v>
      </c>
      <c r="N16" s="306">
        <v>0</v>
      </c>
      <c r="O16" s="304" t="str">
        <f t="shared" si="1"/>
        <v>N/A</v>
      </c>
      <c r="P16" s="307">
        <f t="shared" si="23"/>
        <v>0</v>
      </c>
      <c r="Q16" s="304" t="str">
        <f t="shared" si="2"/>
        <v>N/A</v>
      </c>
      <c r="R16" s="308">
        <v>0</v>
      </c>
      <c r="S16" s="304" t="str">
        <f t="shared" si="3"/>
        <v>N/A</v>
      </c>
      <c r="T16" s="306"/>
      <c r="U16" s="305" t="str">
        <f t="shared" si="4"/>
        <v>N/A</v>
      </c>
      <c r="V16" s="303">
        <f t="shared" si="5"/>
        <v>0</v>
      </c>
      <c r="W16" s="304" t="str">
        <f t="shared" si="24"/>
        <v>N/A</v>
      </c>
      <c r="X16" s="306"/>
      <c r="Y16" s="304" t="str">
        <f t="shared" si="6"/>
        <v>N/A</v>
      </c>
      <c r="Z16" s="309"/>
      <c r="AA16" s="304" t="str">
        <f t="shared" si="7"/>
        <v>N/A</v>
      </c>
      <c r="AB16" s="312">
        <f t="shared" si="8"/>
        <v>0</v>
      </c>
      <c r="AC16" s="303">
        <f t="shared" si="9"/>
        <v>0</v>
      </c>
      <c r="AD16" s="303" t="str">
        <f t="shared" si="10"/>
        <v>N/A</v>
      </c>
      <c r="AE16" s="303"/>
      <c r="AF16" s="303" t="str">
        <f t="shared" si="11"/>
        <v>N/A</v>
      </c>
      <c r="AG16" s="303"/>
      <c r="AH16" s="303" t="str">
        <f t="shared" si="12"/>
        <v>N/A</v>
      </c>
      <c r="AI16" s="303">
        <f t="shared" si="13"/>
        <v>0</v>
      </c>
      <c r="AJ16" s="303" t="str">
        <f t="shared" si="14"/>
        <v>N/A</v>
      </c>
      <c r="AK16" s="303"/>
      <c r="AL16" s="303" t="str">
        <f t="shared" si="15"/>
        <v>N/A</v>
      </c>
      <c r="AM16" s="303"/>
      <c r="AN16" s="303" t="str">
        <f t="shared" si="16"/>
        <v>N/A</v>
      </c>
      <c r="AO16" s="303">
        <f t="shared" si="17"/>
        <v>0</v>
      </c>
      <c r="AP16" s="303">
        <f t="shared" si="18"/>
        <v>0</v>
      </c>
      <c r="AQ16" s="303" t="str">
        <f t="shared" si="19"/>
        <v>N/A</v>
      </c>
      <c r="AR16" s="303"/>
      <c r="AS16" s="303" t="str">
        <f t="shared" si="20"/>
        <v>N/A</v>
      </c>
      <c r="AT16" s="72"/>
      <c r="AU16" s="72"/>
      <c r="AV16" s="72"/>
      <c r="AW16" s="72"/>
      <c r="AX16" s="33"/>
      <c r="AY16" s="33"/>
      <c r="AZ16" s="144"/>
      <c r="BA16" s="144"/>
    </row>
    <row r="17" spans="1:78" s="310" customFormat="1" ht="15" customHeight="1" x14ac:dyDescent="0.25">
      <c r="A17" s="315" t="s">
        <v>72</v>
      </c>
      <c r="B17" s="315"/>
      <c r="C17" s="315"/>
      <c r="D17" s="315"/>
      <c r="E17" s="315"/>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72"/>
      <c r="AU17" s="72"/>
      <c r="AV17" s="72"/>
      <c r="AW17" s="72"/>
      <c r="AX17" s="33"/>
      <c r="AY17" s="33"/>
      <c r="AZ17" s="144"/>
      <c r="BA17" s="144"/>
    </row>
    <row r="18" spans="1:78" s="310" customFormat="1" ht="57.75" customHeight="1" x14ac:dyDescent="0.25">
      <c r="A18" s="313" t="s">
        <v>73</v>
      </c>
      <c r="B18" s="314" t="s">
        <v>128</v>
      </c>
      <c r="C18" s="303">
        <f>105631894+98943919</f>
        <v>204575813</v>
      </c>
      <c r="D18" s="303">
        <f>104090578+110455173</f>
        <v>214545751</v>
      </c>
      <c r="E18" s="303">
        <f t="shared" ref="E18:E26" si="25">IF(ISNUMBER(D18),D18*(1+$B$28),0)</f>
        <v>225487584.301</v>
      </c>
      <c r="F18" s="304">
        <f t="shared" ref="F18:F26" si="26">IFERROR(1-(D18/C18),"N/A")</f>
        <v>-4.8734685952341872E-2</v>
      </c>
      <c r="G18" s="305">
        <v>0.01</v>
      </c>
      <c r="H18" s="304">
        <v>0.01</v>
      </c>
      <c r="I18" s="305">
        <v>0.01</v>
      </c>
      <c r="J18" s="303">
        <v>189777024</v>
      </c>
      <c r="K18" s="306">
        <v>183467143</v>
      </c>
      <c r="L18" s="303">
        <v>81102180</v>
      </c>
      <c r="M18" s="306">
        <f t="shared" si="22"/>
        <v>86081853.851999998</v>
      </c>
      <c r="N18" s="306">
        <v>231475197</v>
      </c>
      <c r="O18" s="304">
        <f t="shared" ref="O18:O26" si="27">IFERROR(1-(N18/D18),"N/A")</f>
        <v>-7.8908325711843252E-2</v>
      </c>
      <c r="P18" s="307">
        <f t="shared" ref="P18:P26" si="28">IF(ISNUMBER(D18),D18-(D18*G18),0)</f>
        <v>212400293.49000001</v>
      </c>
      <c r="Q18" s="304">
        <f t="shared" ref="Q18:Q26" si="29">IFERROR(1-(N18/E18),"N/A")</f>
        <v>-2.6554068232010675E-2</v>
      </c>
      <c r="R18" s="308">
        <v>185181883</v>
      </c>
      <c r="S18" s="304">
        <f t="shared" ref="S18:S26" si="30">IFERROR(1-(R18/J18),"N/A")</f>
        <v>2.4213368421247883E-2</v>
      </c>
      <c r="T18" s="306">
        <v>105673451</v>
      </c>
      <c r="U18" s="304">
        <f t="shared" ref="U18:U26" si="31">IFERROR(1-(T18/K18),"N/A")</f>
        <v>0.42401974941093401</v>
      </c>
      <c r="V18" s="303">
        <f t="shared" ref="V18:V26" si="32">IF(ISNUMBER(K18),K18*(1+$B$31),0)</f>
        <v>194732025.58019999</v>
      </c>
      <c r="W18" s="304">
        <f t="shared" si="24"/>
        <v>0.21924936566130304</v>
      </c>
      <c r="X18" s="306">
        <v>67208462</v>
      </c>
      <c r="Y18" s="304">
        <f t="shared" ref="Y18:Y26" si="33">IFERROR(1-(X18/L18),"N/A")</f>
        <v>0.17131127671290713</v>
      </c>
      <c r="Z18" s="309"/>
      <c r="AA18" s="304">
        <f t="shared" ref="AA18:AA26" si="34">IFERROR(1-(Z18/N18),"N/A")</f>
        <v>1</v>
      </c>
      <c r="AB18" s="312">
        <f t="shared" ref="AB18:AB26" si="35">IF(ISNUMBER(N18),N18-(N18*H18),0)</f>
        <v>229160445.03</v>
      </c>
      <c r="AC18" s="303">
        <f t="shared" ref="AC18:AC26" si="36">IF(ISNUMBER(N18),N18*(1+$B$29),0)</f>
        <v>231475197</v>
      </c>
      <c r="AD18" s="303">
        <f t="shared" ref="AD18:AD26" si="37">IFERROR(1-(Z18/AC18),"N/A")</f>
        <v>1</v>
      </c>
      <c r="AE18" s="303"/>
      <c r="AF18" s="303">
        <f t="shared" ref="AF18:AF26" si="38">IFERROR(1-(AE18/R18),"N/A")</f>
        <v>1</v>
      </c>
      <c r="AG18" s="303"/>
      <c r="AH18" s="303">
        <f t="shared" ref="AH18:AH26" si="39">IFERROR(1-(AG18/T18),"N/A")</f>
        <v>1</v>
      </c>
      <c r="AI18" s="303">
        <f t="shared" ref="AI18:AI26" si="40">IF(ISNUMBER(T18),T18*(1+$B$32),0)</f>
        <v>105673451</v>
      </c>
      <c r="AJ18" s="303">
        <f t="shared" ref="AJ18:AJ26" si="41">IFERROR(1-(AG18/AI18),"N/A")</f>
        <v>1</v>
      </c>
      <c r="AK18" s="303"/>
      <c r="AL18" s="303">
        <f t="shared" ref="AL18:AL26" si="42">IFERROR(1-(AK18/X18),"N/A")</f>
        <v>1</v>
      </c>
      <c r="AM18" s="303"/>
      <c r="AN18" s="303" t="str">
        <f t="shared" ref="AN18:AN26" si="43">IFERROR(1-(AM18/Z18),"N/A")</f>
        <v>N/A</v>
      </c>
      <c r="AO18" s="303">
        <f t="shared" ref="AO18:AO26" si="44">IF(ISNUMBER(Z18),Z18-(Z18*I18),0)</f>
        <v>0</v>
      </c>
      <c r="AP18" s="303">
        <f t="shared" ref="AP18:AP26" si="45">IF(ISNUMBER(Z18),Z18*(1+$B$30),0)</f>
        <v>0</v>
      </c>
      <c r="AQ18" s="303" t="str">
        <f t="shared" ref="AQ18:AQ26" si="46">IFERROR(1-(AM18/AP18),"N/A")</f>
        <v>N/A</v>
      </c>
      <c r="AR18" s="303"/>
      <c r="AS18" s="303" t="str">
        <f t="shared" ref="AS18:AS26" si="47">IFERROR(1-(AR18/AE18),"N/A")</f>
        <v>N/A</v>
      </c>
      <c r="AT18" s="72"/>
      <c r="AU18" s="72"/>
      <c r="AV18" s="72"/>
      <c r="AW18" s="72"/>
      <c r="AX18" s="33"/>
      <c r="AY18" s="33"/>
      <c r="AZ18" s="144"/>
      <c r="BA18" s="144"/>
    </row>
    <row r="19" spans="1:78" s="310" customFormat="1" ht="93.75" customHeight="1" x14ac:dyDescent="0.25">
      <c r="A19" s="313" t="s">
        <v>75</v>
      </c>
      <c r="B19" s="302" t="s">
        <v>129</v>
      </c>
      <c r="C19" s="303">
        <v>30000000</v>
      </c>
      <c r="D19" s="303">
        <v>222000000</v>
      </c>
      <c r="E19" s="303">
        <f t="shared" si="25"/>
        <v>233322000</v>
      </c>
      <c r="F19" s="304">
        <f t="shared" si="26"/>
        <v>-6.4</v>
      </c>
      <c r="G19" s="305">
        <v>0</v>
      </c>
      <c r="H19" s="304">
        <v>0</v>
      </c>
      <c r="I19" s="305">
        <v>0</v>
      </c>
      <c r="J19" s="303">
        <v>137204687</v>
      </c>
      <c r="K19" s="306">
        <v>220810000</v>
      </c>
      <c r="L19" s="303">
        <v>0</v>
      </c>
      <c r="M19" s="306">
        <f t="shared" si="22"/>
        <v>0</v>
      </c>
      <c r="N19" s="306">
        <v>315810000</v>
      </c>
      <c r="O19" s="304">
        <f t="shared" si="27"/>
        <v>-0.42256756756756753</v>
      </c>
      <c r="P19" s="307">
        <f t="shared" si="28"/>
        <v>222000000</v>
      </c>
      <c r="Q19" s="304">
        <f t="shared" si="29"/>
        <v>-0.3535371718054876</v>
      </c>
      <c r="R19" s="308">
        <v>263034458</v>
      </c>
      <c r="S19" s="304">
        <f t="shared" si="30"/>
        <v>-0.91709528115464445</v>
      </c>
      <c r="T19" s="306">
        <v>344640000</v>
      </c>
      <c r="U19" s="304">
        <f t="shared" si="31"/>
        <v>-0.56079887686246099</v>
      </c>
      <c r="V19" s="303">
        <f t="shared" si="32"/>
        <v>234367733.99999997</v>
      </c>
      <c r="W19" s="304" t="str">
        <f t="shared" si="24"/>
        <v>N/A</v>
      </c>
      <c r="X19" s="306">
        <v>70332531</v>
      </c>
      <c r="Y19" s="304" t="str">
        <f t="shared" si="33"/>
        <v>N/A</v>
      </c>
      <c r="Z19" s="309"/>
      <c r="AA19" s="304">
        <f t="shared" si="34"/>
        <v>1</v>
      </c>
      <c r="AB19" s="312">
        <f t="shared" si="35"/>
        <v>315810000</v>
      </c>
      <c r="AC19" s="303">
        <f t="shared" si="36"/>
        <v>315810000</v>
      </c>
      <c r="AD19" s="303">
        <f t="shared" si="37"/>
        <v>1</v>
      </c>
      <c r="AE19" s="303"/>
      <c r="AF19" s="303">
        <f t="shared" si="38"/>
        <v>1</v>
      </c>
      <c r="AG19" s="303"/>
      <c r="AH19" s="303">
        <f t="shared" si="39"/>
        <v>1</v>
      </c>
      <c r="AI19" s="303">
        <f t="shared" si="40"/>
        <v>344640000</v>
      </c>
      <c r="AJ19" s="303">
        <f t="shared" si="41"/>
        <v>1</v>
      </c>
      <c r="AK19" s="303"/>
      <c r="AL19" s="303">
        <f t="shared" si="42"/>
        <v>1</v>
      </c>
      <c r="AM19" s="303"/>
      <c r="AN19" s="303" t="str">
        <f t="shared" si="43"/>
        <v>N/A</v>
      </c>
      <c r="AO19" s="303">
        <f t="shared" si="44"/>
        <v>0</v>
      </c>
      <c r="AP19" s="303">
        <f t="shared" si="45"/>
        <v>0</v>
      </c>
      <c r="AQ19" s="303" t="str">
        <f t="shared" si="46"/>
        <v>N/A</v>
      </c>
      <c r="AR19" s="303"/>
      <c r="AS19" s="303" t="str">
        <f t="shared" si="47"/>
        <v>N/A</v>
      </c>
      <c r="AT19" s="72"/>
      <c r="AU19" s="72"/>
      <c r="AV19" s="72"/>
      <c r="AW19" s="72"/>
      <c r="AX19" s="33"/>
      <c r="AY19" s="33"/>
      <c r="AZ19" s="144"/>
      <c r="BA19" s="144"/>
    </row>
    <row r="20" spans="1:78" s="310" customFormat="1" ht="30.75" customHeight="1" x14ac:dyDescent="0.25">
      <c r="A20" s="301" t="s">
        <v>77</v>
      </c>
      <c r="B20" s="302"/>
      <c r="C20" s="303">
        <v>0</v>
      </c>
      <c r="D20" s="303"/>
      <c r="E20" s="303">
        <f t="shared" si="25"/>
        <v>0</v>
      </c>
      <c r="F20" s="304" t="str">
        <f t="shared" si="26"/>
        <v>N/A</v>
      </c>
      <c r="G20" s="305">
        <v>0</v>
      </c>
      <c r="H20" s="304">
        <v>0</v>
      </c>
      <c r="I20" s="305">
        <v>0</v>
      </c>
      <c r="J20" s="303">
        <v>0</v>
      </c>
      <c r="K20" s="306">
        <v>0</v>
      </c>
      <c r="L20" s="303">
        <v>0</v>
      </c>
      <c r="M20" s="306">
        <f t="shared" si="22"/>
        <v>0</v>
      </c>
      <c r="N20" s="306">
        <v>0</v>
      </c>
      <c r="O20" s="304" t="str">
        <f t="shared" si="27"/>
        <v>N/A</v>
      </c>
      <c r="P20" s="307">
        <f t="shared" si="28"/>
        <v>0</v>
      </c>
      <c r="Q20" s="304" t="str">
        <f t="shared" si="29"/>
        <v>N/A</v>
      </c>
      <c r="R20" s="308">
        <v>0</v>
      </c>
      <c r="S20" s="304" t="str">
        <f t="shared" si="30"/>
        <v>N/A</v>
      </c>
      <c r="T20" s="306">
        <v>0</v>
      </c>
      <c r="U20" s="305" t="str">
        <f t="shared" si="31"/>
        <v>N/A</v>
      </c>
      <c r="V20" s="303">
        <f t="shared" si="32"/>
        <v>0</v>
      </c>
      <c r="W20" s="304" t="str">
        <f t="shared" si="24"/>
        <v>N/A</v>
      </c>
      <c r="X20" s="306">
        <v>0</v>
      </c>
      <c r="Y20" s="304" t="str">
        <f t="shared" si="33"/>
        <v>N/A</v>
      </c>
      <c r="Z20" s="309"/>
      <c r="AA20" s="304" t="str">
        <f t="shared" si="34"/>
        <v>N/A</v>
      </c>
      <c r="AB20" s="312">
        <f t="shared" si="35"/>
        <v>0</v>
      </c>
      <c r="AC20" s="303">
        <f t="shared" si="36"/>
        <v>0</v>
      </c>
      <c r="AD20" s="303" t="str">
        <f t="shared" si="37"/>
        <v>N/A</v>
      </c>
      <c r="AE20" s="303"/>
      <c r="AF20" s="303" t="str">
        <f t="shared" si="38"/>
        <v>N/A</v>
      </c>
      <c r="AG20" s="303"/>
      <c r="AH20" s="303" t="str">
        <f t="shared" si="39"/>
        <v>N/A</v>
      </c>
      <c r="AI20" s="303">
        <f t="shared" si="40"/>
        <v>0</v>
      </c>
      <c r="AJ20" s="303" t="str">
        <f t="shared" si="41"/>
        <v>N/A</v>
      </c>
      <c r="AK20" s="303"/>
      <c r="AL20" s="303" t="str">
        <f t="shared" si="42"/>
        <v>N/A</v>
      </c>
      <c r="AM20" s="303"/>
      <c r="AN20" s="303" t="str">
        <f t="shared" si="43"/>
        <v>N/A</v>
      </c>
      <c r="AO20" s="303">
        <f t="shared" si="44"/>
        <v>0</v>
      </c>
      <c r="AP20" s="303">
        <f t="shared" si="45"/>
        <v>0</v>
      </c>
      <c r="AQ20" s="303" t="str">
        <f t="shared" si="46"/>
        <v>N/A</v>
      </c>
      <c r="AR20" s="303"/>
      <c r="AS20" s="303" t="str">
        <f t="shared" si="47"/>
        <v>N/A</v>
      </c>
      <c r="AT20" s="72"/>
      <c r="AU20" s="72"/>
      <c r="AV20" s="72"/>
      <c r="AW20" s="72"/>
      <c r="AX20" s="33"/>
      <c r="AY20" s="33"/>
      <c r="AZ20" s="144"/>
      <c r="BA20" s="144"/>
    </row>
    <row r="21" spans="1:78" s="310" customFormat="1" ht="44.25" customHeight="1" x14ac:dyDescent="0.25">
      <c r="A21" s="301" t="s">
        <v>79</v>
      </c>
      <c r="B21" s="302" t="s">
        <v>130</v>
      </c>
      <c r="C21" s="303">
        <v>50248940</v>
      </c>
      <c r="D21" s="303">
        <v>45127885</v>
      </c>
      <c r="E21" s="303">
        <f t="shared" si="25"/>
        <v>47429407.134999998</v>
      </c>
      <c r="F21" s="304">
        <f t="shared" si="26"/>
        <v>0.10191369210972412</v>
      </c>
      <c r="G21" s="305">
        <v>0</v>
      </c>
      <c r="H21" s="304">
        <v>0</v>
      </c>
      <c r="I21" s="305">
        <v>0</v>
      </c>
      <c r="J21" s="303">
        <v>45127885</v>
      </c>
      <c r="K21" s="306">
        <v>9943855</v>
      </c>
      <c r="L21" s="303">
        <v>9943855</v>
      </c>
      <c r="M21" s="306">
        <f t="shared" si="22"/>
        <v>10554407.696999999</v>
      </c>
      <c r="N21" s="306">
        <v>51230855</v>
      </c>
      <c r="O21" s="304">
        <f t="shared" si="27"/>
        <v>-0.13523722638452917</v>
      </c>
      <c r="P21" s="307">
        <f t="shared" si="28"/>
        <v>45127885</v>
      </c>
      <c r="Q21" s="304">
        <f t="shared" si="29"/>
        <v>-8.0149596940560563E-2</v>
      </c>
      <c r="R21" s="308">
        <v>0</v>
      </c>
      <c r="S21" s="304">
        <f t="shared" si="30"/>
        <v>1</v>
      </c>
      <c r="T21" s="306">
        <v>0</v>
      </c>
      <c r="U21" s="305">
        <f t="shared" si="31"/>
        <v>1</v>
      </c>
      <c r="V21" s="303">
        <f t="shared" si="32"/>
        <v>10554407.696999999</v>
      </c>
      <c r="W21" s="304">
        <f t="shared" si="24"/>
        <v>1</v>
      </c>
      <c r="X21" s="306">
        <v>0</v>
      </c>
      <c r="Y21" s="304">
        <f t="shared" si="33"/>
        <v>1</v>
      </c>
      <c r="Z21" s="309"/>
      <c r="AA21" s="304">
        <f t="shared" si="34"/>
        <v>1</v>
      </c>
      <c r="AB21" s="312">
        <f t="shared" si="35"/>
        <v>51230855</v>
      </c>
      <c r="AC21" s="303">
        <f t="shared" si="36"/>
        <v>51230855</v>
      </c>
      <c r="AD21" s="303">
        <f t="shared" si="37"/>
        <v>1</v>
      </c>
      <c r="AE21" s="303"/>
      <c r="AF21" s="303" t="str">
        <f t="shared" si="38"/>
        <v>N/A</v>
      </c>
      <c r="AG21" s="303"/>
      <c r="AH21" s="303" t="str">
        <f t="shared" si="39"/>
        <v>N/A</v>
      </c>
      <c r="AI21" s="303">
        <f t="shared" si="40"/>
        <v>0</v>
      </c>
      <c r="AJ21" s="303" t="str">
        <f t="shared" si="41"/>
        <v>N/A</v>
      </c>
      <c r="AK21" s="303"/>
      <c r="AL21" s="303" t="str">
        <f t="shared" si="42"/>
        <v>N/A</v>
      </c>
      <c r="AM21" s="303"/>
      <c r="AN21" s="303" t="str">
        <f t="shared" si="43"/>
        <v>N/A</v>
      </c>
      <c r="AO21" s="303">
        <f t="shared" si="44"/>
        <v>0</v>
      </c>
      <c r="AP21" s="303">
        <f t="shared" si="45"/>
        <v>0</v>
      </c>
      <c r="AQ21" s="303" t="str">
        <f t="shared" si="46"/>
        <v>N/A</v>
      </c>
      <c r="AR21" s="303"/>
      <c r="AS21" s="303" t="str">
        <f t="shared" si="47"/>
        <v>N/A</v>
      </c>
      <c r="AT21" s="72"/>
      <c r="AU21" s="72"/>
      <c r="AV21" s="72"/>
      <c r="AW21" s="72"/>
      <c r="AX21" s="33"/>
      <c r="AY21" s="33"/>
      <c r="AZ21" s="144"/>
      <c r="BA21" s="144"/>
    </row>
    <row r="22" spans="1:78" s="310" customFormat="1" ht="38.25" customHeight="1" x14ac:dyDescent="0.25">
      <c r="A22" s="313" t="s">
        <v>81</v>
      </c>
      <c r="B22" s="302" t="s">
        <v>131</v>
      </c>
      <c r="C22" s="303">
        <v>0</v>
      </c>
      <c r="D22" s="303">
        <v>0</v>
      </c>
      <c r="E22" s="303">
        <f t="shared" si="25"/>
        <v>0</v>
      </c>
      <c r="F22" s="304" t="str">
        <f t="shared" si="26"/>
        <v>N/A</v>
      </c>
      <c r="G22" s="305">
        <v>0</v>
      </c>
      <c r="H22" s="305">
        <v>0</v>
      </c>
      <c r="I22" s="305">
        <v>0</v>
      </c>
      <c r="J22" s="303">
        <v>0</v>
      </c>
      <c r="K22" s="306">
        <v>0</v>
      </c>
      <c r="L22" s="303">
        <v>0</v>
      </c>
      <c r="M22" s="306">
        <f t="shared" si="22"/>
        <v>0</v>
      </c>
      <c r="N22" s="306">
        <v>200000000</v>
      </c>
      <c r="O22" s="304" t="str">
        <f t="shared" si="27"/>
        <v>N/A</v>
      </c>
      <c r="P22" s="307">
        <f t="shared" si="28"/>
        <v>0</v>
      </c>
      <c r="Q22" s="304" t="str">
        <f t="shared" si="29"/>
        <v>N/A</v>
      </c>
      <c r="R22" s="308">
        <v>68635100</v>
      </c>
      <c r="S22" s="304" t="str">
        <f t="shared" si="30"/>
        <v>N/A</v>
      </c>
      <c r="T22" s="306">
        <v>0</v>
      </c>
      <c r="U22" s="305" t="str">
        <f t="shared" si="31"/>
        <v>N/A</v>
      </c>
      <c r="V22" s="303">
        <f t="shared" si="32"/>
        <v>0</v>
      </c>
      <c r="W22" s="304" t="str">
        <f t="shared" si="24"/>
        <v>N/A</v>
      </c>
      <c r="X22" s="306">
        <v>0</v>
      </c>
      <c r="Y22" s="304" t="str">
        <f t="shared" si="33"/>
        <v>N/A</v>
      </c>
      <c r="Z22" s="309"/>
      <c r="AA22" s="304">
        <f t="shared" si="34"/>
        <v>1</v>
      </c>
      <c r="AB22" s="312">
        <f t="shared" si="35"/>
        <v>200000000</v>
      </c>
      <c r="AC22" s="303">
        <f t="shared" si="36"/>
        <v>200000000</v>
      </c>
      <c r="AD22" s="303">
        <f t="shared" si="37"/>
        <v>1</v>
      </c>
      <c r="AE22" s="303"/>
      <c r="AF22" s="303">
        <f t="shared" si="38"/>
        <v>1</v>
      </c>
      <c r="AG22" s="303"/>
      <c r="AH22" s="303" t="str">
        <f t="shared" si="39"/>
        <v>N/A</v>
      </c>
      <c r="AI22" s="303">
        <f t="shared" si="40"/>
        <v>0</v>
      </c>
      <c r="AJ22" s="303" t="str">
        <f t="shared" si="41"/>
        <v>N/A</v>
      </c>
      <c r="AK22" s="303"/>
      <c r="AL22" s="303" t="str">
        <f t="shared" si="42"/>
        <v>N/A</v>
      </c>
      <c r="AM22" s="303"/>
      <c r="AN22" s="303" t="str">
        <f t="shared" si="43"/>
        <v>N/A</v>
      </c>
      <c r="AO22" s="303">
        <f t="shared" si="44"/>
        <v>0</v>
      </c>
      <c r="AP22" s="303">
        <f t="shared" si="45"/>
        <v>0</v>
      </c>
      <c r="AQ22" s="303" t="str">
        <f t="shared" si="46"/>
        <v>N/A</v>
      </c>
      <c r="AR22" s="303"/>
      <c r="AS22" s="303" t="str">
        <f t="shared" si="47"/>
        <v>N/A</v>
      </c>
      <c r="AT22" s="72"/>
      <c r="AU22" s="72"/>
      <c r="AV22" s="72"/>
      <c r="AW22" s="72"/>
      <c r="AX22" s="33"/>
      <c r="AY22" s="33"/>
      <c r="AZ22" s="144"/>
      <c r="BA22" s="144"/>
    </row>
    <row r="23" spans="1:78" s="310" customFormat="1" ht="198" customHeight="1" x14ac:dyDescent="0.25">
      <c r="A23" s="313" t="s">
        <v>83</v>
      </c>
      <c r="B23" s="302" t="s">
        <v>132</v>
      </c>
      <c r="C23" s="303">
        <v>3794695</v>
      </c>
      <c r="D23" s="303">
        <v>1753052</v>
      </c>
      <c r="E23" s="303">
        <f t="shared" si="25"/>
        <v>1842457.6519999998</v>
      </c>
      <c r="F23" s="304">
        <f t="shared" si="26"/>
        <v>0.53802558571901038</v>
      </c>
      <c r="G23" s="305">
        <v>0</v>
      </c>
      <c r="H23" s="304">
        <v>0</v>
      </c>
      <c r="I23" s="305">
        <v>0</v>
      </c>
      <c r="J23" s="303">
        <v>1753052</v>
      </c>
      <c r="K23" s="306">
        <v>1758614</v>
      </c>
      <c r="L23" s="303">
        <v>1758614</v>
      </c>
      <c r="M23" s="306">
        <f t="shared" si="22"/>
        <v>1866592.8995999999</v>
      </c>
      <c r="N23" s="306">
        <v>3584250</v>
      </c>
      <c r="O23" s="304">
        <f t="shared" si="27"/>
        <v>-1.0445771146548992</v>
      </c>
      <c r="P23" s="307">
        <f t="shared" si="28"/>
        <v>1753052</v>
      </c>
      <c r="Q23" s="304">
        <f t="shared" si="29"/>
        <v>-0.94536357245946645</v>
      </c>
      <c r="R23" s="308">
        <v>3584250</v>
      </c>
      <c r="S23" s="304">
        <f t="shared" si="30"/>
        <v>-1.0445771146548992</v>
      </c>
      <c r="T23" s="306">
        <v>1934884</v>
      </c>
      <c r="U23" s="304">
        <f t="shared" si="31"/>
        <v>-0.10023234206028153</v>
      </c>
      <c r="V23" s="303">
        <f t="shared" si="32"/>
        <v>1866592.8995999999</v>
      </c>
      <c r="W23" s="304">
        <f t="shared" si="24"/>
        <v>-3.6585963878162486E-2</v>
      </c>
      <c r="X23" s="306">
        <v>1934884</v>
      </c>
      <c r="Y23" s="304">
        <f t="shared" si="33"/>
        <v>-0.10023234206028153</v>
      </c>
      <c r="Z23" s="309"/>
      <c r="AA23" s="304">
        <f t="shared" si="34"/>
        <v>1</v>
      </c>
      <c r="AB23" s="312">
        <f t="shared" si="35"/>
        <v>3584250</v>
      </c>
      <c r="AC23" s="303">
        <f t="shared" si="36"/>
        <v>3584250</v>
      </c>
      <c r="AD23" s="303">
        <f t="shared" si="37"/>
        <v>1</v>
      </c>
      <c r="AE23" s="303"/>
      <c r="AF23" s="303">
        <f t="shared" si="38"/>
        <v>1</v>
      </c>
      <c r="AG23" s="303"/>
      <c r="AH23" s="303">
        <f t="shared" si="39"/>
        <v>1</v>
      </c>
      <c r="AI23" s="303">
        <f t="shared" si="40"/>
        <v>1934884</v>
      </c>
      <c r="AJ23" s="303">
        <f t="shared" si="41"/>
        <v>1</v>
      </c>
      <c r="AK23" s="303"/>
      <c r="AL23" s="303">
        <f t="shared" si="42"/>
        <v>1</v>
      </c>
      <c r="AM23" s="303"/>
      <c r="AN23" s="303" t="str">
        <f t="shared" si="43"/>
        <v>N/A</v>
      </c>
      <c r="AO23" s="303">
        <f t="shared" si="44"/>
        <v>0</v>
      </c>
      <c r="AP23" s="303">
        <f t="shared" si="45"/>
        <v>0</v>
      </c>
      <c r="AQ23" s="303" t="str">
        <f t="shared" si="46"/>
        <v>N/A</v>
      </c>
      <c r="AR23" s="303"/>
      <c r="AS23" s="303" t="str">
        <f t="shared" si="47"/>
        <v>N/A</v>
      </c>
      <c r="AT23" s="72"/>
      <c r="AU23" s="72"/>
      <c r="AV23" s="72"/>
      <c r="AW23" s="72"/>
      <c r="AX23" s="33"/>
      <c r="AY23" s="33"/>
      <c r="AZ23" s="144"/>
      <c r="BA23" s="144"/>
    </row>
    <row r="24" spans="1:78" s="310" customFormat="1" ht="30.75" customHeight="1" x14ac:dyDescent="0.25">
      <c r="A24" s="301" t="s">
        <v>84</v>
      </c>
      <c r="B24" s="302" t="s">
        <v>133</v>
      </c>
      <c r="C24" s="303">
        <v>8957449</v>
      </c>
      <c r="D24" s="303">
        <v>5552747</v>
      </c>
      <c r="E24" s="303">
        <f t="shared" si="25"/>
        <v>5835937.0970000001</v>
      </c>
      <c r="F24" s="304">
        <f t="shared" si="26"/>
        <v>0.38009727992869402</v>
      </c>
      <c r="G24" s="305">
        <v>0</v>
      </c>
      <c r="H24" s="304">
        <v>0</v>
      </c>
      <c r="I24" s="305">
        <v>0</v>
      </c>
      <c r="J24" s="303">
        <v>5552747</v>
      </c>
      <c r="K24" s="306">
        <v>0</v>
      </c>
      <c r="L24" s="303">
        <v>0</v>
      </c>
      <c r="M24" s="306">
        <f t="shared" si="22"/>
        <v>0</v>
      </c>
      <c r="N24" s="306">
        <v>5639262</v>
      </c>
      <c r="O24" s="304">
        <f t="shared" si="27"/>
        <v>-1.5580576604696805E-2</v>
      </c>
      <c r="P24" s="307">
        <f t="shared" si="28"/>
        <v>5552747</v>
      </c>
      <c r="Q24" s="304">
        <f t="shared" si="29"/>
        <v>3.3700688292391368E-2</v>
      </c>
      <c r="R24" s="308">
        <v>5639262</v>
      </c>
      <c r="S24" s="304">
        <f t="shared" si="30"/>
        <v>-1.5580576604696805E-2</v>
      </c>
      <c r="T24" s="306">
        <v>0</v>
      </c>
      <c r="U24" s="305" t="str">
        <f t="shared" si="31"/>
        <v>N/A</v>
      </c>
      <c r="V24" s="303">
        <f t="shared" si="32"/>
        <v>0</v>
      </c>
      <c r="W24" s="304" t="str">
        <f t="shared" si="24"/>
        <v>N/A</v>
      </c>
      <c r="X24" s="306">
        <v>0</v>
      </c>
      <c r="Y24" s="304" t="str">
        <f t="shared" si="33"/>
        <v>N/A</v>
      </c>
      <c r="Z24" s="309"/>
      <c r="AA24" s="304">
        <f t="shared" si="34"/>
        <v>1</v>
      </c>
      <c r="AB24" s="312">
        <f t="shared" si="35"/>
        <v>5639262</v>
      </c>
      <c r="AC24" s="303">
        <f t="shared" si="36"/>
        <v>5639262</v>
      </c>
      <c r="AD24" s="303">
        <f t="shared" si="37"/>
        <v>1</v>
      </c>
      <c r="AE24" s="303"/>
      <c r="AF24" s="303">
        <f t="shared" si="38"/>
        <v>1</v>
      </c>
      <c r="AG24" s="303"/>
      <c r="AH24" s="303" t="str">
        <f t="shared" si="39"/>
        <v>N/A</v>
      </c>
      <c r="AI24" s="303">
        <f t="shared" si="40"/>
        <v>0</v>
      </c>
      <c r="AJ24" s="303" t="str">
        <f t="shared" si="41"/>
        <v>N/A</v>
      </c>
      <c r="AK24" s="303"/>
      <c r="AL24" s="303" t="str">
        <f t="shared" si="42"/>
        <v>N/A</v>
      </c>
      <c r="AM24" s="303"/>
      <c r="AN24" s="303" t="str">
        <f t="shared" si="43"/>
        <v>N/A</v>
      </c>
      <c r="AO24" s="303">
        <f t="shared" si="44"/>
        <v>0</v>
      </c>
      <c r="AP24" s="303">
        <f t="shared" si="45"/>
        <v>0</v>
      </c>
      <c r="AQ24" s="303" t="str">
        <f t="shared" si="46"/>
        <v>N/A</v>
      </c>
      <c r="AR24" s="303"/>
      <c r="AS24" s="303" t="str">
        <f t="shared" si="47"/>
        <v>N/A</v>
      </c>
      <c r="AT24" s="72"/>
      <c r="AU24" s="72"/>
      <c r="AV24" s="72"/>
      <c r="AW24" s="72"/>
      <c r="AX24" s="33"/>
      <c r="AY24" s="33"/>
      <c r="AZ24" s="144"/>
      <c r="BA24" s="144"/>
    </row>
    <row r="25" spans="1:78" s="310" customFormat="1" ht="18" customHeight="1" x14ac:dyDescent="0.25">
      <c r="A25" s="316" t="s">
        <v>86</v>
      </c>
      <c r="B25" s="302"/>
      <c r="C25" s="303"/>
      <c r="D25" s="303"/>
      <c r="E25" s="303">
        <f t="shared" si="25"/>
        <v>0</v>
      </c>
      <c r="F25" s="304" t="str">
        <f t="shared" si="26"/>
        <v>N/A</v>
      </c>
      <c r="G25" s="305"/>
      <c r="H25" s="305"/>
      <c r="I25" s="305"/>
      <c r="J25" s="303"/>
      <c r="K25" s="306"/>
      <c r="L25" s="303"/>
      <c r="M25" s="306">
        <f t="shared" si="22"/>
        <v>0</v>
      </c>
      <c r="N25" s="306"/>
      <c r="O25" s="304" t="str">
        <f t="shared" si="27"/>
        <v>N/A</v>
      </c>
      <c r="P25" s="307">
        <f t="shared" si="28"/>
        <v>0</v>
      </c>
      <c r="Q25" s="304" t="str">
        <f t="shared" si="29"/>
        <v>N/A</v>
      </c>
      <c r="R25" s="308"/>
      <c r="S25" s="304" t="str">
        <f t="shared" si="30"/>
        <v>N/A</v>
      </c>
      <c r="T25" s="306"/>
      <c r="U25" s="305" t="str">
        <f t="shared" si="31"/>
        <v>N/A</v>
      </c>
      <c r="V25" s="303">
        <f t="shared" si="32"/>
        <v>0</v>
      </c>
      <c r="W25" s="304" t="str">
        <f t="shared" si="24"/>
        <v>N/A</v>
      </c>
      <c r="X25" s="306"/>
      <c r="Y25" s="304" t="str">
        <f t="shared" si="33"/>
        <v>N/A</v>
      </c>
      <c r="Z25" s="309"/>
      <c r="AA25" s="304" t="str">
        <f t="shared" si="34"/>
        <v>N/A</v>
      </c>
      <c r="AB25" s="312">
        <f t="shared" si="35"/>
        <v>0</v>
      </c>
      <c r="AC25" s="303">
        <f t="shared" si="36"/>
        <v>0</v>
      </c>
      <c r="AD25" s="303" t="str">
        <f t="shared" si="37"/>
        <v>N/A</v>
      </c>
      <c r="AE25" s="303"/>
      <c r="AF25" s="303" t="str">
        <f t="shared" si="38"/>
        <v>N/A</v>
      </c>
      <c r="AG25" s="303"/>
      <c r="AH25" s="303" t="str">
        <f t="shared" si="39"/>
        <v>N/A</v>
      </c>
      <c r="AI25" s="303">
        <f t="shared" si="40"/>
        <v>0</v>
      </c>
      <c r="AJ25" s="303" t="str">
        <f t="shared" si="41"/>
        <v>N/A</v>
      </c>
      <c r="AK25" s="303"/>
      <c r="AL25" s="303" t="str">
        <f t="shared" si="42"/>
        <v>N/A</v>
      </c>
      <c r="AM25" s="303"/>
      <c r="AN25" s="303" t="str">
        <f t="shared" si="43"/>
        <v>N/A</v>
      </c>
      <c r="AO25" s="303">
        <f t="shared" si="44"/>
        <v>0</v>
      </c>
      <c r="AP25" s="303">
        <f t="shared" si="45"/>
        <v>0</v>
      </c>
      <c r="AQ25" s="303" t="str">
        <f t="shared" si="46"/>
        <v>N/A</v>
      </c>
      <c r="AR25" s="303"/>
      <c r="AS25" s="303" t="str">
        <f t="shared" si="47"/>
        <v>N/A</v>
      </c>
      <c r="AT25" s="72"/>
      <c r="AU25" s="72"/>
      <c r="AV25" s="72"/>
      <c r="AW25" s="72"/>
      <c r="AX25" s="33"/>
      <c r="AY25" s="33"/>
      <c r="AZ25" s="144"/>
      <c r="BA25" s="144"/>
    </row>
    <row r="26" spans="1:78" s="310" customFormat="1" ht="57" customHeight="1" x14ac:dyDescent="0.25">
      <c r="A26" s="301" t="s">
        <v>88</v>
      </c>
      <c r="B26" s="302" t="s">
        <v>134</v>
      </c>
      <c r="C26" s="303">
        <v>4969740</v>
      </c>
      <c r="D26" s="303">
        <v>5228340</v>
      </c>
      <c r="E26" s="303">
        <f t="shared" si="25"/>
        <v>5494985.3399999999</v>
      </c>
      <c r="F26" s="304">
        <f t="shared" si="26"/>
        <v>-5.2034915307440643E-2</v>
      </c>
      <c r="G26" s="305">
        <v>0</v>
      </c>
      <c r="H26" s="304">
        <v>0</v>
      </c>
      <c r="I26" s="305">
        <v>0</v>
      </c>
      <c r="J26" s="303">
        <v>5228340</v>
      </c>
      <c r="K26" s="306">
        <v>2360600</v>
      </c>
      <c r="L26" s="303">
        <v>2360600</v>
      </c>
      <c r="M26" s="306">
        <f t="shared" si="22"/>
        <v>2505540.84</v>
      </c>
      <c r="N26" s="306">
        <v>5034380</v>
      </c>
      <c r="O26" s="304">
        <f t="shared" si="27"/>
        <v>3.7097816897906366E-2</v>
      </c>
      <c r="P26" s="307">
        <f t="shared" si="28"/>
        <v>5228340</v>
      </c>
      <c r="Q26" s="304">
        <f t="shared" si="29"/>
        <v>8.3822851472793891E-2</v>
      </c>
      <c r="R26" s="308">
        <v>3224530</v>
      </c>
      <c r="S26" s="304">
        <f t="shared" si="30"/>
        <v>0.38325931366361021</v>
      </c>
      <c r="T26" s="306">
        <v>3224530</v>
      </c>
      <c r="U26" s="304">
        <f t="shared" si="31"/>
        <v>-0.36597898839278153</v>
      </c>
      <c r="V26" s="303">
        <f t="shared" si="32"/>
        <v>2505540.84</v>
      </c>
      <c r="W26" s="304">
        <f t="shared" si="24"/>
        <v>-0.2869596649639925</v>
      </c>
      <c r="X26" s="306">
        <v>3224530</v>
      </c>
      <c r="Y26" s="304">
        <f t="shared" si="33"/>
        <v>-0.36597898839278153</v>
      </c>
      <c r="Z26" s="309"/>
      <c r="AA26" s="304">
        <f t="shared" si="34"/>
        <v>1</v>
      </c>
      <c r="AB26" s="312">
        <f t="shared" si="35"/>
        <v>5034380</v>
      </c>
      <c r="AC26" s="303">
        <f t="shared" si="36"/>
        <v>5034380</v>
      </c>
      <c r="AD26" s="303">
        <f t="shared" si="37"/>
        <v>1</v>
      </c>
      <c r="AE26" s="303"/>
      <c r="AF26" s="303">
        <f t="shared" si="38"/>
        <v>1</v>
      </c>
      <c r="AG26" s="303"/>
      <c r="AH26" s="303">
        <f t="shared" si="39"/>
        <v>1</v>
      </c>
      <c r="AI26" s="303">
        <f t="shared" si="40"/>
        <v>3224530</v>
      </c>
      <c r="AJ26" s="303">
        <f t="shared" si="41"/>
        <v>1</v>
      </c>
      <c r="AK26" s="303"/>
      <c r="AL26" s="303">
        <f t="shared" si="42"/>
        <v>1</v>
      </c>
      <c r="AM26" s="303"/>
      <c r="AN26" s="303" t="str">
        <f t="shared" si="43"/>
        <v>N/A</v>
      </c>
      <c r="AO26" s="303">
        <f t="shared" si="44"/>
        <v>0</v>
      </c>
      <c r="AP26" s="303">
        <f t="shared" si="45"/>
        <v>0</v>
      </c>
      <c r="AQ26" s="303" t="str">
        <f t="shared" si="46"/>
        <v>N/A</v>
      </c>
      <c r="AR26" s="303"/>
      <c r="AS26" s="303" t="str">
        <f t="shared" si="47"/>
        <v>N/A</v>
      </c>
      <c r="AT26" s="72"/>
      <c r="AU26" s="72"/>
      <c r="AV26" s="72"/>
      <c r="AW26" s="72"/>
      <c r="AX26" s="33"/>
      <c r="AY26" s="33"/>
      <c r="AZ26" s="144"/>
      <c r="BA26" s="144"/>
    </row>
    <row r="27" spans="1:78" s="310" customFormat="1" ht="16.5" customHeight="1" x14ac:dyDescent="0.25">
      <c r="A27" s="4"/>
      <c r="B27" s="4"/>
      <c r="C27" s="54"/>
      <c r="D27" s="54"/>
      <c r="E27" s="253"/>
      <c r="F27" s="4"/>
      <c r="G27" s="4"/>
      <c r="H27" s="5"/>
      <c r="I27" s="4"/>
      <c r="J27" s="54"/>
      <c r="K27" s="253"/>
      <c r="L27" s="54"/>
      <c r="M27" s="253"/>
      <c r="N27" s="253"/>
      <c r="O27" s="4"/>
      <c r="P27" s="5"/>
      <c r="Q27" s="5"/>
      <c r="R27" s="4"/>
      <c r="S27" s="4"/>
      <c r="T27" s="253"/>
      <c r="U27" s="5"/>
      <c r="V27" s="253"/>
      <c r="W27" s="5"/>
      <c r="X27" s="253"/>
      <c r="Y27" s="5"/>
      <c r="Z27" s="4"/>
      <c r="AA27" s="4"/>
      <c r="AB27" s="252"/>
      <c r="AC27" s="253"/>
      <c r="AD27" s="253"/>
      <c r="AE27" s="54"/>
      <c r="AF27" s="54"/>
      <c r="AG27" s="54"/>
      <c r="AH27" s="54"/>
      <c r="AI27" s="253"/>
      <c r="AJ27" s="253"/>
      <c r="AK27" s="54"/>
      <c r="AL27" s="54"/>
      <c r="AM27" s="54"/>
      <c r="AN27" s="54"/>
      <c r="AO27" s="253"/>
      <c r="AP27" s="253"/>
      <c r="AQ27" s="253"/>
      <c r="AR27" s="54"/>
      <c r="AS27" s="54"/>
      <c r="AT27" s="72"/>
      <c r="AU27" s="72"/>
      <c r="AV27" s="72"/>
      <c r="AW27" s="72"/>
      <c r="AX27" s="33"/>
      <c r="AY27" s="33"/>
      <c r="AZ27" s="33"/>
      <c r="BA27" s="33"/>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s="310" customFormat="1" ht="15" customHeight="1" x14ac:dyDescent="0.25">
      <c r="A28" s="31" t="s">
        <v>90</v>
      </c>
      <c r="B28" s="32">
        <v>5.0999999999999997E-2</v>
      </c>
      <c r="C28" s="220" t="s">
        <v>91</v>
      </c>
      <c r="D28" s="72"/>
      <c r="E28" s="254"/>
      <c r="F28" s="33"/>
      <c r="G28" s="33"/>
      <c r="H28" s="34"/>
      <c r="I28" s="4"/>
      <c r="J28" s="54"/>
      <c r="K28" s="253"/>
      <c r="L28" s="54"/>
      <c r="M28" s="253"/>
      <c r="N28" s="253"/>
      <c r="O28" s="4"/>
      <c r="P28" s="5"/>
      <c r="Q28" s="5"/>
      <c r="R28" s="4"/>
      <c r="S28" s="4"/>
      <c r="T28" s="253"/>
      <c r="U28" s="5"/>
      <c r="V28" s="253"/>
      <c r="W28" s="5"/>
      <c r="X28" s="253"/>
      <c r="Y28" s="5"/>
      <c r="Z28" s="4"/>
      <c r="AA28" s="4"/>
      <c r="AB28" s="252"/>
      <c r="AC28" s="253"/>
      <c r="AD28" s="253"/>
      <c r="AE28" s="54"/>
      <c r="AF28" s="54"/>
      <c r="AG28" s="54"/>
      <c r="AH28" s="54"/>
      <c r="AI28" s="253"/>
      <c r="AJ28" s="253"/>
      <c r="AK28" s="54"/>
      <c r="AL28" s="54"/>
      <c r="AM28" s="54"/>
      <c r="AN28" s="54"/>
      <c r="AO28" s="253"/>
      <c r="AP28" s="253"/>
      <c r="AQ28" s="253"/>
      <c r="AR28" s="54"/>
      <c r="AS28" s="54"/>
      <c r="AT28" s="72"/>
      <c r="AU28" s="72"/>
      <c r="AV28" s="72"/>
      <c r="AW28" s="72"/>
      <c r="AX28" s="33"/>
      <c r="AY28" s="33"/>
      <c r="AZ28" s="33"/>
      <c r="BA28" s="33"/>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s="310" customFormat="1" ht="15" customHeight="1" x14ac:dyDescent="0.25">
      <c r="A29" s="31" t="s">
        <v>92</v>
      </c>
      <c r="B29" s="32"/>
      <c r="C29" s="220" t="s">
        <v>93</v>
      </c>
      <c r="D29" s="72"/>
      <c r="E29" s="254"/>
      <c r="F29" s="33"/>
      <c r="G29" s="33"/>
      <c r="H29" s="34"/>
      <c r="I29" s="4"/>
      <c r="J29" s="54"/>
      <c r="K29" s="253"/>
      <c r="L29" s="54"/>
      <c r="M29" s="253"/>
      <c r="N29" s="253"/>
      <c r="O29" s="4"/>
      <c r="P29" s="5"/>
      <c r="Q29" s="5"/>
      <c r="R29" s="4"/>
      <c r="S29" s="4"/>
      <c r="T29" s="253"/>
      <c r="U29" s="5"/>
      <c r="V29" s="253"/>
      <c r="W29" s="5"/>
      <c r="X29" s="253"/>
      <c r="Y29" s="5"/>
      <c r="Z29" s="4"/>
      <c r="AA29" s="4"/>
      <c r="AB29" s="252"/>
      <c r="AC29" s="253"/>
      <c r="AD29" s="253"/>
      <c r="AE29" s="54"/>
      <c r="AF29" s="54"/>
      <c r="AG29" s="54"/>
      <c r="AH29" s="54"/>
      <c r="AI29" s="253"/>
      <c r="AJ29" s="253"/>
      <c r="AK29" s="54"/>
      <c r="AL29" s="54"/>
      <c r="AM29" s="54"/>
      <c r="AN29" s="54"/>
      <c r="AO29" s="253"/>
      <c r="AP29" s="253"/>
      <c r="AQ29" s="253"/>
      <c r="AR29" s="54"/>
      <c r="AS29" s="54"/>
      <c r="AT29" s="72"/>
      <c r="AU29" s="72"/>
      <c r="AV29" s="72"/>
      <c r="AW29" s="72"/>
      <c r="AX29" s="33"/>
      <c r="AY29" s="33"/>
      <c r="AZ29" s="33"/>
      <c r="BA29" s="33"/>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s="310" customFormat="1" ht="15" customHeight="1" x14ac:dyDescent="0.25">
      <c r="A30" s="31" t="s">
        <v>94</v>
      </c>
      <c r="B30" s="32"/>
      <c r="C30" s="220" t="s">
        <v>95</v>
      </c>
      <c r="D30" s="72"/>
      <c r="E30" s="254"/>
      <c r="F30" s="33"/>
      <c r="G30" s="33"/>
      <c r="H30" s="34"/>
      <c r="I30" s="4"/>
      <c r="J30" s="54"/>
      <c r="K30" s="253"/>
      <c r="L30" s="54"/>
      <c r="M30" s="253"/>
      <c r="N30" s="253"/>
      <c r="O30" s="4"/>
      <c r="P30" s="5"/>
      <c r="Q30" s="5"/>
      <c r="R30" s="4"/>
      <c r="S30" s="4"/>
      <c r="T30" s="253"/>
      <c r="U30" s="5"/>
      <c r="V30" s="253"/>
      <c r="W30" s="5"/>
      <c r="X30" s="253"/>
      <c r="Y30" s="5"/>
      <c r="Z30" s="4"/>
      <c r="AA30" s="4"/>
      <c r="AB30" s="252"/>
      <c r="AC30" s="253"/>
      <c r="AD30" s="253"/>
      <c r="AE30" s="54"/>
      <c r="AF30" s="54"/>
      <c r="AG30" s="54"/>
      <c r="AH30" s="54"/>
      <c r="AI30" s="253"/>
      <c r="AJ30" s="253"/>
      <c r="AK30" s="54"/>
      <c r="AL30" s="54"/>
      <c r="AM30" s="54"/>
      <c r="AN30" s="54"/>
      <c r="AO30" s="253"/>
      <c r="AP30" s="253"/>
      <c r="AQ30" s="253"/>
      <c r="AR30" s="54"/>
      <c r="AS30" s="54"/>
      <c r="AT30" s="72"/>
      <c r="AU30" s="72"/>
      <c r="AV30" s="72"/>
      <c r="AW30" s="72"/>
      <c r="AX30" s="33"/>
      <c r="AY30" s="33"/>
      <c r="AZ30" s="33"/>
      <c r="BA30" s="33"/>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s="310" customFormat="1" ht="15" customHeight="1" x14ac:dyDescent="0.25">
      <c r="A31" s="31" t="s">
        <v>96</v>
      </c>
      <c r="B31" s="32">
        <v>6.1400000000000003E-2</v>
      </c>
      <c r="C31" s="220" t="s">
        <v>97</v>
      </c>
      <c r="D31" s="72"/>
      <c r="E31" s="254"/>
      <c r="F31" s="33"/>
      <c r="G31" s="33"/>
      <c r="H31" s="34"/>
      <c r="I31" s="4"/>
      <c r="J31" s="54"/>
      <c r="K31" s="253"/>
      <c r="L31" s="54"/>
      <c r="M31" s="253"/>
      <c r="N31" s="253"/>
      <c r="O31" s="4"/>
      <c r="P31" s="5"/>
      <c r="Q31" s="5"/>
      <c r="R31" s="4"/>
      <c r="S31" s="4"/>
      <c r="T31" s="253"/>
      <c r="U31" s="5"/>
      <c r="V31" s="253"/>
      <c r="W31" s="5"/>
      <c r="X31" s="253"/>
      <c r="Y31" s="5"/>
      <c r="Z31" s="4"/>
      <c r="AA31" s="4"/>
      <c r="AB31" s="252"/>
      <c r="AC31" s="253"/>
      <c r="AD31" s="253"/>
      <c r="AE31" s="54"/>
      <c r="AF31" s="54"/>
      <c r="AG31" s="54"/>
      <c r="AH31" s="54"/>
      <c r="AI31" s="253"/>
      <c r="AJ31" s="253"/>
      <c r="AK31" s="54"/>
      <c r="AL31" s="54"/>
      <c r="AM31" s="54"/>
      <c r="AN31" s="54"/>
      <c r="AO31" s="253"/>
      <c r="AP31" s="253"/>
      <c r="AQ31" s="253"/>
      <c r="AR31" s="54"/>
      <c r="AS31" s="54"/>
      <c r="AT31" s="72"/>
      <c r="AU31" s="72"/>
      <c r="AV31" s="72"/>
      <c r="AW31" s="72"/>
      <c r="AX31" s="33"/>
      <c r="AY31" s="33"/>
      <c r="AZ31" s="33"/>
      <c r="BA31" s="33"/>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s="310" customFormat="1" ht="15" customHeight="1" x14ac:dyDescent="0.25">
      <c r="A32" s="31" t="s">
        <v>98</v>
      </c>
      <c r="B32" s="32"/>
      <c r="C32" s="317" t="s">
        <v>99</v>
      </c>
      <c r="D32" s="318"/>
      <c r="E32" s="254"/>
      <c r="F32" s="33"/>
      <c r="G32" s="33"/>
      <c r="H32" s="34"/>
      <c r="I32" s="4"/>
      <c r="J32" s="54"/>
      <c r="K32" s="253"/>
      <c r="L32" s="54"/>
      <c r="M32" s="253"/>
      <c r="N32" s="253"/>
      <c r="O32" s="4"/>
      <c r="P32" s="5"/>
      <c r="Q32" s="5"/>
      <c r="R32" s="4"/>
      <c r="S32" s="4"/>
      <c r="T32" s="253"/>
      <c r="U32" s="5"/>
      <c r="V32" s="253"/>
      <c r="W32" s="5"/>
      <c r="X32" s="253"/>
      <c r="Y32" s="5"/>
      <c r="Z32" s="4"/>
      <c r="AA32" s="4"/>
      <c r="AB32" s="252"/>
      <c r="AC32" s="253"/>
      <c r="AD32" s="253"/>
      <c r="AE32" s="54"/>
      <c r="AF32" s="54"/>
      <c r="AG32" s="54"/>
      <c r="AH32" s="54"/>
      <c r="AI32" s="253"/>
      <c r="AJ32" s="253"/>
      <c r="AK32" s="54"/>
      <c r="AL32" s="54"/>
      <c r="AM32" s="54"/>
      <c r="AN32" s="54"/>
      <c r="AO32" s="253"/>
      <c r="AP32" s="253"/>
      <c r="AQ32" s="253"/>
      <c r="AR32" s="54"/>
      <c r="AS32" s="54"/>
      <c r="AT32" s="72"/>
      <c r="AU32" s="72"/>
      <c r="AV32" s="72"/>
      <c r="AW32" s="72"/>
      <c r="AX32" s="33"/>
      <c r="AY32" s="33"/>
      <c r="AZ32" s="33"/>
      <c r="BA32" s="33"/>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60" s="36" customFormat="1" ht="15" customHeight="1" x14ac:dyDescent="0.25">
      <c r="C33" s="235"/>
      <c r="D33" s="235"/>
      <c r="E33" s="235"/>
      <c r="J33" s="235"/>
      <c r="K33" s="235"/>
      <c r="L33" s="235"/>
      <c r="M33" s="256"/>
      <c r="N33" s="253"/>
      <c r="O33" s="4"/>
      <c r="P33" s="5"/>
      <c r="Q33" s="5"/>
      <c r="R33" s="4"/>
      <c r="S33" s="4"/>
      <c r="T33" s="253"/>
      <c r="U33" s="5"/>
      <c r="V33" s="253"/>
      <c r="W33" s="5"/>
      <c r="X33" s="253"/>
      <c r="Y33" s="5"/>
      <c r="Z33" s="4"/>
      <c r="AA33" s="4"/>
      <c r="AB33" s="252"/>
      <c r="AC33" s="253"/>
      <c r="AD33" s="253"/>
      <c r="AE33" s="54"/>
      <c r="AF33" s="54"/>
      <c r="AG33" s="54"/>
      <c r="AH33" s="54"/>
      <c r="AI33" s="253"/>
      <c r="AJ33" s="253"/>
      <c r="AK33" s="54"/>
      <c r="AL33" s="54"/>
      <c r="AM33" s="54"/>
      <c r="AN33" s="54"/>
      <c r="AO33" s="253"/>
      <c r="AP33" s="253"/>
      <c r="AQ33" s="253"/>
      <c r="AR33" s="54"/>
      <c r="AS33" s="54"/>
      <c r="AT33" s="72"/>
      <c r="AU33" s="72"/>
      <c r="AV33" s="72"/>
      <c r="AW33" s="72"/>
      <c r="AX33" s="33"/>
      <c r="AY33" s="33"/>
      <c r="AZ33" s="33"/>
      <c r="BA33" s="33"/>
      <c r="BB33" s="4"/>
      <c r="BC33" s="4"/>
      <c r="BD33" s="4"/>
      <c r="BE33" s="4"/>
      <c r="BF33" s="4"/>
      <c r="BG33" s="4"/>
      <c r="BH33" s="4"/>
    </row>
    <row r="34" spans="1:60" s="36" customFormat="1" ht="45" customHeight="1" x14ac:dyDescent="0.25">
      <c r="A34" s="226" t="s">
        <v>119</v>
      </c>
      <c r="B34" s="226"/>
      <c r="C34" s="226"/>
      <c r="D34" s="226"/>
      <c r="E34" s="226"/>
      <c r="F34" s="226"/>
      <c r="G34" s="226"/>
      <c r="H34" s="226"/>
      <c r="I34" s="226"/>
      <c r="J34" s="226"/>
      <c r="K34" s="226"/>
      <c r="L34" s="226"/>
      <c r="M34" s="258"/>
      <c r="N34" s="253"/>
      <c r="O34" s="4"/>
      <c r="P34" s="5"/>
      <c r="Q34" s="5"/>
      <c r="R34" s="4"/>
      <c r="S34" s="4"/>
      <c r="T34" s="253"/>
      <c r="U34" s="5"/>
      <c r="V34" s="253"/>
      <c r="W34" s="5"/>
      <c r="X34" s="253"/>
      <c r="Y34" s="5"/>
      <c r="Z34" s="4"/>
      <c r="AA34" s="4"/>
      <c r="AB34" s="252"/>
      <c r="AC34" s="253"/>
      <c r="AD34" s="253"/>
      <c r="AE34" s="54"/>
      <c r="AF34" s="54"/>
      <c r="AG34" s="54"/>
      <c r="AH34" s="54"/>
      <c r="AI34" s="253"/>
      <c r="AJ34" s="253"/>
      <c r="AK34" s="54"/>
      <c r="AL34" s="54"/>
      <c r="AM34" s="54"/>
      <c r="AN34" s="54"/>
      <c r="AO34" s="253"/>
      <c r="AP34" s="253"/>
      <c r="AQ34" s="253"/>
      <c r="AR34" s="54"/>
      <c r="AS34" s="54"/>
      <c r="AT34" s="72"/>
      <c r="AU34" s="72"/>
      <c r="AV34" s="72"/>
      <c r="AW34" s="72"/>
      <c r="AX34" s="33"/>
      <c r="AY34" s="33"/>
      <c r="AZ34" s="33"/>
      <c r="BA34" s="33"/>
      <c r="BB34" s="4"/>
      <c r="BC34" s="4"/>
      <c r="BD34" s="4"/>
      <c r="BE34" s="4"/>
      <c r="BF34" s="4"/>
      <c r="BG34" s="4"/>
      <c r="BH34" s="4"/>
    </row>
    <row r="35" spans="1:60" s="36" customFormat="1" ht="45" customHeight="1" x14ac:dyDescent="0.25">
      <c r="A35" s="226"/>
      <c r="B35" s="226"/>
      <c r="C35" s="226"/>
      <c r="D35" s="226"/>
      <c r="E35" s="226"/>
      <c r="F35" s="226"/>
      <c r="G35" s="226"/>
      <c r="H35" s="226"/>
      <c r="I35" s="226"/>
      <c r="J35" s="226"/>
      <c r="K35" s="226"/>
      <c r="L35" s="226"/>
      <c r="M35" s="258"/>
      <c r="N35" s="253"/>
      <c r="O35" s="4"/>
      <c r="P35" s="5"/>
      <c r="Q35" s="5"/>
      <c r="R35" s="4"/>
      <c r="S35" s="4"/>
      <c r="T35" s="253"/>
      <c r="U35" s="5"/>
      <c r="V35" s="253"/>
      <c r="W35" s="5"/>
      <c r="X35" s="253"/>
      <c r="Y35" s="5"/>
      <c r="Z35" s="4"/>
      <c r="AA35" s="4"/>
      <c r="AB35" s="252"/>
      <c r="AC35" s="253"/>
      <c r="AD35" s="253"/>
      <c r="AE35" s="54"/>
      <c r="AF35" s="54"/>
      <c r="AG35" s="54"/>
      <c r="AH35" s="54"/>
      <c r="AI35" s="253"/>
      <c r="AJ35" s="253"/>
      <c r="AK35" s="54"/>
      <c r="AL35" s="54"/>
      <c r="AM35" s="54"/>
      <c r="AN35" s="54"/>
      <c r="AO35" s="253"/>
      <c r="AP35" s="253"/>
      <c r="AQ35" s="253"/>
      <c r="AR35" s="54"/>
      <c r="AS35" s="54"/>
      <c r="AT35" s="72"/>
      <c r="AU35" s="72"/>
      <c r="AV35" s="72"/>
      <c r="AW35" s="72"/>
      <c r="AX35" s="33"/>
      <c r="AY35" s="33"/>
      <c r="AZ35" s="33"/>
      <c r="BA35" s="33"/>
      <c r="BB35" s="4"/>
      <c r="BC35" s="4"/>
      <c r="BD35" s="4"/>
      <c r="BE35" s="4"/>
      <c r="BF35" s="4"/>
      <c r="BG35" s="4"/>
      <c r="BH35" s="4"/>
    </row>
    <row r="36" spans="1:60" s="36" customFormat="1" ht="15" customHeight="1" x14ac:dyDescent="0.25">
      <c r="A36" s="226"/>
      <c r="B36" s="226"/>
      <c r="C36" s="226"/>
      <c r="D36" s="226"/>
      <c r="E36" s="226"/>
      <c r="F36" s="226"/>
      <c r="G36" s="226"/>
      <c r="H36" s="226"/>
      <c r="I36" s="226"/>
      <c r="J36" s="226"/>
      <c r="K36" s="226"/>
      <c r="L36" s="226"/>
      <c r="M36" s="258"/>
      <c r="N36" s="253"/>
      <c r="O36" s="4"/>
      <c r="P36" s="5"/>
      <c r="Q36" s="5"/>
      <c r="R36" s="4"/>
      <c r="S36" s="4"/>
      <c r="T36" s="253"/>
      <c r="U36" s="5"/>
      <c r="V36" s="253"/>
      <c r="W36" s="5"/>
      <c r="X36" s="253"/>
      <c r="Y36" s="5"/>
      <c r="Z36" s="4"/>
      <c r="AA36" s="4"/>
      <c r="AB36" s="252"/>
      <c r="AC36" s="253"/>
      <c r="AD36" s="253"/>
      <c r="AE36" s="54"/>
      <c r="AF36" s="54"/>
      <c r="AG36" s="54"/>
      <c r="AH36" s="54"/>
      <c r="AI36" s="253"/>
      <c r="AJ36" s="253"/>
      <c r="AK36" s="54"/>
      <c r="AL36" s="54"/>
      <c r="AM36" s="54"/>
      <c r="AN36" s="54"/>
      <c r="AO36" s="253"/>
      <c r="AP36" s="253"/>
      <c r="AQ36" s="253"/>
      <c r="AR36" s="54"/>
      <c r="AS36" s="54"/>
      <c r="AT36" s="72"/>
      <c r="AU36" s="72"/>
      <c r="AV36" s="72"/>
      <c r="AW36" s="72"/>
      <c r="AX36" s="33"/>
      <c r="AY36" s="33"/>
      <c r="AZ36" s="33"/>
      <c r="BA36" s="33"/>
      <c r="BB36" s="4"/>
      <c r="BC36" s="4"/>
      <c r="BD36" s="4"/>
      <c r="BE36" s="4"/>
      <c r="BF36" s="4"/>
      <c r="BG36" s="4"/>
      <c r="BH36" s="4"/>
    </row>
    <row r="37" spans="1:60" s="36" customFormat="1" ht="15.75" customHeight="1" x14ac:dyDescent="0.25">
      <c r="A37" s="37"/>
      <c r="B37" s="37"/>
      <c r="C37" s="60"/>
      <c r="D37" s="60"/>
      <c r="E37" s="60"/>
      <c r="F37" s="38"/>
      <c r="G37" s="38"/>
      <c r="H37" s="38"/>
      <c r="I37" s="38"/>
      <c r="J37" s="60"/>
      <c r="K37" s="256"/>
      <c r="L37" s="235"/>
      <c r="M37" s="256"/>
      <c r="N37" s="253"/>
      <c r="O37" s="4"/>
      <c r="P37" s="5"/>
      <c r="Q37" s="5"/>
      <c r="R37" s="4"/>
      <c r="S37" s="4"/>
      <c r="T37" s="253"/>
      <c r="U37" s="5"/>
      <c r="V37" s="253"/>
      <c r="W37" s="5"/>
      <c r="X37" s="253"/>
      <c r="Y37" s="5"/>
      <c r="Z37" s="4"/>
      <c r="AA37" s="4"/>
      <c r="AB37" s="252"/>
      <c r="AC37" s="253"/>
      <c r="AD37" s="253"/>
      <c r="AE37" s="54"/>
      <c r="AF37" s="54"/>
      <c r="AG37" s="54"/>
      <c r="AH37" s="54"/>
      <c r="AI37" s="253"/>
      <c r="AJ37" s="253"/>
      <c r="AK37" s="54"/>
      <c r="AL37" s="54"/>
      <c r="AM37" s="54"/>
      <c r="AN37" s="54"/>
      <c r="AO37" s="253"/>
      <c r="AP37" s="253"/>
      <c r="AQ37" s="253"/>
      <c r="AR37" s="54"/>
      <c r="AS37" s="54"/>
      <c r="AT37" s="72"/>
      <c r="AU37" s="72"/>
      <c r="AV37" s="72"/>
      <c r="AW37" s="72"/>
      <c r="AX37" s="33"/>
      <c r="AY37" s="33"/>
      <c r="AZ37" s="33"/>
      <c r="BA37" s="33"/>
      <c r="BB37" s="4"/>
      <c r="BC37" s="4"/>
      <c r="BD37" s="4"/>
      <c r="BE37" s="4"/>
      <c r="BF37" s="4"/>
      <c r="BG37" s="4"/>
      <c r="BH37" s="4"/>
    </row>
    <row r="38" spans="1:60" s="36" customFormat="1" ht="15.75" customHeight="1" x14ac:dyDescent="0.25">
      <c r="A38" s="37"/>
      <c r="B38" s="37"/>
      <c r="C38" s="60"/>
      <c r="D38" s="60"/>
      <c r="E38" s="60"/>
      <c r="F38" s="38"/>
      <c r="G38" s="38"/>
      <c r="H38" s="38"/>
      <c r="I38" s="38"/>
      <c r="J38" s="60"/>
      <c r="K38" s="256"/>
      <c r="L38" s="235"/>
      <c r="M38" s="235"/>
      <c r="N38" s="235"/>
      <c r="T38" s="235"/>
      <c r="V38" s="235"/>
      <c r="X38" s="235"/>
      <c r="AB38" s="255"/>
      <c r="AC38" s="235"/>
      <c r="AD38" s="235"/>
      <c r="AE38" s="235"/>
      <c r="AF38" s="235"/>
      <c r="AG38" s="235"/>
      <c r="AH38" s="235"/>
      <c r="AI38" s="235"/>
      <c r="AJ38" s="235"/>
      <c r="AK38" s="235"/>
      <c r="AL38" s="235"/>
      <c r="AM38" s="235"/>
      <c r="AN38" s="235"/>
      <c r="AO38" s="235"/>
      <c r="AP38" s="235"/>
      <c r="AQ38" s="235"/>
      <c r="AR38" s="235"/>
      <c r="AS38" s="235"/>
      <c r="AT38" s="259"/>
      <c r="AU38" s="259"/>
      <c r="AV38" s="259"/>
      <c r="AW38" s="259"/>
      <c r="AX38" s="251"/>
      <c r="AY38" s="251"/>
      <c r="AZ38" s="251"/>
      <c r="BA38" s="251"/>
    </row>
    <row r="39" spans="1:60" s="36" customFormat="1" ht="15.75" customHeight="1" x14ac:dyDescent="0.25">
      <c r="A39" s="37"/>
      <c r="B39" s="37"/>
      <c r="C39" s="60"/>
      <c r="D39" s="60"/>
      <c r="E39" s="60"/>
      <c r="F39" s="38"/>
      <c r="G39" s="38"/>
      <c r="H39" s="38"/>
      <c r="I39" s="38"/>
      <c r="J39" s="60"/>
      <c r="K39" s="256"/>
      <c r="L39" s="235"/>
      <c r="M39" s="235"/>
      <c r="N39" s="235"/>
      <c r="T39" s="235"/>
      <c r="V39" s="235"/>
      <c r="X39" s="235"/>
      <c r="AB39" s="255"/>
      <c r="AC39" s="235"/>
      <c r="AD39" s="235"/>
      <c r="AE39" s="235"/>
      <c r="AF39" s="235"/>
      <c r="AG39" s="235"/>
      <c r="AH39" s="235"/>
      <c r="AI39" s="235"/>
      <c r="AJ39" s="235"/>
      <c r="AK39" s="235"/>
      <c r="AL39" s="235"/>
      <c r="AM39" s="235"/>
      <c r="AN39" s="235"/>
      <c r="AO39" s="235"/>
      <c r="AP39" s="235"/>
      <c r="AQ39" s="235"/>
      <c r="AR39" s="235"/>
      <c r="AS39" s="235"/>
      <c r="AT39" s="259"/>
      <c r="AU39" s="259"/>
      <c r="AV39" s="259"/>
      <c r="AW39" s="259"/>
      <c r="AX39" s="251"/>
      <c r="AY39" s="251"/>
      <c r="AZ39" s="251"/>
      <c r="BA39" s="251"/>
    </row>
    <row r="40" spans="1:60" s="36" customFormat="1" ht="15.75" customHeight="1" x14ac:dyDescent="0.25">
      <c r="A40" s="37"/>
      <c r="B40" s="37"/>
      <c r="C40" s="60"/>
      <c r="D40" s="60"/>
      <c r="E40" s="60"/>
      <c r="F40" s="38"/>
      <c r="G40" s="38"/>
      <c r="H40" s="38"/>
      <c r="I40" s="38"/>
      <c r="J40" s="60"/>
      <c r="K40" s="256"/>
      <c r="L40" s="235"/>
      <c r="M40" s="235"/>
      <c r="N40" s="235"/>
      <c r="T40" s="235"/>
      <c r="V40" s="235"/>
      <c r="X40" s="235"/>
      <c r="AB40" s="255"/>
      <c r="AC40" s="235"/>
      <c r="AD40" s="235"/>
      <c r="AE40" s="235"/>
      <c r="AF40" s="235"/>
      <c r="AG40" s="235"/>
      <c r="AH40" s="235"/>
      <c r="AI40" s="235"/>
      <c r="AJ40" s="235"/>
      <c r="AK40" s="235"/>
      <c r="AL40" s="235"/>
      <c r="AM40" s="235"/>
      <c r="AN40" s="235"/>
      <c r="AO40" s="235"/>
      <c r="AP40" s="235"/>
      <c r="AQ40" s="235"/>
      <c r="AR40" s="235"/>
      <c r="AS40" s="235"/>
      <c r="AT40" s="259"/>
      <c r="AU40" s="259"/>
      <c r="AV40" s="259"/>
      <c r="AW40" s="259"/>
      <c r="AX40" s="251"/>
      <c r="AY40" s="251"/>
      <c r="AZ40" s="251"/>
      <c r="BA40" s="251"/>
    </row>
    <row r="41" spans="1:60" s="36" customFormat="1" ht="15.75" customHeight="1" x14ac:dyDescent="0.25">
      <c r="A41" s="37"/>
      <c r="B41" s="37"/>
      <c r="C41" s="60"/>
      <c r="D41" s="60"/>
      <c r="E41" s="60"/>
      <c r="F41" s="38"/>
      <c r="G41" s="38"/>
      <c r="H41" s="38"/>
      <c r="I41" s="38"/>
      <c r="J41" s="60"/>
      <c r="K41" s="256"/>
      <c r="L41" s="235"/>
      <c r="M41" s="235"/>
      <c r="N41" s="235"/>
      <c r="T41" s="235"/>
      <c r="V41" s="235"/>
      <c r="X41" s="235"/>
      <c r="AB41" s="255"/>
      <c r="AC41" s="235"/>
      <c r="AD41" s="235"/>
      <c r="AE41" s="235"/>
      <c r="AF41" s="235"/>
      <c r="AG41" s="235"/>
      <c r="AH41" s="235"/>
      <c r="AI41" s="235"/>
      <c r="AJ41" s="235"/>
      <c r="AK41" s="235"/>
      <c r="AL41" s="235"/>
      <c r="AM41" s="235"/>
      <c r="AN41" s="235"/>
      <c r="AO41" s="235"/>
      <c r="AP41" s="235"/>
      <c r="AQ41" s="235"/>
      <c r="AR41" s="235"/>
      <c r="AS41" s="235"/>
      <c r="AT41" s="259"/>
      <c r="AU41" s="259"/>
      <c r="AV41" s="259"/>
      <c r="AW41" s="259"/>
      <c r="AX41" s="251"/>
      <c r="AY41" s="251"/>
      <c r="AZ41" s="251"/>
      <c r="BA41" s="251"/>
    </row>
    <row r="42" spans="1:60" s="36" customFormat="1" ht="15.75" customHeight="1" x14ac:dyDescent="0.25">
      <c r="A42" s="37"/>
      <c r="B42" s="37"/>
      <c r="C42" s="60"/>
      <c r="D42" s="60"/>
      <c r="E42" s="60"/>
      <c r="F42" s="38"/>
      <c r="G42" s="38"/>
      <c r="H42" s="38"/>
      <c r="I42" s="38"/>
      <c r="J42" s="60"/>
      <c r="K42" s="256"/>
      <c r="L42" s="235"/>
      <c r="M42" s="235"/>
      <c r="N42" s="235"/>
      <c r="T42" s="235"/>
      <c r="V42" s="235"/>
      <c r="X42" s="235"/>
      <c r="AB42" s="255"/>
      <c r="AC42" s="235"/>
      <c r="AD42" s="235"/>
      <c r="AE42" s="235"/>
      <c r="AF42" s="235"/>
      <c r="AG42" s="235"/>
      <c r="AH42" s="235"/>
      <c r="AI42" s="235"/>
      <c r="AJ42" s="235"/>
      <c r="AK42" s="235"/>
      <c r="AL42" s="235"/>
      <c r="AM42" s="235"/>
      <c r="AN42" s="235"/>
      <c r="AO42" s="235"/>
      <c r="AP42" s="235"/>
      <c r="AQ42" s="235"/>
      <c r="AR42" s="235"/>
      <c r="AS42" s="235"/>
      <c r="AT42" s="259"/>
      <c r="AU42" s="259"/>
      <c r="AV42" s="259"/>
      <c r="AW42" s="259"/>
      <c r="AX42" s="251"/>
      <c r="AY42" s="251"/>
      <c r="AZ42" s="251"/>
      <c r="BA42" s="251"/>
    </row>
    <row r="43" spans="1:60" s="36" customFormat="1" ht="15.75" customHeight="1" x14ac:dyDescent="0.25">
      <c r="A43" s="37"/>
      <c r="B43" s="37"/>
      <c r="C43" s="60"/>
      <c r="D43" s="60"/>
      <c r="E43" s="60"/>
      <c r="F43" s="38"/>
      <c r="G43" s="38"/>
      <c r="H43" s="38"/>
      <c r="I43" s="38"/>
      <c r="J43" s="60"/>
      <c r="K43" s="256"/>
      <c r="L43" s="235"/>
      <c r="M43" s="235"/>
      <c r="N43" s="235"/>
      <c r="T43" s="235"/>
      <c r="V43" s="235"/>
      <c r="X43" s="235"/>
      <c r="AB43" s="255"/>
      <c r="AC43" s="235"/>
      <c r="AD43" s="235"/>
      <c r="AE43" s="235"/>
      <c r="AF43" s="235"/>
      <c r="AG43" s="235"/>
      <c r="AH43" s="235"/>
      <c r="AI43" s="235"/>
      <c r="AJ43" s="235"/>
      <c r="AK43" s="235"/>
      <c r="AL43" s="235"/>
      <c r="AM43" s="235"/>
      <c r="AN43" s="235"/>
      <c r="AO43" s="235"/>
      <c r="AP43" s="235"/>
      <c r="AQ43" s="235"/>
      <c r="AR43" s="235"/>
      <c r="AS43" s="235"/>
      <c r="AT43" s="259"/>
      <c r="AU43" s="259"/>
      <c r="AV43" s="259"/>
      <c r="AW43" s="259"/>
      <c r="AX43" s="251"/>
      <c r="AY43" s="251"/>
      <c r="AZ43" s="251"/>
      <c r="BA43" s="251"/>
    </row>
    <row r="44" spans="1:60" s="36" customFormat="1" ht="15.75" customHeight="1" x14ac:dyDescent="0.25">
      <c r="A44" s="37"/>
      <c r="B44" s="37"/>
      <c r="C44" s="60"/>
      <c r="D44" s="60"/>
      <c r="E44" s="60"/>
      <c r="F44" s="38"/>
      <c r="G44" s="38"/>
      <c r="H44" s="38"/>
      <c r="I44" s="38"/>
      <c r="J44" s="60"/>
      <c r="K44" s="256"/>
      <c r="L44" s="235"/>
      <c r="M44" s="235"/>
      <c r="N44" s="235"/>
      <c r="T44" s="235"/>
      <c r="V44" s="235"/>
      <c r="X44" s="235"/>
      <c r="AB44" s="255"/>
      <c r="AC44" s="235"/>
      <c r="AD44" s="235"/>
      <c r="AE44" s="235"/>
      <c r="AF44" s="235"/>
      <c r="AG44" s="235"/>
      <c r="AH44" s="235"/>
      <c r="AI44" s="235"/>
      <c r="AJ44" s="235"/>
      <c r="AK44" s="235"/>
      <c r="AL44" s="235"/>
      <c r="AM44" s="235"/>
      <c r="AN44" s="235"/>
      <c r="AO44" s="235"/>
      <c r="AP44" s="235"/>
      <c r="AQ44" s="235"/>
      <c r="AR44" s="235"/>
      <c r="AS44" s="235"/>
      <c r="AT44" s="259"/>
      <c r="AU44" s="259"/>
      <c r="AV44" s="259"/>
      <c r="AW44" s="259"/>
      <c r="AX44" s="251"/>
      <c r="AY44" s="251"/>
      <c r="AZ44" s="251"/>
      <c r="BA44" s="251"/>
    </row>
    <row r="45" spans="1:60" s="36" customFormat="1" ht="15.75" customHeight="1" x14ac:dyDescent="0.25">
      <c r="A45" s="37"/>
      <c r="B45" s="37"/>
      <c r="C45" s="60"/>
      <c r="D45" s="60"/>
      <c r="E45" s="60"/>
      <c r="F45" s="38"/>
      <c r="G45" s="38"/>
      <c r="H45" s="38"/>
      <c r="I45" s="38"/>
      <c r="J45" s="60"/>
      <c r="K45" s="256"/>
      <c r="L45" s="235"/>
      <c r="M45" s="235"/>
      <c r="N45" s="235"/>
      <c r="T45" s="235"/>
      <c r="V45" s="235"/>
      <c r="X45" s="235"/>
      <c r="AB45" s="255"/>
      <c r="AC45" s="235"/>
      <c r="AD45" s="235"/>
      <c r="AE45" s="235"/>
      <c r="AF45" s="235"/>
      <c r="AG45" s="235"/>
      <c r="AH45" s="235"/>
      <c r="AI45" s="235"/>
      <c r="AJ45" s="235"/>
      <c r="AK45" s="235"/>
      <c r="AL45" s="235"/>
      <c r="AM45" s="235"/>
      <c r="AN45" s="235"/>
      <c r="AO45" s="235"/>
      <c r="AP45" s="235"/>
      <c r="AQ45" s="235"/>
      <c r="AR45" s="235"/>
      <c r="AS45" s="235"/>
      <c r="AT45" s="259"/>
      <c r="AU45" s="259"/>
      <c r="AV45" s="259"/>
      <c r="AW45" s="259"/>
      <c r="AX45" s="251"/>
      <c r="AY45" s="251"/>
      <c r="AZ45" s="251"/>
      <c r="BA45" s="251"/>
    </row>
    <row r="46" spans="1:60" s="36" customFormat="1" ht="12" customHeight="1" x14ac:dyDescent="0.25">
      <c r="A46" s="37"/>
      <c r="B46" s="37"/>
      <c r="C46" s="60"/>
      <c r="D46" s="60"/>
      <c r="E46" s="60"/>
      <c r="F46" s="38"/>
      <c r="G46" s="38"/>
      <c r="H46" s="38"/>
      <c r="I46" s="38"/>
      <c r="J46" s="60"/>
      <c r="K46" s="256"/>
      <c r="L46" s="235"/>
      <c r="M46" s="235"/>
      <c r="N46" s="235"/>
      <c r="T46" s="235"/>
      <c r="V46" s="235"/>
      <c r="X46" s="235"/>
      <c r="AB46" s="255"/>
      <c r="AC46" s="235"/>
      <c r="AD46" s="235"/>
      <c r="AE46" s="235"/>
      <c r="AF46" s="235"/>
      <c r="AG46" s="235"/>
      <c r="AH46" s="235"/>
      <c r="AI46" s="235"/>
      <c r="AJ46" s="235"/>
      <c r="AK46" s="235"/>
      <c r="AL46" s="235"/>
      <c r="AM46" s="235"/>
      <c r="AN46" s="235"/>
      <c r="AO46" s="235"/>
      <c r="AP46" s="235"/>
      <c r="AQ46" s="235"/>
      <c r="AR46" s="235"/>
      <c r="AS46" s="235"/>
      <c r="AT46" s="259"/>
      <c r="AU46" s="259"/>
      <c r="AV46" s="259"/>
      <c r="AW46" s="259"/>
      <c r="AX46" s="251"/>
      <c r="AY46" s="251"/>
      <c r="AZ46" s="251"/>
      <c r="BA46" s="251"/>
    </row>
    <row r="47" spans="1:60" s="36" customFormat="1" ht="12" customHeight="1" x14ac:dyDescent="0.25">
      <c r="A47" s="37"/>
      <c r="B47" s="37"/>
      <c r="C47" s="60"/>
      <c r="D47" s="60"/>
      <c r="E47" s="60"/>
      <c r="F47" s="38"/>
      <c r="G47" s="38"/>
      <c r="H47" s="38"/>
      <c r="I47" s="38"/>
      <c r="J47" s="60"/>
      <c r="K47" s="256"/>
      <c r="L47" s="235"/>
      <c r="M47" s="235"/>
      <c r="N47" s="235"/>
      <c r="T47" s="235"/>
      <c r="V47" s="235"/>
      <c r="X47" s="235"/>
      <c r="AB47" s="255"/>
      <c r="AC47" s="235"/>
      <c r="AD47" s="235"/>
      <c r="AE47" s="235"/>
      <c r="AF47" s="235"/>
      <c r="AG47" s="235"/>
      <c r="AH47" s="235"/>
      <c r="AI47" s="235"/>
      <c r="AJ47" s="235"/>
      <c r="AK47" s="235"/>
      <c r="AL47" s="235"/>
      <c r="AM47" s="235"/>
      <c r="AN47" s="235"/>
      <c r="AO47" s="235"/>
      <c r="AP47" s="235"/>
      <c r="AQ47" s="235"/>
      <c r="AR47" s="235"/>
      <c r="AS47" s="235"/>
      <c r="AT47" s="259"/>
      <c r="AU47" s="259"/>
      <c r="AV47" s="259"/>
      <c r="AW47" s="259"/>
      <c r="AX47" s="251"/>
      <c r="AY47" s="251"/>
      <c r="AZ47" s="251"/>
      <c r="BA47" s="251"/>
    </row>
    <row r="48" spans="1:60" s="36" customFormat="1" ht="12" customHeight="1" x14ac:dyDescent="0.25">
      <c r="A48" s="37"/>
      <c r="B48" s="37"/>
      <c r="C48" s="60"/>
      <c r="D48" s="60"/>
      <c r="E48" s="60"/>
      <c r="F48" s="38"/>
      <c r="G48" s="38"/>
      <c r="H48" s="38"/>
      <c r="I48" s="38"/>
      <c r="J48" s="60"/>
      <c r="K48" s="256"/>
      <c r="L48" s="235"/>
      <c r="M48" s="235"/>
      <c r="N48" s="235"/>
      <c r="T48" s="235"/>
      <c r="V48" s="235"/>
      <c r="X48" s="235"/>
      <c r="AB48" s="255"/>
      <c r="AC48" s="235"/>
      <c r="AD48" s="235"/>
      <c r="AE48" s="235"/>
      <c r="AF48" s="235"/>
      <c r="AG48" s="235"/>
      <c r="AH48" s="235"/>
      <c r="AI48" s="235"/>
      <c r="AJ48" s="235"/>
      <c r="AK48" s="235"/>
      <c r="AL48" s="235"/>
      <c r="AM48" s="235"/>
      <c r="AN48" s="235"/>
      <c r="AO48" s="235"/>
      <c r="AP48" s="235"/>
      <c r="AQ48" s="235"/>
      <c r="AR48" s="235"/>
      <c r="AS48" s="235"/>
      <c r="AT48" s="259"/>
      <c r="AU48" s="259"/>
      <c r="AV48" s="259"/>
      <c r="AW48" s="259"/>
      <c r="AX48" s="251"/>
      <c r="AY48" s="251"/>
      <c r="AZ48" s="251"/>
      <c r="BA48" s="251"/>
    </row>
    <row r="49" spans="1:53" s="36" customFormat="1" ht="12" customHeight="1" x14ac:dyDescent="0.25">
      <c r="A49" s="37"/>
      <c r="B49" s="37"/>
      <c r="C49" s="60"/>
      <c r="D49" s="60"/>
      <c r="E49" s="60"/>
      <c r="F49" s="38"/>
      <c r="G49" s="38"/>
      <c r="H49" s="38"/>
      <c r="I49" s="38"/>
      <c r="J49" s="60"/>
      <c r="K49" s="256"/>
      <c r="L49" s="235"/>
      <c r="M49" s="235"/>
      <c r="N49" s="235"/>
      <c r="T49" s="235"/>
      <c r="V49" s="235"/>
      <c r="X49" s="235"/>
      <c r="AB49" s="255"/>
      <c r="AC49" s="235"/>
      <c r="AD49" s="235"/>
      <c r="AE49" s="235"/>
      <c r="AF49" s="235"/>
      <c r="AG49" s="235"/>
      <c r="AH49" s="235"/>
      <c r="AI49" s="235"/>
      <c r="AJ49" s="235"/>
      <c r="AK49" s="235"/>
      <c r="AL49" s="235"/>
      <c r="AM49" s="235"/>
      <c r="AN49" s="235"/>
      <c r="AO49" s="235"/>
      <c r="AP49" s="235"/>
      <c r="AQ49" s="235"/>
      <c r="AR49" s="235"/>
      <c r="AS49" s="235"/>
      <c r="AT49" s="259"/>
      <c r="AU49" s="259"/>
      <c r="AV49" s="259"/>
      <c r="AW49" s="259"/>
      <c r="AX49" s="251"/>
      <c r="AY49" s="251"/>
      <c r="AZ49" s="251"/>
      <c r="BA49" s="251"/>
    </row>
    <row r="50" spans="1:53" s="36" customFormat="1" ht="12" customHeight="1" x14ac:dyDescent="0.25">
      <c r="A50" s="37"/>
      <c r="B50" s="37"/>
      <c r="C50" s="60"/>
      <c r="D50" s="60"/>
      <c r="E50" s="60"/>
      <c r="F50" s="38"/>
      <c r="G50" s="38"/>
      <c r="H50" s="38"/>
      <c r="I50" s="38"/>
      <c r="J50" s="60"/>
      <c r="K50" s="256"/>
      <c r="L50" s="235"/>
      <c r="M50" s="235"/>
      <c r="N50" s="235"/>
      <c r="T50" s="235"/>
      <c r="V50" s="235"/>
      <c r="X50" s="235"/>
      <c r="AB50" s="255"/>
      <c r="AC50" s="235"/>
      <c r="AD50" s="235"/>
      <c r="AE50" s="235"/>
      <c r="AF50" s="235"/>
      <c r="AG50" s="235"/>
      <c r="AH50" s="235"/>
      <c r="AI50" s="235"/>
      <c r="AJ50" s="235"/>
      <c r="AK50" s="235"/>
      <c r="AL50" s="235"/>
      <c r="AM50" s="235"/>
      <c r="AN50" s="235"/>
      <c r="AO50" s="235"/>
      <c r="AP50" s="235"/>
      <c r="AQ50" s="235"/>
      <c r="AR50" s="235"/>
      <c r="AS50" s="235"/>
      <c r="AT50" s="259"/>
      <c r="AU50" s="259"/>
      <c r="AV50" s="259"/>
      <c r="AW50" s="259"/>
      <c r="AX50" s="251"/>
      <c r="AY50" s="251"/>
      <c r="AZ50" s="251"/>
      <c r="BA50" s="251"/>
    </row>
    <row r="51" spans="1:53" s="36" customFormat="1" ht="12" customHeight="1" x14ac:dyDescent="0.25">
      <c r="A51" s="37"/>
      <c r="B51" s="37"/>
      <c r="C51" s="60"/>
      <c r="D51" s="60"/>
      <c r="E51" s="60"/>
      <c r="F51" s="38"/>
      <c r="G51" s="38"/>
      <c r="H51" s="38"/>
      <c r="I51" s="38"/>
      <c r="J51" s="60"/>
      <c r="K51" s="256"/>
      <c r="L51" s="235"/>
      <c r="M51" s="235"/>
      <c r="N51" s="235"/>
      <c r="T51" s="235"/>
      <c r="V51" s="235"/>
      <c r="X51" s="235"/>
      <c r="AB51" s="255"/>
      <c r="AC51" s="235"/>
      <c r="AD51" s="235"/>
      <c r="AE51" s="235"/>
      <c r="AF51" s="235"/>
      <c r="AG51" s="235"/>
      <c r="AH51" s="235"/>
      <c r="AI51" s="235"/>
      <c r="AJ51" s="235"/>
      <c r="AK51" s="235"/>
      <c r="AL51" s="235"/>
      <c r="AM51" s="235"/>
      <c r="AN51" s="235"/>
      <c r="AO51" s="235"/>
      <c r="AP51" s="235"/>
      <c r="AQ51" s="235"/>
      <c r="AR51" s="235"/>
      <c r="AS51" s="235"/>
      <c r="AT51" s="259"/>
      <c r="AU51" s="259"/>
      <c r="AV51" s="259"/>
      <c r="AW51" s="259"/>
      <c r="AX51" s="251"/>
      <c r="AY51" s="251"/>
      <c r="AZ51" s="251"/>
      <c r="BA51" s="251"/>
    </row>
    <row r="52" spans="1:53" s="36" customFormat="1" ht="12.75" customHeight="1" x14ac:dyDescent="0.25">
      <c r="A52" s="37"/>
      <c r="B52" s="37"/>
      <c r="C52" s="60"/>
      <c r="D52" s="60"/>
      <c r="E52" s="60"/>
      <c r="F52" s="38"/>
      <c r="G52" s="38"/>
      <c r="H52" s="38"/>
      <c r="I52" s="38"/>
      <c r="J52" s="60"/>
      <c r="K52" s="256"/>
      <c r="L52" s="235"/>
      <c r="M52" s="235"/>
      <c r="N52" s="235"/>
      <c r="T52" s="235"/>
      <c r="V52" s="235"/>
      <c r="X52" s="235"/>
      <c r="AB52" s="255"/>
      <c r="AC52" s="235"/>
      <c r="AD52" s="235"/>
      <c r="AE52" s="235"/>
      <c r="AF52" s="235"/>
      <c r="AG52" s="235"/>
      <c r="AH52" s="235"/>
      <c r="AI52" s="235"/>
      <c r="AJ52" s="235"/>
      <c r="AK52" s="235"/>
      <c r="AL52" s="235"/>
      <c r="AM52" s="235"/>
      <c r="AN52" s="235"/>
      <c r="AO52" s="235"/>
      <c r="AP52" s="235"/>
      <c r="AQ52" s="235"/>
      <c r="AR52" s="235"/>
      <c r="AS52" s="235"/>
      <c r="AT52" s="259"/>
      <c r="AU52" s="259"/>
      <c r="AV52" s="259"/>
      <c r="AW52" s="259"/>
      <c r="AX52" s="251"/>
      <c r="AY52" s="251"/>
      <c r="AZ52" s="251"/>
      <c r="BA52" s="251"/>
    </row>
    <row r="53" spans="1:53" ht="13.5" customHeight="1" thickBot="1" x14ac:dyDescent="0.3">
      <c r="A53" s="319"/>
      <c r="B53" s="320"/>
      <c r="C53" s="321"/>
      <c r="D53" s="321"/>
      <c r="E53" s="321"/>
      <c r="F53" s="322"/>
      <c r="G53" s="322"/>
      <c r="H53" s="322"/>
      <c r="I53" s="322"/>
    </row>
    <row r="54" spans="1:53" ht="12.75" customHeight="1" x14ac:dyDescent="0.25">
      <c r="A54" s="323"/>
    </row>
    <row r="55" spans="1:53" ht="12.75" customHeight="1" x14ac:dyDescent="0.25">
      <c r="A55" s="323"/>
    </row>
    <row r="56" spans="1:53" ht="12.75" customHeight="1" x14ac:dyDescent="0.25">
      <c r="A56" s="323"/>
    </row>
    <row r="57" spans="1:53" ht="27.75" customHeight="1" x14ac:dyDescent="0.25">
      <c r="A57" s="324"/>
      <c r="H57" s="325"/>
      <c r="J57" s="326"/>
    </row>
    <row r="59" spans="1:53" ht="12.75" customHeight="1" x14ac:dyDescent="0.25">
      <c r="A59" s="47"/>
    </row>
    <row r="60" spans="1:53" ht="12.75" customHeight="1" x14ac:dyDescent="0.25">
      <c r="A60" s="47"/>
    </row>
    <row r="61" spans="1:53" ht="14.25" customHeight="1" x14ac:dyDescent="0.25">
      <c r="A61" s="47"/>
      <c r="B61" s="48"/>
      <c r="C61" s="62"/>
      <c r="D61" s="62"/>
      <c r="E61" s="62"/>
      <c r="F61" s="49"/>
      <c r="G61" s="49"/>
      <c r="H61" s="49"/>
      <c r="I61" s="49"/>
      <c r="J61" s="62"/>
      <c r="K61" s="257"/>
    </row>
    <row r="62" spans="1:53" ht="14.25" customHeight="1" x14ac:dyDescent="0.25">
      <c r="K62" s="257"/>
    </row>
    <row r="63" spans="1:53" ht="14.25" customHeight="1" x14ac:dyDescent="0.25">
      <c r="K63" s="257"/>
    </row>
    <row r="64" spans="1:53" ht="14.25" customHeight="1" x14ac:dyDescent="0.25">
      <c r="K64" s="257"/>
    </row>
    <row r="65" spans="1:11" ht="14.25" customHeight="1" x14ac:dyDescent="0.25">
      <c r="K65" s="257"/>
    </row>
    <row r="66" spans="1:11" ht="14.25" customHeight="1" x14ac:dyDescent="0.25">
      <c r="K66" s="257"/>
    </row>
    <row r="67" spans="1:11" ht="14.25" customHeight="1" x14ac:dyDescent="0.25">
      <c r="K67" s="257"/>
    </row>
    <row r="68" spans="1:11" ht="14.25" customHeight="1" x14ac:dyDescent="0.25">
      <c r="K68" s="257"/>
    </row>
    <row r="69" spans="1:11" ht="14.25" customHeight="1" x14ac:dyDescent="0.25">
      <c r="K69" s="257"/>
    </row>
    <row r="70" spans="1:11" ht="14.25" customHeight="1" x14ac:dyDescent="0.25">
      <c r="K70" s="257"/>
    </row>
    <row r="71" spans="1:11" ht="14.25" customHeight="1" x14ac:dyDescent="0.25">
      <c r="K71" s="257"/>
    </row>
    <row r="72" spans="1:11" ht="14.25" customHeight="1" x14ac:dyDescent="0.25">
      <c r="K72" s="257"/>
    </row>
    <row r="73" spans="1:11" ht="14.25" customHeight="1" x14ac:dyDescent="0.25">
      <c r="K73" s="257"/>
    </row>
    <row r="74" spans="1:11" ht="14.25" customHeight="1" x14ac:dyDescent="0.25">
      <c r="K74" s="257"/>
    </row>
    <row r="75" spans="1:11" ht="14.25" customHeight="1" x14ac:dyDescent="0.25">
      <c r="A75" s="48"/>
      <c r="B75" s="48"/>
      <c r="C75" s="62"/>
      <c r="D75" s="62"/>
      <c r="E75" s="62"/>
      <c r="F75" s="49"/>
      <c r="G75" s="49"/>
      <c r="H75" s="49"/>
      <c r="I75" s="49"/>
      <c r="J75" s="62"/>
      <c r="K75" s="257"/>
    </row>
  </sheetData>
  <mergeCells count="58">
    <mergeCell ref="AS5:AS6"/>
    <mergeCell ref="A7:AS7"/>
    <mergeCell ref="A17:AS17"/>
    <mergeCell ref="A34:L36"/>
    <mergeCell ref="AM5:AM6"/>
    <mergeCell ref="AN5:AN6"/>
    <mergeCell ref="AO5:AO6"/>
    <mergeCell ref="AP5:AP6"/>
    <mergeCell ref="AQ5:AQ6"/>
    <mergeCell ref="AR5:AR6"/>
    <mergeCell ref="AG5:AG6"/>
    <mergeCell ref="AH5:AH6"/>
    <mergeCell ref="AI5:AI6"/>
    <mergeCell ref="AJ5:AJ6"/>
    <mergeCell ref="AK5:AK6"/>
    <mergeCell ref="AL5:AL6"/>
    <mergeCell ref="AA5:AA6"/>
    <mergeCell ref="AB5:AB6"/>
    <mergeCell ref="AC5:AC6"/>
    <mergeCell ref="AD5:AD6"/>
    <mergeCell ref="AE5:AE6"/>
    <mergeCell ref="AF5:AF6"/>
    <mergeCell ref="U5:U6"/>
    <mergeCell ref="V5:V6"/>
    <mergeCell ref="W5:W6"/>
    <mergeCell ref="X5:X6"/>
    <mergeCell ref="Y5:Y6"/>
    <mergeCell ref="Z5:Z6"/>
    <mergeCell ref="AG4:AL4"/>
    <mergeCell ref="AM4:AS4"/>
    <mergeCell ref="D5:F5"/>
    <mergeCell ref="J5:J6"/>
    <mergeCell ref="K5:K6"/>
    <mergeCell ref="L5:L6"/>
    <mergeCell ref="M5:M6"/>
    <mergeCell ref="N5:N6"/>
    <mergeCell ref="O5:O6"/>
    <mergeCell ref="P5:P6"/>
    <mergeCell ref="C4:F4"/>
    <mergeCell ref="G4:I5"/>
    <mergeCell ref="K4:L4"/>
    <mergeCell ref="N4:S4"/>
    <mergeCell ref="T4:Y4"/>
    <mergeCell ref="Z4:AF4"/>
    <mergeCell ref="Q5:Q6"/>
    <mergeCell ref="R5:R6"/>
    <mergeCell ref="S5:S6"/>
    <mergeCell ref="T5:T6"/>
    <mergeCell ref="A1:C1"/>
    <mergeCell ref="D1:AM1"/>
    <mergeCell ref="AN1:AS1"/>
    <mergeCell ref="A3:A6"/>
    <mergeCell ref="B3:F3"/>
    <mergeCell ref="G3:I3"/>
    <mergeCell ref="J3:S3"/>
    <mergeCell ref="T3:AF3"/>
    <mergeCell ref="AG3:AS3"/>
    <mergeCell ref="B4:B6"/>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20" ma:contentTypeDescription="Crear nuevo documento." ma:contentTypeScope="" ma:versionID="9eccd4074f4ecc1b43eae58e59815e77">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1064704957d33cbe06bca652ec563e9b"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3879f101-e3f4-43e5-bfb2-af477e66da4d}" ma:internalName="TaxCatchAll" ma:showField="CatchAllData" ma:web="d6eaa91c-3afb-4015-aba1-5ff992c1a5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d1d2e24-7be0-47eb-a1db-99cc6d75caff">
      <Terms xmlns="http://schemas.microsoft.com/office/infopath/2007/PartnerControls"/>
    </lcf76f155ced4ddcb4097134ff3c332f>
    <TaxCatchAll xmlns="d6eaa91c-3afb-4015-aba1-5ff992c1a5ca" xsi:nil="true"/>
    <_Flow_SignoffStatus xmlns="4d1d2e24-7be0-47eb-a1db-99cc6d75caff" xsi:nil="true"/>
  </documentManagement>
</p:properties>
</file>

<file path=customXml/itemProps1.xml><?xml version="1.0" encoding="utf-8"?>
<ds:datastoreItem xmlns:ds="http://schemas.openxmlformats.org/officeDocument/2006/customXml" ds:itemID="{0EBC36C2-DB8D-439B-9825-BE55B33BD1DC}"/>
</file>

<file path=customXml/itemProps2.xml><?xml version="1.0" encoding="utf-8"?>
<ds:datastoreItem xmlns:ds="http://schemas.openxmlformats.org/officeDocument/2006/customXml" ds:itemID="{46503A38-BC53-4632-A722-0537A064C418}"/>
</file>

<file path=customXml/itemProps3.xml><?xml version="1.0" encoding="utf-8"?>
<ds:datastoreItem xmlns:ds="http://schemas.openxmlformats.org/officeDocument/2006/customXml" ds:itemID="{2B5F7E93-1B4E-403F-9C6B-E8D6974BDA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SDG</vt:lpstr>
      <vt:lpstr>IDPAC</vt:lpstr>
      <vt:lpstr>DADEP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Heidi Vanessa Saray Guataquira</dc:creator>
  <cp:lastModifiedBy>Heidi Vanessa Saray Guataquira</cp:lastModifiedBy>
  <dcterms:created xsi:type="dcterms:W3CDTF">2026-09-20T21:49:22Z</dcterms:created>
  <dcterms:modified xsi:type="dcterms:W3CDTF">2026-09-20T22:29:50Z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ies>
</file>