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STIÓN INSTITUCIONAL/P Gestión del Talento Humano/PI PPRH/"/>
    </mc:Choice>
  </mc:AlternateContent>
  <xr:revisionPtr revIDLastSave="55" documentId="13_ncr:1_{174D95BA-F8C1-442D-9689-4F77FF43F3E5}" xr6:coauthVersionLast="47" xr6:coauthVersionMax="47" xr10:uidLastSave="{C27CC6F7-1816-451C-B1B0-D08F50352425}"/>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PI!$D$12:$D$12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 i="1" l="1"/>
  <c r="W12" i="1"/>
  <c r="AQ12" i="1" s="1"/>
  <c r="Q12" i="1"/>
  <c r="AP12" i="1" s="1"/>
  <c r="AK12" i="1"/>
  <c r="AM12" i="1" s="1"/>
  <c r="AF12" i="1"/>
  <c r="AH12" i="1" s="1"/>
  <c r="AA12" i="1"/>
  <c r="V12" i="1"/>
  <c r="AR12" i="1" l="1"/>
  <c r="AR13" i="1" s="1"/>
  <c r="AC12" i="1"/>
  <c r="AC13" i="1" s="1"/>
  <c r="X12" i="1"/>
  <c r="X13" i="1"/>
  <c r="AM13" i="1"/>
  <c r="A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1"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1"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1"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<sst xmlns="http://schemas.openxmlformats.org/spreadsheetml/2006/main" count="229" uniqueCount="194">
  <si>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</si>
  <si>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</si>
  <si>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</si>
  <si>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de Previsión de Recursos Humanos</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</si>
  <si>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</si>
  <si>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</si>
  <si>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</si>
  <si>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</si>
  <si>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</si>
  <si>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</si>
  <si>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</si>
  <si>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</si>
  <si>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</si>
  <si>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30/06/2026. Para el II trimestre de la vigencia 2026, el Plan de Previsión de Recursos Humanos obtuvo un nivel de desempeño de 100% y 26,10%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</si>
  <si>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</si>
  <si>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</si>
  <si>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</si>
  <si>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</si>
  <si>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</si>
  <si>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</si>
  <si>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</si>
  <si>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</si>
  <si>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</si>
  <si>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</si>
  <si>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</si>
  <si>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</si>
  <si>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</si>
  <si>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</si>
  <si>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</si>
  <si>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</si>
  <si>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</si>
  <si>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</si>
  <si>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</si>
  <si>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</si>
  <si>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</si>
  <si>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</si>
  <si>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</si>
  <si>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</si>
  <si>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</si>
  <si>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</si>
  <si>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</si>
  <si>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</si>
  <si>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</si>
  <si>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</si>
  <si>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</si>
  <si>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</si>
  <si>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</si>
  <si>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</si>
  <si>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</si>
  <si>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</si>
  <si>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Mantener el 85 % de los empleos provistos en la planta global de la SDG, conforme a las necesidades del servicio y a la normatividad vigente.</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</si>
  <si>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</si>
  <si>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</si>
  <si>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</si>
  <si>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</si>
  <si>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</si>
  <si>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empleos provistos en la planta global de la SDG</t>
  </si>
  <si>
    <t>Porcentaje</t>
  </si>
  <si>
    <t>(Número de empleos provistos en la planta global de la SDG /Número total de empleos en la planta global de la SDG) * 100</t>
  </si>
  <si>
    <t>Constante</t>
  </si>
  <si>
    <t>Documento excel con la Planta de personal y la relación de la información.</t>
  </si>
  <si>
    <t>Información propia de la DGTH</t>
  </si>
  <si>
    <t>Con corte al 1 trimestre de 2026, se tuvo una provisión de empleos del 88,86%,toda vez que se encontraban suplidas 1229 plazas de las 1383 existentes en la planta global.
Esta provisión se logra por la inclusión de las diferentes novedades tanto de ingreso como de retiro, al mantener una vinculación constante de conformidad con lo señalado en la normatividad vigente."</t>
  </si>
  <si>
    <t>Matriz excel PLANTA_31_03_2026</t>
  </si>
  <si>
    <t>Durante el segundo trimestre de 2026 y con corte al 30 de junio de 2026, la planta global de empleos de la SDG alcanzó un nivel de provisión del 88,64 %, lo que representa 1.226 empleos provistos de un total de 1.383 plazas.
Este resultado refleja la continuidad en la gestión de provisión de empleos, mediante el seguimiento permanente a las vacantes y el desarrollo de los procesos de nombramiento en período de prueba con listas de elegibles, así como de las demás modalidades de vinculación previstas en la normatividad vigente.</t>
  </si>
  <si>
    <t>Matriz excel PLANTA_30_06_2026</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</si>
  <si>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</si>
  <si>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</si>
  <si>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</si>
  <si>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</si>
  <si>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</si>
  <si>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</si>
  <si>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</si>
  <si>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</si>
  <si>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</si>
  <si>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</si>
  <si>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</si>
  <si>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</si>
  <si>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</si>
  <si>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</si>
  <si>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</si>
  <si>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</si>
  <si>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</si>
  <si>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</si>
  <si>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</si>
  <si>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</si>
  <si>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</si>
  <si>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</si>
  <si>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</si>
  <si>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</si>
  <si>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</si>
  <si>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</si>
  <si>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</si>
  <si>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</si>
  <si>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</si>
  <si>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</si>
  <si>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</si>
  <si>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</si>
  <si>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</si>
  <si>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</si>
  <si>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</si>
  <si>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</si>
  <si>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</si>
  <si>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</si>
  <si>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</si>
  <si>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</si>
  <si>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</si>
  <si>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</si>
  <si>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</si>
  <si>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</si>
  <si>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</si>
  <si>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</si>
  <si>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</si>
  <si>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</si>
  <si>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Suma</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</si>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</sst>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sz val="11"/>
      <color rgb="FF000000"/>
      <name val="Calibri Light"/>
      <family val="2"/>
    </font>
  </fonts>
  <fills count="1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0">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4" fillId="8" borderId="1" xfId="0" applyFont="1" applyFill="1" applyBorder="1" applyAlignment="1">
      <alignment wrapText="1"/>
    </xf>
    <xf numFmtId="0" fontId="12" fillId="5"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1" fillId="0" borderId="0" xfId="0" applyFont="1" applyAlignment="1">
      <alignment horizontal="center"/>
    </xf>
    <xf numFmtId="10" fontId="1" fillId="0" borderId="1" xfId="1" applyNumberFormat="1" applyFont="1" applyBorder="1" applyAlignment="1">
      <alignment horizontal="right" vertical="center" wrapText="1"/>
    </xf>
    <xf numFmtId="164" fontId="4" fillId="8" borderId="1" xfId="1" applyNumberFormat="1" applyFont="1" applyFill="1" applyBorder="1" applyAlignment="1">
      <alignment horizontal="right" wrapText="1"/>
    </xf>
    <xf numFmtId="1" fontId="4" fillId="8"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8"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1" fillId="0" borderId="1" xfId="0" applyFont="1" applyBorder="1" applyAlignment="1">
      <alignment vertical="center"/>
    </xf>
    <xf numFmtId="0" fontId="0" fillId="0" borderId="1" xfId="0" applyBorder="1" applyAlignment="1">
      <alignment vertical="center" wrapText="1"/>
    </xf>
    <xf numFmtId="0" fontId="18" fillId="13" borderId="1" xfId="0" applyFont="1" applyFill="1" applyBorder="1" applyAlignment="1">
      <alignment horizontal="center" vertical="center"/>
    </xf>
    <xf numFmtId="0" fontId="4" fillId="0" borderId="0" xfId="0" applyFont="1" applyAlignment="1">
      <alignment wrapText="1"/>
    </xf>
    <xf numFmtId="10" fontId="19" fillId="8"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0" fontId="20" fillId="0" borderId="1" xfId="4" applyFont="1" applyBorder="1" applyAlignment="1">
      <alignment horizontal="center" vertical="center" wrapText="1"/>
    </xf>
    <xf numFmtId="14" fontId="1" fillId="4" borderId="1" xfId="0" applyNumberFormat="1" applyFont="1" applyFill="1" applyBorder="1" applyAlignment="1">
      <alignment horizontal="center" vertical="center" wrapText="1"/>
    </xf>
    <xf numFmtId="165" fontId="1" fillId="0" borderId="1" xfId="1" applyNumberFormat="1" applyFont="1" applyBorder="1" applyAlignment="1">
      <alignment horizontal="center" vertical="center" wrapText="1"/>
    </xf>
    <xf numFmtId="9" fontId="2" fillId="0" borderId="1" xfId="1" applyFont="1" applyBorder="1" applyAlignment="1">
      <alignment horizontal="center" vertical="center" wrapText="1"/>
    </xf>
    <xf numFmtId="10" fontId="2" fillId="0" borderId="1" xfId="1"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1" fillId="0" borderId="1" xfId="0" applyFont="1" applyBorder="1" applyAlignment="1">
      <alignment horizontal="justify" vertical="center" wrapText="1"/>
    </xf>
    <xf numFmtId="10" fontId="1" fillId="0" borderId="1" xfId="1" applyNumberFormat="1" applyFont="1" applyBorder="1" applyAlignment="1">
      <alignment horizontal="center" vertical="center" wrapText="1"/>
    </xf>
    <xf numFmtId="0" fontId="2" fillId="7" borderId="0" xfId="0" applyFont="1" applyFill="1" applyAlignment="1">
      <alignment horizontal="center"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14" fontId="1" fillId="4" borderId="0" xfId="0" applyNumberFormat="1" applyFont="1" applyFill="1" applyAlignment="1">
      <alignment horizontal="center" vertical="center" wrapText="1"/>
    </xf>
    <xf numFmtId="0" fontId="1" fillId="4" borderId="0" xfId="0" applyFont="1" applyFill="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3"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topLeftCell="F2" zoomScaleNormal="100" workbookViewId="0">
      <selection activeCell="G8" sqref="G8"/>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62" t="s">
        <v>0</v>
      </c>
      <c r="B1" s="63"/>
      <c r="C1" s="63"/>
      <c r="D1" s="63"/>
      <c r="E1" s="63"/>
      <c r="F1" s="63"/>
      <c r="G1" s="63"/>
      <c r="H1" s="61" t="s">
        <v>1</v>
      </c>
      <c r="I1" s="61"/>
    </row>
    <row r="2" spans="1:44" s="8" customFormat="1">
      <c r="A2" s="32"/>
      <c r="B2" s="13"/>
      <c r="C2" s="13"/>
      <c r="D2" s="13"/>
      <c r="E2" s="13"/>
      <c r="F2" s="13"/>
      <c r="G2" s="13"/>
      <c r="H2" s="13"/>
      <c r="I2" s="13"/>
      <c r="J2" s="13"/>
      <c r="K2" s="13"/>
      <c r="L2" s="13"/>
      <c r="M2" s="13"/>
      <c r="N2" s="7"/>
      <c r="O2" s="7"/>
      <c r="P2" s="7"/>
      <c r="Q2" s="7"/>
    </row>
    <row r="3" spans="1:44" s="6" customFormat="1" ht="15" customHeight="1">
      <c r="A3" s="87" t="s">
        <v>2</v>
      </c>
      <c r="B3" s="87"/>
      <c r="C3" s="63" t="s">
        <v>3</v>
      </c>
      <c r="E3" s="87" t="s">
        <v>4</v>
      </c>
      <c r="F3" s="87"/>
      <c r="G3" s="87"/>
      <c r="H3" s="87"/>
      <c r="I3" s="87"/>
    </row>
    <row r="4" spans="1:44" s="6" customFormat="1" ht="15" customHeight="1">
      <c r="A4" s="87"/>
      <c r="B4" s="87"/>
      <c r="C4" s="63"/>
      <c r="E4" s="14" t="s">
        <v>5</v>
      </c>
      <c r="F4" s="14" t="s">
        <v>6</v>
      </c>
      <c r="G4" s="87" t="s">
        <v>7</v>
      </c>
      <c r="H4" s="87"/>
      <c r="I4" s="87"/>
    </row>
    <row r="5" spans="1:44" s="6" customFormat="1" ht="15" customHeight="1">
      <c r="A5" s="87" t="s">
        <v>8</v>
      </c>
      <c r="B5" s="87"/>
      <c r="C5" s="88" t="s">
        <v>9</v>
      </c>
      <c r="E5" s="9">
        <v>1</v>
      </c>
      <c r="F5" s="46">
        <v>46052</v>
      </c>
      <c r="G5" s="61" t="s">
        <v>10</v>
      </c>
      <c r="H5" s="61"/>
      <c r="I5" s="61"/>
    </row>
    <row r="6" spans="1:44" s="6" customFormat="1">
      <c r="A6" s="87"/>
      <c r="B6" s="87"/>
      <c r="C6" s="88"/>
      <c r="E6" s="9">
        <v>2</v>
      </c>
      <c r="F6" s="46">
        <v>46150</v>
      </c>
      <c r="G6" s="61" t="s">
        <v>11</v>
      </c>
      <c r="H6" s="61"/>
      <c r="I6" s="61"/>
    </row>
    <row r="7" spans="1:44" s="6" customFormat="1" ht="55.5" customHeight="1">
      <c r="A7" s="87" t="s">
        <v>12</v>
      </c>
      <c r="B7" s="87"/>
      <c r="C7" s="9">
        <v>2026</v>
      </c>
      <c r="E7" s="9">
        <v>3</v>
      </c>
      <c r="F7" s="46">
        <v>46254</v>
      </c>
      <c r="G7" s="61" t="s">
        <v>13</v>
      </c>
      <c r="H7" s="61"/>
      <c r="I7" s="61"/>
    </row>
    <row r="8" spans="1:44" s="6" customFormat="1" ht="15" customHeight="1">
      <c r="A8" s="53"/>
      <c r="B8" s="53"/>
      <c r="C8" s="54"/>
      <c r="E8" s="55"/>
      <c r="F8" s="56"/>
      <c r="G8" s="57"/>
      <c r="H8" s="57"/>
      <c r="I8" s="57"/>
    </row>
    <row r="9" spans="1:44" s="6" customFormat="1"/>
    <row r="10" spans="1:44" ht="37.5" customHeight="1">
      <c r="A10" s="78" t="s">
        <v>14</v>
      </c>
      <c r="B10" s="79"/>
      <c r="C10" s="85" t="s">
        <v>15</v>
      </c>
      <c r="D10" s="85" t="s">
        <v>16</v>
      </c>
      <c r="E10" s="78" t="s">
        <v>17</v>
      </c>
      <c r="F10" s="79"/>
      <c r="G10" s="80" t="s">
        <v>18</v>
      </c>
      <c r="H10" s="81"/>
      <c r="I10" s="81"/>
      <c r="J10" s="81"/>
      <c r="K10" s="81"/>
      <c r="L10" s="82" t="s">
        <v>19</v>
      </c>
      <c r="M10" s="83"/>
      <c r="N10" s="83"/>
      <c r="O10" s="83"/>
      <c r="P10" s="83"/>
      <c r="Q10" s="84"/>
      <c r="R10" s="58" t="s">
        <v>20</v>
      </c>
      <c r="S10" s="59"/>
      <c r="T10" s="59"/>
      <c r="U10" s="60"/>
      <c r="V10" s="75" t="s">
        <v>21</v>
      </c>
      <c r="W10" s="76"/>
      <c r="X10" s="76"/>
      <c r="Y10" s="76"/>
      <c r="Z10" s="77"/>
      <c r="AA10" s="72" t="s">
        <v>22</v>
      </c>
      <c r="AB10" s="73"/>
      <c r="AC10" s="73"/>
      <c r="AD10" s="73"/>
      <c r="AE10" s="74"/>
      <c r="AF10" s="69" t="s">
        <v>23</v>
      </c>
      <c r="AG10" s="70"/>
      <c r="AH10" s="70"/>
      <c r="AI10" s="70"/>
      <c r="AJ10" s="71"/>
      <c r="AK10" s="66" t="s">
        <v>24</v>
      </c>
      <c r="AL10" s="67"/>
      <c r="AM10" s="67"/>
      <c r="AN10" s="67"/>
      <c r="AO10" s="68"/>
      <c r="AP10" s="64" t="s">
        <v>25</v>
      </c>
      <c r="AQ10" s="65"/>
      <c r="AR10" s="65"/>
    </row>
    <row r="11" spans="1:44" s="20" customFormat="1" ht="25.5">
      <c r="A11" s="25" t="s">
        <v>26</v>
      </c>
      <c r="B11" s="25" t="s">
        <v>27</v>
      </c>
      <c r="C11" s="86"/>
      <c r="D11" s="86"/>
      <c r="E11" s="25" t="s">
        <v>28</v>
      </c>
      <c r="F11" s="25" t="s">
        <v>29</v>
      </c>
      <c r="G11" s="16" t="s">
        <v>30</v>
      </c>
      <c r="H11" s="16" t="s">
        <v>31</v>
      </c>
      <c r="I11" s="16" t="s">
        <v>32</v>
      </c>
      <c r="J11" s="16" t="s">
        <v>33</v>
      </c>
      <c r="K11" s="16" t="s">
        <v>34</v>
      </c>
      <c r="L11" s="17" t="s">
        <v>35</v>
      </c>
      <c r="M11" s="17" t="s">
        <v>36</v>
      </c>
      <c r="N11" s="17" t="s">
        <v>37</v>
      </c>
      <c r="O11" s="17" t="s">
        <v>38</v>
      </c>
      <c r="P11" s="17" t="s">
        <v>39</v>
      </c>
      <c r="Q11" s="17" t="s">
        <v>40</v>
      </c>
      <c r="R11" s="19" t="s">
        <v>41</v>
      </c>
      <c r="S11" s="19" t="s">
        <v>42</v>
      </c>
      <c r="T11" s="19" t="s">
        <v>43</v>
      </c>
      <c r="U11" s="19" t="s">
        <v>44</v>
      </c>
      <c r="V11" s="24" t="s">
        <v>45</v>
      </c>
      <c r="W11" s="24" t="s">
        <v>46</v>
      </c>
      <c r="X11" s="24" t="s">
        <v>20</v>
      </c>
      <c r="Y11" s="24" t="s">
        <v>47</v>
      </c>
      <c r="Z11" s="24" t="s">
        <v>48</v>
      </c>
      <c r="AA11" s="18" t="s">
        <v>45</v>
      </c>
      <c r="AB11" s="18" t="s">
        <v>46</v>
      </c>
      <c r="AC11" s="18" t="s">
        <v>20</v>
      </c>
      <c r="AD11" s="18" t="s">
        <v>47</v>
      </c>
      <c r="AE11" s="18" t="s">
        <v>48</v>
      </c>
      <c r="AF11" s="23" t="s">
        <v>45</v>
      </c>
      <c r="AG11" s="23" t="s">
        <v>46</v>
      </c>
      <c r="AH11" s="23" t="s">
        <v>20</v>
      </c>
      <c r="AI11" s="23" t="s">
        <v>47</v>
      </c>
      <c r="AJ11" s="23" t="s">
        <v>48</v>
      </c>
      <c r="AK11" s="22" t="s">
        <v>45</v>
      </c>
      <c r="AL11" s="22" t="s">
        <v>46</v>
      </c>
      <c r="AM11" s="22" t="s">
        <v>20</v>
      </c>
      <c r="AN11" s="22" t="s">
        <v>47</v>
      </c>
      <c r="AO11" s="22" t="s">
        <v>48</v>
      </c>
      <c r="AP11" s="21" t="s">
        <v>45</v>
      </c>
      <c r="AQ11" s="21" t="s">
        <v>46</v>
      </c>
      <c r="AR11" s="21" t="s">
        <v>20</v>
      </c>
    </row>
    <row r="12" spans="1:44" s="5" customFormat="1" ht="195">
      <c r="A12" s="4" t="s">
        <v>49</v>
      </c>
      <c r="B12" s="3" t="s">
        <v>50</v>
      </c>
      <c r="C12" s="11" t="s">
        <v>51</v>
      </c>
      <c r="D12" s="11" t="s">
        <v>52</v>
      </c>
      <c r="E12" s="11" t="s">
        <v>53</v>
      </c>
      <c r="F12" s="11" t="s">
        <v>54</v>
      </c>
      <c r="G12" s="2" t="s">
        <v>55</v>
      </c>
      <c r="H12" s="3" t="s">
        <v>56</v>
      </c>
      <c r="I12" s="40" t="s">
        <v>57</v>
      </c>
      <c r="J12" s="42">
        <v>0.85</v>
      </c>
      <c r="K12" s="41" t="s">
        <v>58</v>
      </c>
      <c r="L12" s="12" t="s">
        <v>59</v>
      </c>
      <c r="M12" s="43">
        <v>0.85</v>
      </c>
      <c r="N12" s="43">
        <v>0.85</v>
      </c>
      <c r="O12" s="43">
        <v>0.85</v>
      </c>
      <c r="P12" s="43">
        <v>0.85</v>
      </c>
      <c r="Q12" s="43">
        <f>AVERAGE(M12:P12)</f>
        <v>0.85</v>
      </c>
      <c r="R12" s="45" t="s">
        <v>60</v>
      </c>
      <c r="S12" s="3" t="s">
        <v>61</v>
      </c>
      <c r="T12" s="2" t="s">
        <v>9</v>
      </c>
      <c r="U12" s="2" t="s">
        <v>9</v>
      </c>
      <c r="V12" s="47">
        <f>M12</f>
        <v>0.85</v>
      </c>
      <c r="W12" s="47">
        <f>1229/1383</f>
        <v>0.88864786695589304</v>
      </c>
      <c r="X12" s="47">
        <f t="shared" ref="X12" si="0">IFERROR(IF(W12/V12&gt;1,1,W12/V12),0)</f>
        <v>1</v>
      </c>
      <c r="Y12" s="2" t="s">
        <v>62</v>
      </c>
      <c r="Z12" s="2" t="s">
        <v>63</v>
      </c>
      <c r="AA12" s="43">
        <f t="shared" ref="AA12" si="1">N12</f>
        <v>0.85</v>
      </c>
      <c r="AB12" s="47">
        <f>1226/1383</f>
        <v>0.88647866955892984</v>
      </c>
      <c r="AC12" s="52">
        <f t="shared" ref="AC12" si="2">IFERROR(IF(AB12/AA12&gt;1,1,AB12/AA12),0)</f>
        <v>1</v>
      </c>
      <c r="AD12" s="2" t="s">
        <v>64</v>
      </c>
      <c r="AE12" s="51" t="s">
        <v>65</v>
      </c>
      <c r="AF12" s="44">
        <f t="shared" ref="AF12" si="3">O12</f>
        <v>0.85</v>
      </c>
      <c r="AG12" s="30"/>
      <c r="AH12" s="27">
        <f t="shared" ref="AH12" si="4">IFERROR(IF(AG12/AF12&gt;1,1,AG12/AF12),0)</f>
        <v>0</v>
      </c>
      <c r="AI12" s="2"/>
      <c r="AJ12" s="2"/>
      <c r="AK12" s="44">
        <f t="shared" ref="AK12" si="5">P12</f>
        <v>0.85</v>
      </c>
      <c r="AL12" s="30"/>
      <c r="AM12" s="27">
        <f t="shared" ref="AM12" si="6">IFERROR(IF(AL12/AK12&gt;1,1,AL12/AK12),0)</f>
        <v>0</v>
      </c>
      <c r="AN12" s="2"/>
      <c r="AO12" s="2"/>
      <c r="AP12" s="48">
        <f t="shared" ref="AP12" si="7">Q12</f>
        <v>0.85</v>
      </c>
      <c r="AQ12" s="50">
        <f>IFERROR(AVERAGE(W12,AB12,AG12,AL12)*0.25,0)</f>
        <v>0.22189081706435287</v>
      </c>
      <c r="AR12" s="49">
        <f t="shared" ref="AR12" si="8">IFERROR(IF(AQ12/AP12&gt;1,1,AQ12/AP12),0)</f>
        <v>0.26104802007570926</v>
      </c>
    </row>
    <row r="13" spans="1:44" s="38" customFormat="1" ht="21">
      <c r="A13" s="15"/>
      <c r="B13" s="15" t="s">
        <v>66</v>
      </c>
      <c r="C13" s="15"/>
      <c r="D13" s="15"/>
      <c r="E13" s="15"/>
      <c r="F13" s="15"/>
      <c r="G13" s="15"/>
      <c r="H13" s="15"/>
      <c r="I13" s="15"/>
      <c r="J13" s="15"/>
      <c r="K13" s="15"/>
      <c r="L13" s="15"/>
      <c r="M13" s="29"/>
      <c r="N13" s="29"/>
      <c r="O13" s="29"/>
      <c r="P13" s="29"/>
      <c r="Q13" s="29"/>
      <c r="R13" s="15"/>
      <c r="S13" s="15"/>
      <c r="T13" s="15"/>
      <c r="U13" s="15"/>
      <c r="V13" s="15"/>
      <c r="W13" s="28"/>
      <c r="X13" s="31">
        <f>AVERAGE(X12:X12)</f>
        <v>1</v>
      </c>
      <c r="Y13" s="15"/>
      <c r="Z13" s="15"/>
      <c r="AA13" s="29"/>
      <c r="AB13" s="28"/>
      <c r="AC13" s="31">
        <f>AVERAGE(AC12:AC12)</f>
        <v>1</v>
      </c>
      <c r="AD13" s="15"/>
      <c r="AE13" s="15"/>
      <c r="AF13" s="29"/>
      <c r="AG13" s="28"/>
      <c r="AH13" s="31">
        <f>AVERAGE(AH12:AH12)</f>
        <v>0</v>
      </c>
      <c r="AI13" s="15"/>
      <c r="AJ13" s="15"/>
      <c r="AK13" s="29"/>
      <c r="AL13" s="28"/>
      <c r="AM13" s="31">
        <f>AVERAGE(AM12:AM12)</f>
        <v>0</v>
      </c>
      <c r="AN13" s="15"/>
      <c r="AO13" s="15"/>
      <c r="AP13" s="29"/>
      <c r="AQ13" s="28"/>
      <c r="AR13" s="39">
        <f>AVERAGE(AR12:AR12)</f>
        <v>0.26104802007570926</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10:U10"/>
    <mergeCell ref="H1:I1"/>
    <mergeCell ref="A1:G1"/>
    <mergeCell ref="AP10:AR10"/>
    <mergeCell ref="AK10:AO10"/>
    <mergeCell ref="AF10:AJ10"/>
    <mergeCell ref="AA10:AE10"/>
    <mergeCell ref="V10:Z10"/>
    <mergeCell ref="A10:B10"/>
    <mergeCell ref="G10:K10"/>
    <mergeCell ref="L10:Q10"/>
    <mergeCell ref="E10:F10"/>
    <mergeCell ref="C10:C11"/>
    <mergeCell ref="D10:D11"/>
    <mergeCell ref="G4:I4"/>
    <mergeCell ref="E3:I3"/>
  </mergeCells>
  <phoneticPr fontId="9" type="noConversion"/>
  <dataValidations count="2">
    <dataValidation allowBlank="1" showInputMessage="1" showErrorMessage="1" error="Escriba un texto " promptTitle="Cualquier contenido" sqref="I9 E4:E8" xr:uid="{00000000-0002-0000-0100-000000000000}"/>
    <dataValidation type="decimal" allowBlank="1" showInputMessage="1" showErrorMessage="1" sqref="V12:X12 AP12 AA12 AF12 AK12 W13:X13 AC12:AC13 AH12:AH13 AM12:AM13 AR12:AR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C12</xm:sqref>
        </x14:dataValidation>
        <x14:dataValidation type="list" allowBlank="1" showInputMessage="1" showErrorMessage="1" xr:uid="{368CAFF5-BE04-4FFF-B338-51D69BA23554}">
          <x14:formula1>
            <xm:f>Listas!$C$2:$C$10</xm:f>
          </x14:formula1>
          <xm:sqref>D12</xm:sqref>
        </x14:dataValidation>
        <x14:dataValidation type="list" allowBlank="1" showInputMessage="1" showErrorMessage="1" xr:uid="{644DEEAA-0D3C-4060-99CA-C576A2F91A4D}">
          <x14:formula1>
            <xm:f>Listas!$F$2:$F$4</xm:f>
          </x14:formula1>
          <xm:sqref>G12</xm:sqref>
        </x14:dataValidation>
        <x14:dataValidation type="list" allowBlank="1" showInputMessage="1" showErrorMessage="1" xr:uid="{F27B990B-F8E1-43B0-B8F7-E94519E68711}">
          <x14:formula1>
            <xm:f>Listas!$G$2:$G$5</xm:f>
          </x14:formula1>
          <xm:sqref>L12</xm:sqref>
        </x14:dataValidation>
        <x14:dataValidation type="list" allowBlank="1" showInputMessage="1" showErrorMessage="1" xr:uid="{04D58E5A-C535-424D-AAB5-8991AB9C5DFB}">
          <x14:formula1>
            <xm:f>Listas!$D$2:$D$9</xm:f>
          </x14:formula1>
          <xm:sqref>E12</xm:sqref>
        </x14:dataValidation>
        <x14:dataValidation type="list" allowBlank="1" showInputMessage="1" showErrorMessage="1" xr:uid="{80A19DC1-4D67-4B84-B2EE-734B5921D124}">
          <x14:formula1>
            <xm:f>Listas!$A$2:$A$25</xm:f>
          </x14:formula1>
          <xm:sqref>T12:U12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4" bestFit="1" customWidth="1"/>
    <col min="2" max="2" width="70.42578125" style="34" customWidth="1"/>
  </cols>
  <sheetData>
    <row r="1" spans="1:2" ht="21">
      <c r="A1" s="89" t="s">
        <v>67</v>
      </c>
      <c r="B1" s="89"/>
    </row>
    <row r="2" spans="1:2" ht="21">
      <c r="A2" s="37" t="s">
        <v>68</v>
      </c>
      <c r="B2" s="37" t="s">
        <v>7</v>
      </c>
    </row>
    <row r="3" spans="1:2">
      <c r="A3" s="35" t="s">
        <v>69</v>
      </c>
      <c r="B3" s="36" t="s">
        <v>70</v>
      </c>
    </row>
    <row r="4" spans="1:2" ht="45">
      <c r="A4" s="35" t="s">
        <v>71</v>
      </c>
      <c r="B4" s="36" t="s">
        <v>72</v>
      </c>
    </row>
    <row r="5" spans="1:2" ht="45">
      <c r="A5" s="35" t="s">
        <v>73</v>
      </c>
      <c r="B5" s="36" t="s">
        <v>74</v>
      </c>
    </row>
    <row r="6" spans="1:2" ht="45">
      <c r="A6" s="35" t="s">
        <v>75</v>
      </c>
      <c r="B6" s="36" t="s">
        <v>76</v>
      </c>
    </row>
    <row r="7" spans="1:2" ht="30">
      <c r="A7" s="35" t="s">
        <v>77</v>
      </c>
      <c r="B7" s="36" t="s">
        <v>78</v>
      </c>
    </row>
    <row r="8" spans="1:2" ht="30">
      <c r="A8" s="35" t="s">
        <v>79</v>
      </c>
      <c r="B8" s="36" t="s">
        <v>78</v>
      </c>
    </row>
    <row r="9" spans="1:2" ht="150">
      <c r="A9" s="35" t="s">
        <v>80</v>
      </c>
      <c r="B9" s="36" t="s">
        <v>81</v>
      </c>
    </row>
    <row r="10" spans="1:2" ht="30">
      <c r="A10" s="35" t="s">
        <v>82</v>
      </c>
      <c r="B10" s="36" t="s">
        <v>83</v>
      </c>
    </row>
    <row r="11" spans="1:2" ht="30">
      <c r="A11" s="35" t="s">
        <v>84</v>
      </c>
      <c r="B11" s="36" t="s">
        <v>85</v>
      </c>
    </row>
    <row r="12" spans="1:2" ht="75">
      <c r="A12" s="35" t="s">
        <v>86</v>
      </c>
      <c r="B12" s="36" t="s">
        <v>87</v>
      </c>
    </row>
    <row r="13" spans="1:2" ht="30">
      <c r="A13" s="35" t="s">
        <v>88</v>
      </c>
      <c r="B13" s="36" t="s">
        <v>89</v>
      </c>
    </row>
    <row r="14" spans="1:2" ht="300">
      <c r="A14" s="35" t="s">
        <v>90</v>
      </c>
      <c r="B14" s="36" t="s">
        <v>91</v>
      </c>
    </row>
    <row r="15" spans="1:2" ht="30">
      <c r="A15" s="35" t="s">
        <v>92</v>
      </c>
      <c r="B15" s="36" t="s">
        <v>93</v>
      </c>
    </row>
    <row r="16" spans="1:2" ht="30">
      <c r="A16" s="35" t="s">
        <v>94</v>
      </c>
      <c r="B16" s="36" t="s">
        <v>95</v>
      </c>
    </row>
    <row r="17" spans="1:2" ht="45">
      <c r="A17" s="35" t="s">
        <v>96</v>
      </c>
      <c r="B17" s="36" t="s">
        <v>97</v>
      </c>
    </row>
    <row r="18" spans="1:2" ht="30">
      <c r="A18" s="35" t="s">
        <v>98</v>
      </c>
      <c r="B18" s="36" t="s">
        <v>99</v>
      </c>
    </row>
    <row r="19" spans="1:2" ht="30">
      <c r="A19" s="35" t="s">
        <v>100</v>
      </c>
      <c r="B19" s="36" t="s">
        <v>101</v>
      </c>
    </row>
    <row r="20" spans="1:2" ht="60">
      <c r="A20" s="35" t="s">
        <v>102</v>
      </c>
      <c r="B20" s="36" t="s">
        <v>103</v>
      </c>
    </row>
    <row r="21" spans="1:2" ht="45">
      <c r="A21" s="35" t="s">
        <v>104</v>
      </c>
      <c r="B21" s="36" t="s">
        <v>105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106</v>
      </c>
      <c r="B1" s="26" t="s">
        <v>107</v>
      </c>
      <c r="C1" s="26" t="s">
        <v>108</v>
      </c>
      <c r="D1" s="26" t="s">
        <v>109</v>
      </c>
      <c r="E1" s="26" t="s">
        <v>110</v>
      </c>
      <c r="F1" s="26" t="s">
        <v>30</v>
      </c>
      <c r="G1" s="26" t="s">
        <v>35</v>
      </c>
      <c r="H1" s="26" t="s">
        <v>2</v>
      </c>
    </row>
    <row r="2" spans="1:8">
      <c r="A2" t="s">
        <v>111</v>
      </c>
      <c r="B2" t="s">
        <v>112</v>
      </c>
      <c r="C2" t="s">
        <v>113</v>
      </c>
      <c r="D2" t="s">
        <v>53</v>
      </c>
      <c r="E2" s="33" t="s">
        <v>54</v>
      </c>
      <c r="F2" t="s">
        <v>55</v>
      </c>
      <c r="G2" t="s">
        <v>114</v>
      </c>
      <c r="H2" t="s">
        <v>115</v>
      </c>
    </row>
    <row r="3" spans="1:8">
      <c r="A3" t="s">
        <v>116</v>
      </c>
      <c r="B3" t="s">
        <v>117</v>
      </c>
      <c r="C3" t="s">
        <v>118</v>
      </c>
      <c r="D3" t="s">
        <v>119</v>
      </c>
      <c r="E3" s="33" t="s">
        <v>120</v>
      </c>
      <c r="F3" t="s">
        <v>121</v>
      </c>
      <c r="G3" t="s">
        <v>59</v>
      </c>
      <c r="H3" t="s">
        <v>122</v>
      </c>
    </row>
    <row r="4" spans="1:8">
      <c r="A4" t="s">
        <v>123</v>
      </c>
      <c r="B4" t="s">
        <v>124</v>
      </c>
      <c r="C4" t="s">
        <v>52</v>
      </c>
      <c r="D4" t="s">
        <v>125</v>
      </c>
      <c r="E4" s="33" t="s">
        <v>126</v>
      </c>
      <c r="F4" t="s">
        <v>127</v>
      </c>
      <c r="G4" t="s">
        <v>128</v>
      </c>
      <c r="H4" t="s">
        <v>3</v>
      </c>
    </row>
    <row r="5" spans="1:8">
      <c r="A5" t="s">
        <v>129</v>
      </c>
      <c r="B5" t="s">
        <v>130</v>
      </c>
      <c r="C5" t="s">
        <v>131</v>
      </c>
      <c r="D5" t="s">
        <v>132</v>
      </c>
      <c r="E5" s="33" t="s">
        <v>133</v>
      </c>
      <c r="G5" t="s">
        <v>134</v>
      </c>
      <c r="H5" t="s">
        <v>135</v>
      </c>
    </row>
    <row r="6" spans="1:8">
      <c r="A6" t="s">
        <v>136</v>
      </c>
      <c r="B6" t="s">
        <v>137</v>
      </c>
      <c r="C6" t="s">
        <v>138</v>
      </c>
      <c r="D6" t="s">
        <v>139</v>
      </c>
      <c r="E6" s="33" t="s">
        <v>140</v>
      </c>
      <c r="H6" t="s">
        <v>141</v>
      </c>
    </row>
    <row r="7" spans="1:8">
      <c r="A7" t="s">
        <v>142</v>
      </c>
      <c r="B7" t="s">
        <v>143</v>
      </c>
      <c r="C7" t="s">
        <v>144</v>
      </c>
      <c r="D7" t="s">
        <v>145</v>
      </c>
      <c r="E7" s="33" t="s">
        <v>146</v>
      </c>
      <c r="H7" t="s">
        <v>147</v>
      </c>
    </row>
    <row r="8" spans="1:8">
      <c r="A8" t="s">
        <v>148</v>
      </c>
      <c r="B8" t="s">
        <v>149</v>
      </c>
      <c r="C8" t="s">
        <v>150</v>
      </c>
      <c r="D8" t="s">
        <v>151</v>
      </c>
      <c r="E8" s="33" t="s">
        <v>152</v>
      </c>
      <c r="H8" t="s">
        <v>153</v>
      </c>
    </row>
    <row r="9" spans="1:8">
      <c r="A9" t="s">
        <v>154</v>
      </c>
      <c r="B9" t="s">
        <v>155</v>
      </c>
      <c r="C9" t="s">
        <v>156</v>
      </c>
      <c r="D9" s="33" t="s">
        <v>157</v>
      </c>
      <c r="E9" s="33" t="s">
        <v>158</v>
      </c>
      <c r="H9" t="s">
        <v>159</v>
      </c>
    </row>
    <row r="10" spans="1:8">
      <c r="A10" t="s">
        <v>160</v>
      </c>
      <c r="B10" t="s">
        <v>161</v>
      </c>
      <c r="C10" t="s">
        <v>162</v>
      </c>
      <c r="E10" s="33" t="s">
        <v>163</v>
      </c>
      <c r="H10" t="s">
        <v>164</v>
      </c>
    </row>
    <row r="11" spans="1:8">
      <c r="A11" t="s">
        <v>165</v>
      </c>
      <c r="B11" t="s">
        <v>166</v>
      </c>
      <c r="E11" s="33" t="s">
        <v>167</v>
      </c>
      <c r="H11" t="s">
        <v>168</v>
      </c>
    </row>
    <row r="12" spans="1:8">
      <c r="A12" t="s">
        <v>169</v>
      </c>
      <c r="B12" t="s">
        <v>51</v>
      </c>
      <c r="E12" s="33" t="s">
        <v>170</v>
      </c>
      <c r="H12" t="s">
        <v>171</v>
      </c>
    </row>
    <row r="13" spans="1:8">
      <c r="A13" t="s">
        <v>172</v>
      </c>
      <c r="B13" t="s">
        <v>173</v>
      </c>
      <c r="E13" s="33" t="s">
        <v>174</v>
      </c>
    </row>
    <row r="14" spans="1:8">
      <c r="A14" t="s">
        <v>175</v>
      </c>
      <c r="E14" s="33" t="s">
        <v>176</v>
      </c>
      <c r="F14" s="10"/>
    </row>
    <row r="15" spans="1:8">
      <c r="A15" t="s">
        <v>177</v>
      </c>
      <c r="E15" s="33" t="s">
        <v>178</v>
      </c>
      <c r="F15" s="10"/>
    </row>
    <row r="16" spans="1:8">
      <c r="A16" t="s">
        <v>179</v>
      </c>
      <c r="E16" s="33" t="s">
        <v>180</v>
      </c>
      <c r="F16" s="10"/>
    </row>
    <row r="17" spans="1:6">
      <c r="A17" t="s">
        <v>181</v>
      </c>
      <c r="E17" s="33" t="s">
        <v>182</v>
      </c>
      <c r="F17" s="10"/>
    </row>
    <row r="18" spans="1:6">
      <c r="A18" t="s">
        <v>183</v>
      </c>
      <c r="E18" s="33" t="s">
        <v>184</v>
      </c>
      <c r="F18" s="10"/>
    </row>
    <row r="19" spans="1:6">
      <c r="A19" t="s">
        <v>185</v>
      </c>
      <c r="E19" s="33" t="s">
        <v>186</v>
      </c>
      <c r="F19" s="10"/>
    </row>
    <row r="20" spans="1:6">
      <c r="A20" t="s">
        <v>187</v>
      </c>
      <c r="E20" s="33" t="s">
        <v>188</v>
      </c>
      <c r="F20" s="10"/>
    </row>
    <row r="21" spans="1:6">
      <c r="A21" t="s">
        <v>9</v>
      </c>
      <c r="D21" s="33"/>
      <c r="E21" s="33" t="s">
        <v>189</v>
      </c>
      <c r="F21" s="10"/>
    </row>
    <row r="22" spans="1:6">
      <c r="A22" t="s">
        <v>190</v>
      </c>
      <c r="E22" s="33" t="s">
        <v>157</v>
      </c>
    </row>
    <row r="23" spans="1:6">
      <c r="A23" t="s">
        <v>191</v>
      </c>
    </row>
    <row r="24" spans="1:6">
      <c r="A24" t="s">
        <v>192</v>
      </c>
    </row>
    <row r="25" spans="1:6">
      <c r="A25" t="s">
        <v>193</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DD86E83E-325D-45BB-A251-75D86566A6B3}"/>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