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413"/>
  <workbookPr defaultThemeVersion="166925"/>
  <mc:AlternateContent xmlns:mc="http://schemas.openxmlformats.org/markup-compatibility/2006">
    <mc:Choice Requires="x15">
      <x15ac:absPath xmlns:x15ac="http://schemas.microsoft.com/office/spreadsheetml/2010/11/ac" url="https://gobiernobogota.sharepoint.com/sites/grOficinaAsesoradePlaneacion/Documentos compartidos/PLANEACION INSTITUCIONAL Y SECTORIAL/VIGENCIA 2026/SEGUIMIENTO PLANEACION 2026/PAI/MP GESTIÓN INSTITUCIONAL/P Gestión del Talento Humano/PI PIC/"/>
    </mc:Choice>
  </mc:AlternateContent>
  <xr:revisionPtr revIDLastSave="50" documentId="8_{EF9B32EA-3166-4FAB-B49E-53AAD1AD426F}" xr6:coauthVersionLast="47" xr6:coauthVersionMax="47" xr10:uidLastSave="{0FA3452B-FEC3-406F-8B22-AC218189D0F7}"/>
  <bookViews>
    <workbookView xWindow="-120" yWindow="-120" windowWidth="29040" windowHeight="15720" xr2:uid="{00000000-000D-0000-FFFF-FFFF00000000}"/>
  </bookViews>
  <sheets>
    <sheet name="PI" sheetId="1" r:id="rId1"/>
    <sheet name="Instrucciones" sheetId="3" state="hidden" r:id="rId2"/>
    <sheet name="Listas" sheetId="2" state="hidden" r:id="rId3"/>
  </sheets>
  <definedNames>
    <definedName name="_xlnm._FilterDatabase" localSheetId="0" hidden="1">PI!$D$11:$D$14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C11" i="1" l="1"/>
  <c r="X15" i="1"/>
  <c r="AQ14" i="1"/>
  <c r="AQ13" i="1"/>
  <c r="AQ12" i="1"/>
  <c r="AQ11" i="1"/>
  <c r="W14" i="1"/>
  <c r="W13" i="1"/>
  <c r="W11" i="1"/>
  <c r="Q12" i="1"/>
  <c r="AP12" i="1" s="1"/>
  <c r="Q14" i="1"/>
  <c r="Q13" i="1"/>
  <c r="AP13" i="1" s="1"/>
  <c r="Q11" i="1"/>
  <c r="AP11" i="1" s="1"/>
  <c r="AK14" i="1"/>
  <c r="AM14" i="1" s="1"/>
  <c r="AF14" i="1"/>
  <c r="AH14" i="1" s="1"/>
  <c r="AA14" i="1"/>
  <c r="AC14" i="1" s="1"/>
  <c r="V14" i="1"/>
  <c r="AK13" i="1"/>
  <c r="AM13" i="1" s="1"/>
  <c r="AF13" i="1"/>
  <c r="AH13" i="1" s="1"/>
  <c r="AA13" i="1"/>
  <c r="AC13" i="1" s="1"/>
  <c r="V13" i="1"/>
  <c r="AP14" i="1"/>
  <c r="AK12" i="1"/>
  <c r="AM12" i="1" s="1"/>
  <c r="AK11" i="1"/>
  <c r="AM11" i="1" s="1"/>
  <c r="AF12" i="1"/>
  <c r="AH12" i="1" s="1"/>
  <c r="AF11" i="1"/>
  <c r="AH11" i="1" s="1"/>
  <c r="AA12" i="1"/>
  <c r="AC12" i="1" s="1"/>
  <c r="AA11" i="1"/>
  <c r="V12" i="1"/>
  <c r="X12" i="1" s="1"/>
  <c r="V11" i="1"/>
  <c r="AR12" i="1" l="1"/>
  <c r="AR14" i="1"/>
  <c r="AR11" i="1"/>
  <c r="AR13" i="1"/>
  <c r="X14" i="1"/>
  <c r="X13" i="1"/>
  <c r="X11" i="1"/>
  <c r="AM15" i="1"/>
  <c r="AC15" i="1"/>
  <c r="AH15" i="1"/>
  <c r="AR15"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Yamile Espinosa Galindo</author>
  </authors>
  <commentList>
    <comment ref="I10" authorId="0" shapeId="0" xr:uid="{00000000-0006-0000-0100-000010000000}">
      <text>
        <r>
          <rPr>
            <b/>
            <sz val="9"/>
            <color indexed="81"/>
            <rFont val="Tahoma"/>
            <family val="2"/>
          </rPr>
          <t xml:space="preserve">Indique la forma en la que se expresa la magnitud de la meta. Ej. Porcentaje, actuaciones administrativas, informes, etc. </t>
        </r>
        <r>
          <rPr>
            <sz val="9"/>
            <color indexed="81"/>
            <rFont val="Tahoma"/>
            <family val="2"/>
          </rPr>
          <t xml:space="preserve">
</t>
        </r>
      </text>
    </comment>
    <comment ref="J10" authorId="0" shapeId="0" xr:uid="{00000000-0006-0000-0100-00000E000000}">
      <text>
        <r>
          <rPr>
            <b/>
            <sz val="9"/>
            <color indexed="81"/>
            <rFont val="Tahoma"/>
            <family val="2"/>
          </rPr>
          <t>Valor inicial que se toma como referencia para comparar el avance de la meta. Es importante indicar la magnitud, unidad de medida y la vigencia en la cual se obtuvo</t>
        </r>
      </text>
    </comment>
    <comment ref="K10" authorId="0" shapeId="0" xr:uid="{00000000-0006-0000-0100-00000D000000}">
      <text>
        <r>
          <rPr>
            <b/>
            <sz val="9"/>
            <color indexed="81"/>
            <rFont val="Tahoma"/>
            <family val="2"/>
          </rPr>
          <t>Indique la fórmula (relación entre variables) que permite medir el cumplimiento de la meta. Debe existir una coherencia lógica entre la magnitud y unidad de medida de la meta y las variables del indicador</t>
        </r>
      </text>
    </comment>
  </commentList>
</comments>
</file>

<file path=xl/sharedStrings.xml><?xml version="1.0" encoding="utf-8"?>
<sst xmlns="http://schemas.openxmlformats.org/spreadsheetml/2006/main" count="287" uniqueCount="219">
  <si>
    <t>FORMULACIÓN Y SEGUIMIENTO A PLANES INSTITUCIONALES</t>
  </si>
  <si>
    <r>
      <rPr>
        <b/>
        <sz val="11"/>
        <color theme="1"/>
        <rFont val="Calibri Light"/>
        <family val="2"/>
        <scheme val="major"/>
      </rPr>
      <t xml:space="preserve">Código: </t>
    </r>
    <r>
      <rPr>
        <sz val="11"/>
        <color theme="1"/>
        <rFont val="Calibri Light"/>
        <family val="2"/>
        <scheme val="major"/>
      </rPr>
      <t xml:space="preserve">PLE-PIN-F055
</t>
    </r>
    <r>
      <rPr>
        <b/>
        <sz val="11"/>
        <color theme="1"/>
        <rFont val="Calibri Light"/>
        <family val="2"/>
        <scheme val="major"/>
      </rPr>
      <t xml:space="preserve">Versión: </t>
    </r>
    <r>
      <rPr>
        <sz val="11"/>
        <color theme="1"/>
        <rFont val="Calibri Light"/>
        <family val="2"/>
        <scheme val="major"/>
      </rPr>
      <t xml:space="preserve">03
</t>
    </r>
    <r>
      <rPr>
        <b/>
        <sz val="11"/>
        <color theme="1"/>
        <rFont val="Calibri Light"/>
        <family val="2"/>
        <scheme val="major"/>
      </rPr>
      <t xml:space="preserve">Vigencia: </t>
    </r>
    <r>
      <rPr>
        <sz val="11"/>
        <color theme="1"/>
        <rFont val="Calibri Light"/>
        <family val="2"/>
        <scheme val="major"/>
      </rPr>
      <t xml:space="preserve">06 de enero de 2026
</t>
    </r>
    <r>
      <rPr>
        <b/>
        <sz val="11"/>
        <color theme="1"/>
        <rFont val="Calibri Light"/>
        <family val="2"/>
        <scheme val="major"/>
      </rPr>
      <t xml:space="preserve">Caso HOLA: </t>
    </r>
    <r>
      <rPr>
        <sz val="11"/>
        <color theme="1"/>
        <rFont val="Calibri Light"/>
        <family val="2"/>
        <scheme val="major"/>
      </rPr>
      <t>15731</t>
    </r>
  </si>
  <si>
    <t>NOMBRE PLAN</t>
  </si>
  <si>
    <t>Plan Institucional de Capacitación</t>
  </si>
  <si>
    <t>CONTROL DE CAMBIOS</t>
  </si>
  <si>
    <t>VERSIÓN</t>
  </si>
  <si>
    <t>FECHA</t>
  </si>
  <si>
    <t>DESCRIPCIÓN</t>
  </si>
  <si>
    <t>DEPENDENCIAS ASOCIADAS</t>
  </si>
  <si>
    <t>DGTH - Dirección de Gestión del Talento Humano</t>
  </si>
  <si>
    <t>Publicación del plan de gestión aprobado CIGD. Caso HOLA: 24078</t>
  </si>
  <si>
    <t>Publicación del seguimiento con corte a 31/03/2026.</t>
  </si>
  <si>
    <t>AÑO VIGENCIA</t>
  </si>
  <si>
    <t>Publicación del seguimiento con corte a 19/08/2026. Para el II trimestre de la vigencia 2026, el Plan Institucional de Capacitación obtuvo un nivel de desempeño de 100% y 28,32% acumulado para la vigencia.</t>
  </si>
  <si>
    <t>META</t>
  </si>
  <si>
    <t>FUENTE DE FINANCIAMIENTO</t>
  </si>
  <si>
    <t>OBJETIVOS ESTRATÉGICOS</t>
  </si>
  <si>
    <t>MODELO INTEGRADO DE PLANEACIÓN Y GESTIÓN</t>
  </si>
  <si>
    <t>INDICADOR</t>
  </si>
  <si>
    <t>PROGRAMACIÓN</t>
  </si>
  <si>
    <t>RESULTADO</t>
  </si>
  <si>
    <t>I TRIMESTRE</t>
  </si>
  <si>
    <t>II TRIMESTRE</t>
  </si>
  <si>
    <t>III TRIMESTRE</t>
  </si>
  <si>
    <t>IV TRIMESTRE</t>
  </si>
  <si>
    <t>ACUMULADO VIGENCIA</t>
  </si>
  <si>
    <t>No. META</t>
  </si>
  <si>
    <t>NOMBRE META</t>
  </si>
  <si>
    <t>DIMENSIÓN</t>
  </si>
  <si>
    <t>POLÍTICA</t>
  </si>
  <si>
    <t>TIPO INDICADOR</t>
  </si>
  <si>
    <t>NOMBRE INDICADOR</t>
  </si>
  <si>
    <t>UNIDAD MEDIDA</t>
  </si>
  <si>
    <t>LÍNEA BASE</t>
  </si>
  <si>
    <t>FÓRMULA INDICADOR</t>
  </si>
  <si>
    <t>TIPO PROGRAMACIÓN</t>
  </si>
  <si>
    <t>I TRI</t>
  </si>
  <si>
    <t>II TRI</t>
  </si>
  <si>
    <t>III TRI</t>
  </si>
  <si>
    <t>IV TRI</t>
  </si>
  <si>
    <t>TOTAL VIGENCIA</t>
  </si>
  <si>
    <t>DESCRIPCIÓN ENTREGABLE</t>
  </si>
  <si>
    <t>FUENTE INFORMACIÓN</t>
  </si>
  <si>
    <t>RESPONSABLE EJECUCIÓN</t>
  </si>
  <si>
    <t>RESPONSABLE REPORTE</t>
  </si>
  <si>
    <t>PROGRAMADO</t>
  </si>
  <si>
    <t>EJECUTADO</t>
  </si>
  <si>
    <t>ANÁLISIS CUALITATIVO</t>
  </si>
  <si>
    <t xml:space="preserve">DESCRIPCIÓN EVIDENCIA </t>
  </si>
  <si>
    <t>MT1</t>
  </si>
  <si>
    <t>Convocar al curso virtual de “Inducción a la Secretaría Distrital de Gobierno” al 90% de los(as) servidores(as) que se vinculan a la entidad durante cada trimestre.</t>
  </si>
  <si>
    <t>8179 - Fortalecimiento de la gestión administrativa y operativa de la Secretaria Distrital de Gobierno Bogotá D.C.</t>
  </si>
  <si>
    <t>PEI - Propiciar la revolución del servicio con criterios de calidad, calidez, eficacia, oportunidad, sostenibilidad y transformación digital.</t>
  </si>
  <si>
    <t>1. Talento Humano</t>
  </si>
  <si>
    <t>Política 1.1. Gestión Estratégica del Talento Humano</t>
  </si>
  <si>
    <t>Eficacia</t>
  </si>
  <si>
    <t>Porcentaje de servidores/as nuevos/as convocados/as al curso virtual de inducción</t>
  </si>
  <si>
    <t>Porcentaje</t>
  </si>
  <si>
    <t>(Número de servidores(as) nuevos(as) convocados(as) al curso virtual de inducción / Total de servidores(as) nuevos(as)) ×100.</t>
  </si>
  <si>
    <t>Constante</t>
  </si>
  <si>
    <t>Correos electrónicos de la convocatoria.</t>
  </si>
  <si>
    <t>Soportes de las diferentes actividades ejecutadas</t>
  </si>
  <si>
    <t>Con corte al 1 trimestre de 2026, se dieron las instrucciones a 44 servidores que ingresaron a la Secretaría Distrital de Gobierno en lo corrido de la vigencia 2026, para realizar el curso virtual de Inducción a la SDG de la plataforma Moodle y otros cursos incluidos en el proceso de inducción de la entidad.</t>
  </si>
  <si>
    <t>-Invitaciones a curso</t>
  </si>
  <si>
    <t>Con corte al segundo trimestre de 2026,  se dieron las instrucciones a 28 servidores que ingresaron a la Secretaría Distrital de Gobierno durante este periodo, para realizar el curso virtual de Inducción a la SDG de la plataforma Moodle y otros cursos incluidos en el proceso de inducción de la entidad.</t>
  </si>
  <si>
    <t>MT2</t>
  </si>
  <si>
    <t>Realizar dos (2) seguimientos al cumplimiento del curso de Inducción dirigido a gerentes públicos de la administración colombiana ofertado por el DAFP y la ESAP.</t>
  </si>
  <si>
    <t>Seguimientos realizados al cumplimiento del curso de inducción</t>
  </si>
  <si>
    <t>Seguimientos</t>
  </si>
  <si>
    <t>N.A.</t>
  </si>
  <si>
    <t>Número de seguimientos  realizados al cumplimiento del curso de inducción</t>
  </si>
  <si>
    <t>Suma</t>
  </si>
  <si>
    <t>Base de datos Excel con los registros de los seguimientos realizados.</t>
  </si>
  <si>
    <t>No programada para este trimestre</t>
  </si>
  <si>
    <t>Mediante memorando radicado  20264100188533, se solicitó a los alcaldes locales y directivos del nivel central realizar el curso de Inducción para Gerentes Públicos ofertado por el DAFP. 
Con corte a 30 de junio de 2026, 21 servidores del nivel directivo se certificaron.</t>
  </si>
  <si>
    <t>´-Memorando</t>
  </si>
  <si>
    <t>MT3</t>
  </si>
  <si>
    <t>Ejecutar el 85% de las actividades de capacitación programadas durante toda la vigencia en cada trimestre.</t>
  </si>
  <si>
    <t>Porcentaje de actividades de capacitación ejecutadas</t>
  </si>
  <si>
    <t>(Número de actividades de capacitación ejecutadas en el periodo / Total de actividades de capacitación planeadas durante el periodo) ×100.</t>
  </si>
  <si>
    <t>Los soportes, según corresponda, pueden ser: grabaciones de las sesiones, actas de capacitación, registros de asistencia, registros fotográficos y/o presentaciones..</t>
  </si>
  <si>
    <t>Con corte al 1 trimestre de 2026, en el plan de Capacitación Institucional tenían programadas 10 actividades de las cuales se realizaron 10 logrando un cumplimiento del 100%. Es importante mencionar que las actividades pendientes fueron reprogramadas para el mes de mayo2026 (2trimestre).
Actividad 1 Servicio al ciudadano - orientación al servicio, realizada el 26 y 27 de febrero de 2026 con 880 asistentes.
Actividad 2 Gestión documental, realizada el 5 y 6 de marzo de 2026 con 845 asistentes.
Actividad 3 Comunicación Interpersonal, realizada el 12 de marzo de 2026 con 192 asistentes.
Actividad 4 Nuestro Rol en la Gestión Ambiental Institucional, realizada el 18 y 25 de marzo de 2026 con 325 asistentes.
Actividad 5 Sensibilización percepción de riesgos, realizada el 20 de marzo de 2026 con 268 asistentes.
Actividad 6 Sensibilización en actores viales vulnerables, realizada el 20 de marzo de 2026 con 268 asistentes.
Actividad 7 Violencias basadas en género- VBG y acoso laboral realizada el 24 de marzo de 2026 con 232 asistentes.
Actividad 8 Ruta de orientación y atención para casos de acoso sexual Laboral - ASL realizada el 24 de marzo de 2026 con 232 asistentes.
Actividad 9 Sensibilización prevención de acoso laboral, acoso sexual laboral y de violencia basada en género, realizada el 27 de marzo de 2026 con 232 asistentes.
Actividad 10 Curso virtual de Inducción a la Secretaría Distrital de Gobierno Plataforma Moodle, durante el primer trimestre de 2026 se hizo la invitación a 44 servidores que ingresaron a la entidad durante este periodo.</t>
  </si>
  <si>
    <t>-Listados de asistencia</t>
  </si>
  <si>
    <t>Durante el segundo trimestre de 2026 se cumplió con 30 de las 32  actividades de capacitación programadas para este periodo de acuerdo con los temas del Plan de acción del PIC relacionados a continuación:
Actividad 1 Política Pública de Participación Ciudadana en la Gestión Pública, realizada el 8 de abril de 2026 con 89 asistentes.
Actividad 2 Nuestro Rol en la Gestión Ambiental Institucional, realizada los días 10, 15 y 22 de abril; 6, 13 y 20 de mayo de 2026; con 646 asistentes.
Actividad 3 Código General Disciplinario, realizada el 15 de abril de 2026 con 285 asistentes.
Actividad 4 Evaluación del Desempeño, realizada el día 22 de abril de 2026 con 101 asistentes.
Actividad 5 Manejo Aplicativo Hola, realizada los días 27 y 29 de abril de 2026 con 569 asistentes.
Actividad 6 Analítica y Gestión de la Información Estadística realizada los días 8 y 11 de mayo de 2026 con 523 asistentes.
Actividad 7 Promoción y Prevención de la Salud y Estilos de Vida Saludable realizada el día 13 de mayo de 2026 con 139 asistentes.
Actividad 8 Comunicación Asertiva realizada el día 14 de mayo de 2026 con 425 asistentes.
Actividad 9 PTEP - SARLAFT realizada el día 19 de mayo de 2026 con 378 asistentes.
Actividad 10 Innovación Pública realizada los días 19 y 22 de mayo de 2026 con 372 asistentes.
Actividad 11 Cómo Actuar en una Emergencia realizada el día 20 de mayo de 2026 con 91 asistentes.
Actividad 12 Gestión del Conocimiento realizada los días 25 y 29 de mayo de 2026 con 313 asistentes.
Actividad 13 Hábitos de Seguridad Digital realizada el día 26 de mayo de 2026 con 148 asistentes.
Actividad 14 Promoción y Protección de los Derechos Humanos de Libertad Religiosa, Culto y Conciencia realizada el día 27 de mayo y 3 de junio de 2026 con 474 asistentes.
Actividad 15 Sensibilización Percepción de Riesgos, realizada el 27 de mayo de 2026 con 265 asistentes.
Actividad 16 Disminución de barreras para las personas con discapacidad, realizada los días 1 y 5 de junio de 2026, con 392 asistentes.
Actividad 17 Ruta de orientación y atención para casos de Acoso Sexual Laboral - ASL realizada el 5 de junio de 2026 con 328 asistentes.
Actividad 18 Derechos de Petición, realizada los días 10 y 11 de junio de 2026, con 574 asistentes.
Actividad 19 Pensamiento crítico y Estratégico, realizada el día 11 de junio de 2026, con 397 asistentes.
Actividad 20 Tolerancia Cero a la Violencia de Género, realizada los días 17 y 22 de junio de 2026 con 391 asistentes.
Actividad 21 Proyectos de Inversión, realizada los días 17 y 25 de junio de 2026 con 285 asistentes.
Actividad 22 Conflicto de Interés, realizada los días 18 y 26 de junio de 2026 con 380 asistentes.
Actividad 23 MIPG realizada el día 19 de junio de 2026 con 327 asistentes.
Actividad 24 Gestión de Riesgo realizada el día 19 de junio de 2026 con 327 asistentes.
Actividad 25 Promoción de la Convivencia, la Paz y los Derechos Humanos, realizada los días 24 y 26 de junio de 2026 con 327 asistentes.
Actividad 26 Herramientas para la Obtención de Resultados, realizada el día 24 de junio de 2026 con 354 asistentes.
Actividad 27 Control Interno realizada el día 25 de junio de 2026 con 280 asistentes.
Actividad 28 Curso Virtual Inducción para Gerentes Públicos - DAFP, solicitado con memorando 20264100188533.
Actividad 29 Curso virtual de Integridad, Transparencia y Lucha contra la Corrupción - DAFP. Durante el segundo trimestre de 2026, mediante memorando 20264100223413 se hizo reiteración de solicitud de realizar este curso a servidores y contratistas de la entidad, igualmente este curso se solicita a los servidores en el marco del proceso de inducción.
Actividad 30 Curso virtual de Inducción a la Secretaría Distrital de Gobierno Plataforma Moodle. Durante el segundo trimestre de 2026 se hizo la invitación a 28 servidores que ingresaron a la entidad durante este periodo.</t>
  </si>
  <si>
    <t>MT4</t>
  </si>
  <si>
    <t xml:space="preserve">Alcanzar un nivel de satisfacción del 90% de los(as) servidores(as) encuestados(as) respecto a las actividades de capacitación. </t>
  </si>
  <si>
    <t>Porcentaje de servidores(as) satisfechos(as) con las actividades de capacitación.</t>
  </si>
  <si>
    <t>(Número de servidores(as) satisfechos(as) en el periodo) / Total de servidores(as) encuestados(as) para el periodo.) ×100.</t>
  </si>
  <si>
    <t>Archivo Excel con la encuesta de medición del nivel de satisfacción de las actividades de capacitación.</t>
  </si>
  <si>
    <t>"De los 2782 servidores que diligenciaron la encuesta de percepción para las actividades de capacitación realizadas durante el primer trimestre de 2026, 2704 servidores las calificaron como buenas y excelentes alcanzando un nivel de satisfacción del 97% durante este periodo"</t>
  </si>
  <si>
    <t>-Matriz excel encuesta satisfacción</t>
  </si>
  <si>
    <t xml:space="preserve">De los 6836 servidores que diligenciaron la encuesta de percepción para las actividades de capacitación realizadas durante el segundo trimestre de 2026, 6683 servidores las calificaron como buenas y excelentes alcanzando un nivel de satisfacción del 98% durante este periodo.
</t>
  </si>
  <si>
    <t>TOTAL</t>
  </si>
  <si>
    <t>INSTRUCCIONES DE DILIGENCIAMIENTO</t>
  </si>
  <si>
    <t>CAMPOS</t>
  </si>
  <si>
    <t>No. META:</t>
  </si>
  <si>
    <t>No diligenciar. La numeración será definida por la OAP.</t>
  </si>
  <si>
    <t>NOMBRE META:</t>
  </si>
  <si>
    <t>Diligenciar bajo la estructura sintáctica "Verbo fuerte en infinitivo + Magnitud (Número entero) + Unidad de medida + Complemento (condiciones de cumplimiento)"</t>
  </si>
  <si>
    <t>FUENTE DE FINANCIAMIENTO:</t>
  </si>
  <si>
    <t>Si las actividades se financiarán únicamente con recursos de Funcionamiento, seleccionar esta opción, de lo contrario retomar de la lista desplegable el proyecto de inversión correspondiente.</t>
  </si>
  <si>
    <t>OBJETIVOS ESTRATÉGICOS:</t>
  </si>
  <si>
    <t>Correspondientes a los definidos en el Plan Estratégico Institucional (Resolución SDG 0072 de 2024) y el Plan Estratégico Sectorial (Resolución SDG 0073 de 2024). Retomar de la lista desplegable.</t>
  </si>
  <si>
    <t>MIPG DIMENSIÓN:</t>
  </si>
  <si>
    <t>De acuerdo con la Resolución SDG 1110 de 2024. Retomar de la lista desplegable.</t>
  </si>
  <si>
    <t>MIPG POLÍTICA:</t>
  </si>
  <si>
    <t>TIPO INDICADOR:</t>
  </si>
  <si>
    <t>Seleccione de la lista desplegable el más adecuado de acuerdo con la actividad que se plantea desarrollar la meta:
- Eficacia. Es la habilidad de una persona para concretar un objetivo. Tiene que ver con las actividades necesarias para alcanzar un objetivo.
- Eficiencia. Es la capacidad de emplear los mejores recursos, o de optimizar el uso de los recursos y medios disponibles para alcanzar un objetivo.
- Efectividad. Es la competencia de lograr el mejor resultado con la menor cantidad de recursos y en el menor tiempo posible. Es decir, es el equilibrio entre la eficacia (habilidades de las personas) y la eficiencia (medios y recursos) para alcanzar un objetivo.</t>
  </si>
  <si>
    <t>NOMBRE INDICADOR:</t>
  </si>
  <si>
    <t>Defina un nombre para el indicador de cumplimiento que de cuenta del avance de la meta.</t>
  </si>
  <si>
    <t>UNIDAD DE MEDIDA:</t>
  </si>
  <si>
    <t>Indique la unidad de medición en la cual se cuantificará el cumplimiento de la meta. Ejemplo: Personas, Porcentaje, Actividades, etc.</t>
  </si>
  <si>
    <t xml:space="preserve">LÍNEA BASE: </t>
  </si>
  <si>
    <t>Valor del último corte de información completa disponible para actividades similar o iguales a las que se propone desarrollar la meta. Debe expresarse en la misma unidad de medida que la meta. Su utilidad es brindar referencia frente a las capacidades de ejecutar la magnitud propuesta en el tiempo de vigencia del instrumento de planeación.</t>
  </si>
  <si>
    <t>FORMULA INDICADOR:</t>
  </si>
  <si>
    <t>Debe expresarse como la relación entre la magnitud ejecutada (numerador) y la magnitud programada (denominador).</t>
  </si>
  <si>
    <t>TIPO PROGRAMACIÓN:</t>
  </si>
  <si>
    <t>Seleccione de la lista desplegable el más adecuado de acuerdo con la actividad que se plantea desarrollar la meta (tenga en cuenta que esto determinará la formula de acumulación):
- Suma: Para las metas con tipo de programación “suma”, la magnitud ejecutada de la vigencia será el resultado de sumar la magnitud ejecutada en cada uno de los trimestres cuya fecha de corte de medición se encuentre cerrada. 
- Constante: Para las metas con tipo de programación “constante”, la magnitud ejecutada de la vigencia será equivalente al promedio simple de las magnitudes ejecutadas en cada uno de los trimestres cuya fecha de corte de medición se encuentre cerrada, dividido por el porcentaje tiempo transcurrido de la vigencia. 
- Creciente: Para las metas con tipo de programación “creciente”, la magnitud ejecutada de la vigencia será equivalente a la magnitud máxima ejecutada en cualquiera de los trimestres cuya fecha de corte de medición se encuentre cerrada. 
- Decreciente: Para las metas con tipo de programación “decreciente”, la magnitud ejecutada de la vigencia será equivalente a la magnitud mínima ejecutada en cualquiera de los trimestres cuya fecha de corte de medición se encuentre cerrada.</t>
  </si>
  <si>
    <t xml:space="preserve">PROGRAMACIÓN TRIMESTRAL: </t>
  </si>
  <si>
    <t>Desagregue la magnitud total de la vigencia en periodos trimestrales, de acuerdo con el tipo de programación escogido.</t>
  </si>
  <si>
    <t>DESCRIPCIÓN ENTREGABLE:</t>
  </si>
  <si>
    <t>Defina las características de los archivos de soporte de evidencia que darán cuenta del cumplimiento de las actividades que desarrollan la meta.</t>
  </si>
  <si>
    <t>FUENTE DE INFORMACIÓN:</t>
  </si>
  <si>
    <t>Defina si la fuente de información es propia a partir de los registros de la actividad desarrollada, o se base en una fuente externa, sea esta de la SDG o no.</t>
  </si>
  <si>
    <t>RESPONSABLE EJECUCIÓN:</t>
  </si>
  <si>
    <t>Dependencia responsables de la ejecución de las actividades de cumplimiento de las metas de acuerdo con el Decreto Distrital 411 de 2016.</t>
  </si>
  <si>
    <t>RESPONSABLE REPORTE:</t>
  </si>
  <si>
    <t>Dependencia responsable de generación del reporte consolidado y su remisión a la OAP de acuerdo con el Decreto Distrital 411 de 2016.</t>
  </si>
  <si>
    <t>ANÁLISIS CUALITATIVO:</t>
  </si>
  <si>
    <t>Descripción corta que de cuenta de aspectos significativos que ayuden a explicar el valor obtenido en la ejecución, especialmente cuando no se alcanza un cumplimiento óptimo deben relacionarse las dificultades y retrasos y las soluciones implementadas.</t>
  </si>
  <si>
    <t>DESCRIPCIÓN EVIDENCIA:</t>
  </si>
  <si>
    <t>Descripción de los archivos de evidencia de soporte de cumplimiento de la meta que fueron cargados en las carpetas dispuestas para ese fin. Debe ser coherente con el campo "Entregable".</t>
  </si>
  <si>
    <t>DEPENDENCIAS</t>
  </si>
  <si>
    <t>PROYECTOS DE INVERSIÓN</t>
  </si>
  <si>
    <t>OBJETIVO ESTRATÉGICO</t>
  </si>
  <si>
    <t>DIMENSIONES MIPG</t>
  </si>
  <si>
    <t>POLÍTICAS MIPG</t>
  </si>
  <si>
    <t>Despacho SDG</t>
  </si>
  <si>
    <t>7952 - Fortalecimiento institucional de la gestión local en las localidades de Bogotá D.C.</t>
  </si>
  <si>
    <t xml:space="preserve">PEI - Fortalecer la identidad de ciudad mediante la comunicación estratégica y la innovación publica y social, generando cambios comportamentales y valor público. </t>
  </si>
  <si>
    <t>Plan Institucional de Archivos</t>
  </si>
  <si>
    <t>OAP - Oficina Asesora de Planeación</t>
  </si>
  <si>
    <t>7983 - Fortalecimiento de la gestión policiva en Bogotá D.C.</t>
  </si>
  <si>
    <t xml:space="preserve">PEI - Fomentar la promoción, garantía, protección, respeto y apropiación de los Derechos Humanos, la Libertad Religiosa y de conciencia, el Dialogo, la convivencia pacífica y la lucha contra el racismo. </t>
  </si>
  <si>
    <t>2. Direccionamiento Estratégico</t>
  </si>
  <si>
    <t>Política 1.2. Integridad</t>
  </si>
  <si>
    <t>Eficiencia</t>
  </si>
  <si>
    <t>Plan Anual de Vacantes</t>
  </si>
  <si>
    <t>OAC - Oficina Asesora de Comunicaciones</t>
  </si>
  <si>
    <t>7988 - Fortalecimiento de la capacidad institucional y de los actores sociales para la garantía, promoción y protección de los derechos humanos y de libertad religiosa y de conciencia en Bogotá D.C.</t>
  </si>
  <si>
    <t>3. Gestión con Valores para Resultados</t>
  </si>
  <si>
    <t>Política 2.1. Planeación institucional</t>
  </si>
  <si>
    <t>Efectividad</t>
  </si>
  <si>
    <t>Creciente</t>
  </si>
  <si>
    <t>Plan de Previsión de Recursos Humanos</t>
  </si>
  <si>
    <t>OCI - Oficina de Control Interno</t>
  </si>
  <si>
    <t>7993 - Fortalecimiento del tejido social y la reconstrucción de la confianza con la ciudadanía para promover la cultura de la convivencia basada en el diálogo</t>
  </si>
  <si>
    <t xml:space="preserve">PEI - Fortalecer la articulación de la administración pública central y local para una gestión local y policiva más efectiva y transparente. </t>
  </si>
  <si>
    <t>4. Evaluación de Resultados</t>
  </si>
  <si>
    <t>Política 2.2. Gestión Presupuestal y Eficiencia del Gasto Público</t>
  </si>
  <si>
    <t>Decreciente</t>
  </si>
  <si>
    <t>Plan Estratégico de Talento Humano</t>
  </si>
  <si>
    <t>OCDI - Oficina de Control Disciplinario Interno</t>
  </si>
  <si>
    <t>7999 - Implementación de estrategias de innovación publica y social para el fomento de la gestión del conocimiento en Bogotá D.C.</t>
  </si>
  <si>
    <t xml:space="preserve">PEI - Promover la transparencia, la integridad y la participación en la gestión pública, para mejorar la gobernabilidad democrática distrital y local. </t>
  </si>
  <si>
    <t>5. Información y Comunicación</t>
  </si>
  <si>
    <t>Política 2.3. Compras y Contratación Pública</t>
  </si>
  <si>
    <t>DRP - Dirección de Relaciones Políticas</t>
  </si>
  <si>
    <t>8004 - Implementación de la estrategia de participación ciudadana en espacios de toma de decisiones públicas en Bogotá D.C.</t>
  </si>
  <si>
    <t xml:space="preserve">PES - Emprender acciones para el fortalecimiento institucional y normativo del Sector Gobierno, que faciliten la gobernabilidad local y la atención integral de las necesidades en materia de espacio público. </t>
  </si>
  <si>
    <t>6. Gestión del Conocimiento y la Innovación</t>
  </si>
  <si>
    <t>Política 3.1. Fortalecimiento organizacional y simplificación de procesos</t>
  </si>
  <si>
    <t>Plan de Bienestar e Incentivos Institucionales</t>
  </si>
  <si>
    <t>DJ - Dirección Jurídica</t>
  </si>
  <si>
    <t>8010 - Fortalecimiento de la capacidad institucional y de los actores sociales para la garantía, promoción y protección de los derechos de las comunidades étnicas en Bogotá D.C.</t>
  </si>
  <si>
    <t xml:space="preserve">PES - Producir información sobre participación incidente, políticas públicas y relaciones políticas, que fomente la transparencia, la democracia, la generación de una visión compartida de Ciudad y la toma de decisiones basada en evidencia. </t>
  </si>
  <si>
    <t>7. Control Interno</t>
  </si>
  <si>
    <t>Política 3.2. Gobierno Digital</t>
  </si>
  <si>
    <t>Plan de Trabajo Anual en Seguridad y Salud en el Trabajo</t>
  </si>
  <si>
    <t>DGAEP - Dirección para la Gestión Administrativa Especial de Policía</t>
  </si>
  <si>
    <t>8020 - Fortalecimiento de las relaciones estratégicas de los actores políticos de los diferentes niveles que influyan en la implementación de los programas de la administración Distrital Bogotá D.C.</t>
  </si>
  <si>
    <t xml:space="preserve">PES  -Promover una cultura de paz en el territorio basada en los derechos humanos, que fomente espacios de diálogo, así como la transversalización del enfoque diferencial étnico-racial. </t>
  </si>
  <si>
    <t>No Aplica</t>
  </si>
  <si>
    <t>Política 3.3. Seguridad Digital</t>
  </si>
  <si>
    <t>Plan Estratégico de Tecnologías de la Información y las Comunicaciones</t>
  </si>
  <si>
    <t>SGL - Subsecretaría de Gestión Local</t>
  </si>
  <si>
    <t>8037 - Implementación de acciones orientadas a la gestión pública efectiva y transparente en la Secretaria Distrital de Gobierno de Bogotá D.C.</t>
  </si>
  <si>
    <t xml:space="preserve">PES - Desarrollar capacidades técnicas y tecnológicas en el Sector Gobierno para fortalecer el conocimiento, las capacidades institucionales y la articulación interinstitucional hacia la mejora en la prestación de los servicios, la atención oportuna de las peticiones ciudadanas y  la prestación de servicios digitales básicos, que progresivamente permitan avanzar en la estrategia de gobierno abierto, la estructura de datos y la generación de confianza ciudadana. </t>
  </si>
  <si>
    <t>Política 3.4. Defensa Jurídica</t>
  </si>
  <si>
    <t>Plan de Tratamiento de Riesgos de Seguridad y Privacidad de la Información</t>
  </si>
  <si>
    <t>DGDL - Dirección para la Gestión del Desarrollo Local</t>
  </si>
  <si>
    <t>8048 - Fortalecimiento Tecnológico para una Administración Más Eficiente en la Secretaría Distrital de Gobierno Bogotá D.C.</t>
  </si>
  <si>
    <t>Política 3.5. Mejora Normativa</t>
  </si>
  <si>
    <t>Plan de Seguridad y Privacidad de la Información</t>
  </si>
  <si>
    <t>DGP - Dirección para la Gestión Policiva</t>
  </si>
  <si>
    <t>Política 3.6. Participación Ciudadana en la Gestión Pública</t>
  </si>
  <si>
    <t xml:space="preserve">Plan Estratégico de Seguridad Vial </t>
  </si>
  <si>
    <t>SGGD - Subsecretaría de Gobernabilidad y Garantía de Derechos</t>
  </si>
  <si>
    <t>Funcionamiento</t>
  </si>
  <si>
    <t>Política 3.7. Racionalización de Trámites</t>
  </si>
  <si>
    <t>DDH - Dirección de Derechos Humanos</t>
  </si>
  <si>
    <t>Política 3.8. Servicio al Ciudadano</t>
  </si>
  <si>
    <t>SARLC - Subdirección de Asuntos de Libertad Religiosa y de Conciencia</t>
  </si>
  <si>
    <t>Política 3.9. Gestión Ambiental</t>
  </si>
  <si>
    <t>DAE - Dirección de Asuntos Étnicos</t>
  </si>
  <si>
    <t>Política 4.1. Seguimiento y evaluación del desempeño institucional</t>
  </si>
  <si>
    <t>SAIR - Subdirección de Asuntos Indígenas y Rrom</t>
  </si>
  <si>
    <t>Política 5.1. Gestión Documental</t>
  </si>
  <si>
    <t>SANARP - Subdirección de Asuntos para Comunidades Negras, Afrocolombianas, Raizales y Palenqueras</t>
  </si>
  <si>
    <t>Política 5.2. Transparencia, acceso a la información pública y lucha contra la corrupción</t>
  </si>
  <si>
    <t>DCDS - Dirección de Convivencia y Diálogo Social</t>
  </si>
  <si>
    <t>Política 5.3. Gestión de la Información Estadística</t>
  </si>
  <si>
    <t>SGI - Subsecretaría de Gestión Institucional</t>
  </si>
  <si>
    <t>Política 6.1. Gestión del Conocimiento y la Innovación</t>
  </si>
  <si>
    <t>Política 7.1. Control Interno</t>
  </si>
  <si>
    <t>DA - Dirección Administrativa</t>
  </si>
  <si>
    <t>DF - Dirección Financiera</t>
  </si>
  <si>
    <t>DTI - Dirección de Tecnologías e Información</t>
  </si>
  <si>
    <t>DC - Dirección de Contratación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</si>
</sst>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1" formatCode="_-* #,##0_-;\-* #,##0_-;_-* &quot;-&quot;_-;_-@_-"/>
    <numFmt numFmtId="43" formatCode="_-* #,##0.00_-;\-* #,##0.00_-;_-* &quot;-&quot;??_-;_-@_-"/>
    <numFmt numFmtId="164" formatCode="0.0"/>
    <numFmt numFmtId="165" formatCode="0.0%"/>
  </numFmts>
  <fonts count="22">
    <font>
      <sz val="11"/>
      <color theme="1"/>
      <name val="Calibri"/>
      <family val="2"/>
      <scheme val="minor"/>
    </font>
    <font>
      <sz val="11"/>
      <color theme="1"/>
      <name val="Calibri Light"/>
      <family val="2"/>
      <scheme val="major"/>
    </font>
    <font>
      <b/>
      <sz val="11"/>
      <color theme="1"/>
      <name val="Calibri Light"/>
      <family val="2"/>
      <scheme val="major"/>
    </font>
    <font>
      <sz val="11"/>
      <color theme="1"/>
      <name val="Calibri"/>
      <family val="2"/>
      <scheme val="minor"/>
    </font>
    <font>
      <b/>
      <sz val="14"/>
      <color theme="1"/>
      <name val="Calibri Light"/>
      <family val="2"/>
      <scheme val="major"/>
    </font>
    <font>
      <b/>
      <sz val="14"/>
      <name val="Calibri Light"/>
      <family val="2"/>
      <scheme val="major"/>
    </font>
    <font>
      <b/>
      <sz val="9"/>
      <color indexed="81"/>
      <name val="Tahoma"/>
      <family val="2"/>
    </font>
    <font>
      <sz val="9"/>
      <color indexed="81"/>
      <name val="Tahoma"/>
      <family val="2"/>
    </font>
    <font>
      <sz val="11"/>
      <color theme="1"/>
      <name val="Aptos"/>
      <family val="2"/>
      <charset val="1"/>
    </font>
    <font>
      <sz val="8"/>
      <name val="Calibri"/>
      <family val="2"/>
      <scheme val="minor"/>
    </font>
    <font>
      <sz val="11"/>
      <color theme="1"/>
      <name val="Calibri Light"/>
      <family val="2"/>
    </font>
    <font>
      <b/>
      <sz val="11"/>
      <color theme="1"/>
      <name val="Calibri"/>
      <family val="2"/>
      <scheme val="minor"/>
    </font>
    <font>
      <b/>
      <sz val="10"/>
      <color theme="1"/>
      <name val="Calibri Light"/>
      <family val="2"/>
      <scheme val="major"/>
    </font>
    <font>
      <sz val="10"/>
      <color theme="1"/>
      <name val="Calibri Light"/>
      <family val="2"/>
      <scheme val="major"/>
    </font>
    <font>
      <b/>
      <sz val="11"/>
      <color theme="0"/>
      <name val="Calibri Light"/>
      <family val="2"/>
      <scheme val="major"/>
    </font>
    <font>
      <b/>
      <sz val="10"/>
      <color theme="0"/>
      <name val="Calibri Light"/>
      <family val="2"/>
      <scheme val="major"/>
    </font>
    <font>
      <u/>
      <sz val="11"/>
      <color theme="10"/>
      <name val="Calibri"/>
      <family val="2"/>
      <scheme val="minor"/>
    </font>
    <font>
      <sz val="10"/>
      <name val="Arial"/>
      <family val="2"/>
    </font>
    <font>
      <b/>
      <sz val="16"/>
      <color theme="1"/>
      <name val="Calibri"/>
      <family val="2"/>
      <scheme val="minor"/>
    </font>
    <font>
      <b/>
      <sz val="16"/>
      <color theme="1"/>
      <name val="Calibri Light"/>
      <family val="2"/>
      <scheme val="major"/>
    </font>
    <font>
      <sz val="11"/>
      <name val="Calibri Light"/>
      <family val="2"/>
    </font>
    <font>
      <sz val="11"/>
      <color rgb="FF000000"/>
      <name val="Calibri Light"/>
      <family val="2"/>
    </font>
  </fonts>
  <fills count="16">
    <fill>
      <patternFill patternType="none"/>
    </fill>
    <fill>
      <patternFill patternType="gray125"/>
    </fill>
    <fill>
      <patternFill patternType="solid">
        <fgColor theme="7" tint="0.59999389629810485"/>
        <bgColor indexed="64"/>
      </patternFill>
    </fill>
    <fill>
      <patternFill patternType="solid">
        <fgColor theme="9" tint="0.59999389629810485"/>
        <bgColor indexed="64"/>
      </patternFill>
    </fill>
    <fill>
      <patternFill patternType="solid">
        <fgColor theme="0"/>
        <bgColor indexed="64"/>
      </patternFill>
    </fill>
    <fill>
      <patternFill patternType="solid">
        <fgColor rgb="FFFFFFFF"/>
        <bgColor rgb="FF000000"/>
      </patternFill>
    </fill>
    <fill>
      <patternFill patternType="solid">
        <fgColor theme="5" tint="0.59999389629810485"/>
        <bgColor indexed="64"/>
      </patternFill>
    </fill>
    <fill>
      <patternFill patternType="solid">
        <fgColor theme="8" tint="0.59999389629810485"/>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8" tint="-0.499984740745262"/>
        <bgColor indexed="64"/>
      </patternFill>
    </fill>
    <fill>
      <patternFill patternType="solid">
        <fgColor theme="8" tint="-0.249977111117893"/>
        <bgColor indexed="64"/>
      </patternFill>
    </fill>
    <fill>
      <patternFill patternType="solid">
        <fgColor theme="8" tint="0.39997558519241921"/>
        <bgColor indexed="64"/>
      </patternFill>
    </fill>
    <fill>
      <patternFill patternType="solid">
        <fgColor theme="8" tint="0.79998168889431442"/>
        <bgColor indexed="64"/>
      </patternFill>
    </fill>
    <fill>
      <patternFill patternType="solid">
        <fgColor theme="2"/>
        <bgColor indexed="64"/>
      </patternFill>
    </fill>
    <fill>
      <patternFill patternType="solid">
        <fgColor indexed="9"/>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s>
  <cellStyleXfs count="6">
    <xf numFmtId="0" fontId="0" fillId="0" borderId="0"/>
    <xf numFmtId="9" fontId="3" fillId="0" borderId="0" applyFont="0" applyFill="0" applyBorder="0" applyAlignment="0" applyProtection="0"/>
    <xf numFmtId="41" fontId="3" fillId="0" borderId="0" applyFont="0" applyFill="0" applyBorder="0" applyAlignment="0" applyProtection="0"/>
    <xf numFmtId="0" fontId="16" fillId="0" borderId="0" applyNumberFormat="0" applyFill="0" applyBorder="0" applyAlignment="0" applyProtection="0"/>
    <xf numFmtId="0" fontId="17" fillId="0" borderId="0"/>
    <xf numFmtId="43" fontId="3" fillId="0" borderId="0" applyFont="0" applyFill="0" applyBorder="0" applyAlignment="0" applyProtection="0"/>
  </cellStyleXfs>
  <cellXfs count="100">
    <xf numFmtId="0" fontId="0" fillId="0" borderId="0" xfId="0"/>
    <xf numFmtId="0" fontId="1" fillId="0" borderId="0" xfId="0" applyFont="1" applyAlignment="1">
      <alignment wrapText="1"/>
    </xf>
    <xf numFmtId="0" fontId="1" fillId="0" borderId="1" xfId="0" applyFont="1" applyBorder="1" applyAlignment="1">
      <alignment horizontal="justify" vertical="center" wrapText="1"/>
    </xf>
    <xf numFmtId="0" fontId="1" fillId="0" borderId="1" xfId="0" applyFont="1" applyBorder="1" applyAlignment="1">
      <alignment horizontal="center" vertical="center" wrapText="1"/>
    </xf>
    <xf numFmtId="49" fontId="1" fillId="0" borderId="1" xfId="0" applyNumberFormat="1" applyFont="1" applyBorder="1" applyAlignment="1">
      <alignment horizontal="center" vertical="center" wrapText="1"/>
    </xf>
    <xf numFmtId="0" fontId="1" fillId="0" borderId="0" xfId="0" applyFont="1" applyAlignment="1">
      <alignment horizontal="justify" vertical="center" wrapText="1"/>
    </xf>
    <xf numFmtId="0" fontId="1" fillId="4" borderId="0" xfId="0" applyFont="1" applyFill="1" applyAlignment="1">
      <alignment wrapText="1"/>
    </xf>
    <xf numFmtId="0" fontId="2" fillId="4" borderId="0" xfId="0" applyFont="1" applyFill="1" applyAlignment="1">
      <alignment vertical="center" wrapText="1"/>
    </xf>
    <xf numFmtId="0" fontId="1" fillId="4" borderId="0" xfId="0" applyFont="1" applyFill="1" applyAlignment="1">
      <alignment vertical="center" wrapText="1"/>
    </xf>
    <xf numFmtId="0" fontId="1" fillId="4" borderId="1" xfId="0" applyFont="1" applyFill="1" applyBorder="1" applyAlignment="1">
      <alignment horizontal="center" vertical="center" wrapText="1"/>
    </xf>
    <xf numFmtId="0" fontId="8" fillId="0" borderId="0" xfId="0" applyFont="1" applyAlignment="1">
      <alignment wrapText="1"/>
    </xf>
    <xf numFmtId="0" fontId="1" fillId="0" borderId="5" xfId="0" applyFont="1" applyBorder="1" applyAlignment="1">
      <alignment vertical="center" wrapText="1"/>
    </xf>
    <xf numFmtId="0" fontId="10" fillId="0" borderId="1" xfId="0" applyFont="1" applyBorder="1" applyAlignment="1">
      <alignment horizontal="justify" vertical="center" wrapText="1"/>
    </xf>
    <xf numFmtId="0" fontId="2" fillId="4" borderId="0" xfId="0" applyFont="1" applyFill="1" applyAlignment="1">
      <alignment horizontal="center" vertical="center" wrapText="1"/>
    </xf>
    <xf numFmtId="0" fontId="2" fillId="8" borderId="1" xfId="0" applyFont="1" applyFill="1" applyBorder="1" applyAlignment="1">
      <alignment horizontal="center" vertical="center" wrapText="1"/>
    </xf>
    <xf numFmtId="0" fontId="4" fillId="9" borderId="1" xfId="0" applyFont="1" applyFill="1" applyBorder="1" applyAlignment="1">
      <alignment wrapText="1"/>
    </xf>
    <xf numFmtId="0" fontId="12" fillId="6" borderId="1" xfId="0" applyFont="1" applyFill="1" applyBorder="1" applyAlignment="1">
      <alignment horizontal="center" vertical="center" wrapText="1"/>
    </xf>
    <xf numFmtId="0" fontId="12" fillId="2" borderId="1" xfId="0" applyFont="1" applyFill="1" applyBorder="1" applyAlignment="1">
      <alignment horizontal="center" vertical="center" wrapText="1"/>
    </xf>
    <xf numFmtId="0" fontId="12" fillId="7" borderId="1" xfId="0" applyFont="1" applyFill="1" applyBorder="1" applyAlignment="1">
      <alignment horizontal="center" vertical="center" wrapText="1"/>
    </xf>
    <xf numFmtId="0" fontId="12" fillId="3" borderId="1" xfId="0" applyFont="1" applyFill="1" applyBorder="1" applyAlignment="1">
      <alignment horizontal="center" vertical="center" wrapText="1"/>
    </xf>
    <xf numFmtId="0" fontId="13" fillId="0" borderId="0" xfId="0" applyFont="1" applyAlignment="1">
      <alignment wrapText="1"/>
    </xf>
    <xf numFmtId="0" fontId="15" fillId="10" borderId="1" xfId="0" applyFont="1" applyFill="1" applyBorder="1" applyAlignment="1">
      <alignment horizontal="center" vertical="center" wrapText="1"/>
    </xf>
    <xf numFmtId="0" fontId="12" fillId="11" borderId="1" xfId="0" applyFont="1" applyFill="1" applyBorder="1" applyAlignment="1">
      <alignment horizontal="center" vertical="center" wrapText="1"/>
    </xf>
    <xf numFmtId="0" fontId="12" fillId="12" borderId="1" xfId="0" applyFont="1" applyFill="1" applyBorder="1" applyAlignment="1">
      <alignment horizontal="center" vertical="center" wrapText="1"/>
    </xf>
    <xf numFmtId="0" fontId="12" fillId="13" borderId="1" xfId="0" applyFont="1" applyFill="1" applyBorder="1" applyAlignment="1">
      <alignment horizontal="center" vertical="center" wrapText="1"/>
    </xf>
    <xf numFmtId="0" fontId="12" fillId="8" borderId="1" xfId="0" applyFont="1" applyFill="1" applyBorder="1" applyAlignment="1">
      <alignment horizontal="center" vertical="center" wrapText="1"/>
    </xf>
    <xf numFmtId="0" fontId="11" fillId="0" borderId="0" xfId="0" applyFont="1" applyAlignment="1">
      <alignment horizontal="center"/>
    </xf>
    <xf numFmtId="0" fontId="10" fillId="5" borderId="1" xfId="0" applyFont="1" applyFill="1" applyBorder="1" applyAlignment="1">
      <alignment horizontal="center" vertical="center" wrapText="1"/>
    </xf>
    <xf numFmtId="10" fontId="1" fillId="0" borderId="1" xfId="1" applyNumberFormat="1" applyFont="1" applyBorder="1" applyAlignment="1">
      <alignment horizontal="right" vertical="center" wrapText="1"/>
    </xf>
    <xf numFmtId="164" fontId="4" fillId="9" borderId="1" xfId="1" applyNumberFormat="1" applyFont="1" applyFill="1" applyBorder="1" applyAlignment="1">
      <alignment horizontal="right" wrapText="1"/>
    </xf>
    <xf numFmtId="1" fontId="4" fillId="9" borderId="1" xfId="1" applyNumberFormat="1" applyFont="1" applyFill="1" applyBorder="1" applyAlignment="1">
      <alignment horizontal="right" wrapText="1"/>
    </xf>
    <xf numFmtId="164" fontId="1" fillId="0" borderId="1" xfId="0" applyNumberFormat="1" applyFont="1" applyBorder="1" applyAlignment="1">
      <alignment horizontal="right" vertical="center" wrapText="1"/>
    </xf>
    <xf numFmtId="10" fontId="4" fillId="9" borderId="1" xfId="1" applyNumberFormat="1" applyFont="1" applyFill="1" applyBorder="1" applyAlignment="1">
      <alignment horizontal="right" wrapText="1"/>
    </xf>
    <xf numFmtId="0" fontId="2" fillId="4" borderId="7" xfId="0" applyFont="1" applyFill="1" applyBorder="1" applyAlignment="1">
      <alignment horizontal="center" vertical="center" wrapText="1"/>
    </xf>
    <xf numFmtId="0" fontId="8" fillId="0" borderId="0" xfId="0" applyFont="1"/>
    <xf numFmtId="0" fontId="0" fillId="0" borderId="0" xfId="0" applyAlignment="1">
      <alignment vertical="center"/>
    </xf>
    <xf numFmtId="0" fontId="1" fillId="4" borderId="1" xfId="0" applyFont="1" applyFill="1" applyBorder="1" applyAlignment="1">
      <alignment horizontal="center" wrapText="1"/>
    </xf>
    <xf numFmtId="0" fontId="11" fillId="0" borderId="1" xfId="0" applyFont="1" applyBorder="1" applyAlignment="1">
      <alignment vertical="center"/>
    </xf>
    <xf numFmtId="0" fontId="0" fillId="0" borderId="1" xfId="0" applyBorder="1" applyAlignment="1">
      <alignment vertical="center" wrapText="1"/>
    </xf>
    <xf numFmtId="0" fontId="18" fillId="14" borderId="1" xfId="0" applyFont="1" applyFill="1" applyBorder="1" applyAlignment="1">
      <alignment horizontal="center" vertical="center"/>
    </xf>
    <xf numFmtId="0" fontId="4" fillId="0" borderId="0" xfId="0" applyFont="1" applyAlignment="1">
      <alignment wrapText="1"/>
    </xf>
    <xf numFmtId="10" fontId="1" fillId="0" borderId="1" xfId="0" applyNumberFormat="1" applyFont="1" applyBorder="1" applyAlignment="1">
      <alignment horizontal="center" vertical="center" wrapText="1"/>
    </xf>
    <xf numFmtId="9" fontId="10" fillId="0" borderId="1" xfId="0" applyNumberFormat="1" applyFont="1" applyBorder="1" applyAlignment="1">
      <alignment horizontal="center" vertical="center" wrapText="1"/>
    </xf>
    <xf numFmtId="9" fontId="1" fillId="0" borderId="1" xfId="1" applyFont="1" applyBorder="1" applyAlignment="1">
      <alignment horizontal="center" vertical="center" wrapText="1"/>
    </xf>
    <xf numFmtId="9" fontId="1" fillId="0" borderId="1" xfId="1" applyFont="1" applyFill="1" applyBorder="1" applyAlignment="1">
      <alignment horizontal="center" vertical="center" wrapText="1"/>
    </xf>
    <xf numFmtId="9" fontId="1" fillId="0" borderId="1" xfId="1" applyFont="1" applyBorder="1" applyAlignment="1">
      <alignment horizontal="right" vertical="center" wrapText="1"/>
    </xf>
    <xf numFmtId="0" fontId="10" fillId="0" borderId="1" xfId="0" applyFont="1" applyBorder="1" applyAlignment="1">
      <alignment horizontal="center" vertical="center" wrapText="1"/>
    </xf>
    <xf numFmtId="1" fontId="1" fillId="0" borderId="1" xfId="1" applyNumberFormat="1" applyFont="1" applyBorder="1" applyAlignment="1">
      <alignment horizontal="center" vertical="center" wrapText="1"/>
    </xf>
    <xf numFmtId="0" fontId="20" fillId="15" borderId="1" xfId="4" applyFont="1" applyFill="1" applyBorder="1" applyAlignment="1">
      <alignment horizontal="center" vertical="center" wrapText="1"/>
    </xf>
    <xf numFmtId="0" fontId="20" fillId="0" borderId="1" xfId="4" applyFont="1" applyBorder="1" applyAlignment="1">
      <alignment horizontal="center" vertical="center" wrapText="1"/>
    </xf>
    <xf numFmtId="1" fontId="1" fillId="0" borderId="1" xfId="1" applyNumberFormat="1" applyFont="1" applyBorder="1" applyAlignment="1">
      <alignment horizontal="right" vertical="center" wrapText="1"/>
    </xf>
    <xf numFmtId="14" fontId="1" fillId="4" borderId="1" xfId="0" applyNumberFormat="1" applyFont="1" applyFill="1" applyBorder="1" applyAlignment="1">
      <alignment horizontal="center" vertical="center" wrapText="1"/>
    </xf>
    <xf numFmtId="0" fontId="1" fillId="4" borderId="0" xfId="0" applyFont="1" applyFill="1" applyAlignment="1">
      <alignment horizontal="center" wrapText="1"/>
    </xf>
    <xf numFmtId="0" fontId="1" fillId="4" borderId="0" xfId="0" applyFont="1" applyFill="1" applyAlignment="1">
      <alignment horizontal="center" vertical="center" wrapText="1"/>
    </xf>
    <xf numFmtId="9" fontId="2" fillId="0" borderId="1" xfId="1" applyFont="1" applyBorder="1" applyAlignment="1">
      <alignment horizontal="center" vertical="center" wrapText="1"/>
    </xf>
    <xf numFmtId="10" fontId="2" fillId="0" borderId="1" xfId="1" applyNumberFormat="1" applyFont="1" applyBorder="1" applyAlignment="1">
      <alignment horizontal="center" vertical="center" wrapText="1"/>
    </xf>
    <xf numFmtId="1" fontId="2" fillId="0" borderId="1" xfId="1" applyNumberFormat="1" applyFont="1" applyBorder="1" applyAlignment="1">
      <alignment horizontal="center" vertical="center" wrapText="1"/>
    </xf>
    <xf numFmtId="1" fontId="4" fillId="9" borderId="1" xfId="1" applyNumberFormat="1" applyFont="1" applyFill="1" applyBorder="1" applyAlignment="1">
      <alignment horizontal="center" wrapText="1"/>
    </xf>
    <xf numFmtId="164" fontId="4" fillId="9" borderId="1" xfId="1" applyNumberFormat="1" applyFont="1" applyFill="1" applyBorder="1" applyAlignment="1">
      <alignment horizontal="center" wrapText="1"/>
    </xf>
    <xf numFmtId="10" fontId="19" fillId="9" borderId="1" xfId="1" applyNumberFormat="1" applyFont="1" applyFill="1" applyBorder="1" applyAlignment="1">
      <alignment horizontal="center" wrapText="1"/>
    </xf>
    <xf numFmtId="0" fontId="1" fillId="0" borderId="0" xfId="0" applyFont="1" applyAlignment="1">
      <alignment horizontal="center" wrapText="1"/>
    </xf>
    <xf numFmtId="0" fontId="4" fillId="9" borderId="1" xfId="0" applyFont="1" applyFill="1" applyBorder="1" applyAlignment="1">
      <alignment horizontal="center" wrapText="1"/>
    </xf>
    <xf numFmtId="165" fontId="1" fillId="0" borderId="1" xfId="1" applyNumberFormat="1" applyFont="1" applyBorder="1" applyAlignment="1">
      <alignment horizontal="center" vertical="center" wrapText="1"/>
    </xf>
    <xf numFmtId="165" fontId="4" fillId="9" borderId="1" xfId="1" applyNumberFormat="1" applyFont="1" applyFill="1" applyBorder="1" applyAlignment="1">
      <alignment horizontal="center" wrapText="1"/>
    </xf>
    <xf numFmtId="0" fontId="21" fillId="0" borderId="0" xfId="0" applyFont="1" applyAlignment="1">
      <alignment vertical="center" wrapText="1"/>
    </xf>
    <xf numFmtId="0" fontId="1" fillId="0" borderId="1" xfId="0" quotePrefix="1" applyFont="1" applyBorder="1" applyAlignment="1">
      <alignment horizontal="justify" vertical="center" wrapText="1"/>
    </xf>
    <xf numFmtId="10" fontId="2" fillId="0" borderId="1" xfId="0" applyNumberFormat="1" applyFont="1" applyBorder="1" applyAlignment="1">
      <alignment horizontal="center" vertical="center" wrapText="1"/>
    </xf>
    <xf numFmtId="2" fontId="2" fillId="0" borderId="1" xfId="0" applyNumberFormat="1" applyFont="1" applyBorder="1" applyAlignment="1">
      <alignment horizontal="center" vertical="center" wrapText="1"/>
    </xf>
    <xf numFmtId="0" fontId="1" fillId="4" borderId="1" xfId="0" applyFont="1" applyFill="1" applyBorder="1" applyAlignment="1">
      <alignment horizontal="left" vertical="center" wrapText="1"/>
    </xf>
    <xf numFmtId="0" fontId="2" fillId="8"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14" fillId="10" borderId="2" xfId="0" applyFont="1" applyFill="1" applyBorder="1" applyAlignment="1">
      <alignment horizontal="center" vertical="center" wrapText="1"/>
    </xf>
    <xf numFmtId="0" fontId="14" fillId="10" borderId="4" xfId="0" applyFont="1" applyFill="1" applyBorder="1" applyAlignment="1">
      <alignment horizontal="center" vertical="center" wrapText="1"/>
    </xf>
    <xf numFmtId="0" fontId="2" fillId="11" borderId="2" xfId="0" applyFont="1" applyFill="1" applyBorder="1" applyAlignment="1">
      <alignment horizontal="center" vertical="center" wrapText="1"/>
    </xf>
    <xf numFmtId="0" fontId="2" fillId="11" borderId="4" xfId="0" applyFont="1" applyFill="1" applyBorder="1" applyAlignment="1">
      <alignment horizontal="center" vertical="center" wrapText="1"/>
    </xf>
    <xf numFmtId="0" fontId="2" fillId="11" borderId="3" xfId="0" applyFont="1" applyFill="1" applyBorder="1" applyAlignment="1">
      <alignment horizontal="center" vertical="center" wrapText="1"/>
    </xf>
    <xf numFmtId="0" fontId="2" fillId="12" borderId="2" xfId="0" applyFont="1" applyFill="1" applyBorder="1" applyAlignment="1">
      <alignment horizontal="center" vertical="center" wrapText="1"/>
    </xf>
    <xf numFmtId="0" fontId="2" fillId="12" borderId="4" xfId="0" applyFont="1" applyFill="1" applyBorder="1" applyAlignment="1">
      <alignment horizontal="center" vertical="center" wrapText="1"/>
    </xf>
    <xf numFmtId="0" fontId="2" fillId="12" borderId="3" xfId="0" applyFont="1" applyFill="1" applyBorder="1" applyAlignment="1">
      <alignment horizontal="center" vertical="center" wrapText="1"/>
    </xf>
    <xf numFmtId="0" fontId="2" fillId="7" borderId="2" xfId="0" applyFont="1" applyFill="1" applyBorder="1" applyAlignment="1">
      <alignment horizontal="center" vertical="center" wrapText="1"/>
    </xf>
    <xf numFmtId="0" fontId="2" fillId="7" borderId="4" xfId="0" applyFont="1" applyFill="1" applyBorder="1" applyAlignment="1">
      <alignment horizontal="center" vertical="center" wrapText="1"/>
    </xf>
    <xf numFmtId="0" fontId="2" fillId="7" borderId="3" xfId="0" applyFont="1" applyFill="1" applyBorder="1" applyAlignment="1">
      <alignment horizontal="center" vertical="center" wrapText="1"/>
    </xf>
    <xf numFmtId="0" fontId="2" fillId="13" borderId="2" xfId="0" applyFont="1" applyFill="1" applyBorder="1" applyAlignment="1">
      <alignment horizontal="center" vertical="center" wrapText="1"/>
    </xf>
    <xf numFmtId="0" fontId="2" fillId="13" borderId="4" xfId="0" applyFont="1" applyFill="1" applyBorder="1" applyAlignment="1">
      <alignment horizontal="center" vertical="center" wrapText="1"/>
    </xf>
    <xf numFmtId="0" fontId="2" fillId="13" borderId="3" xfId="0" applyFont="1" applyFill="1" applyBorder="1" applyAlignment="1">
      <alignment horizontal="center" vertical="center" wrapText="1"/>
    </xf>
    <xf numFmtId="0" fontId="2" fillId="8" borderId="2" xfId="0" applyFont="1" applyFill="1" applyBorder="1" applyAlignment="1">
      <alignment horizontal="center" vertical="center" wrapText="1"/>
    </xf>
    <xf numFmtId="0" fontId="2" fillId="8" borderId="3" xfId="0" applyFont="1" applyFill="1" applyBorder="1" applyAlignment="1">
      <alignment horizontal="center" vertical="center" wrapText="1"/>
    </xf>
    <xf numFmtId="0" fontId="2" fillId="6" borderId="2" xfId="0" applyFont="1" applyFill="1" applyBorder="1" applyAlignment="1">
      <alignment horizontal="center" vertical="center" wrapText="1"/>
    </xf>
    <xf numFmtId="0" fontId="2" fillId="6" borderId="4"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8" borderId="5" xfId="0" applyFont="1" applyFill="1" applyBorder="1" applyAlignment="1">
      <alignment horizontal="center" vertical="center" wrapText="1"/>
    </xf>
    <xf numFmtId="0" fontId="2" fillId="8" borderId="6" xfId="0" applyFont="1" applyFill="1" applyBorder="1" applyAlignment="1">
      <alignment horizontal="center" vertical="center" wrapText="1"/>
    </xf>
    <xf numFmtId="0" fontId="18" fillId="14" borderId="1" xfId="0" applyFont="1" applyFill="1" applyBorder="1" applyAlignment="1">
      <alignment horizontal="center" vertical="center"/>
    </xf>
  </cellXfs>
  <cellStyles count="6">
    <cellStyle name="Hyperlink" xfId="3" xr:uid="{DE6EC381-D3D0-44CE-8411-BFB25E820AB1}"/>
    <cellStyle name="Millares [0] 2" xfId="2" xr:uid="{0A132118-CF93-4274-A58D-F85900ECC8DD}"/>
    <cellStyle name="Millares 2" xfId="5" xr:uid="{BCEDFB53-D0BC-4DEA-AB83-B39FAE18EAEE}"/>
    <cellStyle name="Normal" xfId="0" builtinId="0"/>
    <cellStyle name="Normal 2" xfId="4" xr:uid="{E1463F09-F0B1-4FA3-B190-85AD993B8A82}"/>
    <cellStyle name="Porcentaje" xfId="1" builtinId="5"/>
  </cellStyles>
  <dxfs count="0"/>
  <tableStyles count="0" defaultTableStyle="TableStyleMedium2" defaultPivotStyle="PivotStyleLight16"/>
  <colors>
    <mruColors>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28574</xdr:colOff>
      <xdr:row>0</xdr:row>
      <xdr:rowOff>38099</xdr:rowOff>
    </xdr:from>
    <xdr:to>
      <xdr:col>1</xdr:col>
      <xdr:colOff>1419225</xdr:colOff>
      <xdr:row>0</xdr:row>
      <xdr:rowOff>695324</xdr:rowOff>
    </xdr:to>
    <xdr:pic>
      <xdr:nvPicPr>
        <xdr:cNvPr id="2" name="Imagen 1">
          <a:extLst>
            <a:ext uri="{FF2B5EF4-FFF2-40B4-BE49-F238E27FC236}">
              <a16:creationId xmlns:a16="http://schemas.microsoft.com/office/drawing/2014/main" id="{0D703797-4AAF-448D-A59A-0DA885684A1E}"/>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8574" y="38099"/>
          <a:ext cx="1857376" cy="6572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R15"/>
  <sheetViews>
    <sheetView tabSelected="1" zoomScaleNormal="100" workbookViewId="0">
      <selection activeCell="G7" sqref="G7:I7"/>
    </sheetView>
  </sheetViews>
  <sheetFormatPr defaultColWidth="10.85546875" defaultRowHeight="15"/>
  <cols>
    <col min="1" max="1" width="7" style="1" customWidth="1"/>
    <col min="2" max="2" width="42.85546875" style="1" customWidth="1"/>
    <col min="3" max="3" width="42.7109375" style="1" customWidth="1"/>
    <col min="4" max="4" width="42.85546875" style="1" customWidth="1"/>
    <col min="5" max="5" width="28.5703125" style="1" customWidth="1"/>
    <col min="6" max="6" width="42.85546875" style="1" customWidth="1"/>
    <col min="7" max="12" width="21.42578125" style="1" customWidth="1"/>
    <col min="13" max="16" width="10" style="1" customWidth="1"/>
    <col min="17" max="17" width="14.28515625" style="1" customWidth="1"/>
    <col min="18" max="21" width="21.42578125" style="1" customWidth="1"/>
    <col min="22" max="24" width="14.28515625" style="60" customWidth="1"/>
    <col min="25" max="25" width="42.85546875" style="1" customWidth="1"/>
    <col min="26" max="26" width="28.5703125" style="1" customWidth="1"/>
    <col min="27" max="29" width="14.28515625" style="1" customWidth="1"/>
    <col min="30" max="30" width="42.85546875" style="1" customWidth="1"/>
    <col min="31" max="31" width="28.5703125" style="1" customWidth="1"/>
    <col min="32" max="34" width="14.28515625" style="1" hidden="1" customWidth="1"/>
    <col min="35" max="35" width="42.85546875" style="1" hidden="1" customWidth="1"/>
    <col min="36" max="36" width="28.5703125" style="1" hidden="1" customWidth="1"/>
    <col min="37" max="39" width="14.28515625" style="1" hidden="1" customWidth="1"/>
    <col min="40" max="40" width="42.85546875" style="1" hidden="1" customWidth="1"/>
    <col min="41" max="41" width="28.5703125" style="1" hidden="1" customWidth="1"/>
    <col min="42" max="44" width="14.28515625" style="60" customWidth="1"/>
    <col min="45" max="46" width="16.5703125" style="1" customWidth="1"/>
    <col min="47" max="47" width="39.42578125" style="1" customWidth="1"/>
    <col min="48" max="16384" width="10.85546875" style="1"/>
  </cols>
  <sheetData>
    <row r="1" spans="1:44" s="6" customFormat="1" ht="61.5" customHeight="1">
      <c r="A1" s="75" t="s">
        <v>0</v>
      </c>
      <c r="B1" s="70"/>
      <c r="C1" s="70"/>
      <c r="D1" s="70"/>
      <c r="E1" s="70"/>
      <c r="F1" s="70"/>
      <c r="G1" s="70"/>
      <c r="H1" s="68" t="s">
        <v>1</v>
      </c>
      <c r="I1" s="68"/>
      <c r="V1" s="52"/>
      <c r="W1" s="52"/>
      <c r="X1" s="52"/>
      <c r="AP1" s="52"/>
      <c r="AQ1" s="52"/>
      <c r="AR1" s="52"/>
    </row>
    <row r="2" spans="1:44" s="8" customFormat="1">
      <c r="A2" s="33"/>
      <c r="B2" s="13"/>
      <c r="C2" s="13"/>
      <c r="D2" s="13"/>
      <c r="E2" s="13"/>
      <c r="F2" s="13"/>
      <c r="G2" s="13"/>
      <c r="H2" s="13"/>
      <c r="I2" s="13"/>
      <c r="J2" s="13"/>
      <c r="K2" s="13"/>
      <c r="L2" s="13"/>
      <c r="M2" s="13"/>
      <c r="N2" s="7"/>
      <c r="O2" s="7"/>
      <c r="P2" s="7"/>
      <c r="Q2" s="7"/>
      <c r="V2" s="53"/>
      <c r="W2" s="53"/>
      <c r="X2" s="53"/>
      <c r="AP2" s="53"/>
      <c r="AQ2" s="53"/>
      <c r="AR2" s="53"/>
    </row>
    <row r="3" spans="1:44" s="6" customFormat="1" ht="15" customHeight="1">
      <c r="A3" s="69" t="s">
        <v>2</v>
      </c>
      <c r="B3" s="69"/>
      <c r="C3" s="70" t="s">
        <v>3</v>
      </c>
      <c r="E3" s="69" t="s">
        <v>4</v>
      </c>
      <c r="F3" s="69"/>
      <c r="G3" s="69"/>
      <c r="H3" s="69"/>
      <c r="I3" s="69"/>
      <c r="V3" s="52"/>
      <c r="W3" s="52"/>
      <c r="X3" s="52"/>
      <c r="AP3" s="52"/>
      <c r="AQ3" s="52"/>
      <c r="AR3" s="52"/>
    </row>
    <row r="4" spans="1:44" s="6" customFormat="1" ht="15" customHeight="1">
      <c r="A4" s="69"/>
      <c r="B4" s="69"/>
      <c r="C4" s="70"/>
      <c r="E4" s="14" t="s">
        <v>5</v>
      </c>
      <c r="F4" s="14" t="s">
        <v>6</v>
      </c>
      <c r="G4" s="69" t="s">
        <v>7</v>
      </c>
      <c r="H4" s="69"/>
      <c r="I4" s="69"/>
      <c r="V4" s="52"/>
      <c r="W4" s="52"/>
      <c r="X4" s="52"/>
      <c r="AP4" s="52"/>
      <c r="AQ4" s="52"/>
      <c r="AR4" s="52"/>
    </row>
    <row r="5" spans="1:44" s="6" customFormat="1" ht="15" customHeight="1">
      <c r="A5" s="69" t="s">
        <v>8</v>
      </c>
      <c r="B5" s="69"/>
      <c r="C5" s="71" t="s">
        <v>9</v>
      </c>
      <c r="E5" s="9">
        <v>1</v>
      </c>
      <c r="F5" s="51">
        <v>46052</v>
      </c>
      <c r="G5" s="68" t="s">
        <v>10</v>
      </c>
      <c r="H5" s="68"/>
      <c r="I5" s="68"/>
      <c r="V5" s="52"/>
      <c r="W5" s="52"/>
      <c r="X5" s="52"/>
      <c r="AP5" s="52"/>
      <c r="AQ5" s="52"/>
      <c r="AR5" s="52"/>
    </row>
    <row r="6" spans="1:44" s="6" customFormat="1">
      <c r="A6" s="69"/>
      <c r="B6" s="69"/>
      <c r="C6" s="71"/>
      <c r="E6" s="9">
        <v>2</v>
      </c>
      <c r="F6" s="51">
        <v>46150</v>
      </c>
      <c r="G6" s="68" t="s">
        <v>11</v>
      </c>
      <c r="H6" s="68"/>
      <c r="I6" s="68"/>
      <c r="V6" s="52"/>
      <c r="W6" s="52"/>
      <c r="X6" s="52"/>
      <c r="AP6" s="52"/>
      <c r="AQ6" s="52"/>
      <c r="AR6" s="52"/>
    </row>
    <row r="7" spans="1:44" s="6" customFormat="1" ht="48" customHeight="1">
      <c r="A7" s="69" t="s">
        <v>12</v>
      </c>
      <c r="B7" s="69"/>
      <c r="C7" s="36">
        <v>2026</v>
      </c>
      <c r="E7" s="9">
        <v>3</v>
      </c>
      <c r="F7" s="51">
        <v>46254</v>
      </c>
      <c r="G7" s="68" t="s">
        <v>13</v>
      </c>
      <c r="H7" s="68"/>
      <c r="I7" s="68"/>
      <c r="V7" s="52"/>
      <c r="W7" s="52"/>
      <c r="X7" s="52"/>
      <c r="AP7" s="52"/>
      <c r="AQ7" s="52"/>
      <c r="AR7" s="52"/>
    </row>
    <row r="8" spans="1:44" s="6" customFormat="1">
      <c r="V8" s="52"/>
      <c r="W8" s="52"/>
      <c r="X8" s="52"/>
      <c r="AP8" s="52"/>
      <c r="AQ8" s="52"/>
      <c r="AR8" s="52"/>
    </row>
    <row r="9" spans="1:44" ht="37.5" customHeight="1">
      <c r="A9" s="90" t="s">
        <v>14</v>
      </c>
      <c r="B9" s="91"/>
      <c r="C9" s="97" t="s">
        <v>15</v>
      </c>
      <c r="D9" s="97" t="s">
        <v>16</v>
      </c>
      <c r="E9" s="90" t="s">
        <v>17</v>
      </c>
      <c r="F9" s="91"/>
      <c r="G9" s="92" t="s">
        <v>18</v>
      </c>
      <c r="H9" s="93"/>
      <c r="I9" s="93"/>
      <c r="J9" s="93"/>
      <c r="K9" s="93"/>
      <c r="L9" s="94" t="s">
        <v>19</v>
      </c>
      <c r="M9" s="95"/>
      <c r="N9" s="95"/>
      <c r="O9" s="95"/>
      <c r="P9" s="95"/>
      <c r="Q9" s="96"/>
      <c r="R9" s="72" t="s">
        <v>20</v>
      </c>
      <c r="S9" s="73"/>
      <c r="T9" s="73"/>
      <c r="U9" s="74"/>
      <c r="V9" s="87" t="s">
        <v>21</v>
      </c>
      <c r="W9" s="88"/>
      <c r="X9" s="88"/>
      <c r="Y9" s="88"/>
      <c r="Z9" s="89"/>
      <c r="AA9" s="84" t="s">
        <v>22</v>
      </c>
      <c r="AB9" s="85"/>
      <c r="AC9" s="85"/>
      <c r="AD9" s="85"/>
      <c r="AE9" s="86"/>
      <c r="AF9" s="81" t="s">
        <v>23</v>
      </c>
      <c r="AG9" s="82"/>
      <c r="AH9" s="82"/>
      <c r="AI9" s="82"/>
      <c r="AJ9" s="83"/>
      <c r="AK9" s="78" t="s">
        <v>24</v>
      </c>
      <c r="AL9" s="79"/>
      <c r="AM9" s="79"/>
      <c r="AN9" s="79"/>
      <c r="AO9" s="80"/>
      <c r="AP9" s="76" t="s">
        <v>25</v>
      </c>
      <c r="AQ9" s="77"/>
      <c r="AR9" s="77"/>
    </row>
    <row r="10" spans="1:44" s="20" customFormat="1" ht="25.5">
      <c r="A10" s="25" t="s">
        <v>26</v>
      </c>
      <c r="B10" s="25" t="s">
        <v>27</v>
      </c>
      <c r="C10" s="98"/>
      <c r="D10" s="98"/>
      <c r="E10" s="25" t="s">
        <v>28</v>
      </c>
      <c r="F10" s="25" t="s">
        <v>29</v>
      </c>
      <c r="G10" s="16" t="s">
        <v>30</v>
      </c>
      <c r="H10" s="16" t="s">
        <v>31</v>
      </c>
      <c r="I10" s="16" t="s">
        <v>32</v>
      </c>
      <c r="J10" s="16" t="s">
        <v>33</v>
      </c>
      <c r="K10" s="16" t="s">
        <v>34</v>
      </c>
      <c r="L10" s="17" t="s">
        <v>35</v>
      </c>
      <c r="M10" s="17" t="s">
        <v>36</v>
      </c>
      <c r="N10" s="17" t="s">
        <v>37</v>
      </c>
      <c r="O10" s="17" t="s">
        <v>38</v>
      </c>
      <c r="P10" s="17" t="s">
        <v>39</v>
      </c>
      <c r="Q10" s="17" t="s">
        <v>40</v>
      </c>
      <c r="R10" s="19" t="s">
        <v>41</v>
      </c>
      <c r="S10" s="19" t="s">
        <v>42</v>
      </c>
      <c r="T10" s="19" t="s">
        <v>43</v>
      </c>
      <c r="U10" s="19" t="s">
        <v>44</v>
      </c>
      <c r="V10" s="24" t="s">
        <v>45</v>
      </c>
      <c r="W10" s="24" t="s">
        <v>46</v>
      </c>
      <c r="X10" s="24" t="s">
        <v>20</v>
      </c>
      <c r="Y10" s="24" t="s">
        <v>47</v>
      </c>
      <c r="Z10" s="24" t="s">
        <v>48</v>
      </c>
      <c r="AA10" s="18" t="s">
        <v>45</v>
      </c>
      <c r="AB10" s="18" t="s">
        <v>46</v>
      </c>
      <c r="AC10" s="18" t="s">
        <v>20</v>
      </c>
      <c r="AD10" s="18" t="s">
        <v>47</v>
      </c>
      <c r="AE10" s="18" t="s">
        <v>48</v>
      </c>
      <c r="AF10" s="23" t="s">
        <v>45</v>
      </c>
      <c r="AG10" s="23" t="s">
        <v>46</v>
      </c>
      <c r="AH10" s="23" t="s">
        <v>20</v>
      </c>
      <c r="AI10" s="23" t="s">
        <v>47</v>
      </c>
      <c r="AJ10" s="23" t="s">
        <v>48</v>
      </c>
      <c r="AK10" s="22" t="s">
        <v>45</v>
      </c>
      <c r="AL10" s="22" t="s">
        <v>46</v>
      </c>
      <c r="AM10" s="22" t="s">
        <v>20</v>
      </c>
      <c r="AN10" s="22" t="s">
        <v>47</v>
      </c>
      <c r="AO10" s="22" t="s">
        <v>48</v>
      </c>
      <c r="AP10" s="21" t="s">
        <v>45</v>
      </c>
      <c r="AQ10" s="21" t="s">
        <v>46</v>
      </c>
      <c r="AR10" s="21" t="s">
        <v>20</v>
      </c>
    </row>
    <row r="11" spans="1:44" s="5" customFormat="1" ht="133.5">
      <c r="A11" s="4" t="s">
        <v>49</v>
      </c>
      <c r="B11" s="2" t="s">
        <v>50</v>
      </c>
      <c r="C11" s="11" t="s">
        <v>51</v>
      </c>
      <c r="D11" s="11" t="s">
        <v>52</v>
      </c>
      <c r="E11" s="11" t="s">
        <v>53</v>
      </c>
      <c r="F11" s="11" t="s">
        <v>54</v>
      </c>
      <c r="G11" s="2" t="s">
        <v>55</v>
      </c>
      <c r="H11" s="9" t="s">
        <v>56</v>
      </c>
      <c r="I11" s="41" t="s">
        <v>57</v>
      </c>
      <c r="J11" s="42">
        <v>0.9</v>
      </c>
      <c r="K11" s="46" t="s">
        <v>58</v>
      </c>
      <c r="L11" s="12" t="s">
        <v>59</v>
      </c>
      <c r="M11" s="43">
        <v>0.9</v>
      </c>
      <c r="N11" s="43">
        <v>0.9</v>
      </c>
      <c r="O11" s="43">
        <v>0.9</v>
      </c>
      <c r="P11" s="43">
        <v>0.9</v>
      </c>
      <c r="Q11" s="43">
        <f>AVERAGE(M11:P11)</f>
        <v>0.9</v>
      </c>
      <c r="R11" s="48" t="s">
        <v>60</v>
      </c>
      <c r="S11" s="3" t="s">
        <v>61</v>
      </c>
      <c r="T11" s="2" t="s">
        <v>9</v>
      </c>
      <c r="U11" s="2" t="s">
        <v>9</v>
      </c>
      <c r="V11" s="43">
        <f>M11</f>
        <v>0.9</v>
      </c>
      <c r="W11" s="62">
        <f>44/44</f>
        <v>1</v>
      </c>
      <c r="X11" s="62">
        <f t="shared" ref="X11:X14" si="0">IFERROR(IF(W11/V11&gt;1,1,W11/V11),0)</f>
        <v>1</v>
      </c>
      <c r="Y11" s="64" t="s">
        <v>62</v>
      </c>
      <c r="Z11" s="65" t="s">
        <v>63</v>
      </c>
      <c r="AA11" s="45">
        <f t="shared" ref="AA11:AA14" si="1">N11</f>
        <v>0.9</v>
      </c>
      <c r="AB11" s="31">
        <v>1</v>
      </c>
      <c r="AC11" s="28">
        <f t="shared" ref="AC11:AC14" si="2">IFERROR(IF(AB11/AA11&gt;1,1,AB11/AA11),0)</f>
        <v>1</v>
      </c>
      <c r="AD11" s="2" t="s">
        <v>64</v>
      </c>
      <c r="AE11" s="65" t="s">
        <v>63</v>
      </c>
      <c r="AF11" s="45">
        <f t="shared" ref="AF11:AF14" si="3">O11</f>
        <v>0.9</v>
      </c>
      <c r="AG11" s="31"/>
      <c r="AH11" s="28">
        <f t="shared" ref="AH11:AH14" si="4">IFERROR(IF(AG11/AF11&gt;1,1,AG11/AF11),0)</f>
        <v>0</v>
      </c>
      <c r="AI11" s="2"/>
      <c r="AJ11" s="2"/>
      <c r="AK11" s="45">
        <f t="shared" ref="AK11:AK14" si="5">P11</f>
        <v>0.9</v>
      </c>
      <c r="AL11" s="31"/>
      <c r="AM11" s="28">
        <f t="shared" ref="AM11:AM14" si="6">IFERROR(IF(AL11/AK11&gt;1,1,AL11/AK11),0)</f>
        <v>0</v>
      </c>
      <c r="AN11" s="2"/>
      <c r="AO11" s="2"/>
      <c r="AP11" s="54">
        <f t="shared" ref="AP11:AP14" si="7">Q11</f>
        <v>0.9</v>
      </c>
      <c r="AQ11" s="66">
        <f>IFERROR(AVERAGE(W11,AB11,AG11,AL11)*0.25,0)</f>
        <v>0.25</v>
      </c>
      <c r="AR11" s="55">
        <f t="shared" ref="AR11:AR14" si="8">IFERROR(IF(AQ11/AP11&gt;1,1,AQ11/AP11),0)</f>
        <v>0.27777777777777779</v>
      </c>
    </row>
    <row r="12" spans="1:44" s="5" customFormat="1" ht="120">
      <c r="A12" s="27" t="s">
        <v>65</v>
      </c>
      <c r="B12" s="12" t="s">
        <v>66</v>
      </c>
      <c r="C12" s="11" t="s">
        <v>51</v>
      </c>
      <c r="D12" s="11" t="s">
        <v>52</v>
      </c>
      <c r="E12" s="11" t="s">
        <v>53</v>
      </c>
      <c r="F12" s="11" t="s">
        <v>54</v>
      </c>
      <c r="G12" s="2" t="s">
        <v>55</v>
      </c>
      <c r="H12" s="3" t="s">
        <v>67</v>
      </c>
      <c r="I12" s="41" t="s">
        <v>68</v>
      </c>
      <c r="J12" s="42" t="s">
        <v>69</v>
      </c>
      <c r="K12" s="46" t="s">
        <v>70</v>
      </c>
      <c r="L12" s="12" t="s">
        <v>71</v>
      </c>
      <c r="M12" s="47">
        <v>0</v>
      </c>
      <c r="N12" s="47">
        <v>1</v>
      </c>
      <c r="O12" s="47">
        <v>0</v>
      </c>
      <c r="P12" s="47">
        <v>1</v>
      </c>
      <c r="Q12" s="47">
        <f>SUM(M12:P12)</f>
        <v>2</v>
      </c>
      <c r="R12" s="48" t="s">
        <v>72</v>
      </c>
      <c r="S12" s="9" t="s">
        <v>61</v>
      </c>
      <c r="T12" s="2" t="s">
        <v>9</v>
      </c>
      <c r="U12" s="2" t="s">
        <v>9</v>
      </c>
      <c r="V12" s="47">
        <f t="shared" ref="V12" si="9">M12</f>
        <v>0</v>
      </c>
      <c r="W12" s="62">
        <v>0</v>
      </c>
      <c r="X12" s="62">
        <f t="shared" si="0"/>
        <v>0</v>
      </c>
      <c r="Y12" s="2" t="s">
        <v>73</v>
      </c>
      <c r="Z12" s="2" t="s">
        <v>73</v>
      </c>
      <c r="AA12" s="50">
        <f t="shared" si="1"/>
        <v>1</v>
      </c>
      <c r="AB12" s="31">
        <v>1</v>
      </c>
      <c r="AC12" s="28">
        <f t="shared" si="2"/>
        <v>1</v>
      </c>
      <c r="AD12" s="2" t="s">
        <v>74</v>
      </c>
      <c r="AE12" s="2" t="s">
        <v>75</v>
      </c>
      <c r="AF12" s="50">
        <f t="shared" si="3"/>
        <v>0</v>
      </c>
      <c r="AG12" s="31"/>
      <c r="AH12" s="28">
        <f t="shared" si="4"/>
        <v>0</v>
      </c>
      <c r="AI12" s="2"/>
      <c r="AJ12" s="2"/>
      <c r="AK12" s="50">
        <f t="shared" si="5"/>
        <v>1</v>
      </c>
      <c r="AL12" s="31"/>
      <c r="AM12" s="28">
        <f t="shared" si="6"/>
        <v>0</v>
      </c>
      <c r="AN12" s="2"/>
      <c r="AO12" s="2"/>
      <c r="AP12" s="56">
        <f t="shared" si="7"/>
        <v>2</v>
      </c>
      <c r="AQ12" s="67">
        <f>IFERROR(W12+AB12+AG12+AL12,0)</f>
        <v>1</v>
      </c>
      <c r="AR12" s="55">
        <f t="shared" si="8"/>
        <v>0.5</v>
      </c>
    </row>
    <row r="13" spans="1:44" s="5" customFormat="1" ht="409.5">
      <c r="A13" s="27" t="s">
        <v>76</v>
      </c>
      <c r="B13" s="12" t="s">
        <v>77</v>
      </c>
      <c r="C13" s="11" t="s">
        <v>51</v>
      </c>
      <c r="D13" s="11" t="s">
        <v>52</v>
      </c>
      <c r="E13" s="11" t="s">
        <v>53</v>
      </c>
      <c r="F13" s="11" t="s">
        <v>54</v>
      </c>
      <c r="G13" s="2" t="s">
        <v>55</v>
      </c>
      <c r="H13" s="3" t="s">
        <v>78</v>
      </c>
      <c r="I13" s="41" t="s">
        <v>57</v>
      </c>
      <c r="J13" s="42">
        <v>0.8</v>
      </c>
      <c r="K13" s="46" t="s">
        <v>79</v>
      </c>
      <c r="L13" s="12" t="s">
        <v>59</v>
      </c>
      <c r="M13" s="44">
        <v>0.85</v>
      </c>
      <c r="N13" s="44">
        <v>0.85</v>
      </c>
      <c r="O13" s="44">
        <v>0.85</v>
      </c>
      <c r="P13" s="44">
        <v>0.85</v>
      </c>
      <c r="Q13" s="43">
        <f>AVERAGE(M13:P13)</f>
        <v>0.85</v>
      </c>
      <c r="R13" s="49" t="s">
        <v>80</v>
      </c>
      <c r="S13" s="9" t="s">
        <v>61</v>
      </c>
      <c r="T13" s="2" t="s">
        <v>9</v>
      </c>
      <c r="U13" s="2" t="s">
        <v>9</v>
      </c>
      <c r="V13" s="43">
        <f t="shared" ref="V13:V14" si="10">M13</f>
        <v>0.85</v>
      </c>
      <c r="W13" s="62">
        <f>10/10</f>
        <v>1</v>
      </c>
      <c r="X13" s="62">
        <f t="shared" si="0"/>
        <v>1</v>
      </c>
      <c r="Y13" s="2" t="s">
        <v>81</v>
      </c>
      <c r="Z13" s="65" t="s">
        <v>82</v>
      </c>
      <c r="AA13" s="45">
        <f t="shared" si="1"/>
        <v>0.85</v>
      </c>
      <c r="AB13" s="31">
        <v>93.75</v>
      </c>
      <c r="AC13" s="28">
        <f t="shared" si="2"/>
        <v>1</v>
      </c>
      <c r="AD13" s="2" t="s">
        <v>83</v>
      </c>
      <c r="AE13" s="65" t="s">
        <v>82</v>
      </c>
      <c r="AF13" s="45">
        <f t="shared" si="3"/>
        <v>0.85</v>
      </c>
      <c r="AG13" s="31"/>
      <c r="AH13" s="28">
        <f t="shared" si="4"/>
        <v>0</v>
      </c>
      <c r="AI13" s="2"/>
      <c r="AJ13" s="2"/>
      <c r="AK13" s="45">
        <f t="shared" si="5"/>
        <v>0.85</v>
      </c>
      <c r="AL13" s="31"/>
      <c r="AM13" s="28">
        <f t="shared" si="6"/>
        <v>0</v>
      </c>
      <c r="AN13" s="2"/>
      <c r="AO13" s="2"/>
      <c r="AP13" s="54">
        <f t="shared" si="7"/>
        <v>0.85</v>
      </c>
      <c r="AQ13" s="66">
        <f>IFERROR(AVERAGE(W11,AB11,AG11,AL11)*0.25,0)</f>
        <v>0.25</v>
      </c>
      <c r="AR13" s="55">
        <f t="shared" si="8"/>
        <v>0.29411764705882354</v>
      </c>
    </row>
    <row r="14" spans="1:44" s="5" customFormat="1" ht="120">
      <c r="A14" s="27" t="s">
        <v>84</v>
      </c>
      <c r="B14" s="12" t="s">
        <v>85</v>
      </c>
      <c r="C14" s="11" t="s">
        <v>51</v>
      </c>
      <c r="D14" s="11" t="s">
        <v>52</v>
      </c>
      <c r="E14" s="11" t="s">
        <v>53</v>
      </c>
      <c r="F14" s="11" t="s">
        <v>54</v>
      </c>
      <c r="G14" s="2" t="s">
        <v>55</v>
      </c>
      <c r="H14" s="3" t="s">
        <v>86</v>
      </c>
      <c r="I14" s="41" t="s">
        <v>57</v>
      </c>
      <c r="J14" s="42">
        <v>0.9</v>
      </c>
      <c r="K14" s="46" t="s">
        <v>87</v>
      </c>
      <c r="L14" s="12" t="s">
        <v>59</v>
      </c>
      <c r="M14" s="43">
        <v>0.9</v>
      </c>
      <c r="N14" s="43">
        <v>0.9</v>
      </c>
      <c r="O14" s="43">
        <v>0.9</v>
      </c>
      <c r="P14" s="43">
        <v>0.9</v>
      </c>
      <c r="Q14" s="43">
        <f>AVERAGE(M14:P14)</f>
        <v>0.9</v>
      </c>
      <c r="R14" s="48" t="s">
        <v>88</v>
      </c>
      <c r="S14" s="9" t="s">
        <v>61</v>
      </c>
      <c r="T14" s="2" t="s">
        <v>9</v>
      </c>
      <c r="U14" s="2" t="s">
        <v>9</v>
      </c>
      <c r="V14" s="43">
        <f t="shared" si="10"/>
        <v>0.9</v>
      </c>
      <c r="W14" s="62">
        <f>2704/2782</f>
        <v>0.9719626168224299</v>
      </c>
      <c r="X14" s="62">
        <f t="shared" si="0"/>
        <v>1</v>
      </c>
      <c r="Y14" s="2" t="s">
        <v>89</v>
      </c>
      <c r="Z14" s="65" t="s">
        <v>90</v>
      </c>
      <c r="AA14" s="45">
        <f t="shared" si="1"/>
        <v>0.9</v>
      </c>
      <c r="AB14" s="31">
        <v>98</v>
      </c>
      <c r="AC14" s="28">
        <f t="shared" si="2"/>
        <v>1</v>
      </c>
      <c r="AD14" s="2" t="s">
        <v>91</v>
      </c>
      <c r="AE14" s="65" t="s">
        <v>90</v>
      </c>
      <c r="AF14" s="45">
        <f t="shared" si="3"/>
        <v>0.9</v>
      </c>
      <c r="AG14" s="31"/>
      <c r="AH14" s="28">
        <f t="shared" si="4"/>
        <v>0</v>
      </c>
      <c r="AI14" s="2"/>
      <c r="AJ14" s="2"/>
      <c r="AK14" s="45">
        <f t="shared" si="5"/>
        <v>0.9</v>
      </c>
      <c r="AL14" s="31"/>
      <c r="AM14" s="28">
        <f t="shared" si="6"/>
        <v>0</v>
      </c>
      <c r="AN14" s="2"/>
      <c r="AO14" s="2"/>
      <c r="AP14" s="54">
        <f t="shared" si="7"/>
        <v>0.9</v>
      </c>
      <c r="AQ14" s="66">
        <f>IFERROR(AVERAGE(W11,AB11,AG11,AL11)*0.25,0)</f>
        <v>0.25</v>
      </c>
      <c r="AR14" s="55">
        <f t="shared" si="8"/>
        <v>0.27777777777777779</v>
      </c>
    </row>
    <row r="15" spans="1:44" s="40" customFormat="1" ht="21">
      <c r="A15" s="15"/>
      <c r="B15" s="15" t="s">
        <v>92</v>
      </c>
      <c r="C15" s="15"/>
      <c r="D15" s="15"/>
      <c r="E15" s="15"/>
      <c r="F15" s="15"/>
      <c r="G15" s="15"/>
      <c r="H15" s="15"/>
      <c r="I15" s="15"/>
      <c r="J15" s="15"/>
      <c r="K15" s="15"/>
      <c r="L15" s="15"/>
      <c r="M15" s="30"/>
      <c r="N15" s="30"/>
      <c r="O15" s="30"/>
      <c r="P15" s="30"/>
      <c r="Q15" s="30"/>
      <c r="R15" s="15"/>
      <c r="S15" s="15"/>
      <c r="T15" s="15"/>
      <c r="U15" s="15"/>
      <c r="V15" s="61"/>
      <c r="W15" s="58"/>
      <c r="X15" s="63">
        <f>AVERAGE(X11,X13,X14)</f>
        <v>1</v>
      </c>
      <c r="Y15" s="15"/>
      <c r="Z15" s="15"/>
      <c r="AA15" s="30"/>
      <c r="AB15" s="29"/>
      <c r="AC15" s="32">
        <f>AVERAGE(AC11:AC14)</f>
        <v>1</v>
      </c>
      <c r="AD15" s="15"/>
      <c r="AE15" s="15"/>
      <c r="AF15" s="30"/>
      <c r="AG15" s="29"/>
      <c r="AH15" s="32">
        <f>AVERAGE(AH11:AH14)</f>
        <v>0</v>
      </c>
      <c r="AI15" s="15"/>
      <c r="AJ15" s="15"/>
      <c r="AK15" s="30"/>
      <c r="AL15" s="29"/>
      <c r="AM15" s="32">
        <f>AVERAGE(AM11:AM14)</f>
        <v>0</v>
      </c>
      <c r="AN15" s="15"/>
      <c r="AO15" s="15"/>
      <c r="AP15" s="57"/>
      <c r="AQ15" s="58"/>
      <c r="AR15" s="59">
        <f>AVERAGE(AR11,AR13,AR14)</f>
        <v>0.28322440087145967</v>
      </c>
    </row>
  </sheetData>
  <sheetProtection formatCells="0" formatRows="0" insertRows="0" insertHyperlinks="0" deleteRows="0" sort="0" autoFilter="0" pivotTables="0"/>
  <mergeCells count="24">
    <mergeCell ref="R9:U9"/>
    <mergeCell ref="H1:I1"/>
    <mergeCell ref="A1:G1"/>
    <mergeCell ref="AP9:AR9"/>
    <mergeCell ref="AK9:AO9"/>
    <mergeCell ref="AF9:AJ9"/>
    <mergeCell ref="AA9:AE9"/>
    <mergeCell ref="V9:Z9"/>
    <mergeCell ref="A9:B9"/>
    <mergeCell ref="G9:K9"/>
    <mergeCell ref="L9:Q9"/>
    <mergeCell ref="E9:F9"/>
    <mergeCell ref="C9:C10"/>
    <mergeCell ref="D9:D10"/>
    <mergeCell ref="G4:I4"/>
    <mergeCell ref="E3:I3"/>
    <mergeCell ref="G5:I5"/>
    <mergeCell ref="G6:I6"/>
    <mergeCell ref="G7:I7"/>
    <mergeCell ref="A3:B4"/>
    <mergeCell ref="A5:B6"/>
    <mergeCell ref="A7:B7"/>
    <mergeCell ref="C3:C4"/>
    <mergeCell ref="C5:C6"/>
  </mergeCells>
  <phoneticPr fontId="9" type="noConversion"/>
  <dataValidations count="2">
    <dataValidation allowBlank="1" showInputMessage="1" showErrorMessage="1" error="Escriba un texto " promptTitle="Cualquier contenido" sqref="I8 E4:E7" xr:uid="{00000000-0002-0000-0100-000000000000}"/>
    <dataValidation type="decimal" allowBlank="1" showInputMessage="1" showErrorMessage="1" sqref="V11:X14 AP11:AP14 AA11:AA14 AF11:AF14 AK11:AK14 AC11:AC15 AH11:AH15 AM11:AM15 AR11:AR15 W15:X15" xr:uid="{2620A730-8CA7-472C-88BC-172E885C72B7}">
      <formula1>0</formula1>
      <formula2>1000000</formula2>
    </dataValidation>
  </dataValidations>
  <pageMargins left="0.7" right="0.7" top="0.75" bottom="0.75" header="0.3" footer="0.3"/>
  <pageSetup paperSize="9" orientation="portrait" r:id="rId1"/>
  <ignoredErrors>
    <ignoredError sqref="Q12" formula="1"/>
  </ignoredErrors>
  <drawing r:id="rId2"/>
  <legacyDrawing r:id="rId3"/>
  <extLst>
    <ext xmlns:x14="http://schemas.microsoft.com/office/spreadsheetml/2009/9/main" uri="{CCE6A557-97BC-4b89-ADB6-D9C93CAAB3DF}">
      <x14:dataValidations xmlns:xm="http://schemas.microsoft.com/office/excel/2006/main" count="9">
        <x14:dataValidation type="list" allowBlank="1" showInputMessage="1" showErrorMessage="1" error="Escriba un texto " promptTitle="Cualquier contenido" xr:uid="{00000000-0002-0000-0100-000001000000}">
          <x14:formula1>
            <xm:f>Listas!#REF!</xm:f>
          </x14:formula1>
          <xm:sqref>I16:I1048576</xm:sqref>
        </x14:dataValidation>
        <x14:dataValidation type="list" allowBlank="1" showInputMessage="1" showErrorMessage="1" xr:uid="{D42C5450-6ED3-4564-A887-50449244D0BF}">
          <x14:formula1>
            <xm:f>Listas!$B$2:$B$13</xm:f>
          </x14:formula1>
          <xm:sqref>C11:C14</xm:sqref>
        </x14:dataValidation>
        <x14:dataValidation type="list" allowBlank="1" showInputMessage="1" showErrorMessage="1" xr:uid="{368CAFF5-BE04-4FFF-B338-51D69BA23554}">
          <x14:formula1>
            <xm:f>Listas!$C$2:$C$10</xm:f>
          </x14:formula1>
          <xm:sqref>D11:D14</xm:sqref>
        </x14:dataValidation>
        <x14:dataValidation type="list" allowBlank="1" showInputMessage="1" showErrorMessage="1" xr:uid="{644DEEAA-0D3C-4060-99CA-C576A2F91A4D}">
          <x14:formula1>
            <xm:f>Listas!$F$2:$F$4</xm:f>
          </x14:formula1>
          <xm:sqref>G11:G14</xm:sqref>
        </x14:dataValidation>
        <x14:dataValidation type="list" allowBlank="1" showInputMessage="1" showErrorMessage="1" xr:uid="{F27B990B-F8E1-43B0-B8F7-E94519E68711}">
          <x14:formula1>
            <xm:f>Listas!$G$2:$G$5</xm:f>
          </x14:formula1>
          <xm:sqref>L11:L14</xm:sqref>
        </x14:dataValidation>
        <x14:dataValidation type="list" allowBlank="1" showInputMessage="1" showErrorMessage="1" xr:uid="{04D58E5A-C535-424D-AAB5-8991AB9C5DFB}">
          <x14:formula1>
            <xm:f>Listas!$D$2:$D$9</xm:f>
          </x14:formula1>
          <xm:sqref>E11:E14</xm:sqref>
        </x14:dataValidation>
        <x14:dataValidation type="list" allowBlank="1" showInputMessage="1" showErrorMessage="1" xr:uid="{80A19DC1-4D67-4B84-B2EE-734B5921D124}">
          <x14:formula1>
            <xm:f>Listas!$A$2:$A$25</xm:f>
          </x14:formula1>
          <xm:sqref>T11:U14</xm:sqref>
        </x14:dataValidation>
        <x14:dataValidation type="list" allowBlank="1" showInputMessage="1" showErrorMessage="1" xr:uid="{94BFE97B-46A0-467F-9442-89239FE74AC9}">
          <x14:formula1>
            <xm:f>Listas!$H$2:$H$12</xm:f>
          </x14:formula1>
          <xm:sqref>C3:C4</xm:sqref>
        </x14:dataValidation>
        <x14:dataValidation type="list" allowBlank="1" showInputMessage="1" showErrorMessage="1" xr:uid="{07B51FF0-401A-45B7-B515-DEE3D60817A2}">
          <x14:formula1>
            <xm:f>Listas!$E$2:$E$22</xm:f>
          </x14:formula1>
          <xm:sqref>F11:F14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AD92E5-47B3-4CF5-A63B-57027FE34DD8}">
  <dimension ref="A1:B21"/>
  <sheetViews>
    <sheetView workbookViewId="0">
      <selection activeCell="B9" sqref="B9"/>
    </sheetView>
  </sheetViews>
  <sheetFormatPr defaultColWidth="11.42578125" defaultRowHeight="15"/>
  <cols>
    <col min="1" max="1" width="29" style="35" bestFit="1" customWidth="1"/>
    <col min="2" max="2" width="70.42578125" style="35" customWidth="1"/>
  </cols>
  <sheetData>
    <row r="1" spans="1:2" ht="21">
      <c r="A1" s="99" t="s">
        <v>93</v>
      </c>
      <c r="B1" s="99"/>
    </row>
    <row r="2" spans="1:2" ht="21">
      <c r="A2" s="39" t="s">
        <v>94</v>
      </c>
      <c r="B2" s="39" t="s">
        <v>7</v>
      </c>
    </row>
    <row r="3" spans="1:2">
      <c r="A3" s="37" t="s">
        <v>95</v>
      </c>
      <c r="B3" s="38" t="s">
        <v>96</v>
      </c>
    </row>
    <row r="4" spans="1:2" ht="45">
      <c r="A4" s="37" t="s">
        <v>97</v>
      </c>
      <c r="B4" s="38" t="s">
        <v>98</v>
      </c>
    </row>
    <row r="5" spans="1:2" ht="45">
      <c r="A5" s="37" t="s">
        <v>99</v>
      </c>
      <c r="B5" s="38" t="s">
        <v>100</v>
      </c>
    </row>
    <row r="6" spans="1:2" ht="45">
      <c r="A6" s="37" t="s">
        <v>101</v>
      </c>
      <c r="B6" s="38" t="s">
        <v>102</v>
      </c>
    </row>
    <row r="7" spans="1:2" ht="30">
      <c r="A7" s="37" t="s">
        <v>103</v>
      </c>
      <c r="B7" s="38" t="s">
        <v>104</v>
      </c>
    </row>
    <row r="8" spans="1:2" ht="30">
      <c r="A8" s="37" t="s">
        <v>105</v>
      </c>
      <c r="B8" s="38" t="s">
        <v>104</v>
      </c>
    </row>
    <row r="9" spans="1:2" ht="150">
      <c r="A9" s="37" t="s">
        <v>106</v>
      </c>
      <c r="B9" s="38" t="s">
        <v>107</v>
      </c>
    </row>
    <row r="10" spans="1:2" ht="30">
      <c r="A10" s="37" t="s">
        <v>108</v>
      </c>
      <c r="B10" s="38" t="s">
        <v>109</v>
      </c>
    </row>
    <row r="11" spans="1:2" ht="30">
      <c r="A11" s="37" t="s">
        <v>110</v>
      </c>
      <c r="B11" s="38" t="s">
        <v>111</v>
      </c>
    </row>
    <row r="12" spans="1:2" ht="75">
      <c r="A12" s="37" t="s">
        <v>112</v>
      </c>
      <c r="B12" s="38" t="s">
        <v>113</v>
      </c>
    </row>
    <row r="13" spans="1:2" ht="30">
      <c r="A13" s="37" t="s">
        <v>114</v>
      </c>
      <c r="B13" s="38" t="s">
        <v>115</v>
      </c>
    </row>
    <row r="14" spans="1:2" ht="300">
      <c r="A14" s="37" t="s">
        <v>116</v>
      </c>
      <c r="B14" s="38" t="s">
        <v>117</v>
      </c>
    </row>
    <row r="15" spans="1:2" ht="30">
      <c r="A15" s="37" t="s">
        <v>118</v>
      </c>
      <c r="B15" s="38" t="s">
        <v>119</v>
      </c>
    </row>
    <row r="16" spans="1:2" ht="30">
      <c r="A16" s="37" t="s">
        <v>120</v>
      </c>
      <c r="B16" s="38" t="s">
        <v>121</v>
      </c>
    </row>
    <row r="17" spans="1:2" ht="45">
      <c r="A17" s="37" t="s">
        <v>122</v>
      </c>
      <c r="B17" s="38" t="s">
        <v>123</v>
      </c>
    </row>
    <row r="18" spans="1:2" ht="30">
      <c r="A18" s="37" t="s">
        <v>124</v>
      </c>
      <c r="B18" s="38" t="s">
        <v>125</v>
      </c>
    </row>
    <row r="19" spans="1:2" ht="30">
      <c r="A19" s="37" t="s">
        <v>126</v>
      </c>
      <c r="B19" s="38" t="s">
        <v>127</v>
      </c>
    </row>
    <row r="20" spans="1:2" ht="60">
      <c r="A20" s="37" t="s">
        <v>128</v>
      </c>
      <c r="B20" s="38" t="s">
        <v>129</v>
      </c>
    </row>
    <row r="21" spans="1:2" ht="45">
      <c r="A21" s="37" t="s">
        <v>130</v>
      </c>
      <c r="B21" s="38" t="s">
        <v>131</v>
      </c>
    </row>
  </sheetData>
  <mergeCells count="1">
    <mergeCell ref="A1:B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25"/>
  <sheetViews>
    <sheetView workbookViewId="0">
      <selection activeCell="A21" sqref="A21"/>
    </sheetView>
  </sheetViews>
  <sheetFormatPr defaultColWidth="11.42578125" defaultRowHeight="15"/>
  <cols>
    <col min="1" max="1" width="94.28515625" bestFit="1" customWidth="1"/>
    <col min="2" max="2" width="72.85546875" customWidth="1"/>
    <col min="3" max="3" width="120.42578125" customWidth="1"/>
    <col min="4" max="4" width="40.28515625" bestFit="1" customWidth="1"/>
    <col min="5" max="5" width="84" bestFit="1" customWidth="1"/>
    <col min="6" max="6" width="15.7109375" bestFit="1" customWidth="1"/>
    <col min="7" max="7" width="21" bestFit="1" customWidth="1"/>
    <col min="8" max="8" width="69.140625" bestFit="1" customWidth="1"/>
  </cols>
  <sheetData>
    <row r="1" spans="1:8" s="26" customFormat="1">
      <c r="A1" s="26" t="s">
        <v>132</v>
      </c>
      <c r="B1" s="26" t="s">
        <v>133</v>
      </c>
      <c r="C1" s="26" t="s">
        <v>134</v>
      </c>
      <c r="D1" s="26" t="s">
        <v>135</v>
      </c>
      <c r="E1" s="26" t="s">
        <v>136</v>
      </c>
      <c r="F1" s="26" t="s">
        <v>30</v>
      </c>
      <c r="G1" s="26" t="s">
        <v>35</v>
      </c>
      <c r="H1" s="26" t="s">
        <v>2</v>
      </c>
    </row>
    <row r="2" spans="1:8">
      <c r="A2" t="s">
        <v>137</v>
      </c>
      <c r="B2" t="s">
        <v>138</v>
      </c>
      <c r="C2" t="s">
        <v>139</v>
      </c>
      <c r="D2" t="s">
        <v>53</v>
      </c>
      <c r="E2" s="34" t="s">
        <v>54</v>
      </c>
      <c r="F2" t="s">
        <v>55</v>
      </c>
      <c r="G2" t="s">
        <v>71</v>
      </c>
      <c r="H2" t="s">
        <v>140</v>
      </c>
    </row>
    <row r="3" spans="1:8">
      <c r="A3" t="s">
        <v>141</v>
      </c>
      <c r="B3" t="s">
        <v>142</v>
      </c>
      <c r="C3" t="s">
        <v>143</v>
      </c>
      <c r="D3" t="s">
        <v>144</v>
      </c>
      <c r="E3" s="34" t="s">
        <v>145</v>
      </c>
      <c r="F3" t="s">
        <v>146</v>
      </c>
      <c r="G3" t="s">
        <v>59</v>
      </c>
      <c r="H3" t="s">
        <v>147</v>
      </c>
    </row>
    <row r="4" spans="1:8">
      <c r="A4" t="s">
        <v>148</v>
      </c>
      <c r="B4" t="s">
        <v>149</v>
      </c>
      <c r="C4" t="s">
        <v>52</v>
      </c>
      <c r="D4" t="s">
        <v>150</v>
      </c>
      <c r="E4" s="34" t="s">
        <v>151</v>
      </c>
      <c r="F4" t="s">
        <v>152</v>
      </c>
      <c r="G4" t="s">
        <v>153</v>
      </c>
      <c r="H4" t="s">
        <v>154</v>
      </c>
    </row>
    <row r="5" spans="1:8">
      <c r="A5" t="s">
        <v>155</v>
      </c>
      <c r="B5" t="s">
        <v>156</v>
      </c>
      <c r="C5" t="s">
        <v>157</v>
      </c>
      <c r="D5" t="s">
        <v>158</v>
      </c>
      <c r="E5" s="34" t="s">
        <v>159</v>
      </c>
      <c r="G5" t="s">
        <v>160</v>
      </c>
      <c r="H5" t="s">
        <v>161</v>
      </c>
    </row>
    <row r="6" spans="1:8">
      <c r="A6" t="s">
        <v>162</v>
      </c>
      <c r="B6" t="s">
        <v>163</v>
      </c>
      <c r="C6" t="s">
        <v>164</v>
      </c>
      <c r="D6" t="s">
        <v>165</v>
      </c>
      <c r="E6" s="34" t="s">
        <v>166</v>
      </c>
      <c r="H6" t="s">
        <v>3</v>
      </c>
    </row>
    <row r="7" spans="1:8">
      <c r="A7" t="s">
        <v>167</v>
      </c>
      <c r="B7" t="s">
        <v>168</v>
      </c>
      <c r="C7" t="s">
        <v>169</v>
      </c>
      <c r="D7" t="s">
        <v>170</v>
      </c>
      <c r="E7" s="34" t="s">
        <v>171</v>
      </c>
      <c r="H7" t="s">
        <v>172</v>
      </c>
    </row>
    <row r="8" spans="1:8">
      <c r="A8" t="s">
        <v>173</v>
      </c>
      <c r="B8" t="s">
        <v>174</v>
      </c>
      <c r="C8" t="s">
        <v>175</v>
      </c>
      <c r="D8" t="s">
        <v>176</v>
      </c>
      <c r="E8" s="34" t="s">
        <v>177</v>
      </c>
      <c r="H8" t="s">
        <v>178</v>
      </c>
    </row>
    <row r="9" spans="1:8">
      <c r="A9" t="s">
        <v>179</v>
      </c>
      <c r="B9" t="s">
        <v>180</v>
      </c>
      <c r="C9" t="s">
        <v>181</v>
      </c>
      <c r="D9" s="34" t="s">
        <v>182</v>
      </c>
      <c r="E9" s="34" t="s">
        <v>183</v>
      </c>
      <c r="H9" t="s">
        <v>184</v>
      </c>
    </row>
    <row r="10" spans="1:8">
      <c r="A10" t="s">
        <v>185</v>
      </c>
      <c r="B10" t="s">
        <v>186</v>
      </c>
      <c r="C10" t="s">
        <v>187</v>
      </c>
      <c r="E10" s="34" t="s">
        <v>188</v>
      </c>
      <c r="H10" t="s">
        <v>189</v>
      </c>
    </row>
    <row r="11" spans="1:8">
      <c r="A11" t="s">
        <v>190</v>
      </c>
      <c r="B11" t="s">
        <v>191</v>
      </c>
      <c r="E11" s="34" t="s">
        <v>192</v>
      </c>
      <c r="H11" t="s">
        <v>193</v>
      </c>
    </row>
    <row r="12" spans="1:8">
      <c r="A12" t="s">
        <v>194</v>
      </c>
      <c r="B12" t="s">
        <v>51</v>
      </c>
      <c r="E12" s="34" t="s">
        <v>195</v>
      </c>
      <c r="H12" t="s">
        <v>196</v>
      </c>
    </row>
    <row r="13" spans="1:8">
      <c r="A13" t="s">
        <v>197</v>
      </c>
      <c r="B13" t="s">
        <v>198</v>
      </c>
      <c r="E13" s="34" t="s">
        <v>199</v>
      </c>
    </row>
    <row r="14" spans="1:8">
      <c r="A14" t="s">
        <v>200</v>
      </c>
      <c r="E14" s="34" t="s">
        <v>201</v>
      </c>
      <c r="F14" s="10"/>
    </row>
    <row r="15" spans="1:8">
      <c r="A15" t="s">
        <v>202</v>
      </c>
      <c r="E15" s="34" t="s">
        <v>203</v>
      </c>
      <c r="F15" s="10"/>
    </row>
    <row r="16" spans="1:8">
      <c r="A16" t="s">
        <v>204</v>
      </c>
      <c r="E16" s="34" t="s">
        <v>205</v>
      </c>
      <c r="F16" s="10"/>
    </row>
    <row r="17" spans="1:6">
      <c r="A17" t="s">
        <v>206</v>
      </c>
      <c r="E17" s="34" t="s">
        <v>207</v>
      </c>
      <c r="F17" s="10"/>
    </row>
    <row r="18" spans="1:6">
      <c r="A18" t="s">
        <v>208</v>
      </c>
      <c r="E18" s="34" t="s">
        <v>209</v>
      </c>
      <c r="F18" s="10"/>
    </row>
    <row r="19" spans="1:6">
      <c r="A19" t="s">
        <v>210</v>
      </c>
      <c r="E19" s="34" t="s">
        <v>211</v>
      </c>
      <c r="F19" s="10"/>
    </row>
    <row r="20" spans="1:6">
      <c r="A20" t="s">
        <v>212</v>
      </c>
      <c r="E20" s="34" t="s">
        <v>213</v>
      </c>
      <c r="F20" s="10"/>
    </row>
    <row r="21" spans="1:6">
      <c r="A21" t="s">
        <v>9</v>
      </c>
      <c r="D21" s="34"/>
      <c r="E21" s="34" t="s">
        <v>214</v>
      </c>
      <c r="F21" s="10"/>
    </row>
    <row r="22" spans="1:6">
      <c r="A22" t="s">
        <v>215</v>
      </c>
      <c r="E22" s="34" t="s">
        <v>182</v>
      </c>
    </row>
    <row r="23" spans="1:6">
      <c r="A23" t="s">
        <v>216</v>
      </c>
    </row>
    <row r="24" spans="1:6">
      <c r="A24" t="s">
        <v>217</v>
      </c>
    </row>
    <row r="25" spans="1:6">
      <c r="A25" t="s">
        <v>218</v>
      </c>
    </row>
  </sheetData>
  <sheetProtection formatCells="0" formatColumns="0" formatRows="0" insertColumns="0" insertRows="0" insertHyperlinks="0" deleteColumns="0" deleteRows="0" sort="0" autoFilter="0" pivotTable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Flow_SignoffStatus xmlns="4d1d2e24-7be0-47eb-a1db-99cc6d75caff" xsi:nil="true"/>
    <lcf76f155ced4ddcb4097134ff3c332f xmlns="4d1d2e24-7be0-47eb-a1db-99cc6d75caff">
      <Terms xmlns="http://schemas.microsoft.com/office/infopath/2007/PartnerControls"/>
    </lcf76f155ced4ddcb4097134ff3c332f>
    <TaxCatchAll xmlns="d6eaa91c-3afb-4015-aba1-5ff992c1a5ca"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41BFFB4411CFC54CA6A3FA228255AE4E" ma:contentTypeVersion="20" ma:contentTypeDescription="Crear nuevo documento." ma:contentTypeScope="" ma:versionID="9eccd4074f4ecc1b43eae58e59815e77">
  <xsd:schema xmlns:xsd="http://www.w3.org/2001/XMLSchema" xmlns:xs="http://www.w3.org/2001/XMLSchema" xmlns:p="http://schemas.microsoft.com/office/2006/metadata/properties" xmlns:ns2="4d1d2e24-7be0-47eb-a1db-99cc6d75caff" xmlns:ns3="d6eaa91c-3afb-4015-aba1-5ff992c1a5ca" targetNamespace="http://schemas.microsoft.com/office/2006/metadata/properties" ma:root="true" ma:fieldsID="1064704957d33cbe06bca652ec563e9b" ns2:_="" ns3:_="">
    <xsd:import namespace="4d1d2e24-7be0-47eb-a1db-99cc6d75caff"/>
    <xsd:import namespace="d6eaa91c-3afb-4015-aba1-5ff992c1a5c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Location" minOccurs="0"/>
                <xsd:element ref="ns2:MediaServiceOCR" minOccurs="0"/>
                <xsd:element ref="ns2:MediaServiceGenerationTime" minOccurs="0"/>
                <xsd:element ref="ns2:MediaServiceEventHashCode" minOccurs="0"/>
                <xsd:element ref="ns2:_Flow_SignoffStatus"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1d2e24-7be0-47eb-a1db-99cc6d75caf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_Flow_SignoffStatus" ma:index="18" nillable="true" ma:displayName="Estado de aprobación" ma:internalName="Estado_x0020_de_x0020_aprobaci_x00f3_n">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Etiquetas de imagen" ma:readOnly="false" ma:fieldId="{5cf76f15-5ced-4ddc-b409-7134ff3c332f}" ma:taxonomyMulti="true" ma:sspId="1310d8ee-99bf-4ea4-9dbe-e9e068685e8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6eaa91c-3afb-4015-aba1-5ff992c1a5ca"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TaxCatchAll" ma:index="24" nillable="true" ma:displayName="Taxonomy Catch All Column" ma:hidden="true" ma:list="{3879f101-e3f4-43e5-bfb2-af477e66da4d}" ma:internalName="TaxCatchAll" ma:showField="CatchAllData" ma:web="d6eaa91c-3afb-4015-aba1-5ff992c1a5c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BD912C2-67FF-4F74-B857-B8D2F5FE6CA6}"/>
</file>

<file path=customXml/itemProps2.xml><?xml version="1.0" encoding="utf-8"?>
<ds:datastoreItem xmlns:ds="http://schemas.openxmlformats.org/officeDocument/2006/customXml" ds:itemID="{265251AB-C88B-4079-B78F-2291AC2E7ABC}"/>
</file>

<file path=customXml/itemProps3.xml><?xml version="1.0" encoding="utf-8"?>
<ds:datastoreItem xmlns:ds="http://schemas.openxmlformats.org/officeDocument/2006/customXml" ds:itemID="{5AAFCE1F-836F-4902-ACB8-93EC3273E212}"/>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liliana casas</dc:creator>
  <cp:keywords/>
  <dc:description/>
  <cp:lastModifiedBy>Heidi Vanessa Saray Guataquira</cp:lastModifiedBy>
  <cp:revision/>
  <dcterms:created xsi:type="dcterms:W3CDTF">2021-01-25T18:44:53Z</dcterms:created>
  <dcterms:modified xsi:type="dcterms:W3CDTF">2026-08-20T13:18:58Z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0x01010041BFFB4411CFC54CA6A3FA228255AE4E</vt:lpwstr>
  </property>
  <property fmtid="{D5CDD505-2E9C-101B-9397-08002B2CF9AE}" pid="3" name="MediaServiceImageTags">
    <vt:lpwstr/>
  </property>
</Properties>
</file>