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166925"/>
  <mc:AlternateContent xmlns:mc="http://schemas.openxmlformats.org/markup-compatibility/2006">
    <mc:Choice Requires="x15">
      <x15ac:absPath xmlns:x15ac="http://schemas.microsoft.com/office/spreadsheetml/2010/11/ac" url="/Users/chechosasa/Downloads/"/>
    </mc:Choice>
  </mc:AlternateContent>
  <xr:revisionPtr revIDLastSave="0" documentId="13_ncr:1_{8933F455-CCAB-C24E-AE3A-E4FDA455F48E}" xr6:coauthVersionLast="47" xr6:coauthVersionMax="47" xr10:uidLastSave="{00000000-0000-0000-0000-000000000000}"/>
  <bookViews>
    <workbookView xWindow="0" yWindow="660" windowWidth="29040" windowHeight="15720" activeTab="1" xr2:uid="{00000000-000D-0000-FFFF-FFFF00000000}"/>
  </bookViews>
  <sheets>
    <sheet name="Hoja1" sheetId="6" state="hidden" r:id="rId1"/>
    <sheet name="2022" sheetId="1" r:id="rId2"/>
  </sheets>
  <definedNames>
    <definedName name="_xlnm._FilterDatabase" localSheetId="1" hidden="1">'2022'!$A$5:$CF$5</definedName>
    <definedName name="incBuyerDossierDetaillnkRequest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0" i="1" l="1"/>
  <c r="AV185" i="1"/>
  <c r="W270" i="1"/>
  <c r="BD152" i="1"/>
  <c r="BD151" i="1"/>
  <c r="BD150" i="1"/>
  <c r="AH75" i="1"/>
  <c r="W247" i="1"/>
  <c r="X243" i="1"/>
  <c r="W199" i="1"/>
  <c r="X199" i="1"/>
  <c r="W198" i="1"/>
  <c r="X198" i="1"/>
  <c r="W193" i="1"/>
  <c r="X193" i="1"/>
  <c r="X189" i="1"/>
  <c r="X191" i="1"/>
  <c r="X308" i="1"/>
  <c r="W308" i="1"/>
  <c r="X307" i="1"/>
  <c r="W307" i="1"/>
  <c r="X306" i="1"/>
  <c r="W306" i="1"/>
  <c r="X305" i="1"/>
  <c r="W305" i="1"/>
  <c r="X304" i="1"/>
  <c r="W304" i="1"/>
  <c r="X303" i="1"/>
  <c r="W303" i="1"/>
  <c r="X302" i="1"/>
  <c r="W302" i="1"/>
  <c r="X300" i="1"/>
  <c r="W300" i="1"/>
  <c r="X299" i="1"/>
  <c r="W299" i="1"/>
  <c r="X298" i="1"/>
  <c r="W298" i="1"/>
  <c r="W297" i="1"/>
  <c r="X297" i="1"/>
  <c r="X296" i="1"/>
  <c r="W296" i="1"/>
  <c r="X294" i="1"/>
  <c r="W294" i="1"/>
  <c r="X293" i="1"/>
  <c r="W293" i="1"/>
  <c r="X291" i="1"/>
  <c r="W291" i="1"/>
  <c r="X290" i="1"/>
  <c r="W290" i="1"/>
  <c r="X289" i="1"/>
  <c r="W289" i="1"/>
  <c r="X288" i="1"/>
  <c r="W288" i="1"/>
  <c r="X287" i="1"/>
  <c r="W287" i="1"/>
  <c r="X286" i="1"/>
  <c r="W286" i="1"/>
  <c r="X285" i="1"/>
  <c r="W285" i="1"/>
  <c r="X284" i="1"/>
  <c r="W284" i="1"/>
  <c r="X283" i="1"/>
  <c r="W283" i="1"/>
  <c r="X282" i="1"/>
  <c r="W282" i="1"/>
  <c r="X281" i="1"/>
  <c r="W281" i="1"/>
  <c r="X280" i="1"/>
  <c r="W280" i="1"/>
  <c r="X279" i="1"/>
  <c r="W279" i="1"/>
  <c r="X278" i="1"/>
  <c r="W278" i="1"/>
  <c r="X277" i="1"/>
  <c r="W277" i="1"/>
  <c r="X276" i="1"/>
  <c r="W276" i="1"/>
  <c r="X275" i="1"/>
  <c r="W275" i="1"/>
  <c r="X274" i="1"/>
  <c r="W274" i="1"/>
  <c r="X272" i="1"/>
  <c r="W272" i="1"/>
  <c r="X271" i="1"/>
  <c r="W271" i="1"/>
  <c r="X270" i="1"/>
  <c r="X269" i="1"/>
  <c r="W269" i="1"/>
  <c r="X268" i="1"/>
  <c r="W268" i="1"/>
  <c r="X267" i="1"/>
  <c r="W267" i="1"/>
  <c r="X266" i="1"/>
  <c r="W266" i="1"/>
  <c r="X265" i="1"/>
  <c r="W265" i="1"/>
  <c r="X264" i="1"/>
  <c r="W264" i="1"/>
  <c r="X263" i="1"/>
  <c r="W263" i="1"/>
  <c r="X262" i="1"/>
  <c r="W262" i="1"/>
  <c r="X261" i="1"/>
  <c r="W261" i="1"/>
  <c r="X260" i="1"/>
  <c r="W260" i="1"/>
  <c r="X259" i="1"/>
  <c r="W259" i="1"/>
  <c r="X258" i="1"/>
  <c r="W258" i="1"/>
  <c r="X257" i="1"/>
  <c r="W257" i="1"/>
  <c r="X256" i="1"/>
  <c r="W256" i="1"/>
  <c r="X255" i="1"/>
  <c r="W255" i="1"/>
  <c r="X254" i="1"/>
  <c r="W254" i="1"/>
  <c r="X253" i="1"/>
  <c r="W253" i="1"/>
  <c r="X252" i="1"/>
  <c r="W252" i="1"/>
  <c r="X251" i="1"/>
  <c r="W251" i="1"/>
  <c r="X250" i="1"/>
  <c r="W250" i="1"/>
  <c r="X249" i="1"/>
  <c r="W249" i="1"/>
  <c r="X248" i="1"/>
  <c r="W248" i="1"/>
  <c r="X247" i="1"/>
  <c r="X246" i="1"/>
  <c r="W246" i="1"/>
  <c r="X245" i="1"/>
  <c r="W245" i="1"/>
  <c r="X244" i="1"/>
  <c r="W244" i="1"/>
  <c r="X242" i="1"/>
  <c r="W242" i="1"/>
  <c r="X241" i="1"/>
  <c r="W241" i="1"/>
  <c r="X240" i="1"/>
  <c r="W240" i="1"/>
  <c r="X239" i="1"/>
  <c r="W239" i="1"/>
  <c r="X238" i="1"/>
  <c r="W238" i="1"/>
  <c r="X237" i="1"/>
  <c r="W237" i="1"/>
  <c r="X236" i="1"/>
  <c r="W236" i="1"/>
  <c r="X235" i="1"/>
  <c r="W235" i="1"/>
  <c r="X234" i="1"/>
  <c r="W234" i="1"/>
  <c r="X233" i="1"/>
  <c r="W233" i="1"/>
  <c r="X232" i="1"/>
  <c r="W232" i="1"/>
  <c r="X231" i="1"/>
  <c r="W231" i="1"/>
  <c r="X230" i="1"/>
  <c r="W230" i="1"/>
  <c r="X229" i="1"/>
  <c r="W229" i="1"/>
  <c r="X228" i="1"/>
  <c r="W228" i="1"/>
  <c r="X227" i="1"/>
  <c r="W227" i="1"/>
  <c r="X226" i="1"/>
  <c r="W226" i="1"/>
  <c r="X225" i="1"/>
  <c r="W225" i="1"/>
  <c r="X224" i="1"/>
  <c r="W224" i="1"/>
  <c r="X223" i="1"/>
  <c r="W223" i="1"/>
  <c r="X222" i="1"/>
  <c r="W222" i="1"/>
  <c r="X221" i="1"/>
  <c r="W221" i="1"/>
  <c r="X220" i="1"/>
  <c r="W220" i="1"/>
  <c r="X219" i="1"/>
  <c r="W219" i="1"/>
  <c r="X218" i="1"/>
  <c r="W218" i="1"/>
  <c r="X217" i="1"/>
  <c r="W217" i="1"/>
  <c r="X216" i="1"/>
  <c r="W216" i="1"/>
  <c r="X215" i="1"/>
  <c r="W215" i="1"/>
  <c r="X213" i="1"/>
  <c r="W213" i="1"/>
  <c r="X212" i="1"/>
  <c r="W212" i="1"/>
  <c r="X211" i="1"/>
  <c r="W211" i="1"/>
  <c r="X210" i="1"/>
  <c r="W210" i="1"/>
  <c r="X209" i="1"/>
  <c r="W209" i="1"/>
  <c r="X208" i="1"/>
  <c r="W208" i="1"/>
  <c r="X207" i="1"/>
  <c r="W207" i="1"/>
  <c r="X206" i="1"/>
  <c r="W206" i="1"/>
  <c r="X205" i="1"/>
  <c r="W205" i="1"/>
  <c r="X204" i="1"/>
  <c r="W204" i="1"/>
  <c r="X203" i="1"/>
  <c r="W203" i="1"/>
  <c r="X202" i="1"/>
  <c r="W202" i="1"/>
  <c r="X201" i="1"/>
  <c r="W201" i="1"/>
  <c r="X200" i="1"/>
  <c r="W200" i="1"/>
  <c r="X197" i="1"/>
  <c r="W197" i="1"/>
  <c r="X196" i="1"/>
  <c r="W196" i="1"/>
  <c r="X195" i="1"/>
  <c r="W195" i="1"/>
  <c r="X194" i="1"/>
  <c r="W194" i="1"/>
  <c r="X192" i="1"/>
  <c r="W192" i="1"/>
  <c r="X190" i="1"/>
  <c r="W190" i="1"/>
  <c r="X188" i="1"/>
  <c r="W188" i="1"/>
  <c r="X187" i="1"/>
  <c r="W187" i="1"/>
  <c r="X186" i="1"/>
  <c r="W186" i="1"/>
  <c r="X185" i="1"/>
  <c r="W185" i="1"/>
  <c r="X184" i="1"/>
  <c r="W184" i="1"/>
  <c r="X183" i="1"/>
  <c r="W183" i="1"/>
  <c r="X182" i="1"/>
  <c r="W182" i="1"/>
  <c r="X181" i="1"/>
  <c r="W181" i="1"/>
  <c r="X180" i="1"/>
  <c r="W180" i="1"/>
  <c r="X179" i="1"/>
  <c r="W179" i="1"/>
  <c r="X178" i="1"/>
  <c r="W178" i="1"/>
  <c r="X177" i="1"/>
  <c r="W177" i="1"/>
  <c r="X176" i="1"/>
  <c r="W176" i="1"/>
  <c r="X175" i="1"/>
  <c r="W175" i="1"/>
  <c r="X174" i="1"/>
  <c r="W174" i="1"/>
  <c r="X173" i="1"/>
  <c r="W173" i="1"/>
  <c r="X172" i="1"/>
  <c r="W172" i="1"/>
  <c r="X171" i="1"/>
  <c r="W171" i="1"/>
  <c r="X170" i="1"/>
  <c r="W170" i="1"/>
  <c r="X169" i="1"/>
  <c r="W169" i="1"/>
  <c r="X168" i="1"/>
  <c r="W168" i="1"/>
  <c r="X167" i="1"/>
  <c r="W167" i="1"/>
  <c r="X166" i="1"/>
  <c r="W166" i="1"/>
  <c r="X165" i="1"/>
  <c r="W165" i="1"/>
  <c r="X164" i="1"/>
  <c r="W164" i="1"/>
  <c r="X163" i="1"/>
  <c r="W163" i="1"/>
  <c r="X162" i="1"/>
  <c r="W162" i="1"/>
  <c r="X161" i="1"/>
  <c r="W161" i="1"/>
  <c r="X160" i="1"/>
  <c r="W160" i="1"/>
  <c r="X159" i="1"/>
  <c r="W159" i="1"/>
  <c r="X158" i="1"/>
  <c r="W158" i="1"/>
  <c r="X157" i="1"/>
  <c r="W157" i="1"/>
  <c r="X156" i="1"/>
  <c r="W156" i="1"/>
  <c r="X155" i="1"/>
  <c r="W155" i="1"/>
  <c r="X154" i="1"/>
  <c r="W154" i="1"/>
  <c r="X153" i="1"/>
  <c r="W153" i="1"/>
  <c r="X152" i="1"/>
  <c r="W152" i="1"/>
  <c r="X151" i="1"/>
  <c r="W151" i="1"/>
  <c r="X150" i="1"/>
  <c r="W150" i="1"/>
  <c r="X149" i="1"/>
  <c r="W149" i="1"/>
  <c r="X148" i="1"/>
  <c r="W148" i="1"/>
  <c r="X147" i="1"/>
  <c r="W147" i="1"/>
  <c r="X146" i="1"/>
  <c r="W146" i="1"/>
  <c r="X144" i="1"/>
  <c r="W144" i="1"/>
  <c r="X142" i="1"/>
  <c r="W142" i="1"/>
  <c r="X141" i="1"/>
  <c r="W141" i="1"/>
  <c r="X140" i="1"/>
  <c r="W140" i="1"/>
  <c r="X139" i="1"/>
  <c r="W139" i="1"/>
  <c r="X138" i="1"/>
  <c r="W138" i="1"/>
  <c r="X137" i="1"/>
  <c r="W137" i="1"/>
  <c r="X136" i="1"/>
  <c r="W136" i="1"/>
  <c r="X135" i="1"/>
  <c r="W135" i="1"/>
  <c r="X134" i="1"/>
  <c r="W134" i="1"/>
  <c r="X133" i="1"/>
  <c r="W133" i="1"/>
  <c r="X132" i="1"/>
  <c r="W132" i="1"/>
  <c r="X131" i="1"/>
  <c r="W131" i="1"/>
  <c r="X130" i="1"/>
  <c r="W130" i="1"/>
  <c r="X129" i="1"/>
  <c r="W129" i="1"/>
  <c r="X128" i="1"/>
  <c r="W128" i="1"/>
  <c r="X127" i="1"/>
  <c r="W127" i="1"/>
  <c r="X126" i="1"/>
  <c r="W126" i="1"/>
  <c r="X125" i="1"/>
  <c r="W125" i="1"/>
  <c r="X124" i="1"/>
  <c r="W124" i="1"/>
  <c r="X123" i="1"/>
  <c r="W123" i="1"/>
  <c r="X122" i="1"/>
  <c r="W122" i="1"/>
  <c r="X121" i="1"/>
  <c r="W121" i="1"/>
  <c r="X120" i="1"/>
  <c r="W120" i="1"/>
  <c r="X119" i="1"/>
  <c r="W119" i="1"/>
  <c r="X118" i="1"/>
  <c r="W118" i="1"/>
  <c r="X117" i="1"/>
  <c r="W117" i="1"/>
  <c r="X116" i="1"/>
  <c r="W116" i="1"/>
  <c r="X115" i="1"/>
  <c r="W115" i="1"/>
  <c r="X114" i="1"/>
  <c r="W114" i="1"/>
  <c r="X113" i="1"/>
  <c r="W113" i="1"/>
  <c r="X112" i="1"/>
  <c r="W112" i="1"/>
  <c r="X111" i="1"/>
  <c r="W111" i="1"/>
  <c r="X110" i="1"/>
  <c r="W110" i="1"/>
  <c r="X109" i="1"/>
  <c r="W109" i="1"/>
  <c r="X108" i="1"/>
  <c r="W108" i="1"/>
  <c r="X107" i="1"/>
  <c r="W107" i="1"/>
  <c r="X106" i="1"/>
  <c r="W106" i="1"/>
  <c r="X105" i="1"/>
  <c r="W105" i="1"/>
  <c r="X104" i="1"/>
  <c r="W104" i="1"/>
  <c r="X103" i="1"/>
  <c r="W103" i="1"/>
  <c r="X102" i="1"/>
  <c r="W102" i="1"/>
  <c r="X101" i="1"/>
  <c r="W101" i="1"/>
  <c r="X100" i="1"/>
  <c r="W100" i="1"/>
  <c r="X99" i="1"/>
  <c r="W99" i="1"/>
  <c r="X98" i="1"/>
  <c r="W98" i="1"/>
  <c r="X97" i="1"/>
  <c r="W97" i="1"/>
  <c r="X96" i="1"/>
  <c r="W96" i="1"/>
  <c r="X95" i="1"/>
  <c r="W95" i="1"/>
  <c r="X94" i="1"/>
  <c r="W94" i="1"/>
  <c r="X93" i="1"/>
  <c r="W93" i="1"/>
  <c r="X92" i="1"/>
  <c r="W92" i="1"/>
  <c r="X91" i="1"/>
  <c r="W91" i="1"/>
  <c r="X90" i="1"/>
  <c r="W90" i="1"/>
  <c r="X89" i="1"/>
  <c r="W89" i="1"/>
  <c r="X88" i="1"/>
  <c r="W88" i="1"/>
  <c r="X87" i="1"/>
  <c r="W87" i="1"/>
  <c r="X86" i="1"/>
  <c r="W86" i="1"/>
  <c r="X85" i="1"/>
  <c r="W85" i="1"/>
  <c r="X84" i="1"/>
  <c r="W84" i="1"/>
  <c r="X83" i="1"/>
  <c r="W83" i="1"/>
  <c r="X82" i="1"/>
  <c r="W82" i="1"/>
  <c r="X81" i="1"/>
  <c r="W81" i="1"/>
  <c r="X80" i="1"/>
  <c r="W80" i="1"/>
  <c r="X79" i="1"/>
  <c r="W79" i="1"/>
  <c r="X78" i="1"/>
  <c r="W78" i="1"/>
  <c r="X77" i="1"/>
  <c r="W77" i="1"/>
  <c r="X76" i="1"/>
  <c r="W76" i="1"/>
  <c r="X75" i="1"/>
  <c r="W75" i="1"/>
  <c r="X74" i="1"/>
  <c r="W74" i="1"/>
  <c r="X73" i="1"/>
  <c r="W73" i="1"/>
  <c r="X72" i="1"/>
  <c r="W72" i="1"/>
  <c r="X71" i="1"/>
  <c r="W71" i="1"/>
  <c r="X70" i="1"/>
  <c r="W70" i="1"/>
  <c r="X69" i="1"/>
  <c r="W69" i="1"/>
  <c r="X68" i="1"/>
  <c r="W68" i="1"/>
  <c r="X67" i="1"/>
  <c r="W67" i="1"/>
  <c r="X66" i="1"/>
  <c r="W66" i="1"/>
  <c r="X65" i="1"/>
  <c r="W65" i="1"/>
  <c r="X64" i="1"/>
  <c r="W64" i="1"/>
  <c r="X63" i="1"/>
  <c r="W63" i="1"/>
  <c r="X62" i="1"/>
  <c r="W62" i="1"/>
  <c r="X61" i="1"/>
  <c r="W61" i="1"/>
  <c r="X60" i="1"/>
  <c r="W60" i="1"/>
  <c r="X59" i="1"/>
  <c r="W59" i="1"/>
  <c r="X58" i="1"/>
  <c r="W58" i="1"/>
  <c r="X57" i="1"/>
  <c r="W57" i="1"/>
  <c r="X56" i="1"/>
  <c r="W56" i="1"/>
  <c r="X55" i="1"/>
  <c r="W55" i="1"/>
  <c r="X54" i="1"/>
  <c r="W54" i="1"/>
  <c r="X53" i="1"/>
  <c r="W53" i="1"/>
  <c r="X52" i="1"/>
  <c r="W52" i="1"/>
  <c r="X51" i="1"/>
  <c r="W51" i="1"/>
  <c r="X50" i="1"/>
  <c r="W50" i="1"/>
  <c r="X49" i="1"/>
  <c r="W49" i="1"/>
  <c r="X48" i="1"/>
  <c r="W48" i="1"/>
  <c r="X47" i="1"/>
  <c r="W47" i="1"/>
  <c r="X46" i="1"/>
  <c r="W46" i="1"/>
  <c r="X45" i="1"/>
  <c r="W45" i="1"/>
  <c r="X44" i="1"/>
  <c r="W44" i="1"/>
  <c r="X43" i="1"/>
  <c r="W43" i="1"/>
  <c r="X42" i="1"/>
  <c r="W42" i="1"/>
  <c r="X41" i="1"/>
  <c r="W41" i="1"/>
  <c r="X40" i="1"/>
  <c r="W40" i="1"/>
  <c r="X39" i="1"/>
  <c r="W39" i="1"/>
  <c r="X38" i="1"/>
  <c r="W38" i="1"/>
  <c r="X37" i="1"/>
  <c r="W37" i="1"/>
  <c r="X36" i="1"/>
  <c r="W36" i="1"/>
  <c r="X35" i="1"/>
  <c r="W35" i="1"/>
  <c r="X34" i="1"/>
  <c r="W34" i="1"/>
  <c r="X33" i="1"/>
  <c r="W33" i="1"/>
  <c r="X32" i="1"/>
  <c r="W32" i="1"/>
  <c r="X31" i="1"/>
  <c r="W31" i="1"/>
  <c r="X30" i="1"/>
  <c r="W30" i="1"/>
  <c r="X29" i="1"/>
  <c r="W29" i="1"/>
  <c r="X28" i="1"/>
  <c r="W28" i="1"/>
  <c r="X27" i="1"/>
  <c r="W27" i="1"/>
  <c r="X26" i="1"/>
  <c r="W26" i="1"/>
  <c r="X25" i="1"/>
  <c r="W25" i="1"/>
  <c r="X24" i="1"/>
  <c r="W24" i="1"/>
  <c r="X23" i="1"/>
  <c r="W23" i="1"/>
  <c r="X22" i="1"/>
  <c r="W22" i="1"/>
  <c r="X21" i="1"/>
  <c r="W21" i="1"/>
  <c r="X20" i="1"/>
  <c r="W20" i="1"/>
  <c r="X19" i="1"/>
  <c r="W19" i="1"/>
  <c r="X18" i="1"/>
  <c r="W18" i="1"/>
  <c r="X17" i="1"/>
  <c r="W17" i="1"/>
  <c r="X16" i="1"/>
  <c r="W16" i="1"/>
  <c r="X15" i="1"/>
  <c r="W15" i="1"/>
  <c r="X14" i="1"/>
  <c r="W14" i="1"/>
  <c r="X13" i="1"/>
  <c r="W13" i="1"/>
  <c r="X12" i="1"/>
  <c r="W12" i="1"/>
  <c r="X11" i="1"/>
  <c r="W11" i="1"/>
  <c r="X10" i="1"/>
  <c r="W10" i="1"/>
  <c r="X9" i="1"/>
  <c r="W9" i="1"/>
  <c r="X8" i="1"/>
  <c r="W8" i="1"/>
  <c r="X7" i="1"/>
  <c r="W7" i="1"/>
  <c r="X6" i="1"/>
  <c r="W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 Isabel Bejarano Babativa</author>
  </authors>
  <commentList>
    <comment ref="BT6" authorId="0" shapeId="0" xr:uid="{CFBABA95-7316-4527-A02D-8272E27112A4}">
      <text>
        <r>
          <rPr>
            <sz val="11"/>
            <color theme="1"/>
            <rFont val="Calibri"/>
            <family val="2"/>
            <scheme val="minor"/>
          </rPr>
          <t xml:space="preserve">Ana Isabel Bejarano Babativa:
</t>
        </r>
      </text>
    </comment>
  </commentList>
</comments>
</file>

<file path=xl/sharedStrings.xml><?xml version="1.0" encoding="utf-8"?>
<sst xmlns="http://schemas.openxmlformats.org/spreadsheetml/2006/main" count="12454" uniqueCount="2852">
  <si>
    <t>CONTRATOS PERSONA NATURAL CONTRATADAS A LA FECHA</t>
  </si>
  <si>
    <t>TOTAL CONTRATOS CONTRATACION DIRECTA</t>
  </si>
  <si>
    <t xml:space="preserve">CONTRATOS JURIDICOS 2024 </t>
  </si>
  <si>
    <t xml:space="preserve">ORDENES DE COMPRA </t>
  </si>
  <si>
    <t xml:space="preserve">COMODATOS </t>
  </si>
  <si>
    <t>CONVENIOS VIGENTES  2023</t>
  </si>
  <si>
    <t>PROCESOS 2023 VIGENTES</t>
  </si>
  <si>
    <t>CONVEVIOS 2023</t>
  </si>
  <si>
    <t>COMODATOS 2023</t>
  </si>
  <si>
    <t>SAMC 2023</t>
  </si>
  <si>
    <t>MC</t>
  </si>
  <si>
    <t>COTIZACIONES</t>
  </si>
  <si>
    <t>SASI</t>
  </si>
  <si>
    <t>LP</t>
  </si>
  <si>
    <t>CMA</t>
  </si>
  <si>
    <t>Celebrado o por iniciar</t>
  </si>
  <si>
    <t>En Ejecución</t>
  </si>
  <si>
    <t>Terminado</t>
  </si>
  <si>
    <t> </t>
  </si>
  <si>
    <t>X</t>
  </si>
  <si>
    <t>$ 4.500.000</t>
  </si>
  <si>
    <t>EFREY ARMANDO SANABRIA MORENO</t>
  </si>
  <si>
    <t>OMAIRA HEREDIA CRUZ</t>
  </si>
  <si>
    <t>PRESTAR SERVICIOS DE APOYO A LA ALCALDÍA LOCAL DE ANTONIO NARIÑO A LA GESTIÓN ADMINISTRATIVA DEL TEATRO VILLA MAYOR</t>
  </si>
  <si>
    <t>APOYAR JURÍDICAMENTE LA EJECUCIÓN DE LAS ACCIONES REQUERIDAS PARA LA DEPURACIÓN DE LAS ACTUACIONES ADMINISTRATIVAS QUE CURSAN EN LA ALCALDÍA LOCAL</t>
  </si>
  <si>
    <t>MARIA NATALIA MARCILLO VELA</t>
  </si>
  <si>
    <t>FRANCISCO JAVIER SALAZAR GURRUTE</t>
  </si>
  <si>
    <t>APOYAR ADMINISTRATIVA Y ASISTENCIALMENTE A LAS INSPECCIONES DE POLICÍA DE LA LOCALIDAD</t>
  </si>
  <si>
    <t>PRESTACION DE SERVICIOS DE APOYO A LA GESTION COMO AUXILAR PARA LA TRANSCRIPCION DE LAS ACTAS QUE EXPIDA LA JUNTA ADMINISTRADORA LOCAL DE ANTONIO NARIÑO</t>
  </si>
  <si>
    <t>x</t>
  </si>
  <si>
    <t>$ 5.220.000</t>
  </si>
  <si>
    <t>COMPLETO</t>
  </si>
  <si>
    <t xml:space="preserve">COMPLETO </t>
  </si>
  <si>
    <t>TERMINADO</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</si>
  <si>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</si>
  <si>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ADRIANA KATHERIN AVILA TORRES</t>
  </si>
  <si>
    <t>JAIME ERNESTO ALARCON LOPEZ</t>
  </si>
  <si>
    <t>EDWIN GUILLERMO MOLINA CARDONA</t>
  </si>
  <si>
    <t>JULIANA ANDREA PINILLOS SANCHEZ</t>
  </si>
  <si>
    <t>JULIO CESAR GONZALEZ GOMEZ</t>
  </si>
  <si>
    <t>JORGE EDUARDO SALGADO ARDILA</t>
  </si>
  <si>
    <t>BLANCA IDALY SUAREZ HERNANDEZ</t>
  </si>
  <si>
    <t>|</t>
  </si>
  <si>
    <t>SANTIAGO NICOLAS MORA GUTIERREZ</t>
  </si>
  <si>
    <t>CLAUDIA IOMARA AYALA BELTRAN</t>
  </si>
  <si>
    <t>ADRIANA KATTERINE HERRERA URIBE</t>
  </si>
  <si>
    <t>JHON JAIRO MORENO PANIAGUA</t>
  </si>
  <si>
    <t>JAKELIN MENDEZ ORJUELA</t>
  </si>
  <si>
    <t>YAZMIN PARRA MARQUEZ</t>
  </si>
  <si>
    <t xml:space="preserve">JUAN CAMILO MONTENEGRO SANCHEZ </t>
  </si>
  <si>
    <t>ADELANTAR LABORES DE MANTENIMIENTO FITOSANITARIO DEL ARBOLADO JOVEN DE LA LOCALIDAD DE ANTONIO NARIÑO</t>
  </si>
  <si>
    <t>REFORESTADORA PALOS VERDES SAS</t>
  </si>
  <si>
    <t>SECRETARIA DISTRITAL DE GOBIERNO</t>
  </si>
  <si>
    <t xml:space="preserve">ALCALDIA LOCAL ANTONIO NARIÑO </t>
  </si>
  <si>
    <t xml:space="preserve">OFICINA DE CONTRATACION </t>
  </si>
  <si>
    <t xml:space="preserve">PRORROGAS CONTRACTUALES </t>
  </si>
  <si>
    <t xml:space="preserve">CESIONES CONTRACTUALES </t>
  </si>
  <si>
    <t xml:space="preserve">ADICIONES CONTRACTUALES </t>
  </si>
  <si>
    <t xml:space="preserve">SUSPENSIONES CONTRACTUALES </t>
  </si>
  <si>
    <t>POLIZAS</t>
  </si>
  <si>
    <t xml:space="preserve">Nº CONTRATO </t>
  </si>
  <si>
    <t xml:space="preserve">REPORTE SIVICOF </t>
  </si>
  <si>
    <t xml:space="preserve">NUMERO DE CONTRATO EN SECOP </t>
  </si>
  <si>
    <t xml:space="preserve">VIGENCIA </t>
  </si>
  <si>
    <t xml:space="preserve">PUBLICADO EN </t>
  </si>
  <si>
    <t xml:space="preserve">PROCESO CONTRACTUAL </t>
  </si>
  <si>
    <t xml:space="preserve">LINK SECOP </t>
  </si>
  <si>
    <t>TIPO CONTRATO</t>
  </si>
  <si>
    <t xml:space="preserve">TIPOLOGIA ESPECIFICA CONTRACTUAL </t>
  </si>
  <si>
    <t xml:space="preserve">MODALIDAD CONTRACTUAL </t>
  </si>
  <si>
    <t xml:space="preserve">PROCEDIMIENTO </t>
  </si>
  <si>
    <t xml:space="preserve">OBJETO CONTRACTUAL </t>
  </si>
  <si>
    <t xml:space="preserve">AFECTACION </t>
  </si>
  <si>
    <t xml:space="preserve">Nº PROYECTO </t>
  </si>
  <si>
    <t>AFECTACION</t>
  </si>
  <si>
    <t>Número  de Identificación del contratista
(NIT con digito de verificación)</t>
  </si>
  <si>
    <t xml:space="preserve">NOMBRE CONTRATISTA </t>
  </si>
  <si>
    <t xml:space="preserve">TIPO PERSONA </t>
  </si>
  <si>
    <t xml:space="preserve">DIRECCION CONTRATISTA </t>
  </si>
  <si>
    <t xml:space="preserve">TELEFONO CONTRATISTA </t>
  </si>
  <si>
    <t xml:space="preserve">CORREO ELECTRONICO </t>
  </si>
  <si>
    <t xml:space="preserve">VALOR CONTRATO </t>
  </si>
  <si>
    <t xml:space="preserve">VALOR MENSUAL CONTRATO </t>
  </si>
  <si>
    <t xml:space="preserve">VALOR DIA CONTRATO </t>
  </si>
  <si>
    <t xml:space="preserve">PLAZO EN DIAS </t>
  </si>
  <si>
    <t xml:space="preserve">PLAZO EN MESES </t>
  </si>
  <si>
    <t xml:space="preserve">CDP </t>
  </si>
  <si>
    <t xml:space="preserve">FECHA CDP </t>
  </si>
  <si>
    <t>VALOR CDP</t>
  </si>
  <si>
    <t>CRP</t>
  </si>
  <si>
    <t xml:space="preserve">FECHA CRP </t>
  </si>
  <si>
    <t>VALOR CRP</t>
  </si>
  <si>
    <t xml:space="preserve">VALOR FINAL </t>
  </si>
  <si>
    <t>GIROS REALIZADOS A FECHA 13-03-2023</t>
  </si>
  <si>
    <t>PORCENTAJE DE EJECUCION A FECHA 15 DE MARZO DE 2023</t>
  </si>
  <si>
    <t>Fecha de suscripción (DD/MM/AAAA)</t>
  </si>
  <si>
    <t>Fecha de inicio (DD/MM/AAAA)</t>
  </si>
  <si>
    <t>Fecha de terminación (DD/MM/AAAA)</t>
  </si>
  <si>
    <t xml:space="preserve">Nº PRORROGAS </t>
  </si>
  <si>
    <t xml:space="preserve">PRORROGA EN DIAS </t>
  </si>
  <si>
    <t xml:space="preserve">TERMINACION FINAL CONTRATO </t>
  </si>
  <si>
    <t xml:space="preserve">Nº CESION </t>
  </si>
  <si>
    <t xml:space="preserve">NOMBRE CESIONARIO </t>
  </si>
  <si>
    <t xml:space="preserve">ID CESIONARIO </t>
  </si>
  <si>
    <t>Fecha cesión
(DD/MM/AAAA)</t>
  </si>
  <si>
    <t xml:space="preserve">VALOR CESION </t>
  </si>
  <si>
    <t xml:space="preserve">ADICION </t>
  </si>
  <si>
    <t xml:space="preserve">VALOR ADICION </t>
  </si>
  <si>
    <t xml:space="preserve">FECHA MODIFICACION </t>
  </si>
  <si>
    <t xml:space="preserve">CUENTA </t>
  </si>
  <si>
    <t xml:space="preserve">Nº CRP ADICION </t>
  </si>
  <si>
    <t xml:space="preserve">FECHA CRP ADICION </t>
  </si>
  <si>
    <t xml:space="preserve">VALOR CRP ADICION </t>
  </si>
  <si>
    <t xml:space="preserve">CDP ADICION </t>
  </si>
  <si>
    <t xml:space="preserve">FECHA CDP ADICION </t>
  </si>
  <si>
    <t xml:space="preserve">VALOR CDP ADICION </t>
  </si>
  <si>
    <t xml:space="preserve">Nº SUSPENSION </t>
  </si>
  <si>
    <t xml:space="preserve">FECHA SUSPENSION </t>
  </si>
  <si>
    <t xml:space="preserve">DIAS SUSPENSION </t>
  </si>
  <si>
    <t xml:space="preserve">REINICIO </t>
  </si>
  <si>
    <t>Liquidado</t>
  </si>
  <si>
    <t>% Avance y/o Cumplimiento</t>
  </si>
  <si>
    <t>Compañía de Seguros</t>
  </si>
  <si>
    <t>No. De la Póliza</t>
  </si>
  <si>
    <t>Fecha de Vencimiento</t>
  </si>
  <si>
    <t>Supervisor</t>
  </si>
  <si>
    <t>Abogado Responsable</t>
  </si>
  <si>
    <t>Número Proceso SIPSE</t>
  </si>
  <si>
    <t>Terminacion anticipada</t>
  </si>
  <si>
    <t>Representante Legal</t>
  </si>
  <si>
    <t>No. Identificación RL</t>
  </si>
  <si>
    <t>Tipo de Sociedad</t>
  </si>
  <si>
    <t>Cantidad Contratistas Contratados</t>
  </si>
  <si>
    <t>Proponentes</t>
  </si>
  <si>
    <t>Cantidad Proponentes</t>
  </si>
  <si>
    <t>Estado en el Secop</t>
  </si>
  <si>
    <t>ESTADO</t>
  </si>
  <si>
    <t xml:space="preserve">FECHA TERMINACION FINAL </t>
  </si>
  <si>
    <t xml:space="preserve">OBSERVACIONES </t>
  </si>
  <si>
    <t>001-2022 CPS-P(66790)</t>
  </si>
  <si>
    <t xml:space="preserve">SECOP II </t>
  </si>
  <si>
    <t>FDLANCD-001-2022(66790)</t>
  </si>
  <si>
    <t>https://community.secop.gov.co/Public/Tendering/OpportunityDetail/Index?noticeUID=CO1.NTC.2525139&amp;isFromPublicArea=True&amp;isModal=False</t>
  </si>
  <si>
    <t xml:space="preserve">CONTRATO DE PRESTACION DE SERVICIOS </t>
  </si>
  <si>
    <t xml:space="preserve">CONTRATO DE PRESTACION DE SERVICIOS PROFESIONALES </t>
  </si>
  <si>
    <t xml:space="preserve">CONTRATACION DIRECTA </t>
  </si>
  <si>
    <t>LEY 80</t>
  </si>
  <si>
    <t>Prestación de servicios profesionales como abogado para apoyar la estructuración, seguimiento y control de procesos contractuales que deriven del proyecto de inversión 2201 conforme a las Acciones de fomento y promoción de actividades artísticas, interculturales, culturales y/o patrimoniales de la localidad de Antonio Nariño</t>
  </si>
  <si>
    <t>O2-30-11-60-12-10-00-00-02-201</t>
  </si>
  <si>
    <t>INVERSION</t>
  </si>
  <si>
    <t xml:space="preserve">NATURAL </t>
  </si>
  <si>
    <t>Avenida carrera 68 # 1a 55</t>
  </si>
  <si>
    <t>edwin.molina@gobiernobogota.gov.co</t>
  </si>
  <si>
    <t xml:space="preserve">ASEGURADORA SOLIDARIA  DE COLOMBIA </t>
  </si>
  <si>
    <t>380-47-994000121493-0</t>
  </si>
  <si>
    <t>JULIANA PINILLOS</t>
  </si>
  <si>
    <t xml:space="preserve">GUILLERMO MOLINA </t>
  </si>
  <si>
    <t xml:space="preserve">EN EJECUCION </t>
  </si>
  <si>
    <t xml:space="preserve">TERMINADO </t>
  </si>
  <si>
    <t>002-2022-CPS-P (66605)</t>
  </si>
  <si>
    <t>FDLANCD-002-2022(66605)</t>
  </si>
  <si>
    <t>https://community.secop.gov.co/Public/Tendering/OpportunityDetail/Index?noticeUID=CO1.NTC.2524922&amp;isFromPublicArea=True&amp;isModal=False</t>
  </si>
  <si>
    <t>Prestar servicios profesionales de apoyo en los procesos administrativos, contables y financieros en el fondo de desarrollo local de Antonio Nariño en el marco de las normas de derecho contable, de seguridad social y los procedimientos vigentes.</t>
  </si>
  <si>
    <t>O2-30-11-60-55-70-00000-2198</t>
  </si>
  <si>
    <t>YULY ANDREA SOLANO GUERRERO</t>
  </si>
  <si>
    <t>carrera 39D N. 4F - 27</t>
  </si>
  <si>
    <t>yuly.solano@gobiernobogota.gov.co</t>
  </si>
  <si>
    <t xml:space="preserve">SEGUROS DEL ESTADO </t>
  </si>
  <si>
    <t>17-44-101194815</t>
  </si>
  <si>
    <t>KAREN HERRERA</t>
  </si>
  <si>
    <t xml:space="preserve">ANDRES ROJAS </t>
  </si>
  <si>
    <t xml:space="preserve">TERMINADO  </t>
  </si>
  <si>
    <t>003-2022-CPS-P(66682)</t>
  </si>
  <si>
    <t>FDLANCD-003-2022(66682)</t>
  </si>
  <si>
    <t>https://community.secop.gov.co/Public/Tendering/OpportunityDetail/Index?noticeUID=CO1.NTC.2524742&amp;isFromPublicArea=True&amp;isModal=False</t>
  </si>
  <si>
    <t>Apoyar la formulación, ejecución, seguimiento y mejora continua de las herramientas que conforman la Gestión Ambiental Institucional de la Alcaldía Local.</t>
  </si>
  <si>
    <t>02-30-11-60-55-70-00000-2198</t>
  </si>
  <si>
    <t>JONATHAN CALDERON PEÑA</t>
  </si>
  <si>
    <t>Cra 24 B # 20-62 SUR APA 102</t>
  </si>
  <si>
    <t>jonathan.calderon@gobiernobogota.gov.co</t>
  </si>
  <si>
    <t xml:space="preserve">SEGUROS MUNDIAL </t>
  </si>
  <si>
    <t>MARIA ALEJANDRA MORENO</t>
  </si>
  <si>
    <t xml:space="preserve">NATALIA MARCILLO </t>
  </si>
  <si>
    <t>004-2022-CPS-P (67164)</t>
  </si>
  <si>
    <t>FDLAN-CD-004-2022 (67164)</t>
  </si>
  <si>
    <t>https://community.secop.gov.co/Public/Tendering/OpportunityDetail/Index?noticeUID=CO1.NTC.2524400&amp;isFromPublicArea=True&amp;isModal=False</t>
  </si>
  <si>
    <t>Prestación de servicios profesionales como abogado para apoyar la estructuración, seguimiento y control de procesos contractuales que deriven del proyecto de inversión 2191 conforme a las Acciones integrales para la productividad y emprendimiento del Fondo de Desarrollo Local de Antonio Nariño</t>
  </si>
  <si>
    <t>O2-30-11-60-10-60-00000-2191</t>
  </si>
  <si>
    <t>SANTIAGO DUQUE TABARES</t>
  </si>
  <si>
    <t>Calle 105A # 14-76 APT 202</t>
  </si>
  <si>
    <t>santiago.duque@gobiernobogota.gov.co</t>
  </si>
  <si>
    <t>SEGUROS DEL ESTADO</t>
  </si>
  <si>
    <t>21-46-101035062</t>
  </si>
  <si>
    <t>005-2022 CPS-P(66609)</t>
  </si>
  <si>
    <t>FDLANCD-005-2022(66609)</t>
  </si>
  <si>
    <t>https://community.secop.gov.co/Public/Tendering/OpportunityDetail/Index?noticeUID=CO1.NTC.2528138&amp;isFromPublicArea=True&amp;isModal=False</t>
  </si>
  <si>
    <t>PRESTAR LOS SERVICIOS PROFESIONALES ESPECIALIZADOS AL DESPACHO DE LA ALCALDÍA LOCAL DE ANTONIO NARIÑO PARA LA REVISIÓN Y DESIGNACIÓN DE LOS PROCESOS RELACIONADOS CON LA FORMULACIÓN, SEGUIMIENTO, EVALUACIÓN Y ACOMPAÑAMIENTO A LOS PROYECTOS DE INFRAESTRUCTURA DE LA LOCALIDAD DE ANTONIO NARIÑO</t>
  </si>
  <si>
    <t>O2-30-11-604490000002186</t>
  </si>
  <si>
    <t>HECTOR JULIAN ORJUELA PARRA</t>
  </si>
  <si>
    <t>KR 10D 2515 SUR</t>
  </si>
  <si>
    <t>hector.parra@gobiernobogota.gov.co</t>
  </si>
  <si>
    <t>$ 6.080.000</t>
  </si>
  <si>
    <t>O23011604490000002186</t>
  </si>
  <si>
    <t xml:space="preserve">ASEGURADORA SOLIDARIA </t>
  </si>
  <si>
    <t>390-47-994000066988-0</t>
  </si>
  <si>
    <t xml:space="preserve">LUIS CARLOS ERIRA </t>
  </si>
  <si>
    <t xml:space="preserve">FRANCISCO SALAZAR </t>
  </si>
  <si>
    <t>006-2022 CPS-AG(67158)</t>
  </si>
  <si>
    <t>FDLANCD-006-2022(67158)</t>
  </si>
  <si>
    <t>https://community.secop.gov.co/Public/Tendering/OpportunityDetail/Index?noticeUID=CO1.NTC.2528925&amp;isFromPublicArea=True&amp;isModal=False</t>
  </si>
  <si>
    <t xml:space="preserve">CONTRATO DE PRESTACION DE SERVICIOS DE APOYO A LA ENTIDAD </t>
  </si>
  <si>
    <t>Prestar los servicios de apoyo como técnico administrativo en el área de gestión de desarrollo del Fondo de Desarrollo Local de Antonio Nariño para los diferentes asuntos contractuales que adelanta la entidad.</t>
  </si>
  <si>
    <t>O2-30-11-60-55-70-00-00-02-198</t>
  </si>
  <si>
    <t>LUZ ADRIANA SANCHEZ VELANDIA</t>
  </si>
  <si>
    <t>CARRERA 94A # 6A 44</t>
  </si>
  <si>
    <t>luz.sanchez@gobiernobogota.gov.co</t>
  </si>
  <si>
    <t xml:space="preserve">JULIANA PINILLOS </t>
  </si>
  <si>
    <t>007-2022-CPS-AG (66818)</t>
  </si>
  <si>
    <t>FDLANCD-007-2022(66818)</t>
  </si>
  <si>
    <t>https://community.secop.gov.co/Public/Tendering/OpportunityDetail/Index?noticeUID=CO1.NTC.2529948&amp;isFromPublicArea=True&amp;isModal=False</t>
  </si>
  <si>
    <t>Prestar servicios de apoyo a la gestión del fondo de desarrollo local de Antonio Nariño en los asuntos operativos relacionados con la seguridad, la convivencia y el desarrollo de actividad económica en la localidad, con conformidad con el marco normativo aplicable en la materia.</t>
  </si>
  <si>
    <t>O2-30-11-60-55-70-0000-2198</t>
  </si>
  <si>
    <t>NICOL DANIELA PARRA</t>
  </si>
  <si>
    <t>Calle 16 A Bis #29-09</t>
  </si>
  <si>
    <t>nicol.parra@gobiernobogota.gov.co</t>
  </si>
  <si>
    <t>JUAN DAVID CUERVO</t>
  </si>
  <si>
    <t>008-2022 CPS-AG(66818)</t>
  </si>
  <si>
    <t>FDLANCD-008-2022(66818)</t>
  </si>
  <si>
    <t>https://community.secop.gov.co/Public/Tendering/OpportunityDetail/Index?noticeUID=CO1.NTC.2530059&amp;isFromPublicArea=True&amp;isModal=False</t>
  </si>
  <si>
    <t>ROSA MARIA PATIÑO</t>
  </si>
  <si>
    <t>Carrera 19 A # 10-18 sur</t>
  </si>
  <si>
    <t>rosa.patino@gobiernobogota.gov.co</t>
  </si>
  <si>
    <t>009-2022 CPS-P(66611)</t>
  </si>
  <si>
    <t>FDLANCD-009-2022(66611)</t>
  </si>
  <si>
    <t>https://community.secop.gov.co/Public/Tendering/OpportunityDetail/Index?noticeUID=CO1.NTC.2530018&amp;isFromPublicArea=True&amp;isModal=False</t>
  </si>
  <si>
    <t>Prestacion de servicios profesionales de apoyo al despacho del alcalde local de Antonio Nariño en el seguimiento y control de la planeacion y ejecucion del plan de desarrollo local.</t>
  </si>
  <si>
    <t>O2-30-11-605570000002198</t>
  </si>
  <si>
    <t xml:space="preserve">LUISA MARIA RAMIREZ RIASCOS </t>
  </si>
  <si>
    <t>KR 5null26C 47 / CLL146D 95A 63</t>
  </si>
  <si>
    <t>3015618202 / 3186833425</t>
  </si>
  <si>
    <t>juang.rodriguezt@gobiernobogota.gov.co</t>
  </si>
  <si>
    <t xml:space="preserve">JUAN GUILLERMO RODRIGUEZ TRIANA </t>
  </si>
  <si>
    <t>$ 4.464.000</t>
  </si>
  <si>
    <t>O23011605570000002198</t>
  </si>
  <si>
    <t>14-46-101072842</t>
  </si>
  <si>
    <t xml:space="preserve"> LUIS CARLOS ERIRA</t>
  </si>
  <si>
    <t>SE  CARGA CUENTA DE NOV Y DIC SE CARGAR EN EJECUCCION DEL CONTRATO</t>
  </si>
  <si>
    <t>010-2022 CPS-P(66606)</t>
  </si>
  <si>
    <t>FDLANCD-010-2022(66606)</t>
  </si>
  <si>
    <t>https://community.secop.gov.co/Public/Tendering/OpportunityDetail/Index?noticeUID=CO1.NTC.2530540&amp;isFromPublicArea=True&amp;isModal=False</t>
  </si>
  <si>
    <t>Prestación de servicios profesionales especializados para apoyar al alcalde local en el diseño de estrategias y acciones de seguimiento a los diferentes asuntos competencia del despacho para el cumplimiento de sus funciones y del Plan de Desarrollo Local</t>
  </si>
  <si>
    <t>Calle 23a Bis No. 83 - 72 Int. 1 Apto 302.</t>
  </si>
  <si>
    <t>jorge.salgado@gobiernobogota.gov.co</t>
  </si>
  <si>
    <t xml:space="preserve">VICTOR RAUL TOVAR MENDEZ </t>
  </si>
  <si>
    <t>14-44-101166243</t>
  </si>
  <si>
    <t>MONICA ALEJANDRA DIAZ</t>
  </si>
  <si>
    <t>SE CARGA ULTIMO PAGO SE CARGA EN EJECUCCION DEL CONTRATO</t>
  </si>
  <si>
    <t>011-2022 CPS-P(66610)</t>
  </si>
  <si>
    <t>FDLANCD-011-2022(66610)</t>
  </si>
  <si>
    <t>Prestar servicios profesionales como abogado para fortalecer el equipo del área de gestión de desarrollo local de Antonio Nariño en los diferentes trámites jurídicos y contractuales necesarios para la ejecución del plan de desarrollo local relacionados con procesos de infraestructura</t>
  </si>
  <si>
    <t>YURANI ANDREA ANGULO PEÑARALDA</t>
  </si>
  <si>
    <t>Cra 1A No. 29-02</t>
  </si>
  <si>
    <t>yurani.angulo@gobiernobogota.gov.co</t>
  </si>
  <si>
    <t>$ 18.792.000</t>
  </si>
  <si>
    <t>14-44-101164700</t>
  </si>
  <si>
    <t>JULIAN ORJUELA</t>
  </si>
  <si>
    <t>EFREY SANABRIA</t>
  </si>
  <si>
    <t xml:space="preserve">PENDIENTE RADICAR ULTIMO PAGO </t>
  </si>
  <si>
    <t>012-2022(66752)</t>
  </si>
  <si>
    <t>FDLANCD-012-2022(66752)</t>
  </si>
  <si>
    <t>https://community.secop.gov.co/Public/Tendering/OpportunityDetail/Index?noticeUID=CO1.NTC.2533542&amp;isFromPublicArea=True&amp;isModal=False</t>
  </si>
  <si>
    <t>Apoyar al Alcalde Local en la gestión de los asuntos relacionados con seguridad ciudadana, convivencia y prevención de conflictividades, violencias y delitos en la localidad, de conformidad con el marco normativo aplicable en la materia.</t>
  </si>
  <si>
    <t>O2-30-11-60-55-70000002198</t>
  </si>
  <si>
    <t>JUAN DAVID CUERVO ZORRO</t>
  </si>
  <si>
    <t>KR 11 # 15 19 SUR</t>
  </si>
  <si>
    <t>juan.cuervo@gobiernobogota.gov.co</t>
  </si>
  <si>
    <t>ASEGURADORA SOLIDARIA DE COLOMBIA</t>
  </si>
  <si>
    <t>380 47 994000121238</t>
  </si>
  <si>
    <t>LUIS ERIRA</t>
  </si>
  <si>
    <t xml:space="preserve">OMAIRA HEREDIA </t>
  </si>
  <si>
    <t>013-2022-CPS-AG(67761)</t>
  </si>
  <si>
    <t>FDLANCD-013-2022(67761)</t>
  </si>
  <si>
    <t>https://community.secop.gov.co/Public/Tendering/OpportunityDetail/Index?noticeUID=CO1.NTC.2536539&amp;isFromPublicArea=True&amp;isModal=False</t>
  </si>
  <si>
    <t>Prestación de servicios de apoyo en el manejo de sistemas de información en lo relacionado con la contratación que realiza el área de gestión de desarrollo del Fondo de Desarrollo Local de Antonio Nariño</t>
  </si>
  <si>
    <t>CL 9 D 69 B - 80</t>
  </si>
  <si>
    <t>jaime.alarcon@gobiernobogota.gov.co</t>
  </si>
  <si>
    <t>390-47-994000067007</t>
  </si>
  <si>
    <t>014-2022 CPS-P (66854)</t>
  </si>
  <si>
    <t>FDLANCD-014-2022(66854)</t>
  </si>
  <si>
    <t>https://community.secop.gov.co/Public/Tendering/OpportunityDetail/Index?noticeUID=CO1.NTC.2536740&amp;isFromPublicArea=True&amp;isModal=False</t>
  </si>
  <si>
    <t>Prestar los servicios profesionales como abogado en los diversos temas contractuales que requiera el área de gestión de desarrollo del Fondo de Desarrollo Local de Antonio Nariño.</t>
  </si>
  <si>
    <t>CL 8A 72A 32</t>
  </si>
  <si>
    <t>francisco.salazar@gobiernobogota.gov.co</t>
  </si>
  <si>
    <t>MARÍA CAMILA ZAMBRANO CUÉLLAR</t>
  </si>
  <si>
    <t>$ 6.800.000</t>
  </si>
  <si>
    <t>14-46-101079230</t>
  </si>
  <si>
    <t>JORGE EDUARDO SALGADO</t>
  </si>
  <si>
    <t>015-2022 CPS-P(67104)</t>
  </si>
  <si>
    <t>FDLANCD-015-2022(67104)</t>
  </si>
  <si>
    <t>https://community.secop.gov.co/Public/Tendering/OpportunityDetail/Index?noticeUID=CO1.NTC.2536769&amp;isFromPublicArea=True&amp;isModal=False</t>
  </si>
  <si>
    <t>Prestación de servicios profesionales para brindar apoyo al Alcalde Local de Antonio Nariño en el control, evaluación y seguimiento jurídico-administrativo en los procesos de planeación y gestión institucional del Fondo de Desarrollo Local de Antonio Nariño</t>
  </si>
  <si>
    <t>MARCELA ALEJANDRA AYALA PERDOMO</t>
  </si>
  <si>
    <t>KR 45 # 22A 37</t>
  </si>
  <si>
    <t>marcela.ayala@gobiernobogota.gov.co</t>
  </si>
  <si>
    <t>17-44-101194886</t>
  </si>
  <si>
    <t>PENDIENTE APROBAR ULTIMA CUENTA POR EL SUPERVISOR</t>
  </si>
  <si>
    <t>016-2022 CPS-P (66610)</t>
  </si>
  <si>
    <t>FDLANCD-016-2022(66610)</t>
  </si>
  <si>
    <t>https://community.secop.gov.co/Public/Tendering/OpportunityDetail/Index?noticeUID=CO1.NTC.2541036&amp;isFromPublicArea=True&amp;isModal=False</t>
  </si>
  <si>
    <t>GINA PAOLA CUBILLOS CASTAÑEDA</t>
  </si>
  <si>
    <t>Calle 2 No. 5-67 MZ B Casa 30</t>
  </si>
  <si>
    <t>gina.cubillos@gobiernobogota.gov.co</t>
  </si>
  <si>
    <t>33-44-101221704</t>
  </si>
  <si>
    <t>017-2022-CPS-AG(69866)</t>
  </si>
  <si>
    <t>FDLANCD-017-2022(69866)</t>
  </si>
  <si>
    <t>https://community.secop.gov.co/Public/Tendering/OpportunityDetail/Index?noticeUID=CO1.NTC.2542142&amp;isFromPublicArea=True&amp;isModal=False</t>
  </si>
  <si>
    <t>Prestación de servicios de apoyo a las actividades administrativas en cuanto a notificación de la correspondencia generada por el área de gestión del desarrollo, administrativa y financiera y área de gestión policiva de la Alcaldía de Antonio Nariño.</t>
  </si>
  <si>
    <t>FUNCIONAMIENTO</t>
  </si>
  <si>
    <t>EVERARDO YARA YARA</t>
  </si>
  <si>
    <t>Carrera 17 # 19 28 sur</t>
  </si>
  <si>
    <t>36-46-101014593</t>
  </si>
  <si>
    <t>RAFAEL SOLER AYALA</t>
  </si>
  <si>
    <t>018-2022 CPS-AG (66818)</t>
  </si>
  <si>
    <t>FDLANCD-018-2022((66818)</t>
  </si>
  <si>
    <t>https://community.secop.gov.co/Public/Tendering/OpportunityDetail/Index?noticeUID=CO1.NTC.2542748&amp;isFromPublicArea=True&amp;isModal=False</t>
  </si>
  <si>
    <t>Calle 17 sur # 10a 21</t>
  </si>
  <si>
    <t>17-44-101194919</t>
  </si>
  <si>
    <t>019-2022(66818)</t>
  </si>
  <si>
    <t>FDLANCD-019-2022(66818)</t>
  </si>
  <si>
    <t>https://community.secop.gov.co/Public/Tendering/OpportunityDetail/Index?noticeUID=CO1.NTC.2542873&amp;isFromPublicArea=True&amp;isModal=False</t>
  </si>
  <si>
    <t>JORGE RAMIRO ORTIZ JARAMILLO</t>
  </si>
  <si>
    <t>calle 20 sur # 12b 28</t>
  </si>
  <si>
    <t>17-44-101194916</t>
  </si>
  <si>
    <t>020-2022 CPS-AG(66608)</t>
  </si>
  <si>
    <t>FDLANCD-020-2022(66608)</t>
  </si>
  <si>
    <t>https://community.secop.gov.co/Public/Tendering/OpportunityDetail/Index?noticeUID=CO1.NTC.2545410&amp;isFromPublicArea=True&amp;isModal=False</t>
  </si>
  <si>
    <t>Prestación de servicios de apoyo en la ejecución de actividades administrativas y operativas adelantadas en la Junta Administradora Local de Antonio Nariño</t>
  </si>
  <si>
    <t>O2-30-11-60-5570000002198</t>
  </si>
  <si>
    <t>PAULA ANDREA PEDRAZA QUIÑONES</t>
  </si>
  <si>
    <t>Carrera 29c #14 32 sur</t>
  </si>
  <si>
    <t>paula.pedraza@gobiernobogota.gov.co</t>
  </si>
  <si>
    <t>17-44-101194937</t>
  </si>
  <si>
    <t>021-2022 CPS-AG(66607)</t>
  </si>
  <si>
    <t>FDLANCD-021-2022(66607)</t>
  </si>
  <si>
    <t>https://community.secop.gov.co/Public/Tendering/OpportunityDetail/Index?noticeUID=CO1.NTC.2546200&amp;isFromPublicArea=True&amp;isModal=False</t>
  </si>
  <si>
    <t>Prestación de servicios técnico administrativo de apoyo al Alcalde Local de Antonio Nariño en el manejo de los distintos asuntos y trámites asociados con la gestión administrativa local</t>
  </si>
  <si>
    <t>ANGELICA MARIA HERNANDEZ DORIA</t>
  </si>
  <si>
    <t>KR 56 # 152B 60</t>
  </si>
  <si>
    <t>angelica.hernandez@gobiernobogota.gov.co</t>
  </si>
  <si>
    <t>$ 4.884.000</t>
  </si>
  <si>
    <t>17-44-101194977</t>
  </si>
  <si>
    <t xml:space="preserve"> VICTOR RAUL TOVAR </t>
  </si>
  <si>
    <t>022-2022 CPS-P (66699)</t>
  </si>
  <si>
    <t>FDLANCD-022-2022(66699)</t>
  </si>
  <si>
    <t>https://community.secop.gov.co/Public/Tendering/OpportunityDetail/Index?noticeUID=CO1.NTC.2554218&amp;isFromPublicArea=True&amp;isModal=False</t>
  </si>
  <si>
    <t>Prestar los servicios profesionales como administrador de red brindando asistencia y soporte técnico de la infraestructura tecnológica de la Alcaldía Local, así como a los usuarios que desarrollen sus actividades en las áreas de la Alcaldía Local y Junta Administradora Local.</t>
  </si>
  <si>
    <t>O2-30-11-6055-7000000-2198</t>
  </si>
  <si>
    <t>ABEL ERNESTO CASTIBLANCO DURAN</t>
  </si>
  <si>
    <t>Transversal 34A Bis Sur 40 A - 10 Apto 102 int IV</t>
  </si>
  <si>
    <t>abel.castiblanco@gobiernobogota.gov.co</t>
  </si>
  <si>
    <t>380 47 994000122122</t>
  </si>
  <si>
    <t>023-2022-CPS-AG-(66818)</t>
  </si>
  <si>
    <t>FDLANCD-023-2022(66818)</t>
  </si>
  <si>
    <t>https://community.secop.gov.co/Public/Tendering/OpportunityDetail/Index?noticeUID=CO1.NTC.2546577&amp;isFromPublicArea=True&amp;isModal=False</t>
  </si>
  <si>
    <t xml:space="preserve">KR 34F # 32 44 SUR IN 17 </t>
  </si>
  <si>
    <t>NO TIENE</t>
  </si>
  <si>
    <t>NB-100192674</t>
  </si>
  <si>
    <t>024-2022 CPS-P(67660)</t>
  </si>
  <si>
    <t>FDLANCD-024-2022(67660)</t>
  </si>
  <si>
    <t>https://community.secop.gov.co/Public/Tendering/OpportunityDetail/Index?noticeUID=CO1.NTC.2548422&amp;isFromPublicArea=True&amp;isModal=False</t>
  </si>
  <si>
    <t>Prestacion de servicios profesionales como apoyo en la formulacion, seguimiento, supervision y liquidacion de proyectos de obra e infraestructura relacionados con malla vial y espacio publico en la localidad Antonio Nariño.</t>
  </si>
  <si>
    <t>O2-30-11-60-4490000002186</t>
  </si>
  <si>
    <t>MANUEL EDUARDO ALVAREZ VANEGAS</t>
  </si>
  <si>
    <t>cl 15 sur Nº 24b.42</t>
  </si>
  <si>
    <t>manuel.alvarez@gobiernobogota.gov.co</t>
  </si>
  <si>
    <t>18-44-101080135</t>
  </si>
  <si>
    <t>025-2022-CPS-P(66717)</t>
  </si>
  <si>
    <t>FDLANCD-025-2022(66717)</t>
  </si>
  <si>
    <t>https://community.secop.gov.co/Public/Tendering/OpportunityDetail/Index?noticeUID=CO1.NTC.2548081&amp;isFromPublicArea=True&amp;isModal=False</t>
  </si>
  <si>
    <t>Apoyar al Alcalde Local en la formulación, seguimiento e implementación de la estrategia local para la terminación jurídica o inactivación de las actuaciones administrativas que cursan en la Alcaldía Local.</t>
  </si>
  <si>
    <t>O2-30-11-60-55-70000002189</t>
  </si>
  <si>
    <t>RAUL ANTONIO VARGAS CAMARGO</t>
  </si>
  <si>
    <t>Carrera 74 No. 8 - 64</t>
  </si>
  <si>
    <t>Raul.Vargas@gobiernobogota.gov.co</t>
  </si>
  <si>
    <t>380 47 994000121970</t>
  </si>
  <si>
    <t>026-2022-CPS-P(67699)</t>
  </si>
  <si>
    <t>FDLANCD-026-2022(67699)</t>
  </si>
  <si>
    <t>https://community.secop.gov.co/Public/Tendering/OpportunityDetail/Index?noticeUID=CO1.NTC.2550322&amp;isFromPublicArea=True&amp;isModal=False</t>
  </si>
  <si>
    <t>Apoyar al equipo de prensa y comunicaciones de la Alcaldía Local en la realización de productos y piezas digitales, impresas y publicitarias de gran formato y de animación gráfica, así como apoyar la producción y montaje de eventos</t>
  </si>
  <si>
    <t>JUAN CAMILO MONTENGRO SANCHEZ</t>
  </si>
  <si>
    <t>KR 24 H 13 02 SUR</t>
  </si>
  <si>
    <t>juan.montenegro@gobiernobogota.gov.co</t>
  </si>
  <si>
    <t>390 47 994000067239</t>
  </si>
  <si>
    <t>CARLOS ANDRES HIGUITA</t>
  </si>
  <si>
    <t>027-2022 CPS-P-(67094)</t>
  </si>
  <si>
    <t>FDLANCD-027-2022(67094)</t>
  </si>
  <si>
    <t>https://community.secop.gov.co/Public/Tendering/OpportunityDetail/Index?noticeUID=CO1.NTC.2596936&amp;isFromPublicArea=True&amp;isModal=False</t>
  </si>
  <si>
    <t>Apoyar jurídicamente la ejecución de las acciones requeridas para el trámite e impulso procesal de las actuaciones contravencionales y/o querellas que cursen en las Inspecciones de Policía de la Localidad</t>
  </si>
  <si>
    <t>O2-30-11-605570000002189</t>
  </si>
  <si>
    <t>OSCAR MAURICIO CARMONA CELIS</t>
  </si>
  <si>
    <t>CRA 51A #127-75</t>
  </si>
  <si>
    <t>oscar.carmona@gobiernobogota.gov.co</t>
  </si>
  <si>
    <t>NV-100058555</t>
  </si>
  <si>
    <t>DANIEL ARISTIZABAL</t>
  </si>
  <si>
    <t>028-2022-CPS-P(66612)</t>
  </si>
  <si>
    <t>FDLANCD-028-2022(66612)</t>
  </si>
  <si>
    <t>https://community.secop.gov.co/Public/Tendering/OpportunityDetail/Index?noticeUID=CO1.NTC.2589310&amp;isFromPublicArea=True&amp;isModal=False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</si>
  <si>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Antonio Nariño</t>
  </si>
  <si>
    <t>O2-30-11-601010000001851</t>
  </si>
  <si>
    <t>CE 423466</t>
  </si>
  <si>
    <t>SUSANA PATRICIA ENRIQUEZ</t>
  </si>
  <si>
    <t>CARRERA 101 # 82 - 57 INT 3 - 201</t>
  </si>
  <si>
    <t>Susana.Enriquez@gobiernobogota.gov.co</t>
  </si>
  <si>
    <t>390 47 994000067870</t>
  </si>
  <si>
    <t>MARCELA AYALA</t>
  </si>
  <si>
    <t>PENDIENTE APROBAR ULTIMA CUENTA</t>
  </si>
  <si>
    <t>029-2022-CPS-AG (69835)</t>
  </si>
  <si>
    <t>FDLANCD-029-2022(69835)</t>
  </si>
  <si>
    <t>https://community.secop.gov.co/Public/Tendering/OpportunityDetail/Index?noticeUID=CO1.NTC.2582183&amp;isFromPublicArea=True&amp;isModal=False</t>
  </si>
  <si>
    <t>Prestacion de servicios de apoyo asistencial en el Área de Gestion del Desarrollo, Administrativa y Financiera del Fondo de Desarrollo Local de Antonio Nariño</t>
  </si>
  <si>
    <t>JORGE DIEGO ALBERTO VEGA POVEDA</t>
  </si>
  <si>
    <t>cll 14 sur # 11 - 65</t>
  </si>
  <si>
    <t>14-44-101145023</t>
  </si>
  <si>
    <t>030-2022-CPS-AG(66793)</t>
  </si>
  <si>
    <t>FDLANCD-030-2022(66793)</t>
  </si>
  <si>
    <t>https://community.secop.gov.co/Public/Tendering/OpportunityDetail/Index?noticeUID=CO1.NTC.2558255&amp;isFromPublicArea=True&amp;isModal=False</t>
  </si>
  <si>
    <t>Prestación de servicios de apoyo a la gestión para la conducción de los vehículos que conforman el parque automotor en propiedad o custodia del Fondo de Desarrollo Local de Antonio Nariño, y el transporte de funcionarios y contratistas para la realización de las actividades misionales de la Alcaldía Local de Antonio Nariño</t>
  </si>
  <si>
    <t>CARLOS MARTIN BOJACA TORRES</t>
  </si>
  <si>
    <t>calle 144 a No. 52-09</t>
  </si>
  <si>
    <t>1 MES</t>
  </si>
  <si>
    <t>$ 2.727.000</t>
  </si>
  <si>
    <t>17-44-101194990</t>
  </si>
  <si>
    <t>031-2022 CPS-P(67406)</t>
  </si>
  <si>
    <t>FDLANCD-031-2022(67406)</t>
  </si>
  <si>
    <t>https://community.secop.gov.co/Public/Tendering/OpportunityDetail/Index?noticeUID=CO1.NTC.2560328&amp;isFromPublicArea=True&amp;isModal=False</t>
  </si>
  <si>
    <t>Apoyar técnicamente las distintas etapas de los procesos de competencia de las Inspecciones de Policía de la Localidad, según reparto.</t>
  </si>
  <si>
    <t>WILFREDO MUÑOZ ARAUJO</t>
  </si>
  <si>
    <t>Dg 89A No 115-55 int 3 apto 401</t>
  </si>
  <si>
    <t>Wilfredo.Munoz@gobiernobogota.gov.co</t>
  </si>
  <si>
    <t>15-46-101023737</t>
  </si>
  <si>
    <t>DANIEL ARIZTIZABAL</t>
  </si>
  <si>
    <t>032-2022 CPS-P (66852)</t>
  </si>
  <si>
    <t>FDLANCD-032-2022(66852)</t>
  </si>
  <si>
    <t>https://community.secop.gov.co/Public/Tendering/OpportunityDetail/Index?noticeUID=CO1.NTC.2564288&amp;isFromPublicArea=True&amp;isModal=False</t>
  </si>
  <si>
    <t>Apoyar al Alcalde (sa) Local en la promoción, acompañamiento, articulación y atención de las instancias de coordinación interinstitucionales y las instancias de participación locales, así como los procesos comunitarios en la localidad.</t>
  </si>
  <si>
    <t>O2-30-11-60555-0000002190</t>
  </si>
  <si>
    <t>ANGELA VANESSA ABELLA</t>
  </si>
  <si>
    <t>KR 72  #22D 54 IN 31 apartamento 702</t>
  </si>
  <si>
    <t>angela.abella@gobiernobogota.gov.co</t>
  </si>
  <si>
    <t>15-44-101256362</t>
  </si>
  <si>
    <t>LAURA ALEJANDRA AGUILAR</t>
  </si>
  <si>
    <t>033-2022-CPS-P(66801)</t>
  </si>
  <si>
    <t>FDLANCD-033-2022(66801)</t>
  </si>
  <si>
    <t>https://community.secop.gov.co/Public/Tendering/OpportunityDetail/Index?noticeUID=CO1.NTC.2579578&amp;isFromPublicArea=True&amp;isModal=False</t>
  </si>
  <si>
    <t>Prestar los servicios profesionales apoyando en la revisión y designación en los diferentes trámites relacionados con los procesos de selección de contratistas del Fondo de Desarrollo Local de Antonio Nariño</t>
  </si>
  <si>
    <t xml:space="preserve">CL 8A 72A 32 CONJ quintas de castilla 1 </t>
  </si>
  <si>
    <t>juliana.pinillos@gobiernobogota.gov.co</t>
  </si>
  <si>
    <t>1 mes</t>
  </si>
  <si>
    <t>$ 7.020.000</t>
  </si>
  <si>
    <t>14-46-101063787</t>
  </si>
  <si>
    <t>VICTOR RAUL TOVAR</t>
  </si>
  <si>
    <t xml:space="preserve">SE CARGA ULTIMO PAGO EN EJECUCION DEL CONTRATO </t>
  </si>
  <si>
    <t>034-2022-CPS-P(67678)</t>
  </si>
  <si>
    <t>FDLANCD-034-2022(67678)</t>
  </si>
  <si>
    <t>https://community.secop.gov.co/Public/Tendering/OpportunityDetail/Index?noticeUID=CO1.NTC.2650192&amp;isFromPublicArea=True&amp;isModal=False</t>
  </si>
  <si>
    <t>Prestar servicios profesionales como abogado para apoyar al despacho del alcalde local de Antonio Nariño en los distintos aspectos jurídicos y de acompañamiento asociados con la inspección, vigilancia y control de la alcaldía local en materia de actividad económica, despachos comisorios, convivencia ciudadana y uso del espacio público de conformidad con la normatividad nacional, distrital y local vigente.</t>
  </si>
  <si>
    <t>ERIKA ANDREA MACIAS CARDENAS</t>
  </si>
  <si>
    <t xml:space="preserve">carrera 17 # 113 44 </t>
  </si>
  <si>
    <t>erika.macias@gobiernobogota.gov.co</t>
  </si>
  <si>
    <t>15-46-101025561</t>
  </si>
  <si>
    <t>035-2022-CPS-P(66850)</t>
  </si>
  <si>
    <t>FDLANCD-035-2022(66850)</t>
  </si>
  <si>
    <t>https://community.secop.gov.co/Public/Tendering/OpportunityDetail/Index?noticeUID=CO1.NTC.2581270&amp;isFromPublicArea=True&amp;isModal=False</t>
  </si>
  <si>
    <t>Prestación de servicios profesionales como abogado para apoyar la estructuración, seguimiento y control de procesos contractuales que deriven del proyecto de inversión 2200 conforme a las Acciones de fomento y promoción de actividades en el campo deportivo del Fondo de Desarrollo Local de Antonio Nariño</t>
  </si>
  <si>
    <t>O2-30-11-60-12-00000002200</t>
  </si>
  <si>
    <t>Calle 22 H BIS # 98 A - 56</t>
  </si>
  <si>
    <t>efrey.sanabria@gobiernobogota.gov.co</t>
  </si>
  <si>
    <t>390 47 994000067674</t>
  </si>
  <si>
    <t>TERMINADO EXPEDIENTE FISICO NO ESTA</t>
  </si>
  <si>
    <t>036-2022-CPS-P-2022(66837)</t>
  </si>
  <si>
    <t>FDLANCD-036-2022(66837)</t>
  </si>
  <si>
    <t>https://community.secop.gov.co/Public/Tendering/OpportunityDetail/Index?noticeUID=CO1.NTC.2583308&amp;isFromPublicArea=True&amp;isModal=False</t>
  </si>
  <si>
    <t>Prestación de servicios profesionales como abogado para apoyar la estructuración, seguimiento y control de procesos contractuales que deriven del proyecto de inversión 2048 conforme a las acciones de promoción para la educación de la localidad de Antonio Nariño.</t>
  </si>
  <si>
    <t>O2-30-11-60-11-70000002048</t>
  </si>
  <si>
    <t>ANDRES FELIPE ROJAS GARZON</t>
  </si>
  <si>
    <t>Cra 15 N 4-20 sur</t>
  </si>
  <si>
    <t>felipe.garzon@gobiernobogota.gov.co</t>
  </si>
  <si>
    <t>390 - 47 - 994000067745</t>
  </si>
  <si>
    <t>TERMINADO-18/10/2022</t>
  </si>
  <si>
    <t>037-2022 CPS-P (67406)</t>
  </si>
  <si>
    <t>FDLANCD-037-2022(67406)</t>
  </si>
  <si>
    <t>https://community.secop.gov.co/Public/Tendering/OpportunityDetail/Index?noticeUID=CO1.NTC.2590833&amp;isFromPublicArea=True&amp;isModal=False</t>
  </si>
  <si>
    <t>LAURA ALEJANDRA MORENO MOLINA</t>
  </si>
  <si>
    <t>carrera 57 b bis 128 a 12</t>
  </si>
  <si>
    <t>29 dias</t>
  </si>
  <si>
    <t>14-44-101144921</t>
  </si>
  <si>
    <t>WILLIAM CALDERON</t>
  </si>
  <si>
    <t>COMPLETO EXPEDIENTE FISCO NO ESTA</t>
  </si>
  <si>
    <t>038-2022 CPS-P (67784)</t>
  </si>
  <si>
    <t>FDLANCD-038-2022(67784)</t>
  </si>
  <si>
    <t>https://community.secop.gov.co/Public/Tendering/OpportunityDetail/Index?noticeUID=CO1.NTC.2590548&amp;isFromPublicArea=True&amp;isModal=False</t>
  </si>
  <si>
    <t>Prestación de servicios profesionales para apoyar al área gestión del desarrollo, administrativa y financiera en el diligenciamiento de las actuaciones de los documentos técnicos de soporte y fichas de estadística básicas de inversión y elaboración de los documentos soporte necesarios para ejecutar los proyectos de inversión del fondo de desarrollo local de Antonio Nariño</t>
  </si>
  <si>
    <t>CRISTIAN ANDRÉS ALBARRACÍN MÁRQUEZ</t>
  </si>
  <si>
    <t>CL 8 3 108 ESTE</t>
  </si>
  <si>
    <t>cristian.albarracin@gobiernobogota.gov.co</t>
  </si>
  <si>
    <t>17-44-101195094</t>
  </si>
  <si>
    <t>JUAN GUILLERMO RODRIGUEZ</t>
  </si>
  <si>
    <t>039-2022-CPS-AG(68134)</t>
  </si>
  <si>
    <t>FDLANCD-039-2022(68134)</t>
  </si>
  <si>
    <t>https://community.secop.gov.co/Public/Tendering/OpportunityDetail/Index?noticeUID=CO1.NTC.2597530&amp;isFromPublicArea=True&amp;isModal=False</t>
  </si>
  <si>
    <t>Prestar servicios de apoyo a la gestión al fondo de desarrollo local de Antonio Nariño en el seguimiento a los procesos con jóvenes, así como en los procesos de participación ciudadana en la localidad.</t>
  </si>
  <si>
    <t>O2-30-11-60-1170000002199</t>
  </si>
  <si>
    <t>JUAN SEBASTIAN MARIN MARIN</t>
  </si>
  <si>
    <t>CL 30SUR 13  88</t>
  </si>
  <si>
    <t>sebastian.marin@gobiernobogota.gov.co</t>
  </si>
  <si>
    <t>17-44-101195152</t>
  </si>
  <si>
    <t>040-2022-CPS-AG(67158)</t>
  </si>
  <si>
    <t>FDLANCD-040-2022(67158)</t>
  </si>
  <si>
    <t>https://community.secop.gov.co/Public/Tendering/OpportunityDetail/Index?noticeUID=CO1.NTC.2598376&amp;isFromPublicArea=True&amp;isModal=False</t>
  </si>
  <si>
    <t>O2-30-11-60-1170000002198</t>
  </si>
  <si>
    <t>SEBASTIAN FELIPE MERCHAN GIRALDO</t>
  </si>
  <si>
    <t>carrera 81B # 19B-50 apartamento 404 torre 23</t>
  </si>
  <si>
    <t>sebastian.merchan@gobiernobogota.gov.co</t>
  </si>
  <si>
    <t>17-44-101145595</t>
  </si>
  <si>
    <t>041-2022-CPS-AG(67774)</t>
  </si>
  <si>
    <t>FDLANCD-041-2022(67774)</t>
  </si>
  <si>
    <t>https://community.secop.gov.co/Public/Tendering/OpportunityDetail/Index?noticeUID=CO1.NTC.2595375&amp;isFromPublicArea=True&amp;isModal=False</t>
  </si>
  <si>
    <t>HECTOR GIOVANNY AYALA RODRIGUEZ</t>
  </si>
  <si>
    <t>Carrera 66A # 56 - 31 Sur</t>
  </si>
  <si>
    <t>NB-100193595</t>
  </si>
  <si>
    <t>042-2022-CPS-AG(69866)</t>
  </si>
  <si>
    <t>FDLANCD-042-2022(69866)</t>
  </si>
  <si>
    <t>https://community.secop.gov.co/Public/Tendering/OpportunityDetail/Index?noticeUID=CO1.NTC.2595183&amp;isFromPublicArea=True&amp;isModal=False</t>
  </si>
  <si>
    <t>cll 130 130 10</t>
  </si>
  <si>
    <t>14-44-101145003</t>
  </si>
  <si>
    <t>043-2022 CPS-P-(66746)</t>
  </si>
  <si>
    <t>FDLANCD-043-2022(66764)</t>
  </si>
  <si>
    <t>https://community.secop.gov.co/Public/Tendering/OpportunityDetail/Index?noticeUID=CO1.NTC.2602992&amp;isFromPublicArea=True&amp;isModal=False</t>
  </si>
  <si>
    <t>Prestar servicios profesionales para apoyar al despacho de la Alcaldía Local de Antonio Nariño en la planeación, articulación, seguimiento, ejecución y fortalecimiento de las capacidades de la alcaldía local en el cumplimiento de las funciones de inspección, vigilancia y control aplicando la normatividad nacional, distrital y local vigente.</t>
  </si>
  <si>
    <t>LUIS CARLOS ERIRA TUPAZ</t>
  </si>
  <si>
    <t>CARRERA 31 a No. 25-25 apto 704</t>
  </si>
  <si>
    <t>luis.erira@gobiernobogota.gov.co</t>
  </si>
  <si>
    <t>26 dias</t>
  </si>
  <si>
    <t>$ 8.320.000</t>
  </si>
  <si>
    <t>O23011605570000002189</t>
  </si>
  <si>
    <t>61-46-101014558</t>
  </si>
  <si>
    <t>044-2022-CPS-AG(67114)</t>
  </si>
  <si>
    <t>FDLANCD-044-2022(67114)</t>
  </si>
  <si>
    <t>https://community.secop.gov.co/Public/Tendering/OpportunityDetail/Index?noticeUID=CO1.NTC.2599552&amp;isFromPublicArea=True&amp;isModal=False</t>
  </si>
  <si>
    <t>Prestación de servicios de apoyo a la gestión al Despacho del Alcalde Local de Antonio Nariño en el manejo de los distintos asuntos y tramites asociados con la gestión administrativa local</t>
  </si>
  <si>
    <t xml:space="preserve">SERGIO NICOLAS POVEDA LEON </t>
  </si>
  <si>
    <t>KR 6 2 A 49 ESTE</t>
  </si>
  <si>
    <t>nicolas.poveda@gobiernobogota.gov.co</t>
  </si>
  <si>
    <t xml:space="preserve">MARIA DANIELA MONTERO DIAZ </t>
  </si>
  <si>
    <t xml:space="preserve"> $         14.760.000</t>
  </si>
  <si>
    <t>17-44-101195284</t>
  </si>
  <si>
    <t xml:space="preserve">CEDIDO </t>
  </si>
  <si>
    <t>045-2022 CPS-P (67784)</t>
  </si>
  <si>
    <t>FDLANCD-045-2022(67784)</t>
  </si>
  <si>
    <t>https://community.secop.gov.co/Public/Tendering/OpportunityDetail/Index?noticeUID=CO1.NTC.2599793&amp;isFromPublicArea=True&amp;isModal=False</t>
  </si>
  <si>
    <t xml:space="preserve">JAIRO LEON VARGAS </t>
  </si>
  <si>
    <t>cll 6 N 7 60</t>
  </si>
  <si>
    <t>jairoc.munoz@gobiernobogota.gov.co</t>
  </si>
  <si>
    <t xml:space="preserve">MARIA FERNANDA GUARIN ROMERO </t>
  </si>
  <si>
    <t xml:space="preserve"> $        16.016.000</t>
  </si>
  <si>
    <t>380 - 47 - 994000125796</t>
  </si>
  <si>
    <t xml:space="preserve">JUAN GUILLERMO RODRIGUEZ   </t>
  </si>
  <si>
    <t>NO SE ENCUENTRA CUENTA FINAL DE JULIO NI EN EL EXPEDIENTE NI EN SECOP</t>
  </si>
  <si>
    <t>046-2022-CPS-P(66978)</t>
  </si>
  <si>
    <t>FDLANCD-046-2022(66978)</t>
  </si>
  <si>
    <t>https://community.secop.gov.co/Public/Tendering/OpportunityDetail/Index?noticeUID=CO1.NTC.2604016&amp;isFromPublicArea=True&amp;isModal=False</t>
  </si>
  <si>
    <t>Prestacion de servicios profesionales al area de gestion de desarrollo local Antonio Nariño para apoyar la formulacion, socializacion y seguimiento de los programas y proyectos de inversion, relacionados con la infraestructura del fondo, necesarios para el cumplimiento del plan de desarrollo local.</t>
  </si>
  <si>
    <t>O2-30-11-60-23-30-00000-2207</t>
  </si>
  <si>
    <t>ANA NICELY CASAS GERENA</t>
  </si>
  <si>
    <t xml:space="preserve">carrera 24 # 40 19 </t>
  </si>
  <si>
    <t>ana.casas@gobiernobogota.gov.co</t>
  </si>
  <si>
    <t>14-44-101145289</t>
  </si>
  <si>
    <t>PENDIENTE APROBAR ULTIMA CUENTA- LA CARPPETA SE ENCUENTRA EN CALIDAD DE PRESTAMO</t>
  </si>
  <si>
    <t>047-2022 CPS-P-(66692)</t>
  </si>
  <si>
    <t>FDLANCD-047-2022(66692)</t>
  </si>
  <si>
    <t>https://community.secop.gov.co/Public/Tendering/OpportunityDetail/Index?noticeUID=CO1.NTC.2607498&amp;isFromPublicArea=True&amp;isModal=False</t>
  </si>
  <si>
    <t>Apoyar técnicamente a los responsables e integrantes de los procesos en la implementación de herramientas de gestión, siguiendo los lineamientos metodológicos establecidos por la Oficina Asesora de Planeación de la Secretaría Distrital de Gobierno.</t>
  </si>
  <si>
    <t>ANGELA FERNANDA DIAZ TORRES</t>
  </si>
  <si>
    <t>DG 23B 88C 10 CA 103</t>
  </si>
  <si>
    <t>angela.torres@gobiernobogota.gov.co</t>
  </si>
  <si>
    <t>15-46-101024368</t>
  </si>
  <si>
    <t>048-2022-CPS-AG(66818)</t>
  </si>
  <si>
    <t>FDLANCD-048-2022(66818 )</t>
  </si>
  <si>
    <t>https://community.secop.gov.co/Public/Tendering/OpportunityDetail/Index?noticeUID=CO1.NTC.2607573&amp;isFromPublicArea=True&amp;isModal=False</t>
  </si>
  <si>
    <t>FELIPE ARANGO MORALES</t>
  </si>
  <si>
    <t>CL 36nullSUR 72I 92</t>
  </si>
  <si>
    <t>11-46-101025217</t>
  </si>
  <si>
    <t>049-2022-CPS-AG(68249)</t>
  </si>
  <si>
    <t>FDLANCD-049-2022(68249)</t>
  </si>
  <si>
    <t>https://community.secop.gov.co/Public/Tendering/OpportunityDetail/Index?noticeUID=CO1.NTC.2609975&amp;isFromPublicArea=True&amp;isModal=False</t>
  </si>
  <si>
    <t>Prestar servicios de apoyo a la gestión al fondo de desarrollo local de Antonio Nariño en el acompañamiento a las actividades realizadas dentro de los procesos de participación local.</t>
  </si>
  <si>
    <t>O2-30-11-60-5550000002190</t>
  </si>
  <si>
    <t>JHON NUMAEL URREGO BELTRAN</t>
  </si>
  <si>
    <t>calle 35 sur No 24 B 27</t>
  </si>
  <si>
    <t>john.urrego@gobiernobogota.gov.co</t>
  </si>
  <si>
    <t>14.760.000_x000D_</t>
  </si>
  <si>
    <t>14-46-101065246</t>
  </si>
  <si>
    <t>050-2022 CPS-P(67706)</t>
  </si>
  <si>
    <t>FDLANCD-050-2022(67706)</t>
  </si>
  <si>
    <t>https://community.secop.gov.co/Public/Tendering/OpportunityDetail/Index?noticeUID=CO1.NTC.2612169&amp;isFromPublicArea=True&amp;isModal=False</t>
  </si>
  <si>
    <t>Prestar los servicios técnicos para la operación, seguimiento y cumplimiento de los procesos y procedimientos del servicio social apoyo económico Tipo C, requeridos para el oportuno y adecuado registro, cruce y reporte de los datos del sistema de información y registro de beneficiarios-SIRBE, que contribuyan a la garantía de los derechos de la población mayor en el marco de la política pública social para envejecimiento y la vejez en el Distrito Capital a cargo de la Alcaldía Local</t>
  </si>
  <si>
    <t>O2-30-11-6010-10000001851</t>
  </si>
  <si>
    <t>SEBASTIAN EDUARDO BRAVO ZAFRA</t>
  </si>
  <si>
    <t>AC 11SUR 10A 30</t>
  </si>
  <si>
    <t>sebastian.bravo@gobiernobogota.gov.co</t>
  </si>
  <si>
    <t>15-46-101024598</t>
  </si>
  <si>
    <t>SUSANA ENRIQUEZ</t>
  </si>
  <si>
    <t>051-2022 CPS-P(67790)</t>
  </si>
  <si>
    <t>FDLANCD-051-2022(67709)</t>
  </si>
  <si>
    <t>https://community.secop.gov.co/Public/Tendering/OpportunityDetail/Index?noticeUID=CO1.NTC.2612161&amp;isFromPublicArea=True&amp;isModal=False</t>
  </si>
  <si>
    <t>Prestar servicios profesionales, para apoyar la formulación, ejecución, supervisión, seguimiento cierre y/o liquidación de los procesos contractuales que den respuesta al proyecto de inversión de acciones para establecer acuerdos ciudadanos de la localidad de Antonio Nariño.</t>
  </si>
  <si>
    <t>O2-30-11-6034-50000002183</t>
  </si>
  <si>
    <t xml:space="preserve">HENRY QUINTERO REY </t>
  </si>
  <si>
    <t>calle 72 # 113 21 / Calle 66 No. 59-31 Torre 7 Apto. 1203</t>
  </si>
  <si>
    <t>3204620420 / 3920967</t>
  </si>
  <si>
    <t xml:space="preserve">ALEYRA CAPERA RODRIGUEZ </t>
  </si>
  <si>
    <t>14-46-101073119</t>
  </si>
  <si>
    <t xml:space="preserve">JUAN GUILLERMO RODRIGUEZ </t>
  </si>
  <si>
    <t>FALTAN PAGOS DE ENERO FEBRE MARZO DE LA PERSONA Q SUSCRIBIO CONTRATO Y CUENTA FINAL NO ESTA</t>
  </si>
  <si>
    <t>052-2022 CPS-P(67094)</t>
  </si>
  <si>
    <t>FDLANCD-052-2022(67094)</t>
  </si>
  <si>
    <t>https://community.secop.gov.co/Public/Tendering/OpportunityDetail/Index?noticeUID=CO1.NTC.2612066&amp;isFromPublicArea=True&amp;isModal=False</t>
  </si>
  <si>
    <t>O2-30-11-60557-0000002189</t>
  </si>
  <si>
    <t>JENNY PAOLA MENDIVELSO DUARTE</t>
  </si>
  <si>
    <t>AV Calle 22 No. 89-54 Apto 302 Bloque 3</t>
  </si>
  <si>
    <t>jenny.mendivelso@gobiernobogota.gov.co</t>
  </si>
  <si>
    <t>14-46-101066094</t>
  </si>
  <si>
    <t>053-2022-CPS-P(68140)</t>
  </si>
  <si>
    <t>FDLANCD-053-2022(68140)</t>
  </si>
  <si>
    <t>https://community.secop.gov.co/Public/Tendering/OpportunityDetail/Index?noticeUID=CO1.NTC.2612650&amp;isFromPublicArea=True&amp;isModal=False</t>
  </si>
  <si>
    <t>Prestacion de servicios profesionales para la formulacion, definicion,socializacion y seguimiento de una propuesta integral de intervencion urbanistica en espacios y escenarios locales y su inclusion en los distintos planes, programas y proyectos de inversion..</t>
  </si>
  <si>
    <t>O2-30-11-60-44-90-00000-2186</t>
  </si>
  <si>
    <t>JUAN ANTONIO ZAFRA</t>
  </si>
  <si>
    <t xml:space="preserve">calle 159 # 54 78 </t>
  </si>
  <si>
    <t>juan.zafra@gobiernobogota.gov.co</t>
  </si>
  <si>
    <t>$ 22.032.000</t>
  </si>
  <si>
    <t>390-47-994000068303</t>
  </si>
  <si>
    <t>054-2022-CPS-P (68140)</t>
  </si>
  <si>
    <t>FDLANCD-054-2022(68140)</t>
  </si>
  <si>
    <t>https://community.secop.gov.co/Public/Tendering/OpportunityDetail/Index?noticeUID=CO1.NTC.2612934&amp;isFromPublicArea=True&amp;isModal=False</t>
  </si>
  <si>
    <t>JUAN CAMILO GALLEGO VIVES</t>
  </si>
  <si>
    <t>KR 56 152 B 60</t>
  </si>
  <si>
    <t>juan.Gallego@gobiernobogota.gov.co</t>
  </si>
  <si>
    <t>18-44-101080284</t>
  </si>
  <si>
    <t>055-2022-CPS-P(68140)</t>
  </si>
  <si>
    <t>FDLANCD-055-2022(68140)</t>
  </si>
  <si>
    <t>https://community.secop.gov.co/Public/Tendering/OpportunityDetail/Index?noticeUID=CO1.NTC.2613203&amp;isFromPublicArea=True&amp;isModal=False</t>
  </si>
  <si>
    <t>DAVID FELIPE GIRALDO</t>
  </si>
  <si>
    <t>carrera 13a # 14-32 sur</t>
  </si>
  <si>
    <t>david.giraldo@gobiernobogota.gov.co</t>
  </si>
  <si>
    <t>$ 22.032.000 / 3.240.000</t>
  </si>
  <si>
    <t>08/09/2022 - 27/12/2022</t>
  </si>
  <si>
    <t>582 - 742</t>
  </si>
  <si>
    <t>$ 22.032.000 -3.240.000</t>
  </si>
  <si>
    <t>444 - 575</t>
  </si>
  <si>
    <t>02/09/2022 - 26/12/2022</t>
  </si>
  <si>
    <t>$ 22.032.000 - 3.240.000</t>
  </si>
  <si>
    <t>15-44-101256713</t>
  </si>
  <si>
    <t>056-2022-CPS-P ( 68140)</t>
  </si>
  <si>
    <t>FDLANCD-056-2022(68140)</t>
  </si>
  <si>
    <t>https://community.secop.gov.co/Public/Tendering/OpportunityDetail/Index?noticeUID=CO1.NTC.2613354&amp;isFromPublicArea=True&amp;isModal=False</t>
  </si>
  <si>
    <t xml:space="preserve">O2-30-11-60-10-60-00000-2191	</t>
  </si>
  <si>
    <t>JUAN JOSE LONDOÑO</t>
  </si>
  <si>
    <t>Calle 138 # 58 D - 01 TOrre 10 Apto 102</t>
  </si>
  <si>
    <t>juan.salgado@gobiernobogota.gov.co</t>
  </si>
  <si>
    <t>15-46-101024524</t>
  </si>
  <si>
    <t>057-2022-CPS-P (67781)</t>
  </si>
  <si>
    <t>FDLANCD-057-2022(67781)</t>
  </si>
  <si>
    <t>https://community.secop.gov.co/Public/Tendering/OpportunityDetail/Index?noticeUID=CO1.NTC.2614727&amp;isFromPublicArea=True&amp;isModal=False</t>
  </si>
  <si>
    <t>Prestar servicios profesionales, para apoyar la formulación, ejecución, supervisión, seguimiento cierre y/o liquidación de los procesos contractuales que den respuesta al proyecto de inversión de acciones integrales para la productividad y el emprendimiento de la localidad de Antonio Nariño.</t>
  </si>
  <si>
    <t>O2-30-11-601060000002191</t>
  </si>
  <si>
    <t>JULIO ROBERTO FUENTES MURILLO</t>
  </si>
  <si>
    <t>Transversal 53 bis No 1 b 25</t>
  </si>
  <si>
    <t> julio.fuentes@gobiernobogota.gov.co</t>
  </si>
  <si>
    <t>17-44-101195277</t>
  </si>
  <si>
    <t>058-2022-CPS-P (67569)</t>
  </si>
  <si>
    <t>FDLANCD-058-2022(67569)</t>
  </si>
  <si>
    <t>https://community.secop.gov.co/Public/Tendering/OpportunityDetail/Index?noticeUID=CO1.NTC.2619822&amp;isFromPublicArea=True&amp;isModal=False</t>
  </si>
  <si>
    <t>Coordina, lidera y asesora los planes y estrategias de comunicación interna y externa para la divulgación de los programas, proyectos y actividades de la Alcaldía Local.</t>
  </si>
  <si>
    <t>CARLOS HIGUITA VARGAS</t>
  </si>
  <si>
    <t>cra 80 # 8c 85</t>
  </si>
  <si>
    <t>carlos.higuita@gobiernobogota.gov.co</t>
  </si>
  <si>
    <t>390-47-994000068444</t>
  </si>
  <si>
    <t>059-2022 CPS-P (67406)</t>
  </si>
  <si>
    <t>FDLANCD-059-2022(67406)</t>
  </si>
  <si>
    <t>https://community.secop.gov.co/Public/Tendering/OpportunityDetail/Index?noticeUID=CO1.NTC.2618379&amp;isFromPublicArea=True&amp;isModal=False</t>
  </si>
  <si>
    <t>DAVID GARCIA JIMENEZ</t>
  </si>
  <si>
    <t>Carrera 6 46 94 APT 404</t>
  </si>
  <si>
    <t>david.garcia@gobiernobogota.gov.co</t>
  </si>
  <si>
    <t>18-46-101013036</t>
  </si>
  <si>
    <t>JUAN CARLOS HERNANDEZ</t>
  </si>
  <si>
    <t>060-2022 CPS-AG (68805)</t>
  </si>
  <si>
    <t>FDLANCD-060-2022(68805)</t>
  </si>
  <si>
    <t>https://community.secop.gov.co/Public/Tendering/OpportunityDetail/Index?noticeUID=CO1.NTC.2619369&amp;isFromPublicArea=True&amp;isModal=False</t>
  </si>
  <si>
    <t>Prestación de servicios para apoyar la gestión y ejecución de actividades administrativas y operativas que se adelantan en el Área de Gestión del Desarrollo, Administrativa y Financiera de la Alcaldía Local de Antonio Nariño</t>
  </si>
  <si>
    <t>JHON FREDY ÁLVAREZ BARRERA</t>
  </si>
  <si>
    <t>CALLE 40 BIS SUR Nº 82-86</t>
  </si>
  <si>
    <t>fredy.alvarez@gobiernobogota.gov.co</t>
  </si>
  <si>
    <t>NB-100193832</t>
  </si>
  <si>
    <t xml:space="preserve"> COMPLETO CUENTA FINAL EN EJECUCCION</t>
  </si>
  <si>
    <t>061-2022 CPS-P (69673)</t>
  </si>
  <si>
    <t>FDLANCD-061-2022(69673)</t>
  </si>
  <si>
    <t>https://community.secop.gov.co/Public/Tendering/OpportunityDetail/Index?noticeUID=CO1.NTC.2627549&amp;isFromPublicArea=True&amp;isModal=False</t>
  </si>
  <si>
    <t>Apoyar la formulación, gestión y seguimiento de actividades enfocadas a la gestión ambiental externa, encaminadas a la mitigación de los diferentes impactos ambientales y la conservación de los recursos naturales de la localidad</t>
  </si>
  <si>
    <t>O2-30-11-601240000002203</t>
  </si>
  <si>
    <t>MAYRA JIMENA WILCHEZ GONZALEZ</t>
  </si>
  <si>
    <t>Carrera 13 # 12 - 27 sur</t>
  </si>
  <si>
    <t>mayra.wilches@gobiernobogota.gov.co</t>
  </si>
  <si>
    <t>15-44-101256983</t>
  </si>
  <si>
    <t>062-2022 CPS-AG (67828)</t>
  </si>
  <si>
    <t>FDLANCD-062-2022(67828)</t>
  </si>
  <si>
    <t>https://community.secop.gov.co/Public/Tendering/OpportunityDetail/Index?noticeUID=CO1.NTC.2627329&amp;isFromPublicArea=True&amp;isModal=False</t>
  </si>
  <si>
    <t>Prestar servicios de apoyo a las labores de caracter operacional y/o administrativas que se adelanten en el area de gestion de desarrollo local en el marco del desarrollo de los proyectos de infraestructura de la localidad de Antonio Nariño.</t>
  </si>
  <si>
    <t>O2-30-11-602330000002207</t>
  </si>
  <si>
    <t>JAIME PRIETO RUIZ</t>
  </si>
  <si>
    <t xml:space="preserve">carrera 21 #  29 26 sur </t>
  </si>
  <si>
    <t>jaime.ruiz@gobiernobogota.gov.co</t>
  </si>
  <si>
    <t>14-46-101065398</t>
  </si>
  <si>
    <t>063-2022-CPS-P(66854)</t>
  </si>
  <si>
    <t>FDLANCD-063-2022(66854)</t>
  </si>
  <si>
    <t>https://community.secop.gov.co/Public/Tendering/OpportunityDetail/Index?noticeUID=CO1.NTC.2633703&amp;isFromPublicArea=True&amp;isModal=False</t>
  </si>
  <si>
    <t>KR 23 # 50 65</t>
  </si>
  <si>
    <t>omaira.heredia@gobiernobogota.gov.co</t>
  </si>
  <si>
    <t>$ 2.200.000</t>
  </si>
  <si>
    <t>82.4%</t>
  </si>
  <si>
    <t>14-46-101065695</t>
  </si>
  <si>
    <t>064-2022-CPS-P (67781)</t>
  </si>
  <si>
    <t>FDLANCD-064-2022(67781)</t>
  </si>
  <si>
    <t>https://community.secop.gov.co/Public/Tendering/OpportunityDetail/Index?noticeUID=CO1.NTC.2627875&amp;isFromPublicArea=True&amp;isModal=False</t>
  </si>
  <si>
    <t>CARLOS HERNANDO CASTRO GUEVARA</t>
  </si>
  <si>
    <t>CL 45  # 14 62</t>
  </si>
  <si>
    <t>diegoh.castro@gobiernobogota.gov.co</t>
  </si>
  <si>
    <t>15-46-101027236</t>
  </si>
  <si>
    <t>065-2022 CPS-P(66978)</t>
  </si>
  <si>
    <t>FDLANCD-065-2022(66978)</t>
  </si>
  <si>
    <t>https://community.secop.gov.co/Public/Tendering/OpportunityDetail/Index?noticeUID=CO1.NTC.2643860&amp;isFromPublicArea=True&amp;isModal=False</t>
  </si>
  <si>
    <t>Prestacion de servicios profesionales al area de gestion de desarrollo local Antonio Nariño para apoyar la formulacion, socializacion y seguimiento de los programas y proyectos de inversion, relacionados con la infraestructura del fond, necesarios para el cumplimiento del plan de desarrollo local.</t>
  </si>
  <si>
    <t>VALENTINA ROCHA VEGA</t>
  </si>
  <si>
    <t>venida carrera 68 No. 98a-51 unidad 2 apto 104</t>
  </si>
  <si>
    <t>valentina.rocha@gobiernobogota.gov.co</t>
  </si>
  <si>
    <t>18-44-101080324</t>
  </si>
  <si>
    <t>066-2022-CPS-AG (70779)</t>
  </si>
  <si>
    <t xml:space="preserve">FDLAN-CD-066-2022 (70779)	</t>
  </si>
  <si>
    <t>https://community.secop.gov.co/Public/Tendering/OpportunityDetail/Index?noticeUID=CO1.NTC.2637827&amp;isFromPublicArea=True&amp;isModal=False</t>
  </si>
  <si>
    <t xml:space="preserve">	Prestar servicios de apoyo en la implementación de estrategias que garanticen la promoción y protección del derecho a la participación democrática de los habitantes de la localidad Antonio Nariño y la respuesta oportuna a derechos de petición y trámites asociados</t>
  </si>
  <si>
    <t>O2-30-11-605550000002190</t>
  </si>
  <si>
    <t>JUAN PABLO ZAMBRANO</t>
  </si>
  <si>
    <t>DG 58 NO. 76 C 30 ESTE</t>
  </si>
  <si>
    <t>14-46-101065479</t>
  </si>
  <si>
    <t>COMPLETO CUENTA FINAL CARGADA EN EJECUCCION</t>
  </si>
  <si>
    <t>067-2022 CPS-P (68818)</t>
  </si>
  <si>
    <t>FDLANCD-067-2022(68818)</t>
  </si>
  <si>
    <t>https://community.secop.gov.co/Public/Tendering/OpportunityDetail/Index?noticeUID=CO1.NTC.2637942&amp;isFromPublicArea=True&amp;isModal=False</t>
  </si>
  <si>
    <t>Apoyar al (la) alcalde (sa) local en la promoción, articulación, acompañamiento y seguimiento para la atención y protección de los animales domésticos y silvestres de la localidad.</t>
  </si>
  <si>
    <t>O2-30-11-60-2340000002209</t>
  </si>
  <si>
    <t xml:space="preserve">JENNY ANDREA DELGADO CORDOBA </t>
  </si>
  <si>
    <t>AC 25 B 32 A 48</t>
  </si>
  <si>
    <t xml:space="preserve">BRAYAN NICOLAS ACOSTA </t>
  </si>
  <si>
    <t xml:space="preserve"> $         27.720.000</t>
  </si>
  <si>
    <t>14-46-101072987</t>
  </si>
  <si>
    <t>068-2022 CPS-P(67707)</t>
  </si>
  <si>
    <t>FDLANCD-068-2022(67707)</t>
  </si>
  <si>
    <t>https://community.secop.gov.co/Public/Tendering/OpportunityDetail/Index?noticeUID=CO1.NTC.2644674&amp;isFromPublicArea=True&amp;isModal=False</t>
  </si>
  <si>
    <t>PRESTACIÓN DE SERVICIOS PROFESIONALES PARA LA ADMINISTRACIÓN, DESARROLLO Y FORTALECIMIENTO DE LAS ACTIVIDADES CULTURALES Y ARTÍSTICAS QUE SE BRINDAN A LA COMUNIDAD EN EL TEATRO VILLA MAYOR DE LA LOCALIDAD ANTONIO NARIÑO</t>
  </si>
  <si>
    <t>O2-30-11-60121-0000002201</t>
  </si>
  <si>
    <t>ALVARO ANDRES MARTINEZ CORONEL</t>
  </si>
  <si>
    <t>Calle 95 # 21 - 34</t>
  </si>
  <si>
    <t>alvaro.martinez@gobiernobogota.gov.co</t>
  </si>
  <si>
    <t>380 - 47 - 994000123418</t>
  </si>
  <si>
    <t>CUENTA DE COBRO FINAL CARGADA DE MANERA INCORRECTA Y CUETNA CORRECTA CARGADA EN EJECUCCION DEL CONTRATO</t>
  </si>
  <si>
    <t>069-2022-CPS-P(68723)</t>
  </si>
  <si>
    <t>FDLANCD-069-2022(68723)</t>
  </si>
  <si>
    <t>https://community.secop.gov.co/Public/Tendering/OpportunityDetail/Index?noticeUID=CO1.NTC.2649276&amp;isFromPublicArea=True&amp;isModal=False</t>
  </si>
  <si>
    <t>PRESTAR SERVICIOS PROFESIONALES COMO ABOGADO PARA APOYAR LOS DISTINTOS PROCEDIMIENTOS SANCIONATORIOS Y TRÁMITES ADMINISTRATIVOS QUE ADELANTA EL EQUIPO DE INSPECCIÓN, VIGILANCIA Y CONTROL DEL ÁREA DE GESTIÓN POLICIVA Y JURÍDICA DEL FONDO DE DESARROLLO LOCAL ANTONIO NARIÑO, CON OCASIÓN A LA INFRACCIÓN Y APLICACIÓN DE NORMAS POLICIVAS EN MATERIA DE PROTECCIÓN AL CONSUMIDOR, CONTROL DE CALIDAD, PRECIOS, PESAS Y MEDIDAS.</t>
  </si>
  <si>
    <t>O2-30-11-60-5570000002189</t>
  </si>
  <si>
    <t>KR 25BIS 730 SUR</t>
  </si>
  <si>
    <t>Adriana.Herrera@gobiernobogota.gov.co</t>
  </si>
  <si>
    <t>17-44-101195358</t>
  </si>
  <si>
    <t>ERIKA MACIAS</t>
  </si>
  <si>
    <t>070-2022-CPS-AG-(67161)</t>
  </si>
  <si>
    <t>FDLANCD-070-2022(67161)</t>
  </si>
  <si>
    <t>https://community.secop.gov.co/Public/Tendering/OpportunityDetail/Index?noticeUID=CO1.NTC.2647125&amp;isFromPublicArea=True&amp;isModal=False</t>
  </si>
  <si>
    <t xml:space="preserve">ALLISON CAMILA AREVALO </t>
  </si>
  <si>
    <t>Calle 63 H Bis # 119B - 19</t>
  </si>
  <si>
    <t>alison.arevalo@gobiernobogota.gov.co</t>
  </si>
  <si>
    <t xml:space="preserve">MARIA ALEJANDRA CASTRILLON </t>
  </si>
  <si>
    <t>390 - 47 - 994000071233</t>
  </si>
  <si>
    <t>COMPLETO- EN LA ULTIMA CUENTA APARECE COBRO  POR EL MES DE JULIO Y POR LA SUSPENCION QUE SE REALIZO DEBERIA SER AGOSTO CUENTA CON LIBERACION DE SALDOS</t>
  </si>
  <si>
    <t>071-2022-CPS-AG(68818)</t>
  </si>
  <si>
    <t>FDLANCD-071-2022(68818)</t>
  </si>
  <si>
    <t>https://community.secop.gov.co/Public/Tendering/OpportunityDetail/Index?noticeUID=CO1.NTC.2653497&amp;isFromPublicArea=True&amp;isModal=False</t>
  </si>
  <si>
    <t>LIBARDO RUBEN CUELLAR BURGOS</t>
  </si>
  <si>
    <t>carrera 68 h # 43c 25 sur</t>
  </si>
  <si>
    <t>libardoburgos16@gmail.com</t>
  </si>
  <si>
    <t>380-47-994000123471</t>
  </si>
  <si>
    <t>072-2022-CPS-P (67094)</t>
  </si>
  <si>
    <t>FDLANCD-072-2022(67094)</t>
  </si>
  <si>
    <t>https://community.secop.gov.co/Public/Tendering/OpportunityDetail/Index?noticeUID=CO1.NTC.2652304&amp;isFromPublicArea=True&amp;isModal=False</t>
  </si>
  <si>
    <t>JARDIN IDALIS DIAZ PAYARES</t>
  </si>
  <si>
    <t>KR 25 12- 31</t>
  </si>
  <si>
    <t>3213445278-3014027156</t>
  </si>
  <si>
    <t>jardindiazp@hotmail.com</t>
  </si>
  <si>
    <t>53-46-101007891</t>
  </si>
  <si>
    <t>W3ILLIAM CALDERON</t>
  </si>
  <si>
    <t>FALTA CARGAR LA ULTIMA CUENTA Y APROBAR LA 6</t>
  </si>
  <si>
    <t>073-2022-CPS-AG (66818)</t>
  </si>
  <si>
    <t>FDLNACD-073-2022(66818)</t>
  </si>
  <si>
    <t>https://community.secop.gov.co/Public/Tendering/OpportunityDetail/Index?noticeUID=CO1.NTC.2653339&amp;isFromPublicArea=True&amp;isModal=False</t>
  </si>
  <si>
    <t xml:space="preserve">NELSON MAURICIO URIBE </t>
  </si>
  <si>
    <t>calle 59 sur # 93c-46 / CL 68 SUR No 77J16</t>
  </si>
  <si>
    <t>3188661439 / 3014018837</t>
  </si>
  <si>
    <t>mauroouribee@gmail.com</t>
  </si>
  <si>
    <t xml:space="preserve">DIEGO ALEJANDRO SILVA </t>
  </si>
  <si>
    <t xml:space="preserve"> $         19.680.000</t>
  </si>
  <si>
    <t>14-46-101072878</t>
  </si>
  <si>
    <t xml:space="preserve">NO CUENTA CON PRIMERA CUENTA DE CEDENTE </t>
  </si>
  <si>
    <t>074-2022-CPS-P-(68931)</t>
  </si>
  <si>
    <t>FDLNACD-074-2022(68931)</t>
  </si>
  <si>
    <t>https://community.secop.gov.co/Public/Tendering/OpportunityDetail/Index?noticeUID=CO1.NTC.2653860&amp;isFromPublicArea=True&amp;isModal=False</t>
  </si>
  <si>
    <t>Prestar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</si>
  <si>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CARRERA 72C # 7F 13</t>
  </si>
  <si>
    <t>mafguarin@hotmail.es</t>
  </si>
  <si>
    <t xml:space="preserve">YEISSON GERARDO SUA CAJAMARCA </t>
  </si>
  <si>
    <t xml:space="preserve"> $         32.400.000</t>
  </si>
  <si>
    <t>380 - 47 - 994000125795</t>
  </si>
  <si>
    <t>SE CARGA CUENTA DE JUNIO Y JULIO Q NO SE ENCONTRABAN SE CARGA EN EJECUCCION DEL CONTRATO Y HACE FALTA COBRAR LA CUENTA FINAL DE SEPTIEMBRE</t>
  </si>
  <si>
    <t>075-2022-CPS-P(68723)</t>
  </si>
  <si>
    <t>FDLNACD-075-2022(68723)</t>
  </si>
  <si>
    <t>https://community.secop.gov.co/Public/Tendering/OpportunityDetail/Index?noticeUID=CO1.NTC.2683822&amp;isFromPublicArea=True&amp;isModal=False</t>
  </si>
  <si>
    <t>JOHANA VANESSA ALVAREZ RODRIGUEZ</t>
  </si>
  <si>
    <t>AK 7 52 44</t>
  </si>
  <si>
    <t>vane-alvarez@hotmail.com</t>
  </si>
  <si>
    <t>14-44-101146907</t>
  </si>
  <si>
    <t>SE CARGA ULTIMA CUENTA EN EJECUCCION DEL CONTRATO</t>
  </si>
  <si>
    <t>076-2022-CPS-P(68795)</t>
  </si>
  <si>
    <t>FDLNACD-076-2022(68795)</t>
  </si>
  <si>
    <t>https://community.secop.gov.co/Public/Tendering/OpportunityDetail/Index?noticeUID=CO1.NTC.2683814&amp;isFromPublicArea=True&amp;isModal=False</t>
  </si>
  <si>
    <t>Servicios profesionales para apoyar al alcalde de la Localidad Antonio Nariño en la implementación de mejoras a nivel medio ambientales y la gestión del riesgo.</t>
  </si>
  <si>
    <t>O2-30-11-60-2300000002205</t>
  </si>
  <si>
    <t>MARIA ALEJANDRA MORENO GIRALDO</t>
  </si>
  <si>
    <t>cra90#23i-70 casa 46</t>
  </si>
  <si>
    <t>m.alejandramoreno2@gmail.com</t>
  </si>
  <si>
    <t>33-46-101040038</t>
  </si>
  <si>
    <t>077-2022 CPS-P (66854)</t>
  </si>
  <si>
    <t>FDLNACD-077-2022(66854)</t>
  </si>
  <si>
    <t>CALLE 11 NUMERO 7-17</t>
  </si>
  <si>
    <t>mnmv182@gmail.com</t>
  </si>
  <si>
    <t>$ 1.400.000</t>
  </si>
  <si>
    <t>390 47 994000069502</t>
  </si>
  <si>
    <t>078-2022-CPS-P(67771)</t>
  </si>
  <si>
    <t>FDLNACD-078-2022(67771)</t>
  </si>
  <si>
    <t>https://community.secop.gov.co/Public/Tendering/OpportunityDetail/Index?noticeUID=CO1.NTC.2684240&amp;isFromPublicArea=True&amp;isModal=False</t>
  </si>
  <si>
    <t>Prestar servicios profesionales, para apoyar la formulación, ejecución, supervisión, seguimiento cierre y/o liquidación de los procesos contractuales que den respuesta al proyecto de inversión de acciones para la construcción de memoria, verdad, reparación, víctimas, paz y reconciliación de la localidad de Antonio Nariño</t>
  </si>
  <si>
    <t>O2-30-11-60-33-90000002165</t>
  </si>
  <si>
    <t>CELESTE VALENTINA PESCADOR ALBA</t>
  </si>
  <si>
    <t>calle 143#118-20</t>
  </si>
  <si>
    <t>valentinacpescador@gmail.com</t>
  </si>
  <si>
    <t>36-46-101015044</t>
  </si>
  <si>
    <t>079-2022-CPS-P (67792)</t>
  </si>
  <si>
    <t>FDLNACD-079-2022(67792)</t>
  </si>
  <si>
    <t>https://community.secop.gov.co/Public/Tendering/OpportunityDetail/Index?noticeUID=CO1.NTC.2695308&amp;isFromPublicArea=True&amp;isModal=False</t>
  </si>
  <si>
    <t>Prestar servicios profesionales al despacho del Alcalde local para el seguimiento de la gestión financiera del presupuesto del Plan de Desarrollo Local y el apoyo a las actividades inherentes al Modelo de Planeación y Gestión</t>
  </si>
  <si>
    <t>O2-01-16-05-57-000000-2198</t>
  </si>
  <si>
    <t xml:space="preserve">PAULA VANNESA LANCHEROS RAMIREZ </t>
  </si>
  <si>
    <t>AC 6 72 C 29</t>
  </si>
  <si>
    <t xml:space="preserve">MANUEL EDUARDO ROJAS GUZMAN </t>
  </si>
  <si>
    <t xml:space="preserve"> $         30.600.000</t>
  </si>
  <si>
    <t xml:space="preserve">	390-47-994000070951</t>
  </si>
  <si>
    <t>FALTA COBRAR ULTIMA CUENTA</t>
  </si>
  <si>
    <t>080-2022-CPS-P (67795)</t>
  </si>
  <si>
    <t>FDLNACD-080-2022(67795)</t>
  </si>
  <si>
    <t>https://community.secop.gov.co/Public/Tendering/OpportunityDetail/Index?noticeUID=CO1.NTC.2695359&amp;isFromPublicArea=True&amp;isModal=False</t>
  </si>
  <si>
    <t>PRESTACIÓN DE SERVICIOS PROFESIONALES PARA APOYAR AL ÁREA GESTIÓN DEL DESARROLLO, ADMINISTRATIVA Y FINANCIERA DE LA ALCALDÍA LOCAL EN LA ELABORACIÓN DE ESTUDIOS DEL SECTOR Y DEMÁS ACTIVIDADES FINANCIERAS Y PRESUPUESTALES NECESARIAS PARA LOS PROCESOS DE CONTRATACIÓN QUE ADELANTA EL FONDO DE DESARROLLO LOCAL DE ANTONIO NARIÑO</t>
  </si>
  <si>
    <t>JAIME ARIAS GUZMAN</t>
  </si>
  <si>
    <t>calle 129 B No. 55-20 torre 1 apto 302</t>
  </si>
  <si>
    <t>jaime_arias68@outlook.es</t>
  </si>
  <si>
    <t>17-44-101195495</t>
  </si>
  <si>
    <t>081-2022-CPS-AG (66818)</t>
  </si>
  <si>
    <t>FDLANCD-081-2022(66818)</t>
  </si>
  <si>
    <t>https://community.secop.gov.co/Public/Tendering/OpportunityDetail/Index?noticeUID=CO1.NTC.2693979&amp;isFromPublicArea=True&amp;isModal=False</t>
  </si>
  <si>
    <t>Prestar servicios de apoyo a la gestión del fondo de desarrollo local de Antonio Nariño en los asuntos operativos relacionados con la seguridad, la convivencia y el desarrollo de actividad económica en la localidad, con conformidad con el marco normativo aplicable en la materia</t>
  </si>
  <si>
    <t>WILLIAN ARMANDO VELA ULLOA</t>
  </si>
  <si>
    <t>CALLE 13 A # 12 C 30</t>
  </si>
  <si>
    <t>willarvel@hotmail.com</t>
  </si>
  <si>
    <t>390 47 994000069981</t>
  </si>
  <si>
    <t>082-2022 CPS-P(66818)</t>
  </si>
  <si>
    <t>FDLANCD-082-2022(66818)</t>
  </si>
  <si>
    <t>https://community.secop.gov.co/Public/Tendering/OpportunityDetail/Index?noticeUID=CO1.NTC.2704484&amp;isFromPublicArea=True&amp;isModal=False</t>
  </si>
  <si>
    <t>O2-30-11-60557-0000002198</t>
  </si>
  <si>
    <t>ALVARO AMARIS ROJAS</t>
  </si>
  <si>
    <t>Carrera 17 No. 14A-35 Sur</t>
  </si>
  <si>
    <t>alvaroamaris@hotmail.com</t>
  </si>
  <si>
    <t>15-46-101026383</t>
  </si>
  <si>
    <t>083-2022 CPS-P (70024)</t>
  </si>
  <si>
    <t>FDLANCD-083-2022(70024)</t>
  </si>
  <si>
    <t>https://community.secop.gov.co/Public/Tendering/OpportunityDetail/Index?noticeUID=CO1.NTC.2724380&amp;isFromPublicArea=True&amp;isModal=False</t>
  </si>
  <si>
    <t>SARA JIMENEZ NIETO</t>
  </si>
  <si>
    <t>CALLE 71B # 87 13</t>
  </si>
  <si>
    <t>sara.jimenez@live.com</t>
  </si>
  <si>
    <t>380 47 994000124855</t>
  </si>
  <si>
    <t>ALVARO MARTINEZ</t>
  </si>
  <si>
    <t>084-2022-CPS-AG(68249)</t>
  </si>
  <si>
    <t>FDLANCD-084-2022(68249)</t>
  </si>
  <si>
    <t>https://community.secop.gov.co/Public/Tendering/OpportunityDetail/Index?noticeUID=CO1.NTC.2698845&amp;isFromPublicArea=True&amp;isModal=False</t>
  </si>
  <si>
    <t>Prestar servicios de apoyo a la gestión al fondo de desarrollo local de Antonio Nariño en el acompañamiento a las actividades realizadas dentro de los procesos de participación local</t>
  </si>
  <si>
    <t>NORELLA DEL PILAR FLECHAS GUERRERO</t>
  </si>
  <si>
    <t>CRA 19 # 7 44 SUR</t>
  </si>
  <si>
    <t>noreguerrero05222@gmail.com</t>
  </si>
  <si>
    <t>SEGUROS MUNDIAL</t>
  </si>
  <si>
    <t>CV-100020301</t>
  </si>
  <si>
    <t>085-2022-CPS-AG(67473)</t>
  </si>
  <si>
    <t>FDLANCD-085-2022(67473)</t>
  </si>
  <si>
    <t>https://community.secop.gov.co/Public/Tendering/OpportunityDetail/Index?noticeUID=CO1.NTC.2698456&amp;isFromPublicArea=True&amp;isModal=False</t>
  </si>
  <si>
    <t>Prestar servicios de apoyo a la gestion en las labores asistenciales a las actividades relacionadas con la inspeccion, vigilancia y control que deba adelantar la alcaldia local en materia de actividad economica, despachos comisorios y convivencia ciudadana en la localidad.</t>
  </si>
  <si>
    <t>NATALY ACEVEDO BUITRAGO</t>
  </si>
  <si>
    <t>calle 30 sur 13-88</t>
  </si>
  <si>
    <t> nataly.acevedo@gobiernobogota.gov.co</t>
  </si>
  <si>
    <t xml:space="preserve">SANTIAGO DUQUE </t>
  </si>
  <si>
    <t>086-2022-CPS-P(67789)</t>
  </si>
  <si>
    <t>FDLANCD-086-2022(67789)</t>
  </si>
  <si>
    <t>https://community.secop.gov.co/Public/Tendering/OpportunityDetail/Index?noticeUID=CO1.NTC.2708750&amp;isFromPublicArea=True&amp;isModal=False</t>
  </si>
  <si>
    <t>Prestar servicios profesionales, para apoyar la formulación, ejecución, supervisión,seguimiento cierre y/o liquidación de los procesos contractuales que den respuesta al proyecto de inversión relacionado con acciones de promoción para la educación superior de la localidad de Antonio Nariño.</t>
  </si>
  <si>
    <t>O2-30-11-60-1170000002048</t>
  </si>
  <si>
    <t>MARTHA YANET MORALES CASTILLO</t>
  </si>
  <si>
    <t>CALLE 38 BIS SUR No. 33-87</t>
  </si>
  <si>
    <t>marta.morales@gobiernobogota.gov.co</t>
  </si>
  <si>
    <t>17-44-101195654</t>
  </si>
  <si>
    <t>087-2022-CPS-AG(67114)</t>
  </si>
  <si>
    <t>FDLANCD-087-2022(67114)</t>
  </si>
  <si>
    <t>https://community.secop.gov.co/Public/Tendering/OpportunityDetail/Index?noticeUID=CO1.NTC.2707022&amp;isFromPublicArea=True&amp;isModal=False</t>
  </si>
  <si>
    <t>PRESTACIÓN DE SERVICIOS DE APOYO A LA GESTIÓN AL DESPACHO DEL ALCALDE LOCAL DE ANTONIO NARIÑO EN EL MANEJO DE LOS DISTINTOS ASUNTOS Y TRAMITES ASOCIADOS CON LA GESTIÓN ADMINISTRATIVA LOCAL.</t>
  </si>
  <si>
    <t>AMPARO TORRES ESGUERRA</t>
  </si>
  <si>
    <t>CL 63 G 118 A 47</t>
  </si>
  <si>
    <t>amparo.torres@gobiernobogota.gov.co</t>
  </si>
  <si>
    <t>61-46-101015630</t>
  </si>
  <si>
    <t>088-2022-CPS-P-(67785)</t>
  </si>
  <si>
    <t>FDLANCD-088-2022(67785)</t>
  </si>
  <si>
    <t>https://community.secop.gov.co/Public/Tendering/OpportunityDetail/Index?noticeUID=CO1.NTC.2705126&amp;isFromPublicArea=True&amp;isModal=False</t>
  </si>
  <si>
    <t>Prestar servicios profesionales, para apoyar la formulación, ejecución, supervisión, seguimiento cierre y/o liquidación de los procesos contractuales que den respuesta al proyecto de inversión para acciones de fomento y promoción de actividades en el campo deportivo de la localidad de Antonio Nariño</t>
  </si>
  <si>
    <t>O2-30-11-60-12-00-00000-2200</t>
  </si>
  <si>
    <t>JENNIFFER ROJAS HERNANDEZ</t>
  </si>
  <si>
    <t>CL 7SUR 1814</t>
  </si>
  <si>
    <t>Jennyffer.rojas@gobiernobogota.gov.co</t>
  </si>
  <si>
    <t xml:space="preserve">	17-44-101195594</t>
  </si>
  <si>
    <t>NO ESTA LA CUENTA FINAL CORRESPONDIENTE A LOS DIAS DE JULO</t>
  </si>
  <si>
    <t>089-2022-CPS-AG-(67774)</t>
  </si>
  <si>
    <t>FDLANCD-089-2022(67774)</t>
  </si>
  <si>
    <t>https://community.secop.gov.co/Public/Tendering/OpportunityDetail/Index?noticeUID=CO1.NTC.2707241&amp;isFromPublicArea=True&amp;isModal=False</t>
  </si>
  <si>
    <t xml:space="preserve">MIGUEL ANGEL PRIETO ZAMUDIO </t>
  </si>
  <si>
    <t>carrera 82 # 8c 70 / KR 82     78 12</t>
  </si>
  <si>
    <t>3024636955 / 2515864</t>
  </si>
  <si>
    <t>mprietoz@gmail.com</t>
  </si>
  <si>
    <t>Publicado el crp del  Cto 189</t>
  </si>
  <si>
    <t xml:space="preserve">ANDRES FELIPE ARIZA PANQUEBA </t>
  </si>
  <si>
    <t xml:space="preserve">	2146101047238</t>
  </si>
  <si>
    <t>090-2022 CPS-P (67791)</t>
  </si>
  <si>
    <t>FDLANCD-090-2022(67791)</t>
  </si>
  <si>
    <t>https://community.secop.gov.co/Public/Tendering/OpportunityDetail/Index?noticeUID=CO1.NTC.2705384&amp;isFromPublicArea=True&amp;isModal=False</t>
  </si>
  <si>
    <t>Prestar servicios profesionales, para apoyar la formulación, ejecución, supervisión, seguimiento cierre y/o liquidación de los procesos contractuales que den respuesta al proyecto de inversión de acciones de fomento y fortalecimiento de procesos participativos de la localidad de Antonio Nariño.</t>
  </si>
  <si>
    <t xml:space="preserve">CAMILO ANDRES BOGOTA RONCANCIO </t>
  </si>
  <si>
    <t>carrera 32b # 11 43 sur</t>
  </si>
  <si>
    <t>Camilo.bogota@gobiernobogota.gov.co</t>
  </si>
  <si>
    <t xml:space="preserve">	11-46-10126264</t>
  </si>
  <si>
    <t>SE ESCANEA PAGO FINAL DE SEPTIEMBRE</t>
  </si>
  <si>
    <t>091-2022-CPS-P(67741)</t>
  </si>
  <si>
    <t>FDLANCD-091-2022(69423)</t>
  </si>
  <si>
    <t>https://community.secop.gov.co/Public/Tendering/OpportunityDetail/Index?noticeUID=CO1.NTC.2795109&amp;isFromPublicArea=True&amp;isModal=False</t>
  </si>
  <si>
    <t>Apoyar y dar soporte técnico al administrador y usuario final de la red de sistemas y tecnología e información de la Alcaldía Local</t>
  </si>
  <si>
    <t>YEORGETH SUSANA RUBIANO CRISTIANO</t>
  </si>
  <si>
    <t>calle 73 bis sur # 77k 66</t>
  </si>
  <si>
    <t xml:space="preserve">	21-46-101046388</t>
  </si>
  <si>
    <t>ABEL CASTIBLANCO</t>
  </si>
  <si>
    <t>092-2022-CPS-AG (69794)</t>
  </si>
  <si>
    <t>FDLANCD-092-2022(69794)</t>
  </si>
  <si>
    <t>https://community.secop.gov.co/Public/Tendering/OpportunityDetail/Index?noticeUID=CO1.NTC.2709177&amp;isFromPublicArea=True&amp;isModal=False</t>
  </si>
  <si>
    <t>LEIDY DAYANNA RODRIGUEZ</t>
  </si>
  <si>
    <t>calle 54 sur # 5b 34</t>
  </si>
  <si>
    <t> ledy.rodriguez@gobiernobogota.gov.co</t>
  </si>
  <si>
    <t>17-44-101195574</t>
  </si>
  <si>
    <t xml:space="preserve">FALTA APROBAR LA POLIZA Y LA ULTIMA CUENTA </t>
  </si>
  <si>
    <t>093-2022-CPS-P (67730)</t>
  </si>
  <si>
    <t>FDLANCD-093-2022(67730)</t>
  </si>
  <si>
    <t>https://community.secop.gov.co/Public/Tendering/OpportunityDetail/Index?noticeUID=CO1.NTC.2709355&amp;isFromPublicArea=True&amp;isModal=False</t>
  </si>
  <si>
    <t>Apoya el cubrimiento de las actividades, cronogramas y agenda de la Alcaldía local a nivel interno y externo, así como la generación de contenidos periodísticos</t>
  </si>
  <si>
    <t>MARIA CONSUELO BELTRAN BURGOS</t>
  </si>
  <si>
    <t>calle 2 # 39a 33</t>
  </si>
  <si>
    <t>ASEGURADORA SOLIDARIA</t>
  </si>
  <si>
    <t>390-47.994000069587</t>
  </si>
  <si>
    <t>SE CARGA CUENTA FINAL EN EJECCUCION DEL CONTRATO</t>
  </si>
  <si>
    <t>094-2022-CPS-AG(66818)</t>
  </si>
  <si>
    <t>FDLANCD-094-2022(66818)</t>
  </si>
  <si>
    <t>https://community.secop.gov.co/Public/Tendering/OpportunityDetail/Index?noticeUID=CO1.NTC.2715050&amp;isFromPublicArea=True&amp;isModal=False</t>
  </si>
  <si>
    <t>CARRERA 23 # 19 - 02 SUR</t>
  </si>
  <si>
    <t>15-46-101026374</t>
  </si>
  <si>
    <t>095-2022-CPS-P(67795)</t>
  </si>
  <si>
    <t>FDLANCD-095-2022(67795)</t>
  </si>
  <si>
    <t>https://community.secop.gov.co/Public/Tendering/OpportunityDetail/Index?noticeUID=CO1.NTC.2724669&amp;isFromPublicArea=True&amp;isModal=False</t>
  </si>
  <si>
    <t>SERGIO AUGUSTO BELTRAN MARTIN</t>
  </si>
  <si>
    <t>cr. 55 b 186 32</t>
  </si>
  <si>
    <t>sergio.beltran@gobiernobogota.gov.co</t>
  </si>
  <si>
    <t>15-46-101026151</t>
  </si>
  <si>
    <t>096-2022-CPS-P (68255)</t>
  </si>
  <si>
    <t>FDLANCD-96-2022(68255)</t>
  </si>
  <si>
    <t>https://community.secop.gov.co/Public/Tendering/OpportunityDetail/Index?noticeUID=CO1.NTC.2730785&amp;isFromPublicArea=True&amp;isModal=False</t>
  </si>
  <si>
    <t>Apoyar jurídicamente la ejecución de las acciones requeridas para la depuración de las actuaciones administrativas que cursan en la Alcaldía Local</t>
  </si>
  <si>
    <t>Cra 18 No 10 28 sur</t>
  </si>
  <si>
    <t>julio.gomez@gobiernobogota.gov.co</t>
  </si>
  <si>
    <t>17-44-101195635</t>
  </si>
  <si>
    <t>RAUL VARGAS</t>
  </si>
  <si>
    <t>097-2022-CPS-P (67788)</t>
  </si>
  <si>
    <t>FDLANCD-097-2022(67788)</t>
  </si>
  <si>
    <t>https://community.secop.gov.co/Public/Tendering/OpportunityDetail/Index?noticeUID=CO1.NTC.2729431&amp;isFromPublicArea=True&amp;isModal=False</t>
  </si>
  <si>
    <t>PRESTAR SERVICIOS PROFESIONALES, PARA APOYAR LA FORMULACIÓN, EJECUCIÓN, SUPERVISIÓN, SEGUIMIENTO CIERRE Y/O LIQUIDACIÓN DE LOS PROCESOS CONTRACTUALES QUE DEN RESPUESTA AL PROYECTO DE INVERSIÓN PARA LAS ACCIONES DE FOMENTO Y PROMOCIÓN DE ACTIVIDADES ARTÍSTICAS, INTERCULTURALES, CULTURALES Y/O PATRIMONIALES DE LA LOCALIDAD DE ANTONIO NARIÑO.</t>
  </si>
  <si>
    <t>O2-30-11-60-1210000002201</t>
  </si>
  <si>
    <t>FABIAN ENRIQUE DAZA MORALES</t>
  </si>
  <si>
    <t>KR 68 C 22 B 71</t>
  </si>
  <si>
    <t>fabian.daza@gobiernobogota.gov.co</t>
  </si>
  <si>
    <t>098-2022 CPS-P (68255)</t>
  </si>
  <si>
    <t>FDLANCD-098-2022(68255)</t>
  </si>
  <si>
    <t>https://community.secop.gov.co/Public/Tendering/OpportunityDetail/Index?noticeUID=CO1.NTC.2734604&amp;isFromPublicArea=True&amp;isModal=False</t>
  </si>
  <si>
    <t>Apoyar jurídicamente la ejecución de las acciones requeridas para la depuración de las actuaciones administrativas que cursan en la Alcaldía Local.</t>
  </si>
  <si>
    <t>ANGEE BRIGETH PACHECO AMADO</t>
  </si>
  <si>
    <t>calle 76 a sur # 14 43 interior 2</t>
  </si>
  <si>
    <t>angee.pacheco@gobiernobogota.gov.co</t>
  </si>
  <si>
    <t>21-46-101044049</t>
  </si>
  <si>
    <t>099-2022 CPS-P(68255)</t>
  </si>
  <si>
    <t>FDLANCD-099-2022(68255)</t>
  </si>
  <si>
    <t>https://community.secop.gov.co/Public/Tendering/OpportunityDetail/Index?noticeUID=CO1.NTC.2734795&amp;isFromPublicArea=True&amp;isModal=False</t>
  </si>
  <si>
    <t>CL 63G 118A 47</t>
  </si>
  <si>
    <t>adrianak.avila@gobiernobogota.gov.co</t>
  </si>
  <si>
    <t>17-44-101195691</t>
  </si>
  <si>
    <t>100-2022 CPS-P(68255)</t>
  </si>
  <si>
    <t>FDLANCD-100-2022(68255)</t>
  </si>
  <si>
    <t>https://community.secop.gov.co/Public/Tendering/OpportunityDetail/Index?noticeUID=CO1.NTC.2736764&amp;isFromPublicArea=True&amp;isModal=False</t>
  </si>
  <si>
    <t>JOSE DANIEL CHAMORRO VASQUEZ</t>
  </si>
  <si>
    <t>CL 25A 31A 63</t>
  </si>
  <si>
    <t>jose.chamorro@gobiernobogota.gov.co</t>
  </si>
  <si>
    <t>14-44-101147614</t>
  </si>
  <si>
    <t>101-2022-CPS-P (67771)</t>
  </si>
  <si>
    <t>FDLANCD-101-2022(67771)</t>
  </si>
  <si>
    <t>https://community.secop.gov.co/Public/Tendering/OpportunityDetail/Index?noticeUID=CO1.NTC.2732985&amp;isFromPublicArea=True&amp;isModal=False</t>
  </si>
  <si>
    <t>O2-30-11-60-33-90-00000-2165</t>
  </si>
  <si>
    <t>GINNA LIZETH SERNA</t>
  </si>
  <si>
    <t>Cl 58m Bis sur # 78-06 int 73</t>
  </si>
  <si>
    <t>ginna.serna@gobiernobogota.gov.co</t>
  </si>
  <si>
    <t>14-44-101147208</t>
  </si>
  <si>
    <t>102-2022-CPS-P-(68195)</t>
  </si>
  <si>
    <t>FDLANCD-102-2022(68195)</t>
  </si>
  <si>
    <t>https://community.secop.gov.co/Public/Tendering/OpportunityDetail/Index?noticeUID=CO1.NTC.2741330&amp;isFromPublicArea=True&amp;isModal=False</t>
  </si>
  <si>
    <t>Prestar servicios profesionales como abogado para apoyar los distintos procedimientos sancionatorios y trámites administrativos que adelante el equipo de inspección, vigilancia y control del área de gestión policiva y jurídica del Fondo de Desarrollo Local Antonio Nariño, con ocasión a la infracción y aplicación de normas policivas y apoyo al despacho del alcalde local en asuntos relacionados con despachos comisorios</t>
  </si>
  <si>
    <t>CRISTIAN ALFONSO MONCADA LUGO</t>
  </si>
  <si>
    <t>KR 24D 1815 SUR</t>
  </si>
  <si>
    <t>cristian.moncada@gobiernobogota.gov.co</t>
  </si>
  <si>
    <t>17-44-101195673</t>
  </si>
  <si>
    <t>103-2022-CPS-P(68255)</t>
  </si>
  <si>
    <t>FDLANCD-103-2022(68255)</t>
  </si>
  <si>
    <t>https://community.secop.gov.co/Public/Tendering/OpportunityDetail/Index?noticeUID=CO1.NTC.2736552&amp;isFromPublicArea=True&amp;isModal=False</t>
  </si>
  <si>
    <t>JAIRO CAMILO MUÑOZ SANTACRUZ</t>
  </si>
  <si>
    <t>KR 34 8 78</t>
  </si>
  <si>
    <t> jairoc.munoz@gobiernobogota.gov.co</t>
  </si>
  <si>
    <t>41-44-101252769</t>
  </si>
  <si>
    <t xml:space="preserve">PENDIENTE APROBAR ULTIMA CUENTA </t>
  </si>
  <si>
    <t>104-2022-CPS-P(66978)</t>
  </si>
  <si>
    <t>FDLANCD-104-2022(66978)</t>
  </si>
  <si>
    <t>https://community.secop.gov.co/Public/Tendering/OpportunityDetail/Index?noticeUID=CO1.NTC.2741857&amp;isFromPublicArea=True&amp;isModal=False</t>
  </si>
  <si>
    <t>PRESTACIÓN DE SERVICIOS PROFESIONALES AL ÁREA DE GESTIÓN DE DESARROLLO LOCAL ANTONIO NARIÑO PARA APOYAR LA FORMULACIÓN, SOCIALIZACIÓN Y SEGUIMIENTO DE LOS PROGRAMAS Y PROYECTOS DE INVERSIÓN, RELACIONADOS CON LA INFRAESTRUCTURA DEL FONDO, NECESARIOS PARA EL CUMPLIMIENTO DEL PLAN DE DESARROLLO LOCAL</t>
  </si>
  <si>
    <t>O23011602330000002207</t>
  </si>
  <si>
    <t>NELLY CATALINA ORTEGA GOMEZ</t>
  </si>
  <si>
    <t>KR 9b 17 03</t>
  </si>
  <si>
    <t>nelly.ortega@gobiernobogota.gov.co</t>
  </si>
  <si>
    <t>51-46-101011967</t>
  </si>
  <si>
    <t>PENDIENTE RADICAR CUENTA DE JUNIO Y JULIO</t>
  </si>
  <si>
    <t>105-2022-CPS-P (68189)</t>
  </si>
  <si>
    <t>FDLANCD-105-2022(68189)</t>
  </si>
  <si>
    <t>https://community.secop.gov.co/Public/Tendering/OpportunityDetail/Index?noticeUID=CO1.NTC.2741778&amp;isFromPublicArea=True&amp;isModal=False</t>
  </si>
  <si>
    <t>Prestar los servicios profesionales como abogado para fortalecer el equipo de inspección, vigilancia y control del área de gestión policiva del fondo de desarrollolocal de Antonio Nariño en cobros persuasivos</t>
  </si>
  <si>
    <t>LAURA YESSENIA LOPEZ</t>
  </si>
  <si>
    <t>calle 49b sur # 9a 94</t>
  </si>
  <si>
    <t>Lauray.lopez@gobiernobogota.gov.co</t>
  </si>
  <si>
    <t>17-44-101195861</t>
  </si>
  <si>
    <t>JORGE FUENTES</t>
  </si>
  <si>
    <t>106-2022 CPS-AG (68232)</t>
  </si>
  <si>
    <t>FDLANCD-106-2022(68232)</t>
  </si>
  <si>
    <t>https://community.secop.gov.co/Public/Tendering/OpportunityDetail/Index?noticeUID=CO1.NTC.2743024&amp;isFromPublicArea=True&amp;isModal=False</t>
  </si>
  <si>
    <t>Apoyar administrativa y asistencialmente a las Inspecciones de Policía de la Localidad.</t>
  </si>
  <si>
    <t>ANDRES GUILLERMO ARRIETA GARCIA</t>
  </si>
  <si>
    <t>carrera 8 # 40b 15</t>
  </si>
  <si>
    <t>B-100023318</t>
  </si>
  <si>
    <t>DANIEL RODRIGO ARISTIZABAL</t>
  </si>
  <si>
    <t>107-2022-CPS-AG(68232)</t>
  </si>
  <si>
    <t>FDLANCD-107-2022(68232)</t>
  </si>
  <si>
    <t>https://community.secop.gov.co/Public/Tendering/OpportunityDetail/Index?noticeUID=CO1.NTC.2743287&amp;isFromPublicArea=True&amp;isModal=False</t>
  </si>
  <si>
    <t xml:space="preserve">JOHANA ANDREA CARDONA BERMUDEZ </t>
  </si>
  <si>
    <t>Carrera 21 A No 64- 15 sur</t>
  </si>
  <si>
    <t>johana.cardona@gobiernobogota.gov.co</t>
  </si>
  <si>
    <t xml:space="preserve">ANGIE MARCELA PERILLA BARAHONA </t>
  </si>
  <si>
    <t xml:space="preserve"> $         11.286.000</t>
  </si>
  <si>
    <t>21-46-101047588</t>
  </si>
  <si>
    <t>HOLGER ALFONSO</t>
  </si>
  <si>
    <t xml:space="preserve"> COMPLETO SE CARGA LA ULTIMA CUENTA  EJECCION DEL CONTRATO</t>
  </si>
  <si>
    <t>108-2022-CPS-AG-(68791)</t>
  </si>
  <si>
    <t>FDLANCD-108-2022(68791)</t>
  </si>
  <si>
    <t>https://community.secop.gov.co/Public/Tendering/OpportunityDetail/Index?noticeUID=CO1.NTC.2743059&amp;isFromPublicArea=True&amp;isModal=False</t>
  </si>
  <si>
    <t>Prestar servicios de apoyo al fondo de desarrollo local de Antonio Nariño en los diferentes tramites requeridos por las entidades distritales y/o locales en los procesos de planeacion</t>
  </si>
  <si>
    <t>O2-30-11-60-1060000002191</t>
  </si>
  <si>
    <t>YURI ANDREA ALARCON RODRIGUEZ</t>
  </si>
  <si>
    <t>CL 10 A SUR 14 80</t>
  </si>
  <si>
    <t>yuri.alarcon@gobiernobogota.gov.co</t>
  </si>
  <si>
    <t xml:space="preserve">
21-46-101043649</t>
  </si>
  <si>
    <t>KAREN HJERRERA</t>
  </si>
  <si>
    <t>109-2022-CPS-P(68278)</t>
  </si>
  <si>
    <t>FDLANCD-109-2022(68278)</t>
  </si>
  <si>
    <t>https://community.secop.gov.co/Public/Tendering/OpportunityDetail/Index?noticeUID=CO1.NTC.2745640&amp;isFromPublicArea=True&amp;isModal=False</t>
  </si>
  <si>
    <t>APOYAR TÉCNICAMENTE LAS DISTINTAS ETAPAS DE LOS PROCESOS DE COMPETENCIA DE LA ALCALDÍA LOCAL PARA LA DEPURACIÓN DE ACTUACIONES ADMINISTRATIVAS</t>
  </si>
  <si>
    <t>CRA 15 A No 6 -37 sur</t>
  </si>
  <si>
    <t>santiago.mora@gobiernobogota.gov.co</t>
  </si>
  <si>
    <t>17-44-101195727</t>
  </si>
  <si>
    <t>110-2022-CPS-AG(68263)</t>
  </si>
  <si>
    <t>FDLANCD-110-2022(68263)</t>
  </si>
  <si>
    <t>https://community.secop.gov.co/Public/Tendering/OpportunityDetail/Index?noticeUID=CO1.NTC.2751720&amp;isFromPublicArea=True&amp;isModal=False</t>
  </si>
  <si>
    <t>PRESTACIÓN DE SERVICIOS DE APOYO A LA GESTIÓN EN LAS LABORES ASISTENCIALES DEL ÁREA DE GESTIÓN POLICIVA, PARA LOS DISTINTOS PROCEDIMIENTOS SANCIONATORIOS Y TRÁMITES ADMINISTRATIVOS QUE ADELANTA EL EQUIPO DE INSPECCIÓN, VIGILANCIA Y CONTROL DE LA ALCALDÍA LOCAL DE ANTONIO NARIÑO</t>
  </si>
  <si>
    <t>CARLOS VLADIMIR PINZON VEGA</t>
  </si>
  <si>
    <t>Calle 14 b No. 116 - 69</t>
  </si>
  <si>
    <t>carlos.pinzon@gobiernobogota.gov.co</t>
  </si>
  <si>
    <t>ASEGURADORA DE COLOMBIA</t>
  </si>
  <si>
    <t xml:space="preserve">	380-47-994000124646</t>
  </si>
  <si>
    <t>SE CARGA CUENTA DEL MES DE JULIO Y REQUERIMIENTO DE RADICACION DEL ULITMO INFORME</t>
  </si>
  <si>
    <t>111-2022 CPS-P (66605)</t>
  </si>
  <si>
    <t>FDLANCD-111-2022(66605)</t>
  </si>
  <si>
    <t>https://community.secop.gov.co/Public/Tendering/OpportunityDetail/Index?noticeUID=CO1.NTC.2762498&amp;isFromPublicArea=True&amp;isModal=False</t>
  </si>
  <si>
    <t>PRESTAR SERVICIOS PROFESIONALES DE APOYO EN LOS PROCESOS ADMINISTRATIVOS, CONTABLES Y FINANCIEROS EN EL FONDO DE DESARROLLO LOCAL DE ANTONIO NARIÑO EN EL MARCO DE LAS NORMAS DE DERECHO CONTABLE, DE SEGURIDAD SOCIAL Y LOS PROCEDIMIENTOS VIGENTES</t>
  </si>
  <si>
    <t xml:space="preserve">MANUEL EDUARDO ROJAS  GUZMAN </t>
  </si>
  <si>
    <t>calle 63a # 11 40 / CALLE 25H # 101B 85</t>
  </si>
  <si>
    <t xml:space="preserve">3108144545 / 3138033391 </t>
  </si>
  <si>
    <t>natali.adelgado@gobiersibogota.gov.co</t>
  </si>
  <si>
    <t xml:space="preserve">NATHALIA DELGADO PUENTES </t>
  </si>
  <si>
    <t>63-44-101012322</t>
  </si>
  <si>
    <t>112-2022 CPS-AG (68232)</t>
  </si>
  <si>
    <t>FDLANCD-112-2022(68232)</t>
  </si>
  <si>
    <t>https://community.secop.gov.co/Public/Tendering/OpportunityDetail/Index?noticeUID=CO1.NTC.2791298&amp;isFromPublicArea=True&amp;isModal=False</t>
  </si>
  <si>
    <t>LADY JOHANA DIAZ MORENO</t>
  </si>
  <si>
    <t>calle 75 # 112f 45</t>
  </si>
  <si>
    <t>johana.diaz@gobiernobogota.gov.co</t>
  </si>
  <si>
    <t>21-44-101375532</t>
  </si>
  <si>
    <t>113-2022 CPS-AG (69882)</t>
  </si>
  <si>
    <t>FDLANCD-113-2022(69882)</t>
  </si>
  <si>
    <t>https://community.secop.gov.co/Public/Tendering/OpportunityDetail/Index?noticeUID=CO1.NTC.2756414&amp;isFromPublicArea=True&amp;isModal=False</t>
  </si>
  <si>
    <t>Prestar servicios de apoyo a la gestión a la Alcaldía Local de Antonio Nariño en el seguimiento a casos de violencia intrafamiliar y sexual en poblaciones vulnerables, así como en los procesos de participación ciudadana en la localidad.</t>
  </si>
  <si>
    <t>O2-30-11-601060000002192</t>
  </si>
  <si>
    <t>LIZETH DAYANA RUBIANO PULIDO</t>
  </si>
  <si>
    <t>Cra 25 # 53 - 10 sur</t>
  </si>
  <si>
    <t>lizeth.rubiano@gobiernobogota.gov.co</t>
  </si>
  <si>
    <t>17-44-101195736</t>
  </si>
  <si>
    <t>114-2022-CPS-P-(68790)</t>
  </si>
  <si>
    <t>FDLANCD-114-2022(68790)</t>
  </si>
  <si>
    <t>https://community.secop.gov.co/Public/Tendering/OpportunityDetail/Index?noticeUID=CO1.NTC.2757687&amp;isFromPublicArea=True&amp;isModal=False</t>
  </si>
  <si>
    <t>Prestar servicios profesionales, para apoyar la formulación, ejecución, supervisión, seguimiento cierre y/o liquidación de los procesos contractuales que den respuesta al proyecto de inversión acciones para las personas cuidadoras de la localidad de Antonio Nariño.</t>
  </si>
  <si>
    <t>O2-30-11-60-10-60-00000-2193</t>
  </si>
  <si>
    <t>BERENICE CUEVAS PINZON</t>
  </si>
  <si>
    <t>Carrera 12 F No. 15-33 apto 301</t>
  </si>
  <si>
    <t>berenice.cuevas@gobiernobogota.gov.co</t>
  </si>
  <si>
    <t>17-44-101195769</t>
  </si>
  <si>
    <t xml:space="preserve">LUISA MARIA RAMIREZ  RIASCO </t>
  </si>
  <si>
    <t>115-2022-CPS-P-(68790)</t>
  </si>
  <si>
    <t>FDLANCD-115-2022(68790)</t>
  </si>
  <si>
    <t>https://community.secop.gov.co/Public/Tendering/OpportunityDetail/Index?noticeUID=CO1.NTC.2757889&amp;isFromPublicArea=True&amp;isModal=False</t>
  </si>
  <si>
    <t>NESTOR VARGAS LOZANO,</t>
  </si>
  <si>
    <t>CALLE 3 SUR 69 A 60 TORRE 1 APTO 902</t>
  </si>
  <si>
    <t>Nestor.vargar@gobiernobogota.gov.co</t>
  </si>
  <si>
    <t xml:space="preserve">	17-44-1011195737</t>
  </si>
  <si>
    <t>116-2022-CPS-AG(68821)</t>
  </si>
  <si>
    <t>FDLANCD-116-2022(68821)</t>
  </si>
  <si>
    <t>https://community.secop.gov.co/Public/Tendering/OpportunityDetail/Index?noticeUID=CO1.NTC.2757236&amp;isFromPublicArea=True&amp;isModal=False</t>
  </si>
  <si>
    <t>Apoyar en las tareas operativas de carácter archivístico desarrolladas en la Alcaldía Local para garantizar la aplicación correcta de los procedimientos técnicos.</t>
  </si>
  <si>
    <t>DIANA MARCELA SANCHEZ</t>
  </si>
  <si>
    <t>Carrera 109 70-72</t>
  </si>
  <si>
    <t>diana.sanchez@gobiernobogota.gov.co</t>
  </si>
  <si>
    <t>17-46101022092</t>
  </si>
  <si>
    <t>117-2022-CPS-P(69996)</t>
  </si>
  <si>
    <t>FDLANCD-117-2022(69996)</t>
  </si>
  <si>
    <t>https://community.secop.gov.co/Public/Tendering/OpportunityDetail/Index?noticeUID=CO1.NTC.2757622&amp;isFromPublicArea=True&amp;isModal=False</t>
  </si>
  <si>
    <t>Apoyar al (a) Alcalde (sa) Local en el fortalecimiento e inclusión de las comunidades negras, afrocolombianas y palenqueras en el marco de la política pública Distrital Afrodescendientes y los espacios de participación</t>
  </si>
  <si>
    <t>IVET ELISABET OLAYA LOEBEL</t>
  </si>
  <si>
    <t>carrera 9 este numero 30 30 sur</t>
  </si>
  <si>
    <t xml:space="preserve">	1146101026850</t>
  </si>
  <si>
    <t>118-2022-CPS-P(70005)</t>
  </si>
  <si>
    <t>FDLANCD-118-2022(70005)</t>
  </si>
  <si>
    <t>https://community.secop.gov.co/Public/Tendering/OpportunityDetail/Index?noticeUID=CO1.NTC.2758942&amp;isFromPublicArea=True&amp;isModal=False</t>
  </si>
  <si>
    <t>Prestar servicios profesionales a la alcaldía local de Antonio Nariño para realizar acompañamiento a procesos comunitarios y apoyar la realización de las actividades de asociados al desarrollo e implementación de presupuestos participativos.</t>
  </si>
  <si>
    <t>LAURA ALEJANDRA AGUILAR CRUZ</t>
  </si>
  <si>
    <t>KR 10 BIS 18 74 SUR</t>
  </si>
  <si>
    <t>laura.aguilar@gobiernobogota.gov.co  </t>
  </si>
  <si>
    <t>21-46-101044911</t>
  </si>
  <si>
    <t>FALTA APROBAR LA ULTIMA CUENTA</t>
  </si>
  <si>
    <t>119-2022-CPS-P(67695)</t>
  </si>
  <si>
    <t>FDLANCD-119-2022(67695)</t>
  </si>
  <si>
    <t>https://community.secop.gov.co/Public/Tendering/OpportunityDetail/Index?noticeUID=CO1.NTC.2763154&amp;isFromPublicArea=True&amp;isModal=False</t>
  </si>
  <si>
    <t>PRESTAR SERVICIOS PROFESIONALES AL DESPACHO DEL ALCALDE LOCAL EN LA ORIENTACIÓN Y APLICACIÓN DE LA NORMATIVIDAD NACIONAL, DISTRITAL Y LOCAL, LA PROYECCIÓN DE ACTOS ADMINISTRATIVOS, RESPUESTAS A RECLAMACIONES, REQUERIMIENTOS Y DERECHOS DE PETICIÓN</t>
  </si>
  <si>
    <t>ANDRES GUILLERMO LOPEZ RAMIREZ</t>
  </si>
  <si>
    <t>CL 9 7 140 ESTE</t>
  </si>
  <si>
    <t>andresg.lopez@gobiernobogota.gov.co</t>
  </si>
  <si>
    <t>390 47 994000069986</t>
  </si>
  <si>
    <t>120-2022-CPS-AG(68793)</t>
  </si>
  <si>
    <t>FDLANCD-120-2022(68793)</t>
  </si>
  <si>
    <t>https://community.secop.gov.co/Public/Tendering/OpportunityDetail/Index?noticeUID=CO1.NTC.2764705&amp;isFromPublicArea=True&amp;isModal=False</t>
  </si>
  <si>
    <t>Prestación de servicios de apoyo para el Fondo de Desarrollo Local de Antonio Nariño para fortalecer el montaje y el buen desarrollo de las actividades culturales y artísticas que brindan a la comunidad en el Teatro Villa Mayor</t>
  </si>
  <si>
    <t>MIGUEL FERNANDO HERNANDEZ CHICANGO</t>
  </si>
  <si>
    <t>dig 54 # 18 20 apto 402</t>
  </si>
  <si>
    <t>miguel.hernandez@gobiernobogota.gov.co</t>
  </si>
  <si>
    <t xml:space="preserve">	18-44-101080598</t>
  </si>
  <si>
    <t>121-2022-CPS-AG(68245)</t>
  </si>
  <si>
    <t>FDLANCD-121-2022(68245)</t>
  </si>
  <si>
    <t>https://community.secop.gov.co/Public/Tendering/OpportunityDetail/Index?noticeUID=CO1.NTC.2763795&amp;isFromPublicArea=True&amp;isModal=False</t>
  </si>
  <si>
    <t>Apoyar las labores de entrega y recibo de las comunicaciones emitidas o recibidas por las Inspecciones de Policía de la Localidad</t>
  </si>
  <si>
    <t>O2-30-11-60-55-70-00000-2189</t>
  </si>
  <si>
    <t>ANGIE PAOLA BAYONA CONTRERAS</t>
  </si>
  <si>
    <t>carrera 29 A # 28 - 50 SUR</t>
  </si>
  <si>
    <t>63-46-101003157</t>
  </si>
  <si>
    <t>122-2022-CPS-AG(69416)</t>
  </si>
  <si>
    <t>FDLANCD-122-2022(69416)</t>
  </si>
  <si>
    <t>https://community.secop.gov.co/Public/Tendering/OpportunityDetail/Index?noticeUID=CO1.NTC.2766544&amp;isFromPublicArea=True&amp;isModal=False</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</si>
  <si>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</si>
  <si>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JHON NEIL CORDOBA PARRA</t>
  </si>
  <si>
    <t>KR 72G 5618 SUR</t>
  </si>
  <si>
    <t>john.cordoba@gobiernobogota.gov.co</t>
  </si>
  <si>
    <t>39-44-101135568</t>
  </si>
  <si>
    <t>123-2022-CPS-AG(68263)</t>
  </si>
  <si>
    <t>FDLAN-CD-123-2022(68263)</t>
  </si>
  <si>
    <t>https://community.secop.gov.co/Public/Tendering/OpportunityDetail/Index?noticeUID=CO1.NTC.2767917&amp;isFromPublicArea=True&amp;isModal=False</t>
  </si>
  <si>
    <t>Prestación de servicios de apoyo a la gestión en las labores asistenciales del área de gestión policiva, para los distintos procedimientos sancionatorios y trámites administrativos que adelanta el equipo de inspección, vigilancia y control de la Alcaldía Local de Antonio Nariño</t>
  </si>
  <si>
    <t>JUAN CARLOS CASALLAS</t>
  </si>
  <si>
    <t>manzana 4 casa 12 villa cafe Etapa 3</t>
  </si>
  <si>
    <t>juan.casallas@gobiernobogota.gov.co</t>
  </si>
  <si>
    <t xml:space="preserve">	25-46-101621357</t>
  </si>
  <si>
    <t>NO TIENE LA POLIZA CARGADA, FALTA APROBAR LA ULTIMA CUENTA</t>
  </si>
  <si>
    <t>124-2022-CPS-AG(66818)</t>
  </si>
  <si>
    <t>FDLANCD-124-2022(66818)</t>
  </si>
  <si>
    <t>https://community.secop.gov.co/Public/Tendering/OpportunityDetail/Index?noticeUID=CO1.NTC.2770843&amp;isFromPublicArea=True&amp;isModal=False</t>
  </si>
  <si>
    <t>AARON SIERRA PARDO</t>
  </si>
  <si>
    <t>KR 41 2 B 12</t>
  </si>
  <si>
    <t xml:space="preserve">	21-46-101046234</t>
  </si>
  <si>
    <t>125-2022-CPS-AG(68793)</t>
  </si>
  <si>
    <t>FDLANCD-125-2022(68793)</t>
  </si>
  <si>
    <t>https://community.secop.gov.co/Public/Tendering/OpportunityDetail/Index?noticeUID=CO1.NTC.2770550&amp;isFromPublicArea=True&amp;isModal=False</t>
  </si>
  <si>
    <t>MARTHA JIMENA RUBIANO CASTRO</t>
  </si>
  <si>
    <t>CL 22 A 9 49</t>
  </si>
  <si>
    <t>LA PREVISORA S.A. COMPAÑÍA DE SEGUROS</t>
  </si>
  <si>
    <t xml:space="preserve">	3002398</t>
  </si>
  <si>
    <t>FALTA APROBAR LA ULTIMA CUENTA Y FALTO LA IDONEIDAD NO SE ENCUENTRA NI EN FISICO NI EN SECOP</t>
  </si>
  <si>
    <t>126-2022-CPS-AG-(68259)</t>
  </si>
  <si>
    <t>FDLAN-CD-126-2022(68259)</t>
  </si>
  <si>
    <t>https://community.secop.gov.co/Public/Tendering/OpportunityDetail/Index?noticeUID=CO1.NTC.2786710&amp;isFromPublicArea=True&amp;isModal=False</t>
  </si>
  <si>
    <t>Prestar servicios de apoyo al Fondo de Desarrollo Local de Antonio Nariño en la implementación de estrategias que garanticen la promoción y protección del derecho a la participación democrática de los habitantes de la localidad Antonio Nariño.</t>
  </si>
  <si>
    <t>O2-30-11-60-55-50-00000-2190</t>
  </si>
  <si>
    <t>HECTOR HUGO CORTES LOZANO</t>
  </si>
  <si>
    <t>Carrera 21 No 80-41 Apartamento 401</t>
  </si>
  <si>
    <t>NB-100196379</t>
  </si>
  <si>
    <t>127-2022 CPS-AG (68821)</t>
  </si>
  <si>
    <t>FDLANCD-127-2022(68821)</t>
  </si>
  <si>
    <t>https://community.secop.gov.co/Public/Tendering/OpportunityDetail/Index?noticeUID=CO1.NTC.2787556&amp;isFromPublicArea=True&amp;isModal=False</t>
  </si>
  <si>
    <t>CL 14 SUR 11 55</t>
  </si>
  <si>
    <t> jakelin.mendez@gobiernobogota.gov.co</t>
  </si>
  <si>
    <t>17-44-101195932</t>
  </si>
  <si>
    <t>COMPLETO, SE CARGA ULTIMA CUENTA EN EJECUCCION DEL CONTRATO</t>
  </si>
  <si>
    <t>128-2022-CPS-P(69799)</t>
  </si>
  <si>
    <t>FDLANCD-128-2022(69799)</t>
  </si>
  <si>
    <t>https://community.secop.gov.co/Public/Tendering/OpportunityDetail/Index?noticeUID=CO1.NTC.2789460&amp;isFromPublicArea=True&amp;isModal=False</t>
  </si>
  <si>
    <t>Prestar los servicios profesionales para apoyar el diseño de piezas gráficas, realización, dirección, producción y edición de material videográfico, manejo de redes y cubrimiento de eventos del Teatro Villa Mayor</t>
  </si>
  <si>
    <t xml:space="preserve">DIANA OLAYA TORRES </t>
  </si>
  <si>
    <t>Calle 7 norte #2e-86 ceiba dos - CÚCUTA</t>
  </si>
  <si>
    <t xml:space="preserve">RUBEN DARIO MONTAÑEZ AGUDELO </t>
  </si>
  <si>
    <t>475 47 994000053139</t>
  </si>
  <si>
    <t>129-2022-CPS-AG(66712)</t>
  </si>
  <si>
    <t>FDLANCD-129-2022(66712)</t>
  </si>
  <si>
    <t>https://community.secop.gov.co/Public/Tendering/OpportunityDetail/Index?noticeUID=CO1.NTC.2789388&amp;isFromPublicArea=True&amp;isModal=False</t>
  </si>
  <si>
    <t>Prestacion de servicios de apoyo como auxiliar administrativo en el Área de Gestion de Desarrollo Local, Administrativa y Financiera del Fondo de Desarrollo Local de Antonio Nariño</t>
  </si>
  <si>
    <t>calle 25 h # 101b 85  / cra 82 # 8 c 70</t>
  </si>
  <si>
    <t>3138033391 / 3024636955</t>
  </si>
  <si>
    <t xml:space="preserve">	380-47-994000125356</t>
  </si>
  <si>
    <t>130-2022-CPS-AG(69416)</t>
  </si>
  <si>
    <t>FDLANCD-130-2022(69416)</t>
  </si>
  <si>
    <t>https://community.secop.gov.co/Public/Tendering/OpportunityDetail/Index?noticeUID=CO1.NTC.2790852&amp;isFromPublicArea=True&amp;isModal=False</t>
  </si>
  <si>
    <t>AMPARO RAMÍREZ CASTILLO</t>
  </si>
  <si>
    <t>ra71B Bis #12-30 torre 15 apto 403</t>
  </si>
  <si>
    <t xml:space="preserve">	NB - 100196522</t>
  </si>
  <si>
    <t>.</t>
  </si>
  <si>
    <t>131-2022-CPS-P(67741)</t>
  </si>
  <si>
    <t>FDLANCD-131-2022(67741)</t>
  </si>
  <si>
    <t>https://community.secop.gov.co/Public/Tendering/OpportunityDetail/Index?noticeUID=CO1.NTC.2794137&amp;isFromPublicArea=True&amp;isModal=False</t>
  </si>
  <si>
    <t>Apoyar al equipo de prensa y comunicaciones de la Alcaldía Local en la realización y publicación de contenidos de redes sociales y canales de divulgación digital (sitio web) de la Alcaldía local.</t>
  </si>
  <si>
    <t>NATHALIA VASQUEZ CARDENAS</t>
  </si>
  <si>
    <t>CARRERA 50A BIS # 41B SUR 04</t>
  </si>
  <si>
    <t>nathalia.vasquezc@gobiernobogota.gov.co</t>
  </si>
  <si>
    <t xml:space="preserve">	11-46-101027023</t>
  </si>
  <si>
    <t>132-2022-CPS-AG(69416)</t>
  </si>
  <si>
    <t>FDLANCD-132-2022(69416)</t>
  </si>
  <si>
    <t>https://community.secop.gov.co/Public/Tendering/OpportunityDetail/Index?noticeUID=CO1.NTC.2792204&amp;isFromPublicArea=True&amp;isModal=False</t>
  </si>
  <si>
    <t>O2-30-11-60-55-70-000000-2198</t>
  </si>
  <si>
    <t>SILVIA MILENA NIETO</t>
  </si>
  <si>
    <t>KR 18 1F 21</t>
  </si>
  <si>
    <t>silvia.nieto@gobiernobogota.gov.co</t>
  </si>
  <si>
    <t>FALTA APROBAR LA  CUENTA N°  05 Y 06</t>
  </si>
  <si>
    <t>133-2022 CPS-AG (68232)</t>
  </si>
  <si>
    <t>FDLANCD-133-2022 (68232)</t>
  </si>
  <si>
    <t>https://community.secop.gov.co/Public/Tendering/OpportunityDetail/Index?noticeUID=CO1.NTC.2795362&amp;isFromPublicArea=True&amp;isModal=False</t>
  </si>
  <si>
    <t>EDWIN HARVEY GUTIERREZ LOZANO</t>
  </si>
  <si>
    <t>Calle 42 A # 9-13</t>
  </si>
  <si>
    <t>Edwin.gutiérrez@gobiernobogota.gov.co</t>
  </si>
  <si>
    <t xml:space="preserve">	11-46-101027026</t>
  </si>
  <si>
    <t>FALTA APROBAR LAS CUENTAS DE JUNIO  Y JULIO</t>
  </si>
  <si>
    <t>134-2022 (71567)</t>
  </si>
  <si>
    <t>FDLAN-SAMC-001-2022</t>
  </si>
  <si>
    <t>https://community.secop.gov.co/Public/Tendering/OpportunityDetail/Index?noticeUID=CO1.NTC.2851463&amp;isFromPublicArea=True&amp;isModal=False</t>
  </si>
  <si>
    <t xml:space="preserve">SELECCION ABREVIADA MENOR CUANTIA </t>
  </si>
  <si>
    <t>PRESTACIÓN DEL SERVICIO DE VIGILANCIA Y SEGURIDAD PRIVADA PARA LA SEDE ADMINISTRATIVA DE LA ALCALDÍA LOCAL DE ANTONIO NARIÑO, EL TEATRO VILLA MAYOR Y EL SALÓN COMUNAL DE LA FRAGUA Y DE TODOS AQUELLOS DE LOS CUALES SEA O LLEGARE A SER LEGALMENTE RESPONSABLES</t>
  </si>
  <si>
    <t>O21202020080585250</t>
  </si>
  <si>
    <t>PROTECCION VIGILANCIA SEGURIDAD EN REORGANIZACION</t>
  </si>
  <si>
    <t xml:space="preserve">JURIDICA </t>
  </si>
  <si>
    <t>comercial@protevis.com.co</t>
  </si>
  <si>
    <t xml:space="preserve">9M 19D </t>
  </si>
  <si>
    <t>CAC-100004801</t>
  </si>
  <si>
    <t>31/05/2023-30/11/2025</t>
  </si>
  <si>
    <t>HECTOR JULIAN ORJUELA</t>
  </si>
  <si>
    <t>FALTA APROBAR LAS CUENTAS DE COBRO/ LA ULTIMA CARPETA NO SE ENCUENTRA</t>
  </si>
  <si>
    <t>135-2022 CMA</t>
  </si>
  <si>
    <t>FDLAN-CMA-001-2022</t>
  </si>
  <si>
    <t>https://community.secop.gov.co/Public/Tendering/OpportunityDetail/Index?noticeUID=CO1.NTC.2864324&amp;isFromPublicArea=True&amp;isModal=False</t>
  </si>
  <si>
    <t xml:space="preserve">CONTRATO DE CONSULTORIA </t>
  </si>
  <si>
    <t>CONCURSO DE MERITO ABIERTO</t>
  </si>
  <si>
    <t>CONTRATAR LOS SERVICIOS ESPECIALIZADOS DE INTERMEDIACIÓN DE SEGUROS Y ASESORÍA PARA LA FORMULACIÓN Y EL MANEJO DEL PROCESO DE SEGUROS, DESTINADOS A PROTEGER LAS PERSONAS, BIENES E INTERESES PATRIMONIALES DEL FONDO DE DESARROLLO LOCAL DE ANTONIO NARIÑO O AQUELLOS POR LOS QUE SEA LEGALMENTE RESPONSABLE</t>
  </si>
  <si>
    <t>CAF ASESORES DE SEGUROS LTDA</t>
  </si>
  <si>
    <t>CALLE 98 NO 70-91</t>
  </si>
  <si>
    <t>jorge.santana@seguroscaf.com</t>
  </si>
  <si>
    <t>NO PUBLICADO EN SECOP II</t>
  </si>
  <si>
    <t xml:space="preserve">	101224810</t>
  </si>
  <si>
    <t>27-09-2022-27-03-2024-27-03-2026</t>
  </si>
  <si>
    <t xml:space="preserve">LUIS DOMINGO MORENO RIVERA </t>
  </si>
  <si>
    <t>FALTA CRP, ACTA DE INICIO,CUENTAS DE COBRO Y NO ESTA CARGADO EL CDP</t>
  </si>
  <si>
    <t>136-2022-MC-(71872)</t>
  </si>
  <si>
    <t>FDLAN-MC-001-2022(71872)</t>
  </si>
  <si>
    <t>https://community.secop.gov.co/Public/Tendering/OpportunityDetail/Index?noticeUID=CO1.NTC.2891206&amp;isFromPublicArea=True&amp;isModal=False</t>
  </si>
  <si>
    <t xml:space="preserve">CONTRATO DE OBRA </t>
  </si>
  <si>
    <t xml:space="preserve">CONTRATO DE OBRA PUBLICA </t>
  </si>
  <si>
    <t xml:space="preserve">MINIMA CUANTIA </t>
  </si>
  <si>
    <t>CONTRATAR BAJO LA MODALIDAD DE PRECIOS UNITARIOS FIJOS A MONTO AGOTABLE Y SIN FÓRMULA DE REAJUSTE, LAS OBRAS REQUERIDAS PARA EL MANTENIMIENTO DEL TEATRO VILLA MAYOR UBICADO EN LA LOCALIDAD ANTONIO NARIÑO</t>
  </si>
  <si>
    <t>O23011601210000002201</t>
  </si>
  <si>
    <t>MAPPER CONSULTORA S.A.S.</t>
  </si>
  <si>
    <t>Carrera 7 # 156-68 Torre 3 Oficina 1103</t>
  </si>
  <si>
    <t>admon.mapper@gmail.com</t>
  </si>
  <si>
    <t xml:space="preserve">	NB-100204559</t>
  </si>
  <si>
    <t>10/12/2022-18/06/2025</t>
  </si>
  <si>
    <t xml:space="preserve">JUAN CAMILO GALLEGO </t>
  </si>
  <si>
    <t>137- 2022-MC- (71872)</t>
  </si>
  <si>
    <t>FDLAN-MC-002-2022 (71881)</t>
  </si>
  <si>
    <t>https://community.secop.gov.co/Public/Tendering/OpportunityDetail/Index?noticeUID=CO1.NTC.2892922&amp;isFromPublicArea=True&amp;isModal=False</t>
  </si>
  <si>
    <t xml:space="preserve">CONTRATO ATIPICOS </t>
  </si>
  <si>
    <t>CONTRATAR EL SERVICIO DE OUTSOURCING DE MAQUINAS FOTOCOPIADORAS MULTIFUNCIONALES, INCLUIDO SU MANTENIMIENTO PREVENTIVO Y CORRECTIVO, SOPORTE TÉCNICO, REPUESTOS E INSUMOS REQUERIDOS POR LAS MISMAS Y DISPOSICIÓN FINAL DE LOS MISMOS, PARA SER INSTALADAS EN LAS DIFERENTES DEPENDENCIAS DE LA ALCALDÍA LOCAL DE ANTONIO NARIÑO, DE CONFORMIDAD CON LAS ESPECIFICACIONES TÉCNICAS</t>
  </si>
  <si>
    <t>O21202020080585951</t>
  </si>
  <si>
    <t>NEW COPIERS TECNOLOGY LTDA</t>
  </si>
  <si>
    <t>Calle 77 B 119 A 68 Sevilla 701</t>
  </si>
  <si>
    <t>newcopiers@hotmail.com</t>
  </si>
  <si>
    <t>7M 22D</t>
  </si>
  <si>
    <t>$ 1.954.000</t>
  </si>
  <si>
    <t>$ 1.954.773</t>
  </si>
  <si>
    <t>12/12/2022-</t>
  </si>
  <si>
    <t>$ 5.331.200</t>
  </si>
  <si>
    <t>CBC-100035757</t>
  </si>
  <si>
    <t>10/09/2023-10/03/2026</t>
  </si>
  <si>
    <t>138- 2022-SAMC-(772069)</t>
  </si>
  <si>
    <t>FDLAN-SAMC-002-2022</t>
  </si>
  <si>
    <t>https://community.secop.gov.co/Public/Tendering/OpportunityDetail/Index?noticeUID=CO1.NTC.2910510&amp;isFromPublicArea=True&amp;isModal=False</t>
  </si>
  <si>
    <t xml:space="preserve">CONTRATO DE SEGUROS </t>
  </si>
  <si>
    <t>CONTRATAR LOS SEGUROS QUE AMPAREN LOS INTERESES PATRIMONIALES ACTUALES Y FUTUROS, ASÍ COMO LOS BIENES DE PROPIEDAD DEL FONDO DE DESARROLLO LOCAL DE ANTONIO NARIÑO, QUE ESTÉN BAJO SU RESPONSABILIDAD Y CUSTODIA Y AQUELLOS QUE SEAN ADQUIRIDOS PARA DESARROLLAR LAS FUNCIONES INHERENTES A SU ACTIVIDAD, ASÍ COMO LA EXPEDICIÓN DE UNA PÓLIZA COLECTIVA DE SEGURO DE VIDA PARA LOS EDILES DE LA LOCALIDAD Y CUALQUIER OTRA PÓLIZA DE SEGUROS QUE REQUIERA LA ENTIDAD EN EL DESARROLLO DE SU ACTIVIDAD</t>
  </si>
  <si>
    <t>O212020200701030102713 11- O212020200701030471347- O212020200701030571351- O212020200701030571354- O212020200701030571355</t>
  </si>
  <si>
    <t>1311-1347-1351-1354-1355</t>
  </si>
  <si>
    <t>CALLE 57 No.9-07</t>
  </si>
  <si>
    <t>carlos.sua@previsora.gov.co</t>
  </si>
  <si>
    <t xml:space="preserve">7M 6D </t>
  </si>
  <si>
    <t>$ 12.399.097</t>
  </si>
  <si>
    <t>O212020200701030102713
11- O212020200701030571351- O212020200701030571354- O212020200701030571355</t>
  </si>
  <si>
    <t>$ 13.447.834</t>
  </si>
  <si>
    <t>528-547</t>
  </si>
  <si>
    <t>07/12/2022- 12/12/2022</t>
  </si>
  <si>
    <t>2.384.000/12.000.000</t>
  </si>
  <si>
    <t>LUIS DOMINGO MORENO RIVERA ,EXDWIN CHOCONTA</t>
  </si>
  <si>
    <t>FALTA APROBAR LAS CUENTAS</t>
  </si>
  <si>
    <t>$ 10.353.907</t>
  </si>
  <si>
    <t>139-2022 (71831)</t>
  </si>
  <si>
    <t>FDLAN-SAMC-003-2022 (71831)</t>
  </si>
  <si>
    <t>https://community.secop.gov.co/Public/Tendering/OpportunityDetail/Index?noticeUID=CO1.NTC.2946702&amp;isFromPublicArea=True&amp;isModal=False</t>
  </si>
  <si>
    <t>CONTRATAR BAJO LA MODALIDAD DE PRECIOS UNITARIOS FIJOS A MONTO AGOTABLE Y SIN FÓRMULA DE REAJUSTE, LAS OBRAS REQUERIDAS PARA EL MANTENIMIENTO Y CONSERVACIÓN DE SALONES COMUNALES UBICADOS EN LA LOCALIDAD ANTONIO NARIÑO</t>
  </si>
  <si>
    <t>O23011605550000002190</t>
  </si>
  <si>
    <t xml:space="preserve">18-44-101082522 </t>
  </si>
  <si>
    <t>03/05/2023-31/10/2025</t>
  </si>
  <si>
    <t xml:space="preserve">JUAN JOSE LONDOÑO </t>
  </si>
  <si>
    <t>FALTA CARGAR UNA CUENTA DE COBRO-SE ENCUENTRA SUSPENDIDO-</t>
  </si>
  <si>
    <t>140-2022-MC(72846)</t>
  </si>
  <si>
    <t>FDLAN-MC-003-2022 (72846)</t>
  </si>
  <si>
    <t>https://community.secop.gov.co/Public/Tendering/OpportunityDetail/Index?noticeUID=CO1.NTC.2991257&amp;isFromPublicArea=True&amp;isModal=False</t>
  </si>
  <si>
    <t xml:space="preserve">CONTRATO DE COMPRAVENTA </t>
  </si>
  <si>
    <t>CONTRATO DE COMPRAVENTA (BIENES MUEBLES)</t>
  </si>
  <si>
    <t>ADQUISICIÓN DE INSUMOS A MONTO AGOTABLE, NECESARIOS PARA SEPARACIÓN EN LA FUENTE Y RECICLAJE, EN CUMPLIMIENTO DEL PROYECTO 2210 ACCIONES QUE FOMENTAN EL CAMBIO DE HÁBITOS Y MEJORAMIENTO DE LAS CONDICIONES AMBIENTALES EN LA LOCALIDAD DE ANTONIO.</t>
  </si>
  <si>
    <t>O23011602380000002210</t>
  </si>
  <si>
    <t>FEC SUMINISTROS Y SERVICIOS SAS</t>
  </si>
  <si>
    <t>comercial@tiendafec.com</t>
  </si>
  <si>
    <t>11-44-101188470</t>
  </si>
  <si>
    <t>14/03/2023-11/09/2025</t>
  </si>
  <si>
    <t xml:space="preserve">MARIA ALEJANDRA MORENO </t>
  </si>
  <si>
    <t xml:space="preserve">SUSPENDIDO </t>
  </si>
  <si>
    <t>FALTA CARGAR DESIGNACION,ACTA DE INCIO,CRP Y CUENTAS DE COBRO-NO SE ENCUENTRA LA CARPETA EN FISICO</t>
  </si>
  <si>
    <t>141-2022-CPS-P (73901)</t>
  </si>
  <si>
    <t>FDLAN-CD-141-2022(73901)</t>
  </si>
  <si>
    <t>https://community.secop.gov.co/Public/Tendering/OpportunityDetail/Index?noticeUID=CO1.NTC.3031006&amp;isFromPublicArea=True&amp;isModal=False</t>
  </si>
  <si>
    <t>KR 39D N. 4F - 27</t>
  </si>
  <si>
    <t>andrea.solano1229@gmail.com</t>
  </si>
  <si>
    <t xml:space="preserve">	17-44-101200904</t>
  </si>
  <si>
    <t>FALTA MARCAR COMO PAGADO UNAS CUENTAS DE COBRO</t>
  </si>
  <si>
    <t>142-2022-CPS-AG-2022- (73957)</t>
  </si>
  <si>
    <t>FDLAN-CD-142-2022(73957)</t>
  </si>
  <si>
    <t>https://community.secop.gov.co/Public/Tendering/OpportunityDetail/Index?noticeUID=CO1.NTC.3031764&amp;isFromPublicArea=True&amp;isModal=False</t>
  </si>
  <si>
    <t>PRESTACIÓN DE SERVICIOS DE APOYO EN EL MANEJO DE SISTEMAS DE INFORMACIÓN EN LO RELACIONADO CON LA CONTRATACIÓN QUE REALIZA EL ÁREA DE GESTIÓN DE DESARROLLO DEL FONDO DE DESARROLLO LOCAL DE ANTONIO NARIÑO.</t>
  </si>
  <si>
    <t>CL 9 D # 69 B 80</t>
  </si>
  <si>
    <t>jaimeealarcon@hotmail.com</t>
  </si>
  <si>
    <t>390 47 994000072191</t>
  </si>
  <si>
    <t> 73957</t>
  </si>
  <si>
    <t xml:space="preserve">FALTA APROBAR LA ULTIMA CUENTA </t>
  </si>
  <si>
    <t>143-2022-CPS-P (73784)</t>
  </si>
  <si>
    <t>FDLAN-CD-143-2022-CPS-P (73784)</t>
  </si>
  <si>
    <t>https://community.secop.gov.co/Public/Tendering/OpportunityDetail/Index?noticeUID=CO1.NTC.3036988&amp;isFromPublicArea=True&amp;isModal=False</t>
  </si>
  <si>
    <t>PRESTACIÓN DE SERVICIOS PROFESIONALES COMO ABOGADO PARA APOYAR LA ESTRUCTURACIÓN, SEGUIMIENTO Y CONTROL DE PROCESOS CONTRACTUALES QUE DERIVEN DEL PROYECTO DE INVERSIÓN 2201 CONFORME A LAS ACCIONES DE FOMENTO Y PROMOCIÓN DE ACTIVIDADES ARTÍSTICAS, INTERCULTURALES, CULTURALES Y/O PATRIMONIALES DE LA LOCALIDAD DE ANTONIO NARIÑO</t>
  </si>
  <si>
    <t>O2-30-11-601-21-000000-2201</t>
  </si>
  <si>
    <t>CARRERA 31 A # 1F - 36</t>
  </si>
  <si>
    <t>guillermomolinac@hotmail.com</t>
  </si>
  <si>
    <t xml:space="preserve">
Entidad aseguradora	ASEGURADORA SOLIDARIA DE COLOMBIA</t>
  </si>
  <si>
    <t xml:space="preserve">	390 47 994000072316</t>
  </si>
  <si>
    <t>144-2022-CPS-P-2022- (73903)</t>
  </si>
  <si>
    <t>FDLANCD-144-2022-CPS(73903)</t>
  </si>
  <si>
    <t>https://community.secop.gov.co/Public/Tendering/OpportunityDetail/Index?noticeUID=CO1.NTC.3037323&amp;isFromPublicArea=True&amp;isModal=False</t>
  </si>
  <si>
    <t>APOYAR AL EQUIPO DE PRENSA Y COMUNICACIONES DE LA ALCALDÍA LOCAL EN LA REALIZACIÓN DE PRODUCTOS Y PIEZAS DIGITALES, IMPRESAS Y PUBLICITARIAS DE GRAN FORMATO Y DE ANIMACIÓN GRÁFICA, ASÍ COMO APOYAR LA PRODUCCIÓN Y MONTAJE DE EVENTOS</t>
  </si>
  <si>
    <t>CARRERA 24 H NUMERO 13-02 SUR</t>
  </si>
  <si>
    <t>jcamilo-14@hotmail.com</t>
  </si>
  <si>
    <t>$2.464.000</t>
  </si>
  <si>
    <t>390 47 994000072274</t>
  </si>
  <si>
    <t>FALTA APROBAR LA ULTIMA CUENTA Y CARGAR CDP DE LA ADICION</t>
  </si>
  <si>
    <t>145-2022 CPS-P (73854)</t>
  </si>
  <si>
    <t>FDLANCD-145-2022 (73854)</t>
  </si>
  <si>
    <t>https://community.secop.gov.co/Public/Tendering/OpportunityDetail/Index?noticeUID=CO1.NTC.3040659&amp;isFromPublicArea=True&amp;isModal=False</t>
  </si>
  <si>
    <t>PRESTACIÓN DE SERVICIOS PROFESIONALES COMO APOYO EN LA FORMULACIÓN, SEGUIMIENTO, SUPERVISIÓN Y LIQUIDACIÓN DE PROYECTOS DE OBRA E INFRAESTRUCTURA RELACIONADOS CON MALLA VIAL Y ESPACIO PÚBLICO EN LA LOCALIDAD ANTONIO NARIÑO.</t>
  </si>
  <si>
    <t>O2-30-11-60-44-90-00-00-02-186</t>
  </si>
  <si>
    <t>CRA 27 Nª 46-10</t>
  </si>
  <si>
    <t>ingema2016@gmail.com</t>
  </si>
  <si>
    <t xml:space="preserve">5M 12D </t>
  </si>
  <si>
    <t>$ 3.200.000</t>
  </si>
  <si>
    <t xml:space="preserve">	18-44-101083103</t>
  </si>
  <si>
    <t>FALTA APROBAR EL ANEXO DE LA POLIZA Y LA ULTIMA CUENTA -</t>
  </si>
  <si>
    <t>146-2022 CPS-P (73868)</t>
  </si>
  <si>
    <t>FDLANCD-146-2022 (73868)</t>
  </si>
  <si>
    <t>https://community.secop.gov.co/Public/Tendering/OpportunityDetail/Index?noticeUID=CO1.NTC.3042277&amp;isFromPublicArea=True&amp;isModal=False</t>
  </si>
  <si>
    <t>PRESTACIÓN DE SERVICIOS PROFESIONALES AL ÁREA DE GESTIÓN DE DESARROLLO LOCAL ANTONIO NARIÑO PARA APOYAR LA FORMULACIÓN, SOCIALIZACIÓN Y SEGUIMIENTO DE LOS PROGRAMAS Y PROYECTOS DE INVERSIÓN, RELACIONADOS CON LA INFRAESTRUCTURA DEL FONDO, NECESARIOS PARA EL CUMPLIMIENTO DEL PLAN DE DESARROLLO LOCAL.</t>
  </si>
  <si>
    <t>O2-30-11-60-23-30-00-00-02-207</t>
  </si>
  <si>
    <t>CESAR AUGUSTO LARA RUGELES</t>
  </si>
  <si>
    <t>CALLE 55 # 37a - 55</t>
  </si>
  <si>
    <t>calar56@hotmail.com</t>
  </si>
  <si>
    <t>5M 15D</t>
  </si>
  <si>
    <t xml:space="preserve">	18-44-101083118</t>
  </si>
  <si>
    <t>147-2022 CPS-P (73802)</t>
  </si>
  <si>
    <t>FDLANCD-147-2022 (73802)</t>
  </si>
  <si>
    <t>https://community.secop.gov.co/Public/Tendering/OpportunityDetail/Index?noticeUID=CO1.NTC.3046713&amp;isFromPublicArea=True&amp;isModal=False</t>
  </si>
  <si>
    <t>PRESTACIÓN DE SERVICIOS PROFESIONALES COMO ABOGADO PARA APOYAR LA ESTRUCTURACIÓN, SEGUIMIENTO Y CONTROL DE PROCESOS CONTRACTUALES QUE DERIVEN DEL PROYECTO DE INVERSIÓN 2191 CONFORME A LAS ACCIONES INTEGRALES PARA LA PRODUCTIVIDAD Y EMPRENDIMIENTO DEL FONDO DE DESARROLLO LOCAL DE ANTONIO NARIÑO.</t>
  </si>
  <si>
    <t>O2-30-11-60-10-60-00-00-02-191</t>
  </si>
  <si>
    <t>CARRERA 47 A # 118-08</t>
  </si>
  <si>
    <t>santiagoduke@hotmail.com</t>
  </si>
  <si>
    <t>LUDWIG FABIAN ABRIL GRANDOS</t>
  </si>
  <si>
    <t>28-11-20222</t>
  </si>
  <si>
    <t>$ 27.000.000</t>
  </si>
  <si>
    <t>$ 1.620.000</t>
  </si>
  <si>
    <t>O23011601060000002191</t>
  </si>
  <si>
    <t>CSC-100027623</t>
  </si>
  <si>
    <t>FALTA APROBAR ALGUNAS CUENTAS</t>
  </si>
  <si>
    <t>148-2022-CPS-P-(73806)</t>
  </si>
  <si>
    <t>FDLAN-CD-148-2022(73806)</t>
  </si>
  <si>
    <t>https://community.secop.gov.co/Public/Tendering/OpportunityDetail/Index?noticeUID=CO1.NTC.3047816&amp;isFromPublicArea=True&amp;isModal=False</t>
  </si>
  <si>
    <t>PRESTACIÓN DE SERVICIOS PROFESIONALES COMO ABOGADO PARA APOYAR LA ESTRUCTURACIÓN, SEGUIMIENTO Y CONTROL DE PROCESOS CONTRACTUALES QUE DERIVEN DEL PROYECTO DE INVERSIÓN 2200 CONFORME A LAS ACCIONES DE FOMENTO Y PROMOCIÓN DE ACTIVIDADES EN EL CAMPO DEPORTIVO DEL FONDO DE DESARROLLO LOCAL DE ANTONIO NARIÑO</t>
  </si>
  <si>
    <t>CL 22H BIS # 98A-56</t>
  </si>
  <si>
    <t>EFREY.SANABRIA@YAHOO.ES</t>
  </si>
  <si>
    <t>390 47 994000072383</t>
  </si>
  <si>
    <t>FALTA APROBAR LA ULTIAM CUENTA</t>
  </si>
  <si>
    <t>149-2022-CPS-P-(73906)</t>
  </si>
  <si>
    <t>FDLAN-CD-149-2022(73906)</t>
  </si>
  <si>
    <t>https://community.secop.gov.co/Public/Tendering/OpportunityDetail/Index?noticeUID=CO1.NTC.3049131&amp;isFromPublicArea=True&amp;isModal=False</t>
  </si>
  <si>
    <t>PRESTAR LOS SERVICIOS PROFESIONALES COMO ADMINISTRADOR DE RED BRINDANDO ASISTENCIA Y SOPORTE TÉCNICO DE LA INFRAESTRUCTURA TECNOLÓGICA DE LA ALCALDÍA LOCAL, ASÍ COMO A LOS USUARIOS QUE DESARROLLEN SUS ACTIVIDADES EN LAS ÁREAS DE LA ALCALDÍA LOCAL Y JUNTA ADMINISTRADORA LOCAL.</t>
  </si>
  <si>
    <t>TRANSVERSAL 34 A BIS SUR 40 A 10 APTO 102 INT IV</t>
  </si>
  <si>
    <t>acastidu@gmail.com</t>
  </si>
  <si>
    <t>$ 4.680.000</t>
  </si>
  <si>
    <t xml:space="preserve">
ASEGURADORA SOLIDARIA DE COLOMBIA</t>
  </si>
  <si>
    <t>380 47 994000126567</t>
  </si>
  <si>
    <t>25/07//2023</t>
  </si>
  <si>
    <t>FALTA APROBAR UNAS CUENTAS</t>
  </si>
  <si>
    <t>150-2022-CPS-AG (73904)</t>
  </si>
  <si>
    <t>FDLAN-CD-150-2022-CPS-AG- (73904)</t>
  </si>
  <si>
    <t>https://community.secop.gov.co/Public/Tendering/OpportunityDetail/Index?noticeUID=CO1.NTC.3051417&amp;isFromPublicArea=True&amp;isModal=False</t>
  </si>
  <si>
    <t>PRESTACIÓN DE SERVICIOS DE APOYO A LAS ACTIVIDADES ADMINISTRATIVAS EN CUANTO A NOTIFICACIÓN DE LA CORRESPONDENCIA GENERADA POR EL ÁREA DE GESTIÓN DEL DESARROLLO, ADMINISTRATIVA Y FINANCIERA Y ÁREA DE GESTIÓN POLICIVA DE LA ALCALDÍA DE ANTONIO NARIÑO</t>
  </si>
  <si>
    <t>O2-30-11-60-557-000000-2198</t>
  </si>
  <si>
    <t xml:space="preserve">EVERARDO YARA </t>
  </si>
  <si>
    <t>CARRERA 17 # 19-28 SUR</t>
  </si>
  <si>
    <t>everyara15@gmail.com</t>
  </si>
  <si>
    <t>36-46-101015754</t>
  </si>
  <si>
    <t>151-2022 CPS-P (73956)</t>
  </si>
  <si>
    <t>FDLANCD-151-2022(73956)</t>
  </si>
  <si>
    <t>https://community.secop.gov.co/Public/Tendering/OpportunityDetail/Index?noticeUID=CO1.NTC.3053054&amp;isFromPublicArea=True&amp;isModal=False</t>
  </si>
  <si>
    <t>APOYAR AL ALCALDE LOCAL EN LA GESTIÓN DE LOS ASUNTOS RELACIONADOS CON SEGURIDAD CIUDADANA, CONVIVENCIA Y PREVENCIÓN DE CONFLICTIVIDADES, VIOLENCIAS Y DELITOS EN LA LOCALIDAD, DE CONFORMIDAD CON EL MARCO NORMATIVO APLICABLE EN LA MATERIA</t>
  </si>
  <si>
    <t>O2-30-1160-5570000002198</t>
  </si>
  <si>
    <t>CRA 103 B · 63 - 68</t>
  </si>
  <si>
    <t>judacuzo@gmail.com</t>
  </si>
  <si>
    <t>36-46-1010101568</t>
  </si>
  <si>
    <t>LUIS CARLOS ERIRA</t>
  </si>
  <si>
    <t>152-2022 CPS-AG (74078)</t>
  </si>
  <si>
    <t>FDLANCD-152-2022</t>
  </si>
  <si>
    <t>https://community.secop.gov.co/Public/Tendering/OpportunityDetail/Index?noticeUID=CO1.NTC.3055964&amp;isFromPublicArea=True&amp;isModal=False</t>
  </si>
  <si>
    <t>PRESTACIÓN DE SERVICIOS DE APOYO A LA GESTIÓN AL DESPACHO DEL ALCALDE LOCAL DE ANTONIO NARIÑO EN EL MANEJO DE LOS DISTINTOS ASUNTOS Y TRAMITES ASOCIADOS CON LA GESTIÓN ADMINISTRATIVA LOCAL</t>
  </si>
  <si>
    <t>02-30-1160-5570000002198</t>
  </si>
  <si>
    <t>MARIA DANIELA MONTERO DIAZ</t>
  </si>
  <si>
    <t>CALLE 118 NUMERO 70-47</t>
  </si>
  <si>
    <t>danielamonterodiaz1299@gmail.com</t>
  </si>
  <si>
    <t>390 - 47 - 994000072479</t>
  </si>
  <si>
    <t>ESTE CONTRATO TIENE UNA TERMINACION UNILATERAL PERO NO SE FINALIZO EN SECIOP II REVISAR</t>
  </si>
  <si>
    <t>153-2022 CPS-AG (73902)</t>
  </si>
  <si>
    <t>FDLANCD-153-2022 (73902)</t>
  </si>
  <si>
    <t>https://community.secop.gov.co/Public/Tendering/OpportunityDetail/Index?noticeUID=CO1.NTC.3053021&amp;isFromPublicArea=True&amp;isModal=False</t>
  </si>
  <si>
    <t>PRESTACIÓN DE SERVICIOS DE APOYO EN LA EJECUCIÓN DE ACTIVIDADES ADMINISTRATIVAS Y OPERATIVAS ADELANTADAS EN LA JUNTA ADMINISTRADORA LOCAL DE ANTONIO NARIÑO.</t>
  </si>
  <si>
    <t>CARRERA 29C # 14 32 SUR</t>
  </si>
  <si>
    <t>pauandre93@hotmail.com</t>
  </si>
  <si>
    <t>11-44-101189027</t>
  </si>
  <si>
    <t>154-2022 CPS-AG (73848)</t>
  </si>
  <si>
    <t>FDLANCD-154-2022 (73848)</t>
  </si>
  <si>
    <t>https://community.secop.gov.co/Public/Tendering/OpportunityDetail/Index?noticeUID=CO1.NTC.3052668&amp;isFromPublicArea=True&amp;isModal=False</t>
  </si>
  <si>
    <t>PRESTAR LOS SERVICIOS DE APOYO COMO TÉCNICO ADMINISTRATIVO EN EL ÁREA DE GESTIÓN DE DESARROLLO DEL FONDO DE DESARROLLO LOCAL DE ANTONIO NARIÑO PARA LOS DIFERENTES ASUNTOS CONTRACTUALES QUE ADELANTA LA ENTIDAD.</t>
  </si>
  <si>
    <t>CRA 94A # 6A 44 TORRE1 APTO 201</t>
  </si>
  <si>
    <t>luzadriana1025@hotmail.com</t>
  </si>
  <si>
    <t>$ 2.418.000</t>
  </si>
  <si>
    <t xml:space="preserve">	14-46-101075694</t>
  </si>
  <si>
    <t>COMPLETA</t>
  </si>
  <si>
    <t>155-2022-CPS-P-(73907)</t>
  </si>
  <si>
    <t>FDLAN-CD-155-2022 (73907)</t>
  </si>
  <si>
    <t>https://community.secop.gov.co/Public/Tendering/OpportunityDetail/Index?noticeUID=CO1.NTC.3057326&amp;isFromPublicArea=True&amp;isModal=False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</si>
  <si>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ANTONIO NARIÑO</t>
  </si>
  <si>
    <t>O2-30-11-60-10-10-00000-1851</t>
  </si>
  <si>
    <t>SUSANA PATRICIA ENRIQUEZ UGALDE</t>
  </si>
  <si>
    <t>CARRERA 101 # 82-57 INT 3-201</t>
  </si>
  <si>
    <t>spenriquezu@gmail.com</t>
  </si>
  <si>
    <t>15-46-101033920</t>
  </si>
  <si>
    <t xml:space="preserve">LA CUENTA N° 5 SE ENCUENTRA RECHAZADA </t>
  </si>
  <si>
    <t>156-2022-CPS-P (73909)</t>
  </si>
  <si>
    <t>FDLAN-CD-156-2022-CPS-P(73909)</t>
  </si>
  <si>
    <t>https://community.secop.gov.co/Public/Tendering/OpportunityDetail/Index?noticeUID=CO1.NTC.3055391&amp;isFromPublicArea=True&amp;isModal=False</t>
  </si>
  <si>
    <t>APOYAR TÉCNICAMENTE A LOS RESPONSABLES E INTEGRANTES DE LOS PROCESOS EN LA IMPLEMENTACIÓN DE HERRAMIENTAS DE GESTIÓN, SIGUIENDO LOS LINEAMIENTOS METODOLÓGICOS ESTABLECIDOS POR LA OFICINA ASESORA DE PLANEACIÓN DE LA SECRETARÍA DISTRITAL DE GOBIERNO</t>
  </si>
  <si>
    <t>CALLE 14 A NO 28 28 SUR</t>
  </si>
  <si>
    <t>angieferna@hotmail.com</t>
  </si>
  <si>
    <t xml:space="preserve">15-46-101027917
</t>
  </si>
  <si>
    <t>157-2022-CPS-P (74090)</t>
  </si>
  <si>
    <t>FDLAN-CD-157-2022-CPS-P (74094)</t>
  </si>
  <si>
    <t>https://community.secop.gov.co/Public/Tendering/OpportunityDetail/Index?noticeUID=CO1.NTC.3059956&amp;isFromPublicArea=True&amp;isModal=False</t>
  </si>
  <si>
    <t>PRESTAR SERVICIOS PROFESIONALES, PARA APOYAR LA FORMULACIÓN, EJECUCIÓN, SUPERVISIÓN, SEGUIMIENTO CIERRE Y/O LIQUIDACIÓN DE LOS PROCESOS CONTRACTUALES QUE DEN RESPUESTA AL PROYECTO DE INVERSIÓN DE ACCIONES PARA ESTABLECER ACUERDOS CIUDADANOS DE LA LOCALIDAD DE ANTONIO NARIÑO.</t>
  </si>
  <si>
    <t>O2-30-11-60-345-000000-2183</t>
  </si>
  <si>
    <t>JOHANNA MARCELA TARAZONA TARAZONA</t>
  </si>
  <si>
    <t>CARRERA 7 ESTE NO. 5 - 32 TORRE 21 APTO</t>
  </si>
  <si>
    <t>asociadostarazona@gmail.com</t>
  </si>
  <si>
    <t xml:space="preserve">	ASEGURADORA SOLIDARIA DE COLOMBIA</t>
  </si>
  <si>
    <t>390 47 994000074634</t>
  </si>
  <si>
    <t>JUAN GUILLERMO</t>
  </si>
  <si>
    <t>158-2022 CPS-AG (73848)</t>
  </si>
  <si>
    <t>FDLANCD-158-2022 (73848)</t>
  </si>
  <si>
    <t>https://community.secop.gov.co/Public/Tendering/OpportunityDetail/Index?noticeUID=CO1.NTC.3059270&amp;isFromPublicArea=True&amp;isModal=False</t>
  </si>
  <si>
    <t>ANA ISABEL BEJARANO BABATIVA</t>
  </si>
  <si>
    <t>CARRERA 98B # 42F - 28 SUR</t>
  </si>
  <si>
    <t>isa302008@hotmail.com</t>
  </si>
  <si>
    <t>15-46-101027933</t>
  </si>
  <si>
    <t>159-2022-CPS-P (74344)</t>
  </si>
  <si>
    <t>FDLAN-CD-159-2022-CPS-P (74344)</t>
  </si>
  <si>
    <t>https://community.secop.gov.co/Public/Tendering/OpportunityDetail/Index?noticeUID=CO1.NTC.3060935&amp;isFromPublicArea=True&amp;isModal=False</t>
  </si>
  <si>
    <t>COORDINA, LIDERA Y ASESORA LOS PLANES Y ESTRATEGIAS DE COMUNICACIÓN INTERNA Y EXTERNA PARA LA DIVULGACIÓN DE LOS PROGRAMAS, PROYECTOS Y ACTIVIDADES DE LA ALCALDÍA LOCAL.</t>
  </si>
  <si>
    <t>CARLOS ANDRES HIGUITA VARGAS</t>
  </si>
  <si>
    <t>CL 12A #71C-20 INT 7 APTO 202</t>
  </si>
  <si>
    <t>carloshiguita999@gmail.com</t>
  </si>
  <si>
    <t xml:space="preserve">DIEGO ALEJANDRO OSORIO ARTEAGA </t>
  </si>
  <si>
    <t>$ 23.100.000</t>
  </si>
  <si>
    <t xml:space="preserve">	390-47-994000072549</t>
  </si>
  <si>
    <t>160-2022-CPS-AG-(74026)</t>
  </si>
  <si>
    <t>FDLAN-CD-160-2022(74026)</t>
  </si>
  <si>
    <t>https://community.secop.gov.co/Public/Tendering/OpportunityDetail/Index?noticeUID=CO1.NTC.3061806&amp;isFromPublicArea=True&amp;isModal=False</t>
  </si>
  <si>
    <t>PRESTAR SERVICIOS DE APOYO A LAS LABORES DE CARÁCTER OPERACIONAL Y/O ADMINISTRATIVAS QUE SE ADELANTEN EN EL ÁREA DE GESTIÓN DE DESARROLLO LOCAL EN EL MARCO DEL DESARROLLO DE LOS PROYECTOS DE INFRAESTRUCTURA DE LA LOCALIDAD DE ANTONIO NARIÑO.</t>
  </si>
  <si>
    <t xml:space="preserve">JAIME PRIETO RUIZ </t>
  </si>
  <si>
    <t>CARRERA 21 NO 29 26 SUR</t>
  </si>
  <si>
    <t>prietojaime059@gmail.com</t>
  </si>
  <si>
    <t>5M 5D</t>
  </si>
  <si>
    <t xml:space="preserve">	14-44-101158716</t>
  </si>
  <si>
    <t>161-2022 CPS-P (73791)</t>
  </si>
  <si>
    <t>FDLANCD-161-2022(73791)</t>
  </si>
  <si>
    <t>https://community.secop.gov.co/Public/Tendering/OpportunityDetail/Index?noticeUID=CO1.NTC.3065757&amp;isFromPublicArea=True&amp;isModal=False</t>
  </si>
  <si>
    <t>EL CONTRATO QUE SE PRETENDE CELEBRAR, TENDRÁ POR OBJETO PRESTACIÓN DE SERVICIOS PROFESIONALES COMO ABOGADO PARA APOYAR LA ESTRUCTURACIÓN, SEGUIMIENTO Y CONTROL DE PROCESOS CONTRACTUALES QUE DERIVEN DEL PROYECTO DE INVERSIÓN 2048 CONFORME A LAS ACCIONES DE PROMOCIÓN PARA LA EDUCACIÓN DE LA LOCALIDAD DE ANTONIO NARIÑO.</t>
  </si>
  <si>
    <t>O2-30-11-60-11-70-00-00-02-048</t>
  </si>
  <si>
    <t>SANDRA CAMILA BASTIDAS SUAREZ</t>
  </si>
  <si>
    <t>Cll 86 No 69 H 35 Casa 126</t>
  </si>
  <si>
    <t>sandracamilab@gmail.com</t>
  </si>
  <si>
    <t>162-2022 CPS-P (73868)</t>
  </si>
  <si>
    <t>FDLANCD-162-2022 (73868)</t>
  </si>
  <si>
    <t>https://community.secop.gov.co/Public/Tendering/OpportunityDetail/Index?noticeUID=CO1.NTC.3065918&amp;isFromPublicArea=True&amp;isModal=False</t>
  </si>
  <si>
    <t xml:space="preserve">VALENTINA ROCHA VEGA </t>
  </si>
  <si>
    <t>AVENIDA CARRERA 68 #98A-51 UNIDAD 2 APTO 104</t>
  </si>
  <si>
    <t>valentina1119@hotmail.com</t>
  </si>
  <si>
    <t xml:space="preserve">	18-44-101083237</t>
  </si>
  <si>
    <t>163-2022-CPS-AG-(73908)</t>
  </si>
  <si>
    <t>FDLAN-CD-163-2022(73908)</t>
  </si>
  <si>
    <t>https://community.secop.gov.co/Public/Tendering/OpportunityDetail/Index?noticeUID=CO1.NTC.3066193&amp;isFromPublicArea=True&amp;isModal=False</t>
  </si>
  <si>
    <t>PRESTACIÓN DE SERVICIOS DE APOYO A LA GESTIÓN PARA LA CONDUCCIÓN DE LOS VEHÍCULOS QUE CONFORMAN EL PARQUE AUTOMOTOR EN PROPIEDAD O CUSTODIA DEL FONDO DE DESARROLLO LOCAL DE ANTONIO NARIÑO, Y EL TRANSPORTE DE FUNCIONARIOS Y CONTRATISTAS PARA LA REALIZACIÓN DE LAS ACTIVIDADES MISIONALES DE LA ALCALDÍA LOCAL DE ANTONIO NARIÑO.</t>
  </si>
  <si>
    <t>CARRERA 66 A NO 56-31 SUR</t>
  </si>
  <si>
    <t>mr_giovanny@hotmail.com</t>
  </si>
  <si>
    <t xml:space="preserve">ADRIANA KATHERINE AVILA </t>
  </si>
  <si>
    <t>$ 27.720.000</t>
  </si>
  <si>
    <t>MUNDIAL DE SEGUROS</t>
  </si>
  <si>
    <t>NB-100216427</t>
  </si>
  <si>
    <t>164-2022 (72664)</t>
  </si>
  <si>
    <t>FDLAN-SAMC-004-2022</t>
  </si>
  <si>
    <t>https://community.secop.gov.co/Public/Tendering/OpportunityDetail/Index?noticeUID=CO1.NTC.3014210&amp;isFromPublicArea=True&amp;isModal=False</t>
  </si>
  <si>
    <t>PRESTACIÓN DE SERVICIOS PARA LA PREVENCIÓN DEL EMBARAZO ADOLESCENTE Y LA DISMINUCIÓN EN LOS FACTORES DE RIESGO FRENTE AL CONSUMO DE SUSTANCIAS PSICOACTIVAS EN LA LOCALIDAD DE ANTONIO NARIÑO</t>
  </si>
  <si>
    <t>O23011601060000002194- O23011601080000002195</t>
  </si>
  <si>
    <t>2194-6195</t>
  </si>
  <si>
    <t>CORPORACION INTEGRAL PARA EL DESARROLLO DE LAS REGIONES</t>
  </si>
  <si>
    <t>infocoindere@gmail.com</t>
  </si>
  <si>
    <t>45-40-101077400</t>
  </si>
  <si>
    <t>1. JOHANA TARAZONA                2. JUAN SEBASTIAN CORAL   3, VICTOR EMILIO ROA</t>
  </si>
  <si>
    <t xml:space="preserve">   20236520008463  20236520009973</t>
  </si>
  <si>
    <t>FALTA APROBAR LA CUENTA No 1 CUETNA 2 Y 3 EN EJECUCION DEL CONTRATO</t>
  </si>
  <si>
    <t>165-2022 CPS AG (74074)</t>
  </si>
  <si>
    <t>FDLANCD-165-2022(74074)</t>
  </si>
  <si>
    <t>https://community.secop.gov.co/Public/Tendering/OpportunityDetail/Index?noticeUID=CO1.NTC.3100091&amp;isFromPublicArea=True&amp;isModal=False</t>
  </si>
  <si>
    <t>PRESTAR LOS SERVICIOS TÉCNICOS PARA LA OPERACIÓN, SEGUIMIENTO Y CUMPLIMIENTO DE LOS PROCESOS Y PROCEDIMIENTOS DEL SERVICIO SOCIAL APOYO ECONÓMICO TIPO C, REQUERIDOS PARA EL OPORTUNO Y ADECUADO REGISTRO, CRUCE Y REPORTE DE LOS DATOS DEL SISTEMA DE INFORMACIÓN Y REGISTRO DE BENEFICIARIOS-SIRBE, QUE CONTRIBUYAN A LA GARANTÍA DE LOS DERECHOS DE LA POBLACIÓN MAYOR EN EL MARCO DE LA POLÍTICA PÚBLICA SOCIAL PARA ENVEJECIMIENTO Y LA VEJEZ EN EL DISTRITO CAPITAL A CARGO DE LA ALCALDÍA LOCAL</t>
  </si>
  <si>
    <t>O2-30-1160-1010000001851</t>
  </si>
  <si>
    <t xml:space="preserve">SEBASTIAN EDUARDO BRAVO ZAFRA </t>
  </si>
  <si>
    <t>AC 11 sur # 10a - 30</t>
  </si>
  <si>
    <t>sebastianbravoz9c@gmail.com</t>
  </si>
  <si>
    <t>4M 28D</t>
  </si>
  <si>
    <t>15-46-101028058</t>
  </si>
  <si>
    <t>166-2022 CPS AG (73957)</t>
  </si>
  <si>
    <t>FDLANCD-166-2022 (73957)</t>
  </si>
  <si>
    <t>https://community.secop.gov.co/Public/Tendering/OpportunityDetail/Index?noticeUID=CO1.NTC.3071793&amp;isFromPublicArea=True&amp;isModal=False</t>
  </si>
  <si>
    <t>PRESTACIÓN DE SERVICIOS DE APOYO EN EL MANEJO DE SISTEMAS DE INFORMACIÓN EN LO RELACIONADO CON LA CONTRATACIÓN QUE REALIZA EL ÁREA DE GESTIÓN DE DESARROLLO DEL FONDO DE DESARROLLO LOCAL DE ANTONIO NARIÑO</t>
  </si>
  <si>
    <t xml:space="preserve">MARIA ALEJANDRA CASTRILLON CORREDOR </t>
  </si>
  <si>
    <t>CR3D#32A66SUR</t>
  </si>
  <si>
    <t>martaz_19@hotmail.com</t>
  </si>
  <si>
    <t>390 - 47 - 994000072626</t>
  </si>
  <si>
    <t>CAMILA BASTIDAS</t>
  </si>
  <si>
    <t>167-2022 CPS P (74171)</t>
  </si>
  <si>
    <t>FDLANCD-167-2022 (74171</t>
  </si>
  <si>
    <t>https://community.secop.gov.co/Public/Tendering/OpportunityDetail/Index?noticeUID=CO1.NTC.3072759&amp;isFromPublicArea=True&amp;isModal=False</t>
  </si>
  <si>
    <t>PRESTAR SERVICIOS PROFESIONALES, PARA APOYAR LA FORMULACIÓN, EJECUCIÓN, SUPERVISIÓN, SEGUIMIENTO CIERRE Y/O LIQUIDACIÓN DE LOS PROCESOS CONTRACTUALES QUE DEN RESPUESTA AL PROYECTO DE INVERSIÓN RELACIONADO CON ACCIONES DE PROMOCIÓN PARA LA EDUCACIÓN SUPERIOR DE LA LOCALIDAD DE ANTONIO NARIÑO.</t>
  </si>
  <si>
    <t xml:space="preserve">GINA LIZETH SERNA GARCIA </t>
  </si>
  <si>
    <t>lizgarcia07@hotmail.com</t>
  </si>
  <si>
    <t>14-44-101158972</t>
  </si>
  <si>
    <t>168-2022-CPS-AG-(73908)</t>
  </si>
  <si>
    <t>FDLAN-CD-168-2022(73908)</t>
  </si>
  <si>
    <t>https://community.secop.gov.co/Public/Tendering/OpportunityDetail/Index?noticeUID=CO1.NTC.3082631&amp;isFromPublicArea=True&amp;isModal=False</t>
  </si>
  <si>
    <t>JOHN JAIRO CASTILLO BUSTOS</t>
  </si>
  <si>
    <t>CLL 64 D 75 63</t>
  </si>
  <si>
    <t>jjrmrcastillo20@yahoo.com</t>
  </si>
  <si>
    <t>14-44-101159332</t>
  </si>
  <si>
    <t xml:space="preserve">  COMPLETO TERMINACION ANTICIPADA SE CARGA DOC LIBERACION DE SALDOS</t>
  </si>
  <si>
    <t>169-2022-CPS-AG-(73905)</t>
  </si>
  <si>
    <t>FDLAN-CD-169-2022(73905)</t>
  </si>
  <si>
    <t>https://community.secop.gov.co/Public/Tendering/OpportunityDetail/Index?noticeUID=CO1.NTC.3076636&amp;isFromPublicArea=True&amp;isModal=False</t>
  </si>
  <si>
    <t>PRESTACIÓN DE SERVICIOS DE APOYO ASISTENCIAL EN EL ÁREA DE GESTIÓN DEL DESARROLLO, ADMINISTRATIVA Y FINANCIERA DEL FONDO DE DESARROLLO LOCAL DE ANTONIO NARIÑO.</t>
  </si>
  <si>
    <t>JORGE DIEGO ALBERTO VEGA</t>
  </si>
  <si>
    <t>CL 14 S 11-65</t>
  </si>
  <si>
    <t>diego.gf.9@outlook.com</t>
  </si>
  <si>
    <t>14-46-101076034</t>
  </si>
  <si>
    <t>MODIFICACIONES FEBRERO  DE 2023</t>
  </si>
  <si>
    <t>170-2022 (72278)</t>
  </si>
  <si>
    <t>FDLAN-LP-001-2022</t>
  </si>
  <si>
    <t>https://community.secop.gov.co/Public/Tendering/OpportunityDetail/Index?noticeUID=CO1.NTC.2974610&amp;isFromPublicArea=True&amp;isModal=False</t>
  </si>
  <si>
    <t>LICITACION PUBLICA(OBRA PUBLICA)</t>
  </si>
  <si>
    <t>REALIZAR A TRAVES DEL SISTEMA DE PRECIOS UNITARIOS FIJOS Y A MONTO AGOTABLE, LAS ACTIVIDADES DE CONSERVACIÓN DE LA MALLA VIAL Y DEL ESPACIO PÚBLICO PRIORIZADOS POR EL FONDO DE DESARROLLO LOCAL DE ANTONIO NARIÑO PARA EL CUMPLIMIENTO DE LAS METAS DEFINIDAS EN LA VIGENCIA 2022</t>
  </si>
  <si>
    <t>O23011604490000002186- O23011604490000002186</t>
  </si>
  <si>
    <t>CONSORCIO LOCAL 402</t>
  </si>
  <si>
    <t>CL 5 1 25 BRR EL DORADO</t>
  </si>
  <si>
    <t>licitacionesvygsas@gmail.com</t>
  </si>
  <si>
    <t>CONSORCIO K2 2023</t>
  </si>
  <si>
    <t>62-40-101009110</t>
  </si>
  <si>
    <t xml:space="preserve">HECTOR JULIAN ORJUELA,GILMAR CUESTA </t>
  </si>
  <si>
    <t>COMPLETO, EXPEDIENTE EN PRESTAMO EN OBRAS</t>
  </si>
  <si>
    <t>171-2022-CPS-P-(73910)</t>
  </si>
  <si>
    <t>FDLAN-CD-171-2022(73910)</t>
  </si>
  <si>
    <t>https://community.secop.gov.co/Public/Tendering/OpportunityDetail/Index?noticeUID=CO1.NTC.3092716&amp;isFromPublicArea=True&amp;isModal=False</t>
  </si>
  <si>
    <t>PRESTAR SERVICIOS PROFESIONALES PARA 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</si>
  <si>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O2-30-11-60-34-00000002197</t>
  </si>
  <si>
    <t>GLORIA MARCELA REY FARACO</t>
  </si>
  <si>
    <t>CARRERA 24A #19-03SUR BLOQUE 3 ENTRADA 3 APARTAMENTO 203</t>
  </si>
  <si>
    <t>gmarfaraco@gmail.com</t>
  </si>
  <si>
    <t>4M 29D</t>
  </si>
  <si>
    <t>380 47 994000126879</t>
  </si>
  <si>
    <t xml:space="preserve">LAURA AGUILAR </t>
  </si>
  <si>
    <t>172-2022 CPS-P (74098)</t>
  </si>
  <si>
    <t>FDLANCD-172-2022 (74098)</t>
  </si>
  <si>
    <t>https://community.secop.gov.co/Public/Tendering/OpportunityDetail/Index?noticeUID=CO1.NTC.3094443&amp;isFromPublicArea=True&amp;isModal=False</t>
  </si>
  <si>
    <t>PRESTAR SERVICIOS PROFESIONALES, PARA APOYAR LA FORMULACIÓN, EJECUCIÓN, SUPERVISIÓN, SEGUIMIENTO CIERRE Y/O LIQUIDACIÓN DE LOS PROCESOS CONTRACTUALES QUE DEN RESPUESTA AL PROYECTO DE INVERSIÓN DE ACCIONES INTEGRALES PARA LA PRODUCTIVIDAD Y EL EMPRENDIMIENTO DE LA LOCALIDAD DE ANTONIO NARIÑO.</t>
  </si>
  <si>
    <t xml:space="preserve">JOSE HERNANDEZ </t>
  </si>
  <si>
    <t>Carrera 80 No. 71a-38</t>
  </si>
  <si>
    <t>josehh34@gmail.com</t>
  </si>
  <si>
    <t>14-46-101076245</t>
  </si>
  <si>
    <t xml:space="preserve">JUAN GUILLERMO </t>
  </si>
  <si>
    <t>173-2022 CPS-AG (74078)</t>
  </si>
  <si>
    <t>FDLANCD-173-2022 (33374)</t>
  </si>
  <si>
    <t>https://community.secop.gov.co/Public/Tendering/OpportunityDetail/Index?noticeUID=CO1.NTC.3093892&amp;isFromPublicArea=True&amp;isModal=False</t>
  </si>
  <si>
    <t>calle 63g No 118a 47</t>
  </si>
  <si>
    <t>amparotorrese@gmail.com</t>
  </si>
  <si>
    <t>$ 2.460.000</t>
  </si>
  <si>
    <t>36-46-101015896</t>
  </si>
  <si>
    <t xml:space="preserve">CAMILA BASTIDAS </t>
  </si>
  <si>
    <t>174-2022 CPS-P (73868)</t>
  </si>
  <si>
    <t>FDLANCD-174-2022 (73868)</t>
  </si>
  <si>
    <t>https://community.secop.gov.co/Public/Tendering/OpportunityDetail/Index?noticeUID=CO1.NTC.3094806&amp;isFromPublicArea=True&amp;isModal=False</t>
  </si>
  <si>
    <t>OSCAR JULIAN DUARTE CUBILLOS</t>
  </si>
  <si>
    <t>TRANSVERSAL 74 N° 11 A - 15 TORRE 6 / APTO 1221</t>
  </si>
  <si>
    <t>convenio7@hotmail.com</t>
  </si>
  <si>
    <t>36-46-101015962</t>
  </si>
  <si>
    <t>175-2022-CPS-AG-(72248)</t>
  </si>
  <si>
    <t>FDLAN-CD-175-2022 (74228)</t>
  </si>
  <si>
    <t>https://community.secop.gov.co/Public/Tendering/OpportunityDetail/Index?noticeUID=CO1.NTC.3098156&amp;isFromPublicArea=True&amp;isModal=False</t>
  </si>
  <si>
    <t>PRESTAR SERVICIOS DE APOYO AL FONDO DE DESARROLLO LOCAL DE ANTONIO NARIÑO EN LA IMPLEMENTACIÓN DE ESTRATEGIAS QUE GARANTICEN LA PROMOCIÓN Y PROTECCIÓN DEL DERECHO A LA PARTICIPACIÓN DEMOCRÁTICA DE LOS HABITANTES DE LA LOCALIDAD ANTONIO NARIÑO</t>
  </si>
  <si>
    <t>O2-30-11-60-55-50-00-000-2190</t>
  </si>
  <si>
    <t>CRA 21 # 80-41 APTO 401</t>
  </si>
  <si>
    <t>poetahugocrtes@gmail.com</t>
  </si>
  <si>
    <t>NB-100217844</t>
  </si>
  <si>
    <t>LAURA AGUILAR</t>
  </si>
  <si>
    <t>176-2022-CPS-P (74105)</t>
  </si>
  <si>
    <t>FDLAN-CD-176-2022</t>
  </si>
  <si>
    <t>https://community.secop.gov.co/Public/Tendering/OpportunityDetail/Index?noticeUID=CO1.NTC.3112292&amp;isFromPublicArea=True&amp;isModal=False</t>
  </si>
  <si>
    <t>PRESTACIÓN DE SERVICIOS PROFESIONALES PARA LA ADMINISTRACIÓN, DESARROLLO Y FORTALECIMIENTO DE LAS ACTIVIDADES CULTURALES Y ARTÍSTICAS QUE SE BRINDAN A LA COMUNIDAD EN EL TEATRO VILLA MAYOR DE LA LOCALIDAD ANTONIO NARIÑO.</t>
  </si>
  <si>
    <t>O2-30-11-60-12-1000000-2201</t>
  </si>
  <si>
    <t>Calle 158a # 12 - 24</t>
  </si>
  <si>
    <t>36-46-101015950</t>
  </si>
  <si>
    <t xml:space="preserve">PENDIENTE APROBAR CUENTAS EN SECOP </t>
  </si>
  <si>
    <t>177-2022-SASI-(72427)</t>
  </si>
  <si>
    <t>FDLAN-SASI-001-2022</t>
  </si>
  <si>
    <t>https://community.secop.gov.co/Public/Tendering/OpportunityDetail/Index?noticeUID=CO1.NTC.2997922&amp;isFromPublicArea=True&amp;isModal=False</t>
  </si>
  <si>
    <t xml:space="preserve">SELECCION ABREVIADA SUBASTA INVERSA </t>
  </si>
  <si>
    <t>CONTRATAR LA ADQUISICION DE ELEMENTOS DE INSUMOS TECNOLÓGICOS, MATERIAL DIDÁCTICO, PEDAGOGICO Y DEPORTIVO, PARA APOYAR LA GESTION DE LAS INSTITUCIONES EDUCATIVAS DISTRITALES Y FORTALECER LAS ACCIONES EN MATERIA DE PRIMERA INFANCIA DE LA LOCALIDAD DE ANTONIO NARIÑO</t>
  </si>
  <si>
    <t>O23011601120000001864</t>
  </si>
  <si>
    <t>ALMACÉN EL DEPORTISTA SAS</t>
  </si>
  <si>
    <t xml:space="preserve">Carrera 49 52 17 MEDELLIN </t>
  </si>
  <si>
    <t>4489066- 2511656</t>
  </si>
  <si>
    <t>eldeportista61@gmail.com</t>
  </si>
  <si>
    <t>$ 2.409.400</t>
  </si>
  <si>
    <t>14-44-101159999</t>
  </si>
  <si>
    <t>JOSE HUMBERTO</t>
  </si>
  <si>
    <t xml:space="preserve">NATHALIA MARCILLO </t>
  </si>
  <si>
    <t>SUSPENDIDO</t>
  </si>
  <si>
    <t>NO TIENE CARGADA NINGUNA CUENTA Y SE EN CUENTRA SUSPENDIDO</t>
  </si>
  <si>
    <t>178-2022 CPS-P (74097)</t>
  </si>
  <si>
    <t>FDLANCD-178-2022(74097)</t>
  </si>
  <si>
    <t>https://community.secop.gov.co/Public/Tendering/OpportunityDetail/Index?noticeUID=CO1.NTC.3116827&amp;isFromPublicArea=True&amp;isModal=False</t>
  </si>
  <si>
    <t>PRESTAR SERVICIOS PROFESIONALES, PARA APOYAR LA FORMULACIÓN, EJECUCIÓN, SUPERVISIÓN, SEGUIMIENTO CIERRE Y/O LIQUIDACIÓN DE LOS PROCESOS CONTRACTUALES QUE DEN RESPUESTA AL PROYECTO DE INVERSIÓN PARA ACCIONES DE FOMENTO Y PROMOCIÓN DE ACTIVIDADES EN EL CAMPO DEPORTIVO DE LA LOCALIDAD DE ANTONIO NARIÑO.</t>
  </si>
  <si>
    <t>O2-30-11-60-12-00-00-00-02-200</t>
  </si>
  <si>
    <t xml:space="preserve">JENNIFER ROJAS HERNANDEZ </t>
  </si>
  <si>
    <t>calle 7 sur ·18-04</t>
  </si>
  <si>
    <t>jerojashe@unal.edu.co</t>
  </si>
  <si>
    <t xml:space="preserve">4M 23D </t>
  </si>
  <si>
    <t>15-46-101028131</t>
  </si>
  <si>
    <t>179-2022 CPS-P (73901)</t>
  </si>
  <si>
    <t>FDLANCD-179-2022 (73901)</t>
  </si>
  <si>
    <t>https://community.secop.gov.co/Public/Tendering/OpportunityDetail/Index?noticeUID=CO1.NTC.3124825&amp;isFromPublicArea=True&amp;isModal=False</t>
  </si>
  <si>
    <t>PRESTAR SERVICIOS PROFESIONALES DE APOYO EN LOS PROCESOS ADMINISTRATIVOS, CONTABLES Y FINANCIEROS EN EL FONDO DE DESARROLLO LOCAL DE ANTONIO NARIÑO EN EL MARCO DE LAS NORMAS DE DERECHO CONTABLE, DE SEGURIDAD SOCIAL Y LOS PROCEDIMIENTOS VIGENTE</t>
  </si>
  <si>
    <t>Calle 25 H No. 101 B -85</t>
  </si>
  <si>
    <t>nataliadelgadop@outlook.com</t>
  </si>
  <si>
    <t>4M 22D</t>
  </si>
  <si>
    <t>14-46-101076726</t>
  </si>
  <si>
    <t xml:space="preserve">VICTOR RAUL TOVAR </t>
  </si>
  <si>
    <t>180-2022(72608)</t>
  </si>
  <si>
    <t>FDLAN-CMA-002-2022 (72608)</t>
  </si>
  <si>
    <t>https://community.secop.gov.co/Public/Tendering/OpportunityDetail/Index?noticeUID=CO1.NTC.2991458&amp;isFromPublicArea=True&amp;isModal=False</t>
  </si>
  <si>
    <t xml:space="preserve">CONTRATO DE INTERVENTORIA </t>
  </si>
  <si>
    <t>REALIZAR LA INTERVENTORÍA TÉCNICA, ADMINISTRATIVA, JURÍDICA LEGAL, FINANCIERA CONTABL), AMBIENTAL, SOCIAL Y SST AL CONTRATO QUE TIENE POR OBJETO: "REALIZAR A TRAVÉS DEL SISTEMA DE PRECIOS UNITARIOS FIJOS Y A MONTO AGOTABLE, LAS ACTIVIDADES DE CONSERVACIÓN DE LA MALLA VIAL Y DEL ESPACIO PÚBLICO PRIORIZADOS POR EL FONDO DE DESARROLLO LOCAL DE ANTONIO NARIÑO PARA EL CUMPLIMIENTO DE LAS METAS DEFINIDAS EN LA VIGENCIA 2022</t>
  </si>
  <si>
    <t>CONSORCIO INGEVIAL LAM</t>
  </si>
  <si>
    <t>Cra 6 nro 65 - 24 Of 323</t>
  </si>
  <si>
    <t>mariaelenavergara24@hotmail.com</t>
  </si>
  <si>
    <t>$ 383767455</t>
  </si>
  <si>
    <t>11-44-101189925</t>
  </si>
  <si>
    <t>HECTOR JULIAN ORJUELA- MANUEL EDUARDO ALVAREZ,GILMAR ANDRES CUESTA</t>
  </si>
  <si>
    <t>20236520010053, 20246520004253</t>
  </si>
  <si>
    <t>181-2022-CPS-P-(74224)</t>
  </si>
  <si>
    <t>FDLAN-CD-181-2022(74224)</t>
  </si>
  <si>
    <t>https://community.secop.gov.co/Public/Tendering/OpportunityDetail/Index?noticeUID=CO1.NTC.3161707&amp;isFromPublicArea=True&amp;isModal=False</t>
  </si>
  <si>
    <t>APOYAR AL (A) ALCALDE (SA) LOCAL EN EL FORTALECIMIENTO E INCLUSIÓN DE LAS COMUNIDADES NEGRAS, AFROCOLOMBIANAS Y PALENQUERAS EN EL MARCO DE LA POLÍTICA PÚBLICA DISTRITAL AFRODESCENDIENTES Y LOS ESPACIOS DE PARTICIPACIÓN.</t>
  </si>
  <si>
    <t>SANDRA CLAUDIA CHINDOY JAMIOY</t>
  </si>
  <si>
    <t>CALLE 45B N° 1A-20</t>
  </si>
  <si>
    <t xml:space="preserve">NO TIENE </t>
  </si>
  <si>
    <t xml:space="preserve">4M 13D </t>
  </si>
  <si>
    <t>14-44-101160642</t>
  </si>
  <si>
    <t xml:space="preserve"> CUENTA OCTUBRE RECHAZA PENDIENTE RADiCAR CUENTA DIC</t>
  </si>
  <si>
    <t>182-2022 CPS-AG (74202)</t>
  </si>
  <si>
    <t>FDLANCD-182-2022(74202)</t>
  </si>
  <si>
    <t>https://community.secop.gov.co/Public/Tendering/OpportunityDetail/Index?noticeUID=CO1.NTC.3169564&amp;isFromPublicArea=True&amp;isModal=False</t>
  </si>
  <si>
    <t>PRESTAR SERVICIOS DE APOYO A LA GESTIÓN A LA ALCALDÍA LOCAL DE ANTONIO NARIÑO EN EL SEGUIMIENTO A CASOS DE VIOLENCIA INTRAFAMILIAR Y SEXUAL EN POBLACIONES VULNERABLES, ASÍ COMO EN LOS PROCESOS DE PARTICIPACIÓN CIUDADANA EN LA LOCALIDAD</t>
  </si>
  <si>
    <t>O2-30-1160-1060000002192</t>
  </si>
  <si>
    <t>Cra 25# 53- 10 sur</t>
  </si>
  <si>
    <t>dayanarubiano@hotmail.com</t>
  </si>
  <si>
    <t>4M 12D</t>
  </si>
  <si>
    <t>17-44-101202903</t>
  </si>
  <si>
    <t>PENDIENTE RADICAR ULTIMA CUENTA DIC</t>
  </si>
  <si>
    <t>183-2022-CPS-AG (74736)</t>
  </si>
  <si>
    <t>FDLAN-CD-183-2022-CPS (74736)</t>
  </si>
  <si>
    <t>https://community.secop.gov.co/Public/Tendering/OpportunityDetail/Index?noticeUID=CO1.NTC.3165801&amp;isFromPublicArea=True&amp;isModal=False</t>
  </si>
  <si>
    <t>PRESTACION DE SERVICIOS DE APOYO A LA GESTION COMO AUXILAR PARA LA TRANSCRIPCION DE LAS ACTAS QUE EXPIDA LA JUNTA ADMINISTRADORA LOCAL DE ANTONIO NARIÑO.</t>
  </si>
  <si>
    <t>LEDY DAYANNA RODRIGUEZ ROJAS</t>
  </si>
  <si>
    <t>CALLE 54 SUR 5B 34</t>
  </si>
  <si>
    <t>leidy.lady14@gmail.com</t>
  </si>
  <si>
    <t>17-44-101202864</t>
  </si>
  <si>
    <t>PENDIENTE APROBAR LA ULTIMA CUENTA</t>
  </si>
  <si>
    <t>184-2022-CPS-AG-(74499)</t>
  </si>
  <si>
    <t>FDLAN-CD-184-2022(74499)</t>
  </si>
  <si>
    <t>https://community.secop.gov.co/Public/Tendering/OpportunityDetail/Index?noticeUID=CO1.NTC.3190567&amp;isFromPublicArea=True&amp;isModal=False</t>
  </si>
  <si>
    <t>O2-30-11-60-12-10-00000-2201</t>
  </si>
  <si>
    <t xml:space="preserve">SARA JIMENEZ NIETO </t>
  </si>
  <si>
    <t>CL 51 16 10</t>
  </si>
  <si>
    <t>sarajn.17@gmail.com</t>
  </si>
  <si>
    <t>14 DIAS</t>
  </si>
  <si>
    <t>390 47 994000073469</t>
  </si>
  <si>
    <t>185-2022 CPS-AG (75224)</t>
  </si>
  <si>
    <t>FDLANCD-185-2022 (75224)</t>
  </si>
  <si>
    <t>https://community.secop.gov.co/Public/Tendering/OpportunityDetail/Index?noticeUID=CO1.NTC.3196817&amp;isFromPublicArea=True&amp;isModal=False</t>
  </si>
  <si>
    <t>PRESTACIÓN DE SERVICIOS DE APOYO COMO AUXILIAR ADMINISTRATIVO EN EL ÁREA DE GESTIÓN DE DESARROLLO LOCAL, ADMINISTRATIVA Y FINANCIERA DEL FONDO DE DESARROLLO LOCAL DE ANTONIO NARIÑO</t>
  </si>
  <si>
    <t>MIGUEL ANGEL PRIETO ZAMUDIO</t>
  </si>
  <si>
    <t>KR 82 8 C 70</t>
  </si>
  <si>
    <t xml:space="preserve">390 47 994000073484	</t>
  </si>
  <si>
    <t>FALTA APROBAR LA CUENTA  N° 3 Y TIENE UN REQUERIMIENTO DE LA CUENTA DE NOVIEMBRE</t>
  </si>
  <si>
    <t>186-2022-CPS-P (75874)</t>
  </si>
  <si>
    <t>FDLAN-CD-186-2022-CPS (75874)</t>
  </si>
  <si>
    <t>https://community.secop.gov.co/Public/Tendering/OpportunityDetail/Index?noticeUID=CO1.NTC.3210823&amp;isFromPublicArea=True&amp;isModal=False</t>
  </si>
  <si>
    <t>APOYAR AL (LA) ALCALDE (SA) LOCAL EN LA PROMOCIÓN, ARTICULACIÓN, ACOMPAÑAMIENTO Y SEGUIMIENTO PARA LA ATENCIÓN Y PROTECCIÓN DE LOS ANIMALES DOMÉSTICOS Y SILVESTRES DE LA LOCALIDAD.</t>
  </si>
  <si>
    <t>O2-30-11-60-23-40-00-00-02-209</t>
  </si>
  <si>
    <t>BRIAN NICOLAS ACOSTA LUCERO</t>
  </si>
  <si>
    <t>AK 68163 CONJ Americas68 II BL 9 AP 502</t>
  </si>
  <si>
    <t>n.acosta2109832@gmail.com</t>
  </si>
  <si>
    <t> O2-30-11-60-23-40-00-00-02-209</t>
  </si>
  <si>
    <t>14-44-101161610</t>
  </si>
  <si>
    <t>187-2022-CPS-AG (75717)</t>
  </si>
  <si>
    <t>FDLAN-CD-187-2022-CPS (75717)</t>
  </si>
  <si>
    <t>https://community.secop.gov.co/Public/Tendering/OpportunityDetail/Index?noticeUID=CO1.NTC.3214392&amp;isFromPublicArea=True&amp;isModal=False</t>
  </si>
  <si>
    <t>APOYAR Y DAR SOPORTE TÉCNICO AL ADMINISTRADOR Y USUARIO FINAL DE LA RED DE SISTEMAS Y TECNOLOGÍA E INFORMACIÓN DE LA ALCALDÍA LOCAL.</t>
  </si>
  <si>
    <t>CALLE7EBISSUR#77K66</t>
  </si>
  <si>
    <t>rubianoosusana@gmail.com</t>
  </si>
  <si>
    <t>36-46-101016096</t>
  </si>
  <si>
    <t>CPS-188-2022 -(75029)</t>
  </si>
  <si>
    <t>FDLAN-SAMC-006-2022 (75029)</t>
  </si>
  <si>
    <t>https://community.secop.gov.co/Public/Tendering/OpportunityDetail/Index?noticeUID=CO1.NTC.3176445&amp;isFromPublicArea=True&amp;isModal=False</t>
  </si>
  <si>
    <t>PRESTACIÓN DE SERVICIOS DIRIGIDOS A BRINDAR ATENCIÓN MÉDICO-VETERINARIA DE ANIMALES CANINOS Y FELINOS EN ESTADO DE VULNERABILIDAD CON EL FIN DE MEJORAR LAS CONDICIONES Y CALIDAD DE VIDA DE LOS ANIMALES EN LA LOCALIDAD DE ANTONIO NARIÑO</t>
  </si>
  <si>
    <t>O23011602340000002209</t>
  </si>
  <si>
    <t>IMPECOS SAS</t>
  </si>
  <si>
    <t>CL 18 6 47 OF 302</t>
  </si>
  <si>
    <t>impecosas@gmail.com</t>
  </si>
  <si>
    <t>15-44-101267743</t>
  </si>
  <si>
    <t>NICOLAS ACOSTA</t>
  </si>
  <si>
    <t xml:space="preserve">EFREY SANABRIA </t>
  </si>
  <si>
    <t xml:space="preserve">LAS CUENTAS  DE COBRO ESTAN PARA APROBACION </t>
  </si>
  <si>
    <t>189-2022 SASI (73380)</t>
  </si>
  <si>
    <t>FDLAN-SASI-002-2022(73380)</t>
  </si>
  <si>
    <t>https://community.secop.gov.co/Public/Tendering/OpportunityDetail/Index?noticeUID=CO1.NTC.3100466&amp;isFromPublicArea=True&amp;isModal=False</t>
  </si>
  <si>
    <t>CONTRATAR LA ADQUISICIÓN DE ELEMENTOS DEPORTIVOS, TEGNOLÓGICOS, MUSICALES, FERRETERÍA Y MOBILIARIO PARA LA DOTACION DE LA CASA DE LA JUVENTUD DE LA LOCALIDAD DE ANTONIO NARIÑO EN EL MARCO DEL PROYECTO ACCIONES DE FOMENTO A LA JUVENTUD</t>
  </si>
  <si>
    <t>O23011601170000002199</t>
  </si>
  <si>
    <t>900916649-6</t>
  </si>
  <si>
    <t>C I WARRIORS COMPANY SAS</t>
  </si>
  <si>
    <t>CR 29 C 70 35</t>
  </si>
  <si>
    <t>licitaciones.01@outlook.com</t>
  </si>
  <si>
    <t xml:space="preserve">15,996,459 </t>
  </si>
  <si>
    <t>Un mes cada una</t>
  </si>
  <si>
    <t> 1.212.459</t>
  </si>
  <si>
    <t xml:space="preserve"> O2-30-11-60-1170-0000-02199	</t>
  </si>
  <si>
    <t>NB-100222814</t>
  </si>
  <si>
    <t>07/15/2023</t>
  </si>
  <si>
    <t>1. JENNYFFER ROJAS                  2. JOSE DANILO BURBANO 20236520008733</t>
  </si>
  <si>
    <t xml:space="preserve">NO TIENE CUENTAS DE COBRO, NO TIENE CDP NI CRP DE LA ADICION EN SECOP II-SE ENCUENTRAN  PRESTADAS </t>
  </si>
  <si>
    <t>190-2022 SASI (73380)</t>
  </si>
  <si>
    <t xml:space="preserve">CONTRATAR LA ADQUISICIÓN DE ELEMENTOS DEPORTIVOS, TEGNOLÓGICOS, MUSICALES, FERRETERÍA Y MOBILIARIO PARA LA DOTACION DE LA CASA DE LA JUVENTUD DE LA LOCALIDAD DE ANTONIO NARIÑO EN EL MARCO DEL PROYECTO ACCIONES DE FOMENTO A LA JUVENTUD	</t>
  </si>
  <si>
    <t>901370420-05</t>
  </si>
  <si>
    <t>GN GENERACION DE NEGOCIOS SAS</t>
  </si>
  <si>
    <t>CARRERA 64A No. 4D-22</t>
  </si>
  <si>
    <t>gerenciagnsas@gmail.com</t>
  </si>
  <si>
    <t> 27.194.110.55</t>
  </si>
  <si>
    <t>18-44-101084030</t>
  </si>
  <si>
    <t xml:space="preserve">NO TIENE CUENTAS DE COBRO, NO TIENE CDP NI CRP DE LA ADICION EN SECOP II- SE ENCUENTRAN PRESTADAS </t>
  </si>
  <si>
    <t>191-2022-CPS-P (76435)</t>
  </si>
  <si>
    <t>FDLAN-CD-191-2022 (76435)</t>
  </si>
  <si>
    <t>https://community.secop.gov.co/Public/Tendering/OpportunityDetail/Index?noticeUID=CO1.NTC.3252640&amp;isFromPublicArea=True&amp;isModal=False</t>
  </si>
  <si>
    <t>APOYAR LA FORMULACIÓN, GESTIÓN Y SEGUIMIENTO DE ACTIVIDADES ENFOCADAS A LA GESTIÓN AMBIENTAL EXTERNA, ENCAMINADAS A LA MITIGACIÓN DE LOS DIFERENTES IMPACTOS AMBIENTALES Y LA CONSERVACIÓN DE LOS RECURSOS NATURALES DE LA LOCALIDAD.</t>
  </si>
  <si>
    <t>O2-30-11-60-23-30-00-00-02-206</t>
  </si>
  <si>
    <t>MAYRA JIMENA WILCHES GONZALEZ</t>
  </si>
  <si>
    <t>Cra. 13 No. 12-27 Sur</t>
  </si>
  <si>
    <t>jimenawilches@gmail.com</t>
  </si>
  <si>
    <t>O23011602330000002206</t>
  </si>
  <si>
    <t> 13.860.000</t>
  </si>
  <si>
    <t> 3.542.000</t>
  </si>
  <si>
    <t>36-46-101016182</t>
  </si>
  <si>
    <t xml:space="preserve">KATHERINE AVILA </t>
  </si>
  <si>
    <t>192-2022-CPS-P(75147)</t>
  </si>
  <si>
    <t>FDLAN-CD-192-2022(75147)</t>
  </si>
  <si>
    <t>https://community.secop.gov.co/Public/Tendering/OpportunityDetail/Index?noticeUID=CO1.NTC.3262371&amp;isFromPublicArea=True&amp;isModal=False</t>
  </si>
  <si>
    <t>NATALIA RODRIGUEZ</t>
  </si>
  <si>
    <t>KR 72 60 A 30 SUR</t>
  </si>
  <si>
    <t>nataliarodriguezsar95@gmail.com</t>
  </si>
  <si>
    <t>18.480.000_x000D_</t>
  </si>
  <si>
    <t>14-46-101078152</t>
  </si>
  <si>
    <t>193-2022-CPS-P (76296)</t>
  </si>
  <si>
    <t>FDLAN-CD-193-2022 (76296)</t>
  </si>
  <si>
    <t>https://community.secop.gov.co/Public/Tendering/OpportunityDetail/Index?noticeUID=CO1.NTC.3263933&amp;isFromPublicArea=True&amp;isModal=False</t>
  </si>
  <si>
    <t>EL CONTRATO QUE SE PRETENDE CELEBRAR, TENDRÁ POR OBJETO PRESTAR SERVICIOS PROFESIONALES, PARA APOYAR LA FORMULACIÓN, EJECUCIÓN, SUPERVISIÓN, SEGUIMIENTO CIERRE Y/O LIQUIDACIÓN DE LOS PROCESOS CONTRACTUALES QUE DEN RESPUESTA AL PROYECTO DE INVERSIÓN DE ACCIONES INTEGRALES PARA LA PRODUCTIVIDAD Y EL EMPRENDIMIENTO DE LA LOCALIDAD DE ANTONIO NARIÑO.</t>
  </si>
  <si>
    <t>OO-23-011-60-10-60-00-00-02-191</t>
  </si>
  <si>
    <t>DIEGO HERNANDO CASTRO GUEVARA</t>
  </si>
  <si>
    <t>avenida carrera 14 #9-19 sur</t>
  </si>
  <si>
    <t>camilavillegastareas@hotmail.com</t>
  </si>
  <si>
    <t xml:space="preserve">3M 19D </t>
  </si>
  <si>
    <t> CAMILA ANDREA VILLEGAS MOSQUERA</t>
  </si>
  <si>
    <t> 1.013.668.763</t>
  </si>
  <si>
    <t> $12.012.000</t>
  </si>
  <si>
    <t>13 dias</t>
  </si>
  <si>
    <t>17-44-101203255</t>
  </si>
  <si>
    <t>PENDIENTE APROBAR CUENTAS EN SECOP</t>
  </si>
  <si>
    <t>194-2022( 77694)</t>
  </si>
  <si>
    <t>FDLAN-CD-194-2022 (77694)</t>
  </si>
  <si>
    <t>https://community.secop.gov.co/Public/Tendering/OpportunityDetail/Index?noticeUID=CO1.NTC.3318233&amp;isFromPublicArea=True&amp;isModal=False</t>
  </si>
  <si>
    <t>PRESTAR SERVICIOS DE APOYO A LA GESTIÓN DEL FONDO DE DESARROLLO LOCAL DE ANTONIO NARIÑO EN LOS ASUNTOS OPERATIVOS RELACIONADOS CON LA SEGURIDAD, LA CONVIVENCIA Y EL DESARROLLO DE ACTIVIDAD ECONÓMICA EN LA LOCALIDAD, CON CONFORMIDAD CON EL MARCO NORMATIVO APLICABLE EN LA MATERIA.</t>
  </si>
  <si>
    <t>CALLE 17 SUR # 10A- 21</t>
  </si>
  <si>
    <t>yinaka0313@gmail.com</t>
  </si>
  <si>
    <t>NB-100225229</t>
  </si>
  <si>
    <t>FDLAN-CD-195-2022(77706)</t>
  </si>
  <si>
    <t>https://community.secop.gov.co/Public/Tendering/OpportunityDetail/Index?noticeUID=CO1.NTC.3314268&amp;isFromPublicArea=True&amp;isModal=False</t>
  </si>
  <si>
    <t>APOYAR EN LAS TAREAS OPERATIVAS DE CARÁCTER ARCHIVISTICO DESARROLLADAS EN LA ALCALDIA LOCAL PARA GARANTIZAR LA APLICACIÓN CORRECTA DE LOS PROCEDIMIENTOS TECNICOS.</t>
  </si>
  <si>
    <t>JOHN NEIL CORDOBA PARRA</t>
  </si>
  <si>
    <t>KR 72G 5618 SUR_x000D_</t>
  </si>
  <si>
    <t>cordobajohn03@gmail.com</t>
  </si>
  <si>
    <t>8 DIAS</t>
  </si>
  <si>
    <t> O2-30-11-60-55-70-00000-2198</t>
  </si>
  <si>
    <t>390-47-994000074131</t>
  </si>
  <si>
    <t>30/12/20222</t>
  </si>
  <si>
    <t>196-2022-(77656)</t>
  </si>
  <si>
    <t>FDLAN-CD-196-2022(77656)</t>
  </si>
  <si>
    <t>https://community.secop.gov.co/Public/Tendering/OpportunityDetail/Index?noticeUID=CO1.NTC.3316658&amp;isFromPublicArea=True&amp;isModal=False</t>
  </si>
  <si>
    <t>PRESTAR SERVICIOS DE APOYO A LA GESTIÓN EN LAS LABORES ASISTENCIALES A LAS ACTIVIDADES RELACIONADAS CON LA INSPECCIÓN, VIGILANCIA Y CONTROL QUE DEBA ADELANTAR LA ALCALDÍA LOCAL EN MATERIA DE ACTIVIDAD ECONÓMICA, DESPACHOS COMISORIOS Y CONVIVENCIA CIUDADANA EN LA LOCALIDAD.</t>
  </si>
  <si>
    <t xml:space="preserve">NATHALIA ROPERO </t>
  </si>
  <si>
    <t>calle 32d sur #13f-29</t>
  </si>
  <si>
    <t>natharopero03@hotmail.com</t>
  </si>
  <si>
    <t>NV-100074360</t>
  </si>
  <si>
    <t>PENDIENTE APROBAR LAS CUENTAS DE COBRO</t>
  </si>
  <si>
    <t>197-2022-CPS-P-(77682)</t>
  </si>
  <si>
    <t>FDLAN-CD-197-2022(77682)</t>
  </si>
  <si>
    <t>https://community.secop.gov.co/Public/Tendering/OpportunityDetail/Index?noticeUID=CO1.NTC.3324449&amp;isFromPublicArea=True&amp;isModal=False</t>
  </si>
  <si>
    <t>PRESTAR LOS SERVICIOS PROFESIONALES PARA APOYAR EL DISEÑO DE PIEZAS GRÁFICAS, REALIZACIÓN, DIRECCIÓN, PRODUCCIÓN Y EDICIÓN DE MATERIAL VIDEOGRÁFICO, MANEJO DE REDES Y CUBRIMIENTO DE EVENTOS DEL TEATRO VILLA MAYOR</t>
  </si>
  <si>
    <t>RUBEN DARIO MONTAÑEZ AGUDELO</t>
  </si>
  <si>
    <t>KR 3 21 46</t>
  </si>
  <si>
    <t>rubencafuagudelo@gmail.com</t>
  </si>
  <si>
    <t>390-47-994000074179</t>
  </si>
  <si>
    <t>CARLOS ANDRES HIGUITA   MIGUEL NOVOA</t>
  </si>
  <si>
    <t>FDLAN-CD-198-2022(77719)</t>
  </si>
  <si>
    <t>https://community.secop.gov.co/Public/Tendering/OpportunityDetail/Index?noticeUID=CO1.NTC.3324768&amp;isFromPublicArea=True&amp;isModal=False</t>
  </si>
  <si>
    <t>PRESTAR LOS SERVICIOS PROFESIONALES COMO ABOGADO PARA FORTALECER LAS ACCIONES DE INSPECCIÓN, VIGILANCIA Y CONTROL DEL ÁREA DE GESTIÓN POLICIVA DEL FONDO DE DESARROLLO LOCAL DE ANTONIO NARIÑO EN COBROS PERSUASIVOS.</t>
  </si>
  <si>
    <t>O2-30-11-60-55-70-00-00-02-189</t>
  </si>
  <si>
    <t xml:space="preserve">LAURA YESENIA LOPEZ VILLOTA </t>
  </si>
  <si>
    <t>CL 49 B SUR 9 94 TO 4 AP 601</t>
  </si>
  <si>
    <t>lauralopezvillota@gmail.com</t>
  </si>
  <si>
    <t>17-44-101203424</t>
  </si>
  <si>
    <t xml:space="preserve">ALMA KARINA CASTRO </t>
  </si>
  <si>
    <t>COM´PLETO</t>
  </si>
  <si>
    <t>199-2022-CPS-P-(77665)</t>
  </si>
  <si>
    <t>FDLAN-CD-199-2022(77665)</t>
  </si>
  <si>
    <t>https://community.secop.gov.co/Public/Tendering/OpportunityDetail/Index?noticeUID=CO1.NTC.3325807&amp;isFromPublicArea=True&amp;isModal=False</t>
  </si>
  <si>
    <t>APOYAR JURÍDICAMENTE LA EJECUCIÓN DE LAS ACCIONES REQUERIDAS PARA LA DEPURACIÓN DE LAS ACTUACIONES ADMINISTRATIVAS QUE CURSAN EN LA ALCALDÍA LOCAL.</t>
  </si>
  <si>
    <t xml:space="preserve">CHRISTIAN MATEO GOMEZ </t>
  </si>
  <si>
    <t>calle 175 # 17a - 11 alameda reservada casa 75, Bogotá D.C.</t>
  </si>
  <si>
    <t>mateo_9214@hotmail.com</t>
  </si>
  <si>
    <t>Christian Mateo Gómez Cerón</t>
  </si>
  <si>
    <t>3446556–9</t>
  </si>
  <si>
    <t>200-2022-CPS-P-(77714)</t>
  </si>
  <si>
    <t>FDLAN-CD-200-2022(77714)</t>
  </si>
  <si>
    <t>https://community.secop.gov.co/Public/Tendering/OpportunityDetail/Index?noticeUID=CO1.NTC.3325330&amp;isFromPublicArea=True&amp;isModal=False</t>
  </si>
  <si>
    <t>PRESTAR SERVICIOS PROFESIONALES, PARA APOYAR LA FORMULACIÓN, EJECUCIÓN, SUPERVISIÓN, SEGUIMIENTO CIERRE Y/O LIQUIDACIÓN DE LOS PROCESOS CONTRACTUALES QUE DEN RESPUESTA AL PROYECTO DE INVERSIÓN ACCIONES PARA LAS PERSONAS CUIDADORAS DE LA LOCALIDAD DE ANTONIO NARIÑO.</t>
  </si>
  <si>
    <t xml:space="preserve">NANCY VIVIANA HERNANDEZ </t>
  </si>
  <si>
    <t>Calle 87 # 103c-50</t>
  </si>
  <si>
    <t>nancyvivihernandez@hotmail.com</t>
  </si>
  <si>
    <t>SIN POLIZA DE CUMPLIMIENTO-</t>
  </si>
  <si>
    <t>201-2022 CPS-P (77665)</t>
  </si>
  <si>
    <t>FDLANCD-201-2022 (77665)</t>
  </si>
  <si>
    <t>https://community.secop.gov.co/Public/Tendering/OpportunityDetail/Index?noticeUID=CO1.NTC.3325632&amp;isFromPublicArea=True&amp;isModal=False</t>
  </si>
  <si>
    <t xml:space="preserve">ADRIANA KATERINE HERRERA URIBE </t>
  </si>
  <si>
    <t>Carrera 25 bis # 7-30 sur apto 101</t>
  </si>
  <si>
    <t>akherrera92@gmail.com</t>
  </si>
  <si>
    <t>17-44-101203431</t>
  </si>
  <si>
    <t>202-2022 CPS-P (77717)</t>
  </si>
  <si>
    <t>FDLANCD-202-2022 (77715)</t>
  </si>
  <si>
    <t>https://community.secop.gov.co/Public/Tendering/OpportunityDetail/Index?noticeUID=CO1.NTC.3325716&amp;isFromPublicArea=True&amp;isModal=False</t>
  </si>
  <si>
    <t>APOYAR AL EQUIPO DE PRENSA Y COMUNICACIONES DE LA ALCALDÍA LOCAL EN LA REALIZACIÓN Y PUBLICACIÓN DE CONTENIDOS DE REDES SOCIALES Y CANALES DE DIVULGACIÓN DIGITAL (SITIO WEB) DE LA ALCALDÍA LOCAL.</t>
  </si>
  <si>
    <t>CALLE 2 NO. 39 A 33</t>
  </si>
  <si>
    <t>maconybb@gmail.com</t>
  </si>
  <si>
    <t>36-46-101016327</t>
  </si>
  <si>
    <t xml:space="preserve">CARLOS ANDRES HIGUITA </t>
  </si>
  <si>
    <t>203-2022-CPS-P (77715)</t>
  </si>
  <si>
    <t>FDLANCD-203-2022 (77715)</t>
  </si>
  <si>
    <t>https://community.secop.gov.co/Public/Tendering/OpportunityDetail/Index?noticeUID=CO1.NTC.3325557&amp;isFromPublicArea=True&amp;isModal=False</t>
  </si>
  <si>
    <t>PRESTACIÓN DE SERVICIOS PROFESIONALES PARA APOYAR EL DILIGENCIAMIENTO DE LAS ACTUACIONES DE LOS DOCUMENTOS TÉCNICOS DE SOPORTE Y FICHAS DE ESTADÍSTICA BÁSICAS DE INVERSIÓN Y ELABORACIÓN DE LOS DOCUMENTOS SOPORTE NECESARIOS PARA EJECUTAR LOS PROYECTOS DE INVERSIÓN DEL FONDO DE DESARROLLO LOCAL DE ANTONIO NARIÑO</t>
  </si>
  <si>
    <t>calle 129b # 55 20 torre 1 apto 302</t>
  </si>
  <si>
    <t>17-44-101203430</t>
  </si>
  <si>
    <t>JUAN GUILLERMO RODRIGUEZ Planeación </t>
  </si>
  <si>
    <t>204-2022 CPS-AG (77689)</t>
  </si>
  <si>
    <t>FDLAN-CD-204-2022-CPS-AG (77689)</t>
  </si>
  <si>
    <t>https://community.secop.gov.co/Public/Tendering/OpportunityDetail/Index?noticeUID=CO1.NTC.3328800&amp;isFromPublicArea=True&amp;isModal=False</t>
  </si>
  <si>
    <t>PRESTACIÓN DE SERVICIOS DE APOYO A LAS ACTIVIDADES ADMINISTRATIVAS EN CUANTO A NOTIFICACIÓN DE LA CORRESPONDENCIA GENERADA POR EL ÁREA DE GESTIÓN DEL DESARROLLO, ADMINISTRATIVA Y FINANCIERA Y ÁREA DE GESTIÓN POLICIVA DE LA ALCALDÍA DE ANTONIO NARIÑO.</t>
  </si>
  <si>
    <t>CARRERA 132A # 130-04</t>
  </si>
  <si>
    <t>jjmp71@hotmail.com</t>
  </si>
  <si>
    <t>14-44-101163640</t>
  </si>
  <si>
    <t>205-2022 CPS-P (77665)</t>
  </si>
  <si>
    <t>FDLAN-CD-205-2022(77665)</t>
  </si>
  <si>
    <t>https://community.secop.gov.co/Public/Tendering/OpportunityDetail/Index?noticeUID=CO1.NTC.3328887&amp;isFromPublicArea=True&amp;isModal=False</t>
  </si>
  <si>
    <t xml:space="preserve">IVAN JAVIER SUAREZ QUIROGA </t>
  </si>
  <si>
    <t>CL 6 B BIS 79 C 04 BL 7 IN 1 AP 201</t>
  </si>
  <si>
    <t>javier.suarezq@gmail.com</t>
  </si>
  <si>
    <t>BCH-100021764</t>
  </si>
  <si>
    <t>206-2022-CPS-AG (77724)</t>
  </si>
  <si>
    <t>FDLAN-CD-206-2022-CPS-AG (77724)</t>
  </si>
  <si>
    <t>https://community.secop.gov.co/Public/Tendering/OpportunityDetail/Index?noticeUID=CO1.NTC.3329828&amp;isFromPublicArea=True&amp;isModal=False</t>
  </si>
  <si>
    <t>PRESTACIÓN DE SERVICIOS DE APOYO A LA GESTIÓN EN LAS LABORES ASISTENCIALES DEL ÁREA DE GESTIÓN POLICIVA, PARA LOS DISTINTOS PROCEDIMIENTOS SANCIONATORIOS Y TRÁMITES ADMINISTRATIVOS DERIVADOS DE LAS ACCIONES DE INSPECCIÓN, VIGILANCIA Y CONTROL DE LA ALCALDÍA LOCAL DE ANTONIO NARIÑO</t>
  </si>
  <si>
    <t xml:space="preserve">CESAR ALEXANDER LADINO </t>
  </si>
  <si>
    <t>carrera 20a # 9-13 sur</t>
  </si>
  <si>
    <t>cesarladino2009@gmail.com</t>
  </si>
  <si>
    <t>390-47-994000074230</t>
  </si>
  <si>
    <t xml:space="preserve">ANULADO </t>
  </si>
  <si>
    <t>ANULADO</t>
  </si>
  <si>
    <t>208-2022 CPS-P (77665)</t>
  </si>
  <si>
    <t>FDLAN-CD-208-2022 (77665)</t>
  </si>
  <si>
    <t>https://community.secop.gov.co/Public/Tendering/OpportunityDetail/Index?noticeUID=CO1.NTC.3335399&amp;isFromPublicArea=True&amp;isModal=False</t>
  </si>
  <si>
    <t xml:space="preserve">AV Calle 22 No. 89-54 Apto 302 Bloque 3
</t>
  </si>
  <si>
    <t>jennymonch@hotmail.com</t>
  </si>
  <si>
    <t>14-44-101163833</t>
  </si>
  <si>
    <t>209-2022-CPS-P-(77667)</t>
  </si>
  <si>
    <t>FDLAN-CD-209-2022(77667)</t>
  </si>
  <si>
    <t>https://community.secop.gov.co/Public/Tendering/OpportunityDetail/Index?noticeUID=CO1.NTC.3333358&amp;isFromPublicArea=True&amp;isModal=False</t>
  </si>
  <si>
    <t>APOYAR JURÍDICAMENTE LA EJECUCIÓN DE LAS ACCIONES REQUERIDAS PARA EL TRÁMITE E IMPULSO PROCESAL DE LAS ACTUACIONES CONTRAVENCIONALES Y/O QUERELLAS QUE CURSEN EN LAS INSPECCIONES DE POLICÍA DE LA LOCALIDAD</t>
  </si>
  <si>
    <t>HUMBERTO ANTONIO HERREÑO GARCIA</t>
  </si>
  <si>
    <t xml:space="preserve">CRA 3A BIS N° 37D-22 SUR </t>
  </si>
  <si>
    <t>antonyhuher@hotmail.com</t>
  </si>
  <si>
    <t>21-46-101052810</t>
  </si>
  <si>
    <t>LUIS CARLOS HERNANDEZ</t>
  </si>
  <si>
    <t>210-2022 CPS-P (77715)</t>
  </si>
  <si>
    <t>FDLAN-CD-210-2022 (77715)</t>
  </si>
  <si>
    <t>https://community.secop.gov.co/Public/Tendering/OpportunityDetail/Index?noticeUID=CO1.NTC.3344668&amp;isFromPublicArea=True&amp;isModal=False</t>
  </si>
  <si>
    <t>O2-30-11-60557000000-2198</t>
  </si>
  <si>
    <t xml:space="preserve">HERNANDO NICOLAS MOLANO </t>
  </si>
  <si>
    <t>Carrera 95# 71-46 casa 135</t>
  </si>
  <si>
    <t>nicolasms.5572@hotmail.com</t>
  </si>
  <si>
    <t>2M 28D</t>
  </si>
  <si>
    <t>390 47 994000074379</t>
  </si>
  <si>
    <t>211-2022-CPS-P(77651)</t>
  </si>
  <si>
    <t>FDLAN-CD-211-2022(77651)</t>
  </si>
  <si>
    <t>https://community.secop.gov.co/Public/Tendering/OpportunityDetail/Index?noticeUID=CO1.NTC.3361154&amp;isFromPublicArea=True&amp;isModal=False</t>
  </si>
  <si>
    <t>PRESTAR SERVICIOS PROFESIONALES AL DESPACHO DEL ALCALDE LOCAL PARA EL SEGUIMIENTO DE LA GESTIÓN FINANCIERA DEL PRESUPUESTO DEL PLAN DE DESARROLLO LOCAL Y EL APOYO A LAS ACTIVIDADES INHERENTES AL MODELO DE PLANEACIÓN Y GESTIÓN.</t>
  </si>
  <si>
    <t>ADRIANA PAOLA MORALES RODRIGUEZ</t>
  </si>
  <si>
    <t>cl 20c 93 60</t>
  </si>
  <si>
    <t>adrianamorales00@gmail.com</t>
  </si>
  <si>
    <t xml:space="preserve">2M 26D </t>
  </si>
  <si>
    <t>15-44-101269052</t>
  </si>
  <si>
    <t>JULIANA ANDREA PINILLOS</t>
  </si>
  <si>
    <t>PENDIENTE APROBAR ULTIMA CUENTA DE COBRO</t>
  </si>
  <si>
    <t>212-2022-CPS-P(77667)</t>
  </si>
  <si>
    <t>FDLAN-CD-212-2022(77667)</t>
  </si>
  <si>
    <t>https://community.secop.gov.co/Public/Tendering/OpportunityDetail/Index?noticeUID=CO1.NTC.3366619&amp;isFromPublicArea=True&amp;isModal=False</t>
  </si>
  <si>
    <t xml:space="preserve">Apoyar jurídicamente la ejecución de las acciones requeridas para el trámite e impulso procesal de las actuaciones contravencionales y/o querellas que cursen en las Inspecciones de Policía de la Localidad	</t>
  </si>
  <si>
    <t>DANIELA ZAMORA HIDALGO</t>
  </si>
  <si>
    <t>CR 13 33 01 ED BALCONES DE SAN MARTÍN AP 902</t>
  </si>
  <si>
    <t>zamorajuridica@gmail.com_x000D_</t>
  </si>
  <si>
    <t>2M 24D</t>
  </si>
  <si>
    <t>NB-100227170</t>
  </si>
  <si>
    <t xml:space="preserve">DANIEL RODRIGO ARISTIZABAL </t>
  </si>
  <si>
    <t>213-2022(76335)</t>
  </si>
  <si>
    <t>FDLAN-SAMC-008-2022 (76335)</t>
  </si>
  <si>
    <t>https://community.secop.gov.co/Public/Tendering/OpportunityDetail/Index?noticeUID=CO1.NTC.3291540&amp;isFromPublicArea=True&amp;isModal=False</t>
  </si>
  <si>
    <t>Selección abreviada menor cuantía</t>
  </si>
  <si>
    <t>CONTRATAR LOS SERVICIOS Y ACTIVIDADES COMPLEMENTARIAS QUE MEJOREN LA SALUD Y EL BIENESTAR DE LAS PERSONAS CON DISCAPACIDAD Y SUS CUIDADORAS Y CUIDADORES DE LA LOCALIDAD ANTONIO NARIÑO.</t>
  </si>
  <si>
    <t>O23011601060000002194</t>
  </si>
  <si>
    <t>CL 7D 16 51</t>
  </si>
  <si>
    <t>30 Y 44 DIAS</t>
  </si>
  <si>
    <t>HERNANDO NICOLAS MORENO, WILBER HERNANDO ABRIL</t>
  </si>
  <si>
    <t>20246520004403   20256520001523</t>
  </si>
  <si>
    <t>PENDIENTE RADICAR ULTIMA CUENTA DE COBRO</t>
  </si>
  <si>
    <t>214-2022</t>
  </si>
  <si>
    <t>FDLAN-LP-002-2022</t>
  </si>
  <si>
    <t>https://community.secop.gov.co/Public/Tendering/OpportunityDetail/Index?noticeUID=CO1.NTC.3180733&amp;isFromPublicArea=True&amp;isModal=False</t>
  </si>
  <si>
    <t>LICITACION PUBLICA</t>
  </si>
  <si>
    <t>CONTRATAR BAJO LA MODALIDAD DE PRECIOS UNITARIOS FIJOS Y A MONTO AGOTABLE LAS OBRAS PARA EL MANTENIMIENTO, ADECUACIÓN, REHABILITACIÓN Y RECUPERACIÓN DE PARQUES VECINALES Y DE BOLSILLO UBICADOS EN LA LOCALIDAD ANTONIO NARIÑO</t>
  </si>
  <si>
    <t>CONSORCIO ADECUACIÓN PARQUES</t>
  </si>
  <si>
    <t>CL 14 SUR 56 03 BRR MILENTA</t>
  </si>
  <si>
    <t>316 8902526</t>
  </si>
  <si>
    <t>mygingenieriayconstrucciones@gmail.com</t>
  </si>
  <si>
    <t xml:space="preserve">NB-100052489
</t>
  </si>
  <si>
    <t>1. OSCAR JULIAN DUARTE        2. JUAN ANTONIO ZAFRA 20236520007923</t>
  </si>
  <si>
    <t>FALTA DESIGNACION Y APROBAR LA SEGUNDA CUENTA CARGADA</t>
  </si>
  <si>
    <t>215-2022</t>
  </si>
  <si>
    <t>FDLAN-CMA-002-2022</t>
  </si>
  <si>
    <t>https://community.secop.gov.co/Public/Tendering/OpportunityDetail/Index?noticeUID=CO1.NTC.3263847&amp;isFromPublicArea=True&amp;isModal=False</t>
  </si>
  <si>
    <t>Concurso de méritos abierto</t>
  </si>
  <si>
    <t>REALIZAR LA INTERVENTORÍA TÉCNICA, ADMINISTRATIVA, JURÍDICA (LEGAL), FINANCIERA (CONTABLE), AMBIENTAL, SOCIAL Y SST AL CONTRATO QUE TIENE POR OBJETO: "CONTRATAR BAJO LA MODALIDAD DE PRECIOS UNITARIOS FIJOS Y A MONTO AGOTABLE LAS OBRAS PARA EL MANTENIMIENTO, ADECUACIÓN, REHABILITACIÓN Y RECUPERACIÓN DE PARQUES VECINALES Y DE BOLSILLO UBICADOS EN LA LOCALIDAD ANTONIO NARIÑO</t>
  </si>
  <si>
    <t>CONSTRUMAJ SAS</t>
  </si>
  <si>
    <t>Carrera 58 No. 90-53</t>
  </si>
  <si>
    <t>cmaj2022@gmail.com</t>
  </si>
  <si>
    <t xml:space="preserve">1. OSCAR JULIAN DUARTE        2. JUAN ANTONIO ZAFRA                    3. JOSE ARTURO LOPEZ    </t>
  </si>
  <si>
    <t>20236520007923      20236520009893</t>
  </si>
  <si>
    <t>NO TIENE POLIZAS, PENDIENTE APROBAR CUENTA DE COBRO</t>
  </si>
  <si>
    <t>216-2022</t>
  </si>
  <si>
    <t>FDLAN-SAMC-007-2022 (74615)</t>
  </si>
  <si>
    <t>https://community.secop.gov.co/Public/Tendering/OpportunityDetail/Index?noticeUID=CO1.NTC.3289393&amp;isFromPublicArea=True&amp;isModal=False</t>
  </si>
  <si>
    <t>Selección abreviada menor cantidad</t>
  </si>
  <si>
    <t>REALIZAR APOYO LOGÍSTICO PARA EL DESARROLLO Y REALIZACIÓN DE LAS JORNADAS ARTISTICAS Y CULTURALES PARA ADULTO MAYOR DE LA LOCALIDAD ANTONIO NARIÑO</t>
  </si>
  <si>
    <t>LCB GROUP SAS</t>
  </si>
  <si>
    <t>CL 151 N 9 26</t>
  </si>
  <si>
    <t>delpili_72@hotmail.com</t>
  </si>
  <si>
    <t>NB-100234144</t>
  </si>
  <si>
    <t>NATALIA RODRIGUEZ  XIMENA SECHAGUA</t>
  </si>
  <si>
    <t>FALTA CARGAR LAS CUENTAS DE COBRO</t>
  </si>
  <si>
    <t>CPS-217-2022 (77402)</t>
  </si>
  <si>
    <t>FDLAN-SAMC-009-2022 (77402)</t>
  </si>
  <si>
    <t>https://community.secop.gov.co/Public/Tendering/OpportunityDetail/Index?noticeUID=CO1.NTC.3329472&amp;isFromPublicArea=True&amp;isModal=False</t>
  </si>
  <si>
    <t>PRESTACION DE SERVICIOS DE APOYO LOGISTICO PARA LA REALIZACION DE LOS JUEGOS DEPORTIVOS COMUNALES DENOMINADOS "MAS DEPORTE ES VIDA" EN LA LOCALIDAD DE ANTONIO NARIÑO - FDLAN</t>
  </si>
  <si>
    <t>O23011601200000002200</t>
  </si>
  <si>
    <t>NB-100229205</t>
  </si>
  <si>
    <t>DIEGO ALEJANDRO OSORIO  VICTOR ALIMIO ROA, CARLOS EDUARDO DIAZ GRANADOS</t>
  </si>
  <si>
    <t>20236520009783    20246520010773</t>
  </si>
  <si>
    <t>FALTAN CARGAR CUENTAS</t>
  </si>
  <si>
    <t>218-2022-CPS-P(77667)</t>
  </si>
  <si>
    <t>FDLANCD-218-2022(77667)</t>
  </si>
  <si>
    <t>https://community.secop.gov.co/Public/Tendering/OpportunityDetail/Index?noticeUID=CO1.NTC.3424690&amp;isFromPublicArea=True&amp;isModal=False</t>
  </si>
  <si>
    <t>APOYAR JURÍDICAMENTE LA EJECUCIÓN DE LAS ACCIONES REQUERIDAS PARA EL TRÁMITE E IMPULSO PROCESAL DE LAS ACTUACIONES CONTRAVENCIONALES Y/O QUERELLAS QUE CURSEN EN LAS INSPECCIONES DE POLICÍA DE LA LOCALIDAD.</t>
  </si>
  <si>
    <t>MIGUEL ARTURO MURCIA CUERVO</t>
  </si>
  <si>
    <t>carrera 25 # 18a 28 sur</t>
  </si>
  <si>
    <t>mimurciac@hotmail.com</t>
  </si>
  <si>
    <t xml:space="preserve">2M 05D </t>
  </si>
  <si>
    <t>14-46-101079562</t>
  </si>
  <si>
    <t>WILLIAM JAIRO CALDERON</t>
  </si>
  <si>
    <t xml:space="preserve">CAMILA ZAMBRANO </t>
  </si>
  <si>
    <t>219-2022-CPS-P-(79268)</t>
  </si>
  <si>
    <t>FDLAN-CD-219-2022(79268)</t>
  </si>
  <si>
    <t>https://community.secop.gov.co/Public/Tendering/OpportunityDetail/Index?noticeUID=CO1.NTC.3444252&amp;isFromPublicArea=True&amp;isModal=False</t>
  </si>
  <si>
    <t>PRESTAR SERVICIOS PROFESIONALES, PARA APOYAR LA FORMULACIÓN, EJECUCIÓN, SUPERVISIÓN, SEGUIMIENTO CIERRE Y/O LIQUIDACIÓN DE LOS PROCESOS CONTRACTUALES QUE DEN RESPUESTA AL PROYECTO DE INVERSIÓN DE ACCIONES PARA LA CONSTRUCCIÓN DE MEMORIA, VERDAD, REPARACIÓN, VÍCTIMAS, PAZ Y RECONCILIACIÓN DE LA LOCALIDAD DE ANTONIO NARIÑO</t>
  </si>
  <si>
    <t>SERGIO NICOLÁS POVEDA LEÓN</t>
  </si>
  <si>
    <t>Cra 6 No 2 A Este 49</t>
  </si>
  <si>
    <t>sergiopovedaleon@gmail.com</t>
  </si>
  <si>
    <t>390 47 994000074910</t>
  </si>
  <si>
    <t>EXPEDIENTE FISICO NO TIENE CUENTA 2</t>
  </si>
  <si>
    <t>220-2022 CPS-AG (79111)</t>
  </si>
  <si>
    <t>FDLANCD-220-2022(79111)</t>
  </si>
  <si>
    <t>https://community.secop.gov.co/Public/Tendering/OpportunityDetail/Index?noticeUID=CO1.NTC.3443152&amp;isFromPublicArea=True&amp;isModal=False</t>
  </si>
  <si>
    <t>O2-30-11-60-55-70-00-00-02-198 - O23011605570000002189</t>
  </si>
  <si>
    <t>2198-2189</t>
  </si>
  <si>
    <t>CL 36nullSUR 72I 92 CA null</t>
  </si>
  <si>
    <t>arangomorales12@hotmail.com</t>
  </si>
  <si>
    <t>14-46-101079689</t>
  </si>
  <si>
    <t>221-2022-CPS-AG-(79111)</t>
  </si>
  <si>
    <t>FDLAN-CD-221-2022(79111)</t>
  </si>
  <si>
    <t>https://community.secop.gov.co/Public/Tendering/OpportunityDetail/Index?noticeUID=CO1.NTC.3444428&amp;isFromPublicArea=True&amp;isModal=False</t>
  </si>
  <si>
    <t>Carrera 41# 2b 12</t>
  </si>
  <si>
    <t>aaronsierrapardo2@gmail.com</t>
  </si>
  <si>
    <t>21-46-101053697</t>
  </si>
  <si>
    <t xml:space="preserve">JUAN DAVID CUERVO </t>
  </si>
  <si>
    <t>222-2022-CPS-AG(79111)</t>
  </si>
  <si>
    <t>FDLAN-CD-222-2022 (79111)</t>
  </si>
  <si>
    <t>https://community.secop.gov.co/Public/Tendering/OpportunityDetail/Index?noticeUID=CO1.NTC.3447052&amp;isFromPublicArea=True&amp;isModal=False</t>
  </si>
  <si>
    <t>EL CONTRATO QUE SE PRETENDE CELEBRAR, TENDRÁ POR OBJETO PRESTAR SERVICIOS DE APOYO A LA GESTIÓN DEL FONDO DE DESARROLLO LOCAL DE ANTONIO NARIÑO EN LOS ASUNTOS OPERATIVOS RELACIONADOS CON LA SEGURIDAD, LA CONVIVENCIA Y EL DESARROLLO DE ACTIVIDAD ECONÓMICA EN LA LOCALIDAD, CON CONFORMIDAD CON EL MARCO NORMATIVO APLICABLE EN LA MATERIA.</t>
  </si>
  <si>
    <t>calle 20 sur No 12 b 28</t>
  </si>
  <si>
    <t>ramirooj1964@gmail.com</t>
  </si>
  <si>
    <t>17-44-101203784</t>
  </si>
  <si>
    <t>NO TIENE PUBLICADO EL CDP</t>
  </si>
  <si>
    <t>223-2022-CPS-AG(79111)</t>
  </si>
  <si>
    <t>FDLAN-CD-223-2022 (79111)</t>
  </si>
  <si>
    <t>https://community.secop.gov.co/Public/Tendering/OpportunityDetail/Index?noticeUID=CO1.NTC.3449423&amp;isFromPublicArea=True&amp;isModal=False</t>
  </si>
  <si>
    <t>PRESTAR SERVICIOS DE APOYO A LA GESTIÓN DEL FONDO DE DESARROLLO LOCAL DE ANTONIO NARIÑO EN LOS ASUNTOS OPERATIVOS RELACIONADOS CON LA SEGURIDAD, LA CONVIVENCIA Y EL DESARROLLO DE ACTIVIDAD ECONÓMICA EN LA LOCALIDAD, CON CONFORMIDAD CON EL MARCO NORMATIVO APLICABLE EN LA MATERIA</t>
  </si>
  <si>
    <t>O2-30-116-05-57-000000-2198</t>
  </si>
  <si>
    <t>CARRERA 17 No. 14A-35 SUR</t>
  </si>
  <si>
    <t>ALVAROAMARIS@HOTMAIL.COM</t>
  </si>
  <si>
    <t>390-47-994000074961</t>
  </si>
  <si>
    <t>PENDIENTE APROBAR PRIEMRA CUENTA</t>
  </si>
  <si>
    <t>224-2022-CPS-AG(79111)</t>
  </si>
  <si>
    <t>FDLAN-CD-224-2022 (79111)</t>
  </si>
  <si>
    <t>https://community.secop.gov.co/Public/Tendering/OpportunityDetail/Index?noticeUID=CO1.NTC.3451925&amp;isFromPublicArea=True&amp;isModal=False</t>
  </si>
  <si>
    <t>NEL JAVIER CARDONA GUZMAN</t>
  </si>
  <si>
    <t>CL 17 SUR 29 A 82</t>
  </si>
  <si>
    <t>nelcardon14@hotmail.com</t>
  </si>
  <si>
    <t>33-46-101044598</t>
  </si>
  <si>
    <t>KATERINE AVILA</t>
  </si>
  <si>
    <t>225 -2022-CPS-AG-(79111)</t>
  </si>
  <si>
    <t>FDLAN-CD-225-2022 (79111)</t>
  </si>
  <si>
    <t>https://community.secop.gov.co/Public/Tendering/OpportunityDetail/Index?noticeUID=CO1.NTC.3451893&amp;isFromPublicArea=True&amp;isModal=False</t>
  </si>
  <si>
    <t>LAURA VIVIANA OROÑEZ FANDIÑO</t>
  </si>
  <si>
    <t>TRV 32 # 58C-64 SUR</t>
  </si>
  <si>
    <t>LAURAVIVIANAORDOEZ.26@GMAIL.COM</t>
  </si>
  <si>
    <t>$ 7.053.000</t>
  </si>
  <si>
    <t>BCH-100022410</t>
  </si>
  <si>
    <t>226-2022-CPS-P-(79243)</t>
  </si>
  <si>
    <t>FDLAN-CD-226-2022(79243)</t>
  </si>
  <si>
    <t>https://community.secop.gov.co/Public/Tendering/OpportunityDetail/Index?noticeUID=CO1.NTC.3454279&amp;isFromPublicArea=True&amp;isModal=False</t>
  </si>
  <si>
    <t>APOYAR AL ALCALDE LOCAL EN LA FORMULACIÓN, SEGUIMIENTO E IMPLEMENTACIÓN DE LA ESTRATEGIA LOCAL PARA LA TERMINACIÓN JURÍDICA O INACTIVACIÓN DE LAS ACTUACIONES ADMINISTRATIVAS QUE CURSAN EN LA ALCALDÍA LOCAL.</t>
  </si>
  <si>
    <t>ALMA KARINA DE CASTRO MARÍN</t>
  </si>
  <si>
    <t>CALLE 24C No. 68B-21</t>
  </si>
  <si>
    <t>alma.dec@hotmail.com</t>
  </si>
  <si>
    <t> O2-30-11-60-55-70-00-00-02-189</t>
  </si>
  <si>
    <t>390 47 994000075074</t>
  </si>
  <si>
    <t>NATHALIA MARCILLO</t>
  </si>
  <si>
    <t>TERMINACION ANTICIPADA , PENDIENTE APROBAR CUENTA ENERO, POLIZA DE ADICION Y PRORROGA RECHAZADA</t>
  </si>
  <si>
    <t>227-2022-CPS-P (79318)</t>
  </si>
  <si>
    <t>FDLAN-CD-227-2022 (79318)</t>
  </si>
  <si>
    <t>https://community.secop.gov.co/Public/Tendering/OpportunityDetail/Index?noticeUID=CO1.NTC.3456912&amp;isFromPublicArea=True&amp;isModal=False</t>
  </si>
  <si>
    <t>PRESTAR SERVICIOS PROFESIONALES PARA APOYAR LA EJECUCIÓN, SUPERVISIÓN, SEGUIMIENTO, CIERRE Y/O LIQUIDACIÓN DE LOS PROCESOS CONTRACTUALES DE LA LOCALIDAD DE ANTONIO NARIÑO.</t>
  </si>
  <si>
    <t>YURY ANDREA ALARCÓN RODRIGUEZ</t>
  </si>
  <si>
    <t>CALLE 10 A SUR 14-80</t>
  </si>
  <si>
    <t>andrea8718@hotmail.com</t>
  </si>
  <si>
    <t>17-44-101203828</t>
  </si>
  <si>
    <t>FRANCISCO IVAN FUENTES CALDERON</t>
  </si>
  <si>
    <t>228-2022-CPS-AG(79251)</t>
  </si>
  <si>
    <t>FDLANCD-228 -2022 (79251)</t>
  </si>
  <si>
    <t>https://community.secop.gov.co/Public/Tendering/OpportunityDetail/Index?noticeUID=CO1.NTC.3458215&amp;isFromPublicArea=True&amp;isModal=False</t>
  </si>
  <si>
    <t>APOYAR LAS LABORES DE ENTREGA Y RECIBO DE LAS COMUNICACIONES EMITIDAS O RECIBIDAS POR LAS INSPECCIONES DE POLICÍA DE LA LOCALIDAD.</t>
  </si>
  <si>
    <t>O2-30-11-60-55-70-00000-21-89</t>
  </si>
  <si>
    <t>CRA 29 A · 28 - 50SUR</t>
  </si>
  <si>
    <t>angiepaola_camilita@hotmail.com</t>
  </si>
  <si>
    <t>390-47-994000075024</t>
  </si>
  <si>
    <t>KAREN ELIZABETH HERRERA</t>
  </si>
  <si>
    <t>229-2022-CPS-P (79320)</t>
  </si>
  <si>
    <t>FDLAN-CD-229-2022 (79318)</t>
  </si>
  <si>
    <t>https://community.secop.gov.co/Public/Tendering/OpportunityDetail/Index?noticeUID=CO1.NTC.3458888&amp;isFromPublicArea=True&amp;isModal=False</t>
  </si>
  <si>
    <t>PRESTACIÓN DE SERVICIOS PROFESIONALES PARA APOYAR AL ÁREA GESTIÓN DEL DESARROLLO, ADMINISTRATIVA Y FINANCIERA EN EL DILIGENCIAMIENTO DE LAS ACTUACIONES DE LOS DOCUMENTOS TÉCNICOS DE SOPORTE Y FICHAS DE ESTADÍSTICA BÁSICAS DE INVERSIÓN Y ELABORACIÓN DE LOS DOCUMENTOS SOPORTE NECESARIOS PARA EJECUTAR LOS PROYECTOS DE INVERSIÓN DEL FONDO DE DESARROLLO LOCAL DE ANTONIO NARIÑO</t>
  </si>
  <si>
    <t>cra 68 c # 22b 71</t>
  </si>
  <si>
    <t xml:space="preserve"> fabiandza@gmail.com</t>
  </si>
  <si>
    <t>NB-100230683</t>
  </si>
  <si>
    <t>JUAN GUILLEMO RODRIGUEZ</t>
  </si>
  <si>
    <t>230-2022-CPS-AG (79324)</t>
  </si>
  <si>
    <t>FDLANCD-230-2022(79324)</t>
  </si>
  <si>
    <t>https://community.secop.gov.co/Public/Tendering/OpportunityDetail/Index?noticeUID=CO1.NTC.3458555&amp;isFromPublicArea=True&amp;isModal=False</t>
  </si>
  <si>
    <t>PRESTAR SERVICIOS DE APOYO A LA GESTIÓN AL FONDO DE DESARROLLO LOCAL DE ANTONIO NARIÑO EN EL ACOMPAÑAMIENTO A LAS ACTIVIDADES REALIZADAS DENTRO DE LOS PROCESOS DE PARTICIPACIÓN LOCAL</t>
  </si>
  <si>
    <t>JOHN NUMAEL URREGO BELTRAN</t>
  </si>
  <si>
    <t>Calle 35 sur N° 24b-27</t>
  </si>
  <si>
    <t>john.urregob@hotmail.es</t>
  </si>
  <si>
    <t>14-46-101079781</t>
  </si>
  <si>
    <t xml:space="preserve">LAURA ALEJANDRA AGUILAR C </t>
  </si>
  <si>
    <t>231-2022-CPS-AG(79245)</t>
  </si>
  <si>
    <t>FDLANCD-231-2022(79245)</t>
  </si>
  <si>
    <t>https://community.secop.gov.co/Public/Tendering/OpportunityDetail/Index?noticeUID=CO1.NTC.3459303&amp;isFromPublicArea=True&amp;isModal=False</t>
  </si>
  <si>
    <t>KR 27 A 1 A-82</t>
  </si>
  <si>
    <t>edwinharveygl@gmail.com</t>
  </si>
  <si>
    <t>11-46-101029584</t>
  </si>
  <si>
    <t>JUAN CARLOS HERNANDEZ G</t>
  </si>
  <si>
    <t>232-2022-CPS-P(79346)</t>
  </si>
  <si>
    <t>FDLANCD-232-2022(79346)</t>
  </si>
  <si>
    <t>https://community.secop.gov.co/Public/Tendering/OpportunityDetail/Index?noticeUID=CO1.NTC.3459046&amp;isFromPublicArea=True&amp;isModal=False</t>
  </si>
  <si>
    <t>COORDINA, LIDERA Y ASESORA LOS PLANES Y ESTRATEGIAS DE COMUNICACIÓN INTERNA Y EXTERNA PARA LA DIVULGACIÓN DE LOS PROGRAMAS, PROYECTOS Y ACTIVIDADES DE LA ALCALDÍA LOCAL</t>
  </si>
  <si>
    <t>KR 80 8 C 85</t>
  </si>
  <si>
    <t>390 47 994000075034</t>
  </si>
  <si>
    <t>233-2022-CPS-AG (79265)</t>
  </si>
  <si>
    <t>FDLANCD-233-2022 (79265)</t>
  </si>
  <si>
    <t>https://community.secop.gov.co/Public/Tendering/OpportunityDetail/Index?noticeUID=CO1.NTC.3466117&amp;isFromPublicArea=True&amp;isModal=False</t>
  </si>
  <si>
    <t>PRESTACIÓN DE SERVICIOS DE APOYO A LA GESTIÓN EN LAS LABORES ASISTENCIALES DEL ÁREA DE GESTIÓN POLICIVA, PARA LOS DISTINTOS PROCEDIMIENTOS SANCIONATORIOS Y TRÁMITES ADMINISTRATIVOS RELACIONADOS CON LAS ACCIONES DE INSPECCIÓN, VIGILANCIA Y CONTROL DE LA ALCALDÍA LOCAL DE ANTONIO NARIÑO</t>
  </si>
  <si>
    <t>JUAN CARLOS CASALLAS DEVIA</t>
  </si>
  <si>
    <t>AC 100N°49-97 AP 109 TO 10</t>
  </si>
  <si>
    <t>casallas80@hotmail.com</t>
  </si>
  <si>
    <t>390 47 994000075070</t>
  </si>
  <si>
    <t>ALMA KARINA DE CASTRO</t>
  </si>
  <si>
    <t>234-2022-CPS-P (79350)</t>
  </si>
  <si>
    <t>FDLANCD-234-2022 (79350)</t>
  </si>
  <si>
    <t>https://community.secop.gov.co/Public/Tendering/OpportunityDetail/Index?noticeUID=CO1.NTC.3466118&amp;isFromPublicArea=True&amp;isModal=False</t>
  </si>
  <si>
    <t>PRESTAR SERVICIOS PROFESIONALES COMO ABOGADO PARA APOYAR LOS DISTINTOS PROCEDIMIENTOS SANCIONATORIOS Y TRÁMITES ADMINISTRATIVOS RELACIONADOS CON LA INSPECCIÓN, VIGILANCIA Y CONTROL DEL ÁREA DE GESTIÓN POLICIVA DEL FONDO DE DESARROLLO LOCAL ANTONIO NARIÑO, CON OCASIÓN A LA INFRACCIÓN Y APLICACIÓN DE NORMAS POLICIVAS EN MATERIA DE PROTECCIÓN AL CONSUMIDOR, CONTROL DE CALIDAD, PRECIOS, PESAS Y MEDIDAS.</t>
  </si>
  <si>
    <t>GERMAN MENDOZA GALVIS</t>
  </si>
  <si>
    <t>Transversal 73 b 74 73 sur</t>
  </si>
  <si>
    <t>grmanch@hotmail.com</t>
  </si>
  <si>
    <t>390 47 994000075066</t>
  </si>
  <si>
    <t xml:space="preserve">ALMA KARINA DE CASTRO </t>
  </si>
  <si>
    <t>235-2022-CPS-P (79255)</t>
  </si>
  <si>
    <t>FDLANCD-235-2022 (79255)</t>
  </si>
  <si>
    <t>https://community.secop.gov.co/Public/Tendering/OpportunityDetail/Index?noticeUID=CO1.NTC.3499548&amp;isFromPublicArea=True&amp;isModal=False</t>
  </si>
  <si>
    <t>O2-30-11-60-55-70-00000-21-98</t>
  </si>
  <si>
    <t>FLOR NATALI RUBIO HERNANDEZ</t>
  </si>
  <si>
    <t>KR 3ESTE 3716 SUr</t>
  </si>
  <si>
    <t>nata18rubiio@gmail.com</t>
  </si>
  <si>
    <t xml:space="preserve">1M 22D </t>
  </si>
  <si>
    <t>390 47 994000075277</t>
  </si>
  <si>
    <t>236-2022 CPS -AG-(79387)</t>
  </si>
  <si>
    <t>FDLANCD-236-2022 (79387)</t>
  </si>
  <si>
    <t>https://community.secop.gov.co/Public/Tendering/OpportunityDetail/Index?noticeUID=CO1.NTC.3472539&amp;isFromPublicArea=True&amp;isModal=False</t>
  </si>
  <si>
    <t>PRESTAR SERVICIOS DE APOYO A LA GESTIÓN DEL FONDO DE DESARROLLO LOCAL DE ANTONIO NARIÑO EN LOS ASUNTOS OPERATIVOS RELACIONADOS CON LA SEGURIDAD, LA CONVIVENCIA Y EL DESARROLLO DE ACTIVIDAD ECONÓMICA</t>
  </si>
  <si>
    <t>O2-30-1160-5570000002189</t>
  </si>
  <si>
    <t xml:space="preserve">LIBARDO RUBEN CUELLAR BURGOS </t>
  </si>
  <si>
    <t>KR 68 H 43 C 25 SUR</t>
  </si>
  <si>
    <t>camilocuellar9401c@gmail.com</t>
  </si>
  <si>
    <t xml:space="preserve">1M 27D </t>
  </si>
  <si>
    <t>380 47 994000128479</t>
  </si>
  <si>
    <t>237-2022-CPS-P (79325)</t>
  </si>
  <si>
    <t>FDLANCD-237-2022(79325)</t>
  </si>
  <si>
    <t>https://community.secop.gov.co/Public/Tendering/OpportunityDetail/Index?noticeUID=CO1.NTC.3466262&amp;isFromPublicArea=True&amp;isModal=False</t>
  </si>
  <si>
    <t>snmorag@gmail.com</t>
  </si>
  <si>
    <t>10.800.000 </t>
  </si>
  <si>
    <t>17-44-101203839</t>
  </si>
  <si>
    <t>238-2022-CPS-AG(79334)</t>
  </si>
  <si>
    <t>FDLANCD-238-2022(79334)</t>
  </si>
  <si>
    <t>https://community.secop.gov.co/Public/Tendering/OpportunityDetail/Index?noticeUID=CO1.NTC.3465715&amp;isFromPublicArea=True&amp;isModal=False</t>
  </si>
  <si>
    <t>AMPARO RAMIREZ CASTILLO</t>
  </si>
  <si>
    <t>CARERR 71 B BIS NUMERO 12 30 TORRE 15-403</t>
  </si>
  <si>
    <t>amparo.ramirezcas@gmail.com</t>
  </si>
  <si>
    <t>3.720.000 </t>
  </si>
  <si>
    <t>NB-100230688</t>
  </si>
  <si>
    <t xml:space="preserve">JUAN GUILLERMO RODRIGUEZ  </t>
  </si>
  <si>
    <t>239-2022 CPS -P (79320)</t>
  </si>
  <si>
    <t>FDLANCD-239-2022 (79320)</t>
  </si>
  <si>
    <t>https://community.secop.gov.co/Public/Tendering/OpportunityDetail/Index?noticeUID=CO1.NTC.3477070&amp;isFromPublicArea=True&amp;isModal=False</t>
  </si>
  <si>
    <t>JESSICA LORENA BELLO MUNAR</t>
  </si>
  <si>
    <t>CL 22 B 68 C 41 TO 7 apartamento 701_x000D_</t>
  </si>
  <si>
    <t xml:space="preserve"> trabajosocial1030@gmail.com</t>
  </si>
  <si>
    <t>14-46-101080091</t>
  </si>
  <si>
    <t>240-2022-CPS-P-(79386)</t>
  </si>
  <si>
    <t>FDLAN-CD-240-2022 (79386)</t>
  </si>
  <si>
    <t>https://community.secop.gov.co/Public/Tendering/OpportunityDetail/Index?noticeUID=CO1.NTC.3470818&amp;isFromPublicArea=True&amp;isModal=False</t>
  </si>
  <si>
    <t>SERVICIOS PROFESIONALES ESPECIALIZADOS PARA APOYAR AL ALCALDE DE LA LOCALIDAD ANTONIO NARIÑO EN LA IMPLEMENTACIÓN DE MEJORAS A NIVEL MEDIO AMBIENTALES Y LA GESTIÓN DEL RIESGO.</t>
  </si>
  <si>
    <t>cra90#23i-70 casa 46, los cipreces</t>
  </si>
  <si>
    <t>1m 29 d</t>
  </si>
  <si>
    <t> O2-30-11-60-55-70-00-00-02-198</t>
  </si>
  <si>
    <t>14-46-101079852</t>
  </si>
  <si>
    <t>pendiente CDP ADICION, PENDIENTE APROBAR POLIZA ADICION</t>
  </si>
  <si>
    <t>241-2022-CPS-AG-(79424)</t>
  </si>
  <si>
    <t>FDLAN-CD-241-2022(79424)</t>
  </si>
  <si>
    <t>https://community.secop.gov.co/Public/Tendering/OpportunityDetail/Index?noticeUID=CO1.NTC.3471619&amp;isFromPublicArea=True&amp;isModal=False</t>
  </si>
  <si>
    <t>PRESTAR SERVICIOS DE APOYO AL FONDO DE DESARROLLO LOCAL DE ANTONIO NARIÑO EN LOS DIFERENTES TRÁMITES REQUERIDOS POR LAS ENTIDADES DISTRITALES Y/O LOCALES EN LOS PROCESOS DE PLANEACIÓN.</t>
  </si>
  <si>
    <t>JUDITH MARCELA RUBIANO SANTANA</t>
  </si>
  <si>
    <t xml:space="preserve">Carrera 34F # 32-08 Sur
</t>
  </si>
  <si>
    <t>marcelar5@hotmail.com</t>
  </si>
  <si>
    <t xml:space="preserve">1M 29D </t>
  </si>
  <si>
    <t>390 47 994000075130</t>
  </si>
  <si>
    <t>242-2022-CPS-P-(79327)</t>
  </si>
  <si>
    <t>FDLAN-CD-242-2022(79327)</t>
  </si>
  <si>
    <t>https://community.secop.gov.co/Public/Tendering/OpportunityDetail/Index?noticeUID=CO1.NTC.3471845&amp;isFromPublicArea=True&amp;isModal=False</t>
  </si>
  <si>
    <t>PRESTAR SERVICIOS PROFESIONALES AL FONDO DE DESARROLLO LOCAL DE ANTONIO NARIÑO EN EL APOYO A LOS DIFERENTES TRÁMITES Y GESTIONES CONTRACTUALES ASI COMO EL SEGUIMIENTO, LIQUIDACIÓN, DEPURACIÓN Y CONSOLIDACIÓN DE LAS OBLIGACIONES POR PAGAR VIGENTES.</t>
  </si>
  <si>
    <t>carrera 7 No. 52-44 apto 1011</t>
  </si>
  <si>
    <t>franciscoivanfuentes@hotmail.com</t>
  </si>
  <si>
    <t xml:space="preserve">	BQ-100060765</t>
  </si>
  <si>
    <t>243-2022-CPS-P (79350)</t>
  </si>
  <si>
    <t>FDLAN-CD-243-2022 (79350)</t>
  </si>
  <si>
    <t>https://community.secop.gov.co/Public/Tendering/OpportunityDetail/Index?noticeUID=CO1.NTC.3477780&amp;isFromPublicArea=True&amp;isModal=False</t>
  </si>
  <si>
    <t>PRESTAR SERVICIOS PROFESIONALES COMO ABOGADO PARA APOYAR LOS DISTINTOS PROCEDIMIENTOS SANCIONATORIOS Y TRÁMITES ADMINISTRATIVOS RELACIONADOS CON LA INSPECCIÓN, VIGILANCIA Y CONTROL DEL ÁREA DE GESTIÓN POLICIVA DEL FONDO DE DESARROLLO LOCAL ANTONIO NARIÑO, CON OCASIÓN A LA INFRACCIÓN Y APLICACIÓN DE NORMAS POLICIVAS EN MATERIA DE PROTECCIÓN AL CONSUMIDOR, CONTROL DE CALIDAD, PRECIOS, PESAS Y MEDIDAS</t>
  </si>
  <si>
    <t>O2-30-11-60557000000-2189</t>
  </si>
  <si>
    <t>GIOVANNY ALEXANDER CAMACHO GOMEZ</t>
  </si>
  <si>
    <t>CARRERA 35B N° 1A-18 APTO 401</t>
  </si>
  <si>
    <t>giovanny.camacho.gomez@gmail.com</t>
  </si>
  <si>
    <t xml:space="preserve">SURAMERICANA </t>
  </si>
  <si>
    <t>3478828-4</t>
  </si>
  <si>
    <t>244-2022-CPS-AG-(79424)</t>
  </si>
  <si>
    <t>FDLAN-CD-244-2022(79649)</t>
  </si>
  <si>
    <t>https://community.secop.gov.co/Public/Tendering/OpportunityDetail/Index?noticeUID=CO1.NTC.3499509&amp;isFromPublicArea=True&amp;isModal=False</t>
  </si>
  <si>
    <t>Cra 23 # 19-02 sur</t>
  </si>
  <si>
    <t>claudiaayalabeltran@hotmail.com</t>
  </si>
  <si>
    <t>17-44-101203913</t>
  </si>
  <si>
    <t>245-2022-CPS-P(79318)</t>
  </si>
  <si>
    <t>FDLAN-CD-245-2022(79318)</t>
  </si>
  <si>
    <t>https://community.secop.gov.co/Public/Tendering/OpportunityDetail/Index?noticeUID=CO1.NTC.3499243&amp;isFromPublicArea=True&amp;isModal=False</t>
  </si>
  <si>
    <t>EL CONTRATO QUE SE PRETENDE CELEBRAR, TENDRÁ POR OBJETO PRESTAR SERVICIOS PROFESIONALES PARA APOYAR LA EJECUCIÓN, SUPERVISIÓN, SEGUIMIENTO, CIERRE Y/O LIQUIDACIÓN DE LOS PROCESOS CONTRACTUALES DE LA LOCALIDAD DE ANTONIO NARIÑO.</t>
  </si>
  <si>
    <t>JOHAN MAURICIO PELAEZ BUSTOS</t>
  </si>
  <si>
    <t>CALLE 2A 72B-59</t>
  </si>
  <si>
    <t>ay-box@hotmail.com</t>
  </si>
  <si>
    <t>21-46-101054022</t>
  </si>
  <si>
    <t>FRANCISCO IVAN FUENTES</t>
  </si>
  <si>
    <t>246-2022-CPS-P-(79267)</t>
  </si>
  <si>
    <t>FDLAN-CD-246-2022(79267)</t>
  </si>
  <si>
    <t>https://community.secop.gov.co/Public/Tendering/OpportunityDetail/Index?noticeUID=CO1.NTC.3501642&amp;isFromPublicArea=True&amp;isModal=False</t>
  </si>
  <si>
    <t>PRESTAR SERVICIOS PROFESIONALES AL DESPACHO DEL ALCALDE LOCAL EN LA ORIENTACIÓN Y APLICACIÓN DE LA NORMATIVIDAD NACIONAL, DISTRITAL Y LOCAL, LA PROYECCIÓN DE ACTOS ADMINISTRATIVOS, RESPUESTAS A RECLAMACIONES, REQUERIMIENTOS Y DERECHOS DE PETICIÓN.</t>
  </si>
  <si>
    <t>JOSE ENRIQUE LADRON DE GUEVARA ILLERA</t>
  </si>
  <si>
    <t>CR 4 A 66 70 AP 103</t>
  </si>
  <si>
    <t>wolfkike@hotmail.com</t>
  </si>
  <si>
    <t>17-44-101203928</t>
  </si>
  <si>
    <t>247-2022-CPS-AG-(79330)</t>
  </si>
  <si>
    <t>FDLAN-CD-247-2022(79330)</t>
  </si>
  <si>
    <t>https://community.secop.gov.co/Public/Tendering/OpportunityDetail/Index?noticeUID=CO1.NTC.3500503&amp;isFromPublicArea=True&amp;isModal=False</t>
  </si>
  <si>
    <t>PRESTACIÓN DE SERVICIOS PARA APOYAR LA GESTIÓN Y EJECUCIÓN DE ACTIVIDADES ADMINISTRATIVAS Y OPERATIVAS QUE SE ADELANTAN EN EL ÁREA DE GESTIÓN DEL DESARROLLO, ADMINISTRATIVA Y FINANCIERA DE LA ALCALDÍA LOCAL DE ANTONIO NARIÑO.</t>
  </si>
  <si>
    <t>GUSTAVO DIAZ MARTINEZ</t>
  </si>
  <si>
    <t>Calle 6A No. 93D - 67 INT 6 AP 403</t>
  </si>
  <si>
    <t>dapagus@yahoo.com</t>
  </si>
  <si>
    <t>33-46-101044810</t>
  </si>
  <si>
    <t xml:space="preserve">LUIS DOMINGO MORENO </t>
  </si>
  <si>
    <t xml:space="preserve">FALTA APROBAR CUENTA FINAL </t>
  </si>
  <si>
    <t>248-2022 CPS - P (79418)</t>
  </si>
  <si>
    <t>FDLANCD-248-2022 (79418)</t>
  </si>
  <si>
    <t>https://community.secop.gov.co/Public/Tendering/OpportunityDetail/Index?noticeUID=CO1.NTC.3507169&amp;isFromPublicArea=True&amp;isModal=False</t>
  </si>
  <si>
    <t>PRESTAR SERVICIOS PROFESIONALES A LA ALCALDÍA LOCAL DE ANTONIO NARIÑO EN LA PROMOCIÓN, ACOMPAÑAMIENTO Y ARTICULACIÓN A PROCESOS COMUNITARIOS Y APOYAR LA REALIZACIÓN DE LAS ACTIVIDADES EN INSTANCIAS DE PARTICIPACIÓN LOCAL</t>
  </si>
  <si>
    <t>LINA MARIA CORONADO CORONADO</t>
  </si>
  <si>
    <t>Calle 24 # 5-53</t>
  </si>
  <si>
    <t>linamacoro@gmail.com</t>
  </si>
  <si>
    <t xml:space="preserve">1M 15D </t>
  </si>
  <si>
    <t>36-46-101016593</t>
  </si>
  <si>
    <t xml:space="preserve">LAURA ALEJANDRA AGUILAR </t>
  </si>
  <si>
    <t>FALTA APROBAR LAS CUENTAS DE COBRO</t>
  </si>
  <si>
    <t>249-2022 CPS-AG (79649)</t>
  </si>
  <si>
    <t>FDLANCD-249-2022 (79649)</t>
  </si>
  <si>
    <t>https://community.secop.gov.co/Public/Tendering/OpportunityDetail/Index?noticeUID=CO1.NTC.3537341&amp;isFromPublicArea=True&amp;isModal=False</t>
  </si>
  <si>
    <t>DENNY MAURICIO ARANGO PEREZZ</t>
  </si>
  <si>
    <t>cra 24a #10-03 sur</t>
  </si>
  <si>
    <t>mauricio.perez1822@gmail.com</t>
  </si>
  <si>
    <t xml:space="preserve">1M 10D </t>
  </si>
  <si>
    <t>14-46-101080422</t>
  </si>
  <si>
    <t>250-2022-CPS-AG (79432)</t>
  </si>
  <si>
    <t>FDLAN-CD-250-2022 (79432)</t>
  </si>
  <si>
    <t>https://community.secop.gov.co/Public/Tendering/OpportunityDetail/Index?noticeUID=CO1.NTC.3506677&amp;isFromPublicArea=True&amp;isModal=False</t>
  </si>
  <si>
    <t>EL CONTRATO QUE SE PRETENDE CELEBRAR, TENDRÁ POR OBJETO PRESTACIÓN DE SERVICIOS TÉCNICOS DE APOYO A ACTIVIDADES DE PRENSA PARA FORTALECER LA GENERACIÓN DE CONTENIDOS, PIEZAS DIGITALES, IMPRESAS Y PUBLICITARIAS, ASÍ COMO LA PRODUCCIÓN Y MONTAJE DE EVENTOS.</t>
  </si>
  <si>
    <t>JULYAN ESTEPHEN PARRA PUERTA</t>
  </si>
  <si>
    <t>CARRERA 16U # 71 - 62 SUR</t>
  </si>
  <si>
    <t>julianparra_05@hotmail.com</t>
  </si>
  <si>
    <t xml:space="preserve">1M 21D </t>
  </si>
  <si>
    <t>14-44-101166780</t>
  </si>
  <si>
    <t>251-2022-CPS-AG (79329)</t>
  </si>
  <si>
    <t>FDLAN-CD-251-2022 (79329)</t>
  </si>
  <si>
    <t>https://community.secop.gov.co/Public/Tendering/OpportunityDetail/Index?noticeUID=CO1.NTC.3534873&amp;isFromPublicArea=True&amp;isModal=False</t>
  </si>
  <si>
    <t>PRESTAR SERVICIOS DE APOYO EN LA IMPLEMENTACIÓN DE ESTRATEGIAS QUE GARANTICEN LA PROMOCIÓN Y PROTECCIÓN DEL DERECHO A LA PARTICIPACIÓN DEMOCRÁTICA DE LOS HABITANTES DE LA LOCALIDAD ANTONIO NARIÑO Y LA RESPUESTA OPORTUNA A DERECHOS DE PETICIÓN Y TRÁMITES ASOCIADOS.</t>
  </si>
  <si>
    <t>O2-30-11-60-557000000-2198</t>
  </si>
  <si>
    <t>CLAUDIA PATRICIA GARCÍA DUARTE</t>
  </si>
  <si>
    <t>CALLE 18A Nª 16-07 SUR</t>
  </si>
  <si>
    <t>claudia.p.garcia2012@gmail.com</t>
  </si>
  <si>
    <t>1M 13 D</t>
  </si>
  <si>
    <t>11-46-101029802</t>
  </si>
  <si>
    <t xml:space="preserve"> PENDIENTE APROBAR CUENTA </t>
  </si>
  <si>
    <t>252-2022-CPS-AG(79506)</t>
  </si>
  <si>
    <t>FDLAN-CD-252-2022 (79506)</t>
  </si>
  <si>
    <t>https://community.secop.gov.co/Public/Tendering/OpportunityDetail/Index?noticeUID=CO1.NTC.3515366&amp;isFromPublicArea=True&amp;isModal=False</t>
  </si>
  <si>
    <t>Calle73bissur#77k66</t>
  </si>
  <si>
    <t>1M15D</t>
  </si>
  <si>
    <t>15-46-101029139</t>
  </si>
  <si>
    <t>ABEL ERNESTO CASTIBLANCO</t>
  </si>
  <si>
    <t>253-2022-CPS-AG (79245)</t>
  </si>
  <si>
    <t>FDLANCD-253-2022 (79245)</t>
  </si>
  <si>
    <t>https://community.secop.gov.co/Public/Tendering/OpportunityDetail/Index?noticeUID=CO1.NTC.3515501&amp;isFromPublicArea=True&amp;isModal=False</t>
  </si>
  <si>
    <t>MONICA YOHANNA PULIDO CHAUTA</t>
  </si>
  <si>
    <t>CALLE 82 No 94L-66</t>
  </si>
  <si>
    <t>maisa3769@gmail.com</t>
  </si>
  <si>
    <t>1M 16D</t>
  </si>
  <si>
    <t>21-44-101398691</t>
  </si>
  <si>
    <t>254-2022-CPS-AG(79245)</t>
  </si>
  <si>
    <t>FDLAN-CD-254-2022 (79245)</t>
  </si>
  <si>
    <t>https://community.secop.gov.co/Public/Tendering/OpportunityDetail/Index?noticeUID=CO1.NTC.3531992&amp;isFromPublicArea=True&amp;isModal=False</t>
  </si>
  <si>
    <t>APOYAR ADMINISTRATIVA Y ASISTENCIALMENTE A LAS INSPECCIONES DE POLICÍA DE LA LOCALIDAD.</t>
  </si>
  <si>
    <t>CARLOS ALBERTO PRODIGO HERNANDEZ</t>
  </si>
  <si>
    <t>CARRERA 34F N° 24A-19 SUR</t>
  </si>
  <si>
    <t>carlosprodigo@hotmail.com</t>
  </si>
  <si>
    <t>1M 13D</t>
  </si>
  <si>
    <t>390-47-994000075505</t>
  </si>
  <si>
    <t>HOLGER ALFONSO ALIET</t>
  </si>
  <si>
    <t xml:space="preserve">PENDIENTE CARGAR DESIGNACION </t>
  </si>
  <si>
    <t>ENERO  23</t>
  </si>
  <si>
    <t>255-2022</t>
  </si>
  <si>
    <t>FDLAN-SAMC-010-2022 (79339)</t>
  </si>
  <si>
    <t>https://community.secop.gov.co/Public/Tendering/OpportunityDetail/Index?noticeUID=CO1.NTC.3509887&amp;isFromPublicArea=True&amp;isModal=False</t>
  </si>
  <si>
    <t xml:space="preserve">FOMENTAR LA AGRICULTURA URBANA POR MEDIO DE ACCIONES QUE IMPULSEN A LA SEGURIDAD ALIMENTARIA, LOS MERCADOS ORGÁNICOS Y LAS PRACTICAS AGROECOLÓGICAS EN NUESTRO TERRITORIO Y EL DESARROLLO DE PROYECTOS CUIDADANOS DE EDUCACIÓN AMBIENTAL (PROCEDAS) PARA LA LOCALIDAD DE ANTONIO NARIÑO	</t>
  </si>
  <si>
    <t>O23011601240000002203-O23011602270000002204</t>
  </si>
  <si>
    <t>2203-2204</t>
  </si>
  <si>
    <t>Calle 18 6 47 Of 302</t>
  </si>
  <si>
    <t>20--11-2022</t>
  </si>
  <si>
    <t>15-44-101270860</t>
  </si>
  <si>
    <t>1. WILLIAM JAIRO CALDERON   2. MAGGLY DURAN 3, MIGUEL FEDERICO NOVOA</t>
  </si>
  <si>
    <t>20236520008973   20246520000053</t>
  </si>
  <si>
    <t>DICIEMBRE  DE 2022</t>
  </si>
  <si>
    <t>256-2022</t>
  </si>
  <si>
    <t>FDLAN-SAMC-011-2022 (79877)</t>
  </si>
  <si>
    <t>https://community.secop.gov.co/Public/Tendering/OpportunityDetail/Index?noticeUID=CO1.NTC.3554211&amp;isFromPublicArea=True&amp;isModal=False</t>
  </si>
  <si>
    <t>CONTRATAR LOS SERVICIOS Y ACTIVIDADES PARA LA CELEBRACIÓN DE LA NAVIDAD ARCO IRIS EN LA LOCALIDAD DE ANTONIO NARIÑO.</t>
  </si>
  <si>
    <t>CORPORACIÓN COLECTIVO DIGERATI</t>
  </si>
  <si>
    <t>Carrera 40D No 1-24</t>
  </si>
  <si>
    <t>corporaciondigerati@gmail.com</t>
  </si>
  <si>
    <t>63-44-101013293</t>
  </si>
  <si>
    <t>257-2022</t>
  </si>
  <si>
    <t>FDLAN-SAMC-013-2022</t>
  </si>
  <si>
    <t>https://community.secop.gov.co/Public/Tendering/OpportunityDetail/Index?noticeUID=CO1.NTC.3606814&amp;isFromPublicArea=True&amp;isModal=False</t>
  </si>
  <si>
    <t>PRESTAR EL SERVICIO DE APOYO LOGISTICO, TECNICO Y OPERATIVO PARA EL FORTALECIMIENTO DE LAS PRACTICAS CULTURALES Y SABERES ANCESTRALES DE LOS PUEBLOS INDIGENAS DE ANTONIO NARIÑO.</t>
  </si>
  <si>
    <t xml:space="preserve">O2-30-1160-1210000002201	</t>
  </si>
  <si>
    <t>CORPORACION DE SERVICIOS COLOMBIA CORSERVICOL ONG</t>
  </si>
  <si>
    <t>CL 18 SUR NO. 57 02</t>
  </si>
  <si>
    <t>gerencia@corservicol.com</t>
  </si>
  <si>
    <t>SANDRA CHINDOY</t>
  </si>
  <si>
    <t>258-2022-CPS-P-(81797)</t>
  </si>
  <si>
    <t>FDLAN-CD-258-2022(81797)</t>
  </si>
  <si>
    <t>https://community.secop.gov.co/Public/Tendering/OpportunityDetail/Index?noticeUID=CO1.NTC.3661877&amp;isFromPublicArea=True&amp;isModal=False</t>
  </si>
  <si>
    <t>PRESTAR LOS SERVICIOS PROFESIONALES COMO ABOGADO EN LOS DIVERSOS TEMAS CONTRACTUALES QUE REQUIERA EL ÁREA DE GESTIÓN DE DESARROLLO DEL FONDO DE DESARROLLO LOCAL DE ANTONIO NARIÑO</t>
  </si>
  <si>
    <t>1M 10D</t>
  </si>
  <si>
    <t>390 47 994000076213</t>
  </si>
  <si>
    <t>TERMINADO ANTICIPADA</t>
  </si>
  <si>
    <t>FEBRERO DE 2023</t>
  </si>
  <si>
    <t>259-2022</t>
  </si>
  <si>
    <t>FDLAN-SASI-003-2022 (80988)</t>
  </si>
  <si>
    <t>https://community.secop.gov.co/Public/Tendering/OpportunityDetail/Index?noticeUID=CO1.NTC.3619804&amp;isFromPublicArea=True&amp;isModal=False</t>
  </si>
  <si>
    <t xml:space="preserve">CONTRATO DE SUMINISTRO </t>
  </si>
  <si>
    <t>SUMINISTRO DE BIENES PARA LA DOTACIÓN DE LOS JARDINES INFANTILES DE EL FONDO DE DESARROLLO LOCAL DE ANTONIO NARIÑO, A CARGO DE LA SECRETARIA DE INTEGRACIÓN SOCIAL</t>
  </si>
  <si>
    <t>O23011601060000002192</t>
  </si>
  <si>
    <t>INVERSIONES RIME S A S</t>
  </si>
  <si>
    <t xml:space="preserve">AV. Esperanza N° 43a-66 </t>
  </si>
  <si>
    <t>rimelicitaciones@gmail.com</t>
  </si>
  <si>
    <t>14-44-101170516</t>
  </si>
  <si>
    <t>8 meses 30 dias</t>
  </si>
  <si>
    <t>NICOLAS MOLANO</t>
  </si>
  <si>
    <t>260-2022-CPS-AG-(81099)</t>
  </si>
  <si>
    <t>FDLAN-CD-260-2022(81099)</t>
  </si>
  <si>
    <t>https://community.secop.gov.co/Public/Tendering/OpportunityDetail/Index?noticeUID=CO1.NTC.3677326&amp;isFromPublicArea=True&amp;isModal=False</t>
  </si>
  <si>
    <t>14-44-101170560</t>
  </si>
  <si>
    <t>juan david cuervo</t>
  </si>
  <si>
    <t>261-2022 (81030)</t>
  </si>
  <si>
    <t>FDLAN-SASI-005-2022(81030)</t>
  </si>
  <si>
    <t>https://community.secop.gov.co/Public/Tendering/OpportunityDetail/Index?noticeUID=CO1.NTC.3628447&amp;isFromPublicArea=True&amp;isModal=False</t>
  </si>
  <si>
    <t>ADQUISICIÓN DE ELEMENTOS Y ARTÍCULOS DEPORTIVOS PARA LA INICIACIÓN Y FORMACIÓN DEPORTIVA DIRIGIDO A ESCUELAS Y CLUBES DE LA LOCALIDAD DE ANTONIO NARIÑO</t>
  </si>
  <si>
    <t>ESM SOLUTIONS SAS</t>
  </si>
  <si>
    <t>CALLE 33 SUR # 51 F 28</t>
  </si>
  <si>
    <t>ESMSOLUTIONS2021@GMAIL.COM</t>
  </si>
  <si>
    <t>1 mes ampliacion por 1 mes</t>
  </si>
  <si>
    <t>21-44-101402070</t>
  </si>
  <si>
    <t>GINNA SERNA</t>
  </si>
  <si>
    <t>NO TIENE CARGADA NINGUNA CUENTA</t>
  </si>
  <si>
    <t>262-2022-CPS-AG-(81099)</t>
  </si>
  <si>
    <t>FDLAN-CD-262-2022(81099)</t>
  </si>
  <si>
    <t>https://community.secop.gov.co/Public/Tendering/OpportunityDetail/Index?noticeUID=CO1.NTC.3681144&amp;isFromPublicArea=True&amp;isModal=False</t>
  </si>
  <si>
    <t>21-46-101056024</t>
  </si>
  <si>
    <t>FDLAN-CPSP-263-2022</t>
  </si>
  <si>
    <t>https://community.secop.gov.co/Public/Tendering/OpportunityDetail/Index?noticeUID=CO1.NTC.3679150&amp;isFromPublicArea=True&amp;isModal=False</t>
  </si>
  <si>
    <t>CALLE 63G No 118A 47</t>
  </si>
  <si>
    <t>kavilatorres@gmail.com</t>
  </si>
  <si>
    <t>1 M Y 24 D</t>
  </si>
  <si>
    <t>390 47 994000076264</t>
  </si>
  <si>
    <t>JULIANA</t>
  </si>
  <si>
    <t xml:space="preserve">TERMINACION ANTICIPADA </t>
  </si>
  <si>
    <t>264-2022</t>
  </si>
  <si>
    <t>FDLAN-SASI-004-2022 (81000)</t>
  </si>
  <si>
    <t>https://community.secop.gov.co/Public/Tendering/OpportunityDetail/Index?noticeUID=CO1.NTC.3629433&amp;isFromPublicArea=True&amp;isModal=False</t>
  </si>
  <si>
    <t>ADQUISICION DE ELEMENTOS AUDIOVISUALES Y DOTACIONALES PARA LA ALCALDIA LOCAL DE ANTONIO NARIÑO EN EL FORTALECIMIENTO A IEDS DE LA LOCALIDAD EN EL MARCO DEL PROYECTO 2196</t>
  </si>
  <si>
    <t>O23011601140000002196</t>
  </si>
  <si>
    <t>SECVIDEO</t>
  </si>
  <si>
    <t>CARRERA 67 A N° 44-09</t>
  </si>
  <si>
    <t>carolina.parrado@secvideo.com.co</t>
  </si>
  <si>
    <t>33-44-101234317</t>
  </si>
  <si>
    <t>NICOLAS MOLANO, WILBER HERNANDO ABRIL,</t>
  </si>
  <si>
    <t>20246520004403, 20246520010273</t>
  </si>
  <si>
    <t>NO TIENE NINGUNA CUANTA CARGADA</t>
  </si>
  <si>
    <t xml:space="preserve">265-2022-CPS-AG-(81099)	</t>
  </si>
  <si>
    <t>FDLAN-CD-265-2022(81099)</t>
  </si>
  <si>
    <t>https://community.secop.gov.co/Public/Tendering/OpportunityDetail/Index?noticeUID=CO1.NTC.3682805&amp;isFromPublicArea=True&amp;isModal=False</t>
  </si>
  <si>
    <t>17-44-101207382</t>
  </si>
  <si>
    <t xml:space="preserve">267-2022 (81273)	</t>
  </si>
  <si>
    <t>FDLAN-SAMC-015-2022-(81273)</t>
  </si>
  <si>
    <t>https://community.secop.gov.co/Public/Tendering/OpportunityDetail/Index?noticeUID=CO1.NTC.3648424&amp;isFromPublicArea=True&amp;isModal=False</t>
  </si>
  <si>
    <t>PRESTACIÓN DE SERVICIOS PARA DESARROLLAR LOS EVENTOS DE LA PROPUESTA CULTURAL DE EXPO ANTONIO NARIÑO, PARA EL FORTALECIMIENTO DE LA INDUSTRIA CULTURAL Y CREATIVA DE LA LOCALIDAD</t>
  </si>
  <si>
    <t xml:space="preserve">O2-30-11-60-12-40000002202	</t>
  </si>
  <si>
    <t>FUNDACION AYUDANOS ONG</t>
  </si>
  <si>
    <t>Cra 7 N° 12 b- 63</t>
  </si>
  <si>
    <t>ayudanos67@gmail.com</t>
  </si>
  <si>
    <t>30 dias</t>
  </si>
  <si>
    <t>33-40-101072776</t>
  </si>
  <si>
    <t>LUISA FERNANDA LUQUESERGIO POVEDA</t>
  </si>
  <si>
    <t>EN EJECUCCION NO TIENE DESIGNACION SOLO TIENE UNA CUENTA CARGADA EN SECOP</t>
  </si>
  <si>
    <t xml:space="preserve">268-2022 (81040)	</t>
  </si>
  <si>
    <t>FDLAN-SAMC-014 -2022(79756)</t>
  </si>
  <si>
    <t>https://community.secop.gov.co/Public/Tendering/OpportunityDetail/Index?noticeUID=CO1.NTC.3644407&amp;isFromPublicArea=True&amp;isModal=False</t>
  </si>
  <si>
    <t>OFERTA DE MANTENIMIENTO FDLAN - QUATTRO</t>
  </si>
  <si>
    <t>CONTRATAR BAJO LA MODALIDAD DE PRECIOS UNITARIOS FIJOS A MONTO AGOTABLE, LAS OBRAS DE MANTENIMIENTO Y ADECUACION DE LAS ZONAS LOCATIVAS Y SALA DE LACTANCIA DEL FONDO DE DESARROLLO LOCAL DE ANTONIO NARIÑO.</t>
  </si>
  <si>
    <t xml:space="preserve">O2-30-11-60-55-70000002198	</t>
  </si>
  <si>
    <t>QUATTRO PROYECTOS E INVERSIONES SAS</t>
  </si>
  <si>
    <t>Cra 57No.119 A 60 Torre 2 Apt 905</t>
  </si>
  <si>
    <t>proyectosmvg@gmail.com</t>
  </si>
  <si>
    <t>15 dias con ampliacion de 11 dias</t>
  </si>
  <si>
    <t>23 de mayo</t>
  </si>
  <si>
    <t>CSC-100006710</t>
  </si>
  <si>
    <t>JUAN ANTONIO ZAFRA, JUAN CAMILO GALLEGO</t>
  </si>
  <si>
    <t>solo dos cuentas cargadas falta aprobar ultima cuenta</t>
  </si>
  <si>
    <t>269-2022-CPS-AG-(81099)</t>
  </si>
  <si>
    <t>FDLAN-CD-269-2022(81099)</t>
  </si>
  <si>
    <t>https://community.secop.gov.co/Public/Tendering/OpportunityDetail/Index?noticeUID=CO1.NTC.3684893&amp;isFromPublicArea=True&amp;isModal=False</t>
  </si>
  <si>
    <t xml:space="preserve">O2-30-11-60-55-70-00000-2189	</t>
  </si>
  <si>
    <t>17-44-101207384</t>
  </si>
  <si>
    <t>TERMINACION ANTICIPADA</t>
  </si>
  <si>
    <t>CONTRATO CON POLIZA PENDIENTE POR APROBAR, CONTRATO CON TERMINACION ANTICIPADA</t>
  </si>
  <si>
    <t>270-2022-CPS-AG-(81099)</t>
  </si>
  <si>
    <t>FDLAN-CD-270-2022(81099)</t>
  </si>
  <si>
    <t>https://community.secop.gov.co/Public/Tendering/OpportunityDetail/Index?noticeUID=CO1.NTC.3685356&amp;isFromPublicArea=True&amp;isModal=False</t>
  </si>
  <si>
    <t>$ 12.510.000</t>
  </si>
  <si>
    <t>14-44-101207381</t>
  </si>
  <si>
    <t>NO SE ENCUENTRA LA DESIGNACION DE SUPERVISION</t>
  </si>
  <si>
    <t>271-2022</t>
  </si>
  <si>
    <t>FDLAN-SAMC-017-2022 (81910)</t>
  </si>
  <si>
    <t>https://community.secop.gov.co/Public/Tendering/OpportunityDetail/Index?noticeUID=CO1.NTC.3658944&amp;isFromPublicArea=True&amp;isModal=False</t>
  </si>
  <si>
    <t>PRESTAR EL SERVICIO DE APOYO LOGÍSTICO, TÉCNICO Y OPERATIVO PARA LA REALIZACIÓN DE LA CONMEMORACIÓN DE LA SEMANA DE LA AFROCOLOMBIANIDAD</t>
  </si>
  <si>
    <t xml:space="preserve">O2-30-11-60-12-10-00-00-02-201	</t>
  </si>
  <si>
    <t>CALLE 18 SUR No 57-02</t>
  </si>
  <si>
    <t>82.730.746_x000D_</t>
  </si>
  <si>
    <t>15-44-101273452</t>
  </si>
  <si>
    <t>LUIS NAZARENO      20236520008323</t>
  </si>
  <si>
    <t>272-2022</t>
  </si>
  <si>
    <t>FDLAN-SAMC-025-2022 (83018)</t>
  </si>
  <si>
    <t>https://community.secop.gov.co/Public/Tendering/OpportunityDetail/Index?noticeUID=CO1.NTC.3664467&amp;isFromPublicArea=True&amp;isModal=False</t>
  </si>
  <si>
    <t>PRESTACIÓN DE SERVICIOS PARA SENSIBILIZAR Y PREVENIR LA VIOLENCIA DE GÉNERO CONTRA LA MUJER, IDENTIFICANDO EL RIESGO DE FEMINICIDIO EN LA LOCALIDAD DE ANTONIO NARIÑO</t>
  </si>
  <si>
    <t>O23011603400000002197</t>
  </si>
  <si>
    <t>FUNDACIÓN DE CIENCIAS Y TECNOLOGÍA GLOBAL</t>
  </si>
  <si>
    <t>CRA 12 D NO. 19-52</t>
  </si>
  <si>
    <t>funciteg@gmail.com</t>
  </si>
  <si>
    <t>NANCY HERNANDEZ, XIMENA SECHAGUA</t>
  </si>
  <si>
    <t>EN EJECUCCION</t>
  </si>
  <si>
    <t>273-2022 (81799)</t>
  </si>
  <si>
    <t>FDLAN-SAMC-016-2022 (81799)</t>
  </si>
  <si>
    <t>https://community.secop.gov.co/Public/Tendering/OpportunityDetail/Index?noticeUID=CO1.NTC.3658762&amp;isFromPublicArea=True&amp;isModal=False</t>
  </si>
  <si>
    <t>PRESTAR EL SERVICIO DE APOYO LOGISTICO, TECNICO Y OPERATIVO PARA EL RECONOCIMIENTO DE LOS SABERES ANCESTRALES DEL PUEBLO NEGRO, AFROCOLOMBIANO, RAIZAL Y PALENQUERO DE LA LOCALIDAD DE ANTONIO NARIÑO</t>
  </si>
  <si>
    <t xml:space="preserve">O2-30-11-60-1060000002194	</t>
  </si>
  <si>
    <t>LOGISTICA Y GESTION DE NEGOCIOS</t>
  </si>
  <si>
    <t>CALLE 24D No. 82-50</t>
  </si>
  <si>
    <t>logisticaygestiondenegocios@gmail.com</t>
  </si>
  <si>
    <t> PRORROGA 1: DEL 14 DE MAYO DEL 2023 AL 13 DE JUNIO DE 2023 PRORROGA 2: DEL 14 DE JUNIO AL 13 DE JULIO DE 2023 PRORROGA 3: DEL 14 DE JULIO AL 28 DE JULIO DE 2023</t>
  </si>
  <si>
    <t>360 47 994000024979</t>
  </si>
  <si>
    <t xml:space="preserve">LUIS NAZARENO      </t>
  </si>
  <si>
    <t>274-2022 (82339)</t>
  </si>
  <si>
    <t>FDLAN-SAMC-018-2022 (82339)</t>
  </si>
  <si>
    <t>https://community.secop.gov.co/Public/Tendering/OpportunityDetail/Index?noticeUID=CO1.NTC.3657990&amp;isFromPublicArea=True&amp;isModal=False</t>
  </si>
  <si>
    <t>PRESTAR EL SERVICIO DE APOYO LOGISTICO, TECNICO Y OPERATIVO PARA EL ENCUENTRO EN PRO DEL RECONOCIMIENTO DE LOS SABERES ANCESTRALES DE LOS PUEBLOS INDIGENAS DE LA LOCALIDAD DE ANTONIO NARIÑO</t>
  </si>
  <si>
    <t xml:space="preserve">O2-30-11-60-10-60000002194	</t>
  </si>
  <si>
    <t>FUNDACION CONSTRUCCION LOCAL</t>
  </si>
  <si>
    <t>CRA 80 #8C.85 APTO 1207</t>
  </si>
  <si>
    <t>fundacionconstruccionlocal@hotmail.com</t>
  </si>
  <si>
    <t>380-47-994000129358</t>
  </si>
  <si>
    <t>275 - 2022</t>
  </si>
  <si>
    <t>FDLAN SAMC 020-2022 (81318)</t>
  </si>
  <si>
    <t>https://community.secop.gov.co/Public/Tendering/OpportunityDetail/Index?noticeUID=CO1.NTC.3665932&amp;isFromPublicArea=True&amp;isModal=False</t>
  </si>
  <si>
    <t>PRESTAR LOS SERVICIOS DE APOYO LOGÍSTICO EN LAS ACCIONES DE CUIDADO Y PROTECCIÓN PARA MADRES GESTANTES, NIÑOS Y NIÑAS MIGRANTES DE LA LOCALIDAD DE ANTONIO NARIÑO</t>
  </si>
  <si>
    <t xml:space="preserve">O2-30-1160-1060000002194	</t>
  </si>
  <si>
    <t>COINDERE</t>
  </si>
  <si>
    <t>19 dias</t>
  </si>
  <si>
    <t>BCH-100023824</t>
  </si>
  <si>
    <t xml:space="preserve">GINNA SERNA, CARLOS MANUEL MENDOZA, GINNA SERNA </t>
  </si>
  <si>
    <t>20246520003863   20246520004103</t>
  </si>
  <si>
    <t>SOLO UNA CUENTA EN SECOP PENDIENTE APROBAR NO CUENTA CON ACTA DE INICIO NI DESIGNACION EN SECP</t>
  </si>
  <si>
    <t>276 - 2022</t>
  </si>
  <si>
    <t>FDLAN SAMC 021-2022 (81840)</t>
  </si>
  <si>
    <t>https://community.secop.gov.co/Public/Tendering/OpportunityDetail/Index?noticeUID=CO1.NTC.3666033&amp;isFromPublicArea=True&amp;isModal=False</t>
  </si>
  <si>
    <t>PRESTACIÓN DE SERVICIOS DE APOYO LOGISTICO PARA EL DESARROLLO DE LAS ACTIVIDADES DE INSCRIPCIÓN, PRESELECCIÓN, SELECCIÓN Y CELEBRACIÓN DEL GRAN FESTIVAL LOCAL DE CULTURA, GRAN SALÓN DE LAS ARTES PLASTICAS ANTONIO NARIÑO, MUYQUITA - FESTIVAL DE FOLKLORE ANTONIO NARIÑO</t>
  </si>
  <si>
    <t>CONSORCIO PRODUCCION ACTIVIDADES</t>
  </si>
  <si>
    <t>fundaciong3@gmail.com</t>
  </si>
  <si>
    <t>15 dias</t>
  </si>
  <si>
    <t> $5.572.400</t>
  </si>
  <si>
    <t xml:space="preserve"> O2-30-1160-1210000002201	</t>
  </si>
  <si>
    <t> 5.572.400</t>
  </si>
  <si>
    <t xml:space="preserve">14-44-101180349	</t>
  </si>
  <si>
    <t>LUISA FERNANDA LUQUE  SERGIO POVEDA    DAVID ALEJANDRO ROJAS</t>
  </si>
  <si>
    <t>20236520005323  2024652000193</t>
  </si>
  <si>
    <t xml:space="preserve">NO TIENE DESIGNACION CARGADA, NO CUENA CON CUENTAS DE COBRO </t>
  </si>
  <si>
    <t>277-2022 (81752)</t>
  </si>
  <si>
    <t>FDLAN-SASI-006-2022 (81752)</t>
  </si>
  <si>
    <t>https://community.secop.gov.co/Public/Tendering/OpportunityDetail/Index?noticeUID=CO1.NTC.3648374&amp;isFromPublicArea=True&amp;isModal=False</t>
  </si>
  <si>
    <t xml:space="preserve">Selección abreviada subasta inversa </t>
  </si>
  <si>
    <t>ADQUISICIÓN E INSTALACIÓN DE EQUIPOS TECNOLÓGICOS COMO PARTE DE LA DOTACIÓN A ORGANISMOS DE SEGURIDAD DE LA LOCALIDAD ANTONIO NARIÑO EN EL MARCO DE LA IMPLEMENTACIÓN DEL PROGRAMA PLATAFORMA INSTITUCIONAL PARA LA SEGURIDAD Y JUSTICIA.</t>
  </si>
  <si>
    <t>O23011603480000002185</t>
  </si>
  <si>
    <t>CORBAN COMPUTADORES SAS</t>
  </si>
  <si>
    <t>Calle 69 A # 105 - 22</t>
  </si>
  <si>
    <t>comercial@corbancomputadores.com</t>
  </si>
  <si>
    <t>11-44-101195611</t>
  </si>
  <si>
    <t>JOSE HUMBERTO HERNANDEZ</t>
  </si>
  <si>
    <t>278-2022 (82618)</t>
  </si>
  <si>
    <t>FDLAN-SAMC-019-2022 (82618)</t>
  </si>
  <si>
    <t>https://community.secop.gov.co/Public/Tendering/OpportunityDetail/Index?noticeUID=CO1.NTC.3662461&amp;isFromPublicArea=True&amp;isModal=False</t>
  </si>
  <si>
    <t>PRESTACIÓN DE SERVICIOS DE APOYO LOGÍSTICO PARA EL DESARROLLO Y REALIZACIÓN DE LAS ESCUELAS DE FORMACIÓN DEPORTIVA DE LA LOCALIDAD DE ANTONIO NARIÑO</t>
  </si>
  <si>
    <t>22 dias</t>
  </si>
  <si>
    <t>63-44-101013409</t>
  </si>
  <si>
    <t>GINNA SERNA VICTOR EMILIO TOVAR, GINNA SERNA</t>
  </si>
  <si>
    <t>20236520009783  20246520004103</t>
  </si>
  <si>
    <t>279-2022 (79756)</t>
  </si>
  <si>
    <t>FDLAN-SAMC-012-2022</t>
  </si>
  <si>
    <t>https://community.secop.gov.co/Public/Tendering/OpportunityDetail/Index?noticeUID=CO1.NTC.3614447&amp;isFromPublicArea=True&amp;isModal=False</t>
  </si>
  <si>
    <t>CONTRATAR BAJO LA MODALIDAD DE PRECIOS UNITARIOS FIJOS A MONTO AGOTABLE, LAS ACTIVIDADES DE MANTENIMIENTO Y CONSERVACIÓN DE PUENTES PEATONALES UBICADOS EN LA LOCALIDAD ANTONIO NARIÑO</t>
  </si>
  <si>
    <t>CONSORCIO MANTENIMIENTO PUENTES</t>
  </si>
  <si>
    <t>anxingenieria@gmail.com</t>
  </si>
  <si>
    <t>24 dias</t>
  </si>
  <si>
    <t>20 DÍAS CALENDARIO, CONTADOS A PARTIR DEL 29 DE
MARZO DE 2023 AL 17 DE ABRIL DE 2023 CON AMPLIACION DE 7 DÍAS CALENDARIO, CONTADOS A PARTIR DEL 18 DE
ABRIL DE 2023 AL 24 DE ABRIL DE 2023</t>
  </si>
  <si>
    <t>21-44-101403315</t>
  </si>
  <si>
    <t>GILMAR ANDRES CUESTA PALACIOS</t>
  </si>
  <si>
    <t>NO TIENE CUENTAS EN SECOP</t>
  </si>
  <si>
    <t>280-2022 CV (82343)</t>
  </si>
  <si>
    <t>FDLAN-SASI-007-2022 (82343)</t>
  </si>
  <si>
    <t>https://community.secop.gov.co/Public/Tendering/OpportunityDetail/Index?noticeUID=CO1.NTC.3653264&amp;isFromPublicArea=True&amp;isModal=False</t>
  </si>
  <si>
    <t>ADQUISICION DE ELEMENTOS DOTACIONALES PARA EL FORTALECIMIENTO DE JUNTAS DE ACCION COMUNAL DE LA LOCALIDAD ANTONIO NARIÑO.</t>
  </si>
  <si>
    <t>70.297.250_x000D_</t>
  </si>
  <si>
    <t>7 dias</t>
  </si>
  <si>
    <t>33-44-101234328_x000D_</t>
  </si>
  <si>
    <t xml:space="preserve">FABIAN  ABRIL </t>
  </si>
  <si>
    <t>DOS CUENTAS CARGADAS EN SECOP PERO NO CUENTAN CON LA APROBACION DEL SUPERVISOR</t>
  </si>
  <si>
    <t>ENERO 23</t>
  </si>
  <si>
    <t>FDLA-MC-281-2022</t>
  </si>
  <si>
    <t>FDLAN-MC-004-2022(81528)</t>
  </si>
  <si>
    <t>https://community.secop.gov.co/Public/Tendering/OpportunityDetail/Index?noticeUID=CO1.NTC.3666427&amp;isFromPublicArea=True&amp;isModal=False</t>
  </si>
  <si>
    <t>mínima cuantía</t>
  </si>
  <si>
    <t>CRA 77D # 52A-26</t>
  </si>
  <si>
    <t>reforestadorapalosverdes@yahoo.com</t>
  </si>
  <si>
    <t>39-44-101145593</t>
  </si>
  <si>
    <t>JIMENA WILCHEZ</t>
  </si>
  <si>
    <t>FDLAN-CD-282-2022</t>
  </si>
  <si>
    <t>FDLAN-MC-005-2022 (84874)</t>
  </si>
  <si>
    <t>https://community.secop.gov.co/Public/Tendering/OpportunityDetail/Index?noticeUID=CO1.NTC.3667005&amp;isFromPublicArea=True&amp;isModal=False</t>
  </si>
  <si>
    <t>CONTRATO COMPRAVENTA (BIENES MUEBLES)</t>
  </si>
  <si>
    <t>"ADQUISICIÓN DE ELEMENTOS DE DOTACIÓN PARA EL DESARROLLO DE LAS ACTIVIDADES ENMARCADAS EN LOS PROCESOS DE CONCILIACIÓN Y RESOLUCIÓN DE CONFLICTOS A CARGO DE LAS FIGURAS DE CONCILIACIÓN EN EQUIDAD Y JUSTICIA DE PAZ"</t>
  </si>
  <si>
    <t>O23011603480000002184</t>
  </si>
  <si>
    <t>REDCOMPUTO LTDA</t>
  </si>
  <si>
    <t>CRA. 31 A No 25 B 55</t>
  </si>
  <si>
    <t>mnieto@redcomputo.com.co</t>
  </si>
  <si>
    <t>21-44-101403192</t>
  </si>
  <si>
    <t>JOSE HERNANDEZ,DAVID ALEJANDRO ROJAS</t>
  </si>
  <si>
    <t>283-2022 (82992)</t>
  </si>
  <si>
    <t>FDLAN-SAMC-023-2022 (82994)</t>
  </si>
  <si>
    <t>https://community.secop.gov.co/Public/Tendering/OpportunityDetail/Index?noticeUID=CO1.NTC.3665696&amp;isFromPublicArea=True&amp;isModal=False</t>
  </si>
  <si>
    <t>PRESTAR LOS SERVICIOS LOGÍSTICO Y ORGANIZACIONAL PARA DESARROLLAR LA SEMANOTA COMERCIAL DE LA LOCALIDAD ANTONIO NARIÑO.</t>
  </si>
  <si>
    <t xml:space="preserve">O2-30-11601060000002191	</t>
  </si>
  <si>
    <t>FUNDACIÓN PAÍS HUMANO</t>
  </si>
  <si>
    <t>CARRERA 23 NRO. 78-57 MANZANA 27 CASA 28</t>
  </si>
  <si>
    <t>gerenciapaishumano@gmail.com</t>
  </si>
  <si>
    <t xml:space="preserve">2 MESES </t>
  </si>
  <si>
    <t>14-44-101170894</t>
  </si>
  <si>
    <t xml:space="preserve">JAIME ARIAS                   NICOLAS MOLANO </t>
  </si>
  <si>
    <t>20236520009563  20236520009743</t>
  </si>
  <si>
    <t xml:space="preserve">FABIAN </t>
  </si>
  <si>
    <t>CONTRATIO SUSPENDIDO NO CUENTA CON CUENTAS DE COBRO CARGADAS</t>
  </si>
  <si>
    <t>284-2022 (82824)</t>
  </si>
  <si>
    <t>FDLAN-SAMC-024-2022 (82824)</t>
  </si>
  <si>
    <t>https://community.secop.gov.co/Public/Tendering/OpportunityDetail/Index?noticeUID=CO1.NTC.3665843&amp;isFromPublicArea=True&amp;isModal=False</t>
  </si>
  <si>
    <t>PRESTACIÓN DE SERVICIOS DE APOYO LOGÍSTICO PARA LA REALIZACIÓN DE LA FERIA ESCOLAR TEMPORAL DE VENDEDORES INFORMALES DENOMINADA "FERIA ESCOLAR CENTENARIO" EN LA LOCALIDAD DE ANTONIO NARIÑO</t>
  </si>
  <si>
    <t>O23011603450000002183</t>
  </si>
  <si>
    <t>15-44-101273481</t>
  </si>
  <si>
    <t xml:space="preserve">1. JAIME ARIAS                                 2. JOSE DANILO BURBANO </t>
  </si>
  <si>
    <t>TIENE DOS CUENTAS DE COBRO CARGADAS SIN APROBACION DE SU SUPERVISRO</t>
  </si>
  <si>
    <t xml:space="preserve">EDWIN CHOCONTA </t>
  </si>
  <si>
    <t>286-2022-CPS-P-(81796)</t>
  </si>
  <si>
    <t>FDLAN-CD-286-2022(81796)</t>
  </si>
  <si>
    <t>https://community.secop.gov.co/Public/Tendering/OpportunityDetail/Index?noticeUID=CO1.NTC.3690785&amp;isFromPublicArea=True&amp;isModal=False</t>
  </si>
  <si>
    <t>APOYAR JURÍDICAMENTE A LA JUNTA ADMINISTRADORA LOCAL CON EL FIN DE CONTRIBUIR AL ADECUADO CUMPLIMIENTO DE LAS ATRIBUCIONES A SU CARGO.</t>
  </si>
  <si>
    <t xml:space="preserve">O2-30-11-60-55-70-00000-2198	</t>
  </si>
  <si>
    <t>YISETH KATHERINE MARTIN GUTIERREZ</t>
  </si>
  <si>
    <t>carrera 14 a# 11-14 sur</t>
  </si>
  <si>
    <t>katherin.martin@hotmail.es</t>
  </si>
  <si>
    <t> 	Luis Alfredo Prieto Alvarado</t>
  </si>
  <si>
    <t> 79886080</t>
  </si>
  <si>
    <t> 9.030.000</t>
  </si>
  <si>
    <t>CBO-100016219</t>
  </si>
  <si>
    <t>287-2022-CPS-AG-(81656)</t>
  </si>
  <si>
    <t>FDLAN-CD-287-2022(81656)</t>
  </si>
  <si>
    <t>https://community.secop.gov.co/Public/Tendering/OpportunityDetail/Index?noticeUID=CO1.NTC.3692898&amp;isFromPublicArea=True&amp;isModal=False</t>
  </si>
  <si>
    <t>PRESTACIÓN DE SERVICIOS DE APOYO PARA EL FONDO DE DESARROLLO LOCAL DE ANTONIO NARIÑO PARA FORTALECER EL MONTAJE Y EL BUEN DESARROLLO DE LAS ACTIVIDADES CULTURALES Y ARTÍSTICAS QUE BRINDAN A LA COMUNIDAD EN EL TEATRO VILLA MAYOR</t>
  </si>
  <si>
    <t>FRANK BORIS EDUARDO MALDONADO OLIVO</t>
  </si>
  <si>
    <t>CARRERA 29 C No 28 32 SUR</t>
  </si>
  <si>
    <t>bmnox45@gmail.com</t>
  </si>
  <si>
    <t>15-44-101273451</t>
  </si>
  <si>
    <t xml:space="preserve">CCI-004 </t>
  </si>
  <si>
    <t>004-2022-CCI (78540)</t>
  </si>
  <si>
    <t>FDLAN-CCI-004-2022.</t>
  </si>
  <si>
    <t>https://community.secop.gov.co/Public/Tendering/OpportunityDetail/Index?noticeUID=CO1.NTC.3391622&amp;isFromPublicArea=True&amp;isModal=False</t>
  </si>
  <si>
    <t xml:space="preserve">CONTRATO INTERADMINISTRATIVO </t>
  </si>
  <si>
    <t xml:space="preserve">CONVENIO INTERADMINISTRATIVO </t>
  </si>
  <si>
    <t>AUNAR ESFUERZOS PARA LA COOPERACIÓN ADMINISTRATIVA, TÉCNICA Y ECONÓMICA, ENTRE EL PROGRAMA PARA LAS NACIONES UNIDAS PARA EL DESARROLLO (PNUD) Y EL FONDO DE DESARROLLO LOCAL, CON EL FIN DE DESARROLLAR LA RUTA DE ACOMPAÑAMIENTO -IMPULSAMOS LA ECONOMÍA LOCAL- LA CUAL BUSCA FORTALECER INICIATIVAS PRODUCTIVAS DE EMPRENDIMIENTOS Y/O MIPYMES, A TRAVÉS DE FORMACIÓN Y LA GENERACIÓN DE CAPACIDADES DURAS Y BLANDAS EN LOS BENEFICIARIOS, ACOMPAÑAMIENTO PERSONALIZADO Y LA ENTREGA DE RECURSOS DE CAPITALIZACIÓN</t>
  </si>
  <si>
    <t>PROGRAMA DE LAS NACIONES UNIDAS PARA EL DESARROLLO PNUD</t>
  </si>
  <si>
    <t>fo.col@undp.org</t>
  </si>
  <si>
    <t xml:space="preserve">15-44-101273451	</t>
  </si>
  <si>
    <t xml:space="preserve">JUAN GUILLERMO RODRIGUEZ TRIANA  DAVID ROJAS </t>
  </si>
  <si>
    <t>NO TIENE CUENTAS DE COBRO</t>
  </si>
  <si>
    <t xml:space="preserve">CIA 001 </t>
  </si>
  <si>
    <t>FDLAN-CIA-001-2022/SCRD-IDARTES-447-2022</t>
  </si>
  <si>
    <t>SECOP I</t>
  </si>
  <si>
    <t>https://www.contratos.gov.co/consultas/detalleProceso.do?numConstancia=22-22-44788&amp;g-recaptcha-response=03AD1IbLCYp38Gnl4bvQtbhDI_dtdlHjqJtiVg-qrnBe7w9CvgU6a-xXW2B0KsB0HaUq2GCHNQHxGyf6jHxHw8rXYtuBCVUYLuCIAyZfEjtzP10nTniOa8_RlNgnWE-Gbmq9u2bsqqGc7PSdsuWqBtXSZta5eYNMrE4CuAhmH79pOuSDZ-zXsaIDYfbrUQDfxRdcXIXGXl8z-wxY9tewf1W534-M99yCruZIxJN46nyRhr3r6xOaSb4qwpZ6JOdb2n2qSc4OyJ3q9q4g-PtkUchdYi5lif3_9nxy2AJcAuFeJ2yZYquP6Upwbq9GfIcx78NK_LcDgEX5HhgcWk8A0abKpGF6upHidQzFzu4dOwugmY_l1PQJi8dUrAkdcMMq1L0ZRYDfTbSB0ucZnityDEiJcj5EiCHndI1rwXHdSo6-ThTij50XyNlNwJxe9OQWxeerbs0IPpMRcsQJaP-0DYvSSB9O7Hlkaey2taNeG6U8Zjas7t9ICMzDaMBMJl-Xt2_TquxzJkYGRuPCEUfHx3udUKNOvWqzJEOQ</t>
  </si>
  <si>
    <t>AUNAR ESFUERZOS TÉCNICOS, ADMINISTRATIVOS Y FINANCIEROS CON EL FIN DE DESARROLLAR ACCIONES ARTICULADAS ENTRE LA SCRD, EL IDARTES Y LOS FONDOS DE DESARROLLO LOCAL, ORIENTADAS A FOMENTAR PROCESOS DE FORMACIÓN, CUALIFICACIÓN, FORTALECIMIENTO DE LOS AGENTES CULTURALES TERRITORIALES DEL DISTRITO CAPITAL, EN EL MARCO DE LA GENERACIÓN Y CIRCULACIÓN DE BIENES Y SERVICIOS CULTURALES, ARTÍSTICOS Y PATRIMONIALES, DE CONFORMIDAD CON LAS INICIATIVAS PRIORIZADAS Y CONCERTADAS EN LA ESTRATEGIA DISTRITAL "PRESUPUESTOS PARTICIPATIVOS" Y/O DE LAS CONCERTACIONES CON LOS GRUPOS DE INTERÉS DE LAS LOCALIDADES Y A LAS ACCIONES ADELANTADAS EN EL “PROCESO MISIONAL DE FOMENTO”, DE ACUERDO CON LOS PROYECTOS A EJECUTAR ASOCIADOS A LAS METAS DE CADA LOCALIDAD EN EL PROGRAMA "ES CULTURA LOCAL 2022"</t>
  </si>
  <si>
    <t>SECRETARÍA DISTRITAL DE CULTURA, RECREACIÓN Y DEPORTE -SCRD- EL INSTITUTO DISTRITAL DE LAS ARTES</t>
  </si>
  <si>
    <t>Cra. 8 #15-46</t>
  </si>
  <si>
    <t xml:space="preserve">13M  18D </t>
  </si>
  <si>
    <t>390 - 391</t>
  </si>
  <si>
    <t>190000000 - 10.000.000</t>
  </si>
  <si>
    <t>504-505-506</t>
  </si>
  <si>
    <t>10.000.000- 24.000.000- 166.000.000</t>
  </si>
  <si>
    <t>HEYDY LORENA YAGUE</t>
  </si>
  <si>
    <t>CIA 002</t>
  </si>
  <si>
    <t>CIA-002-2022</t>
  </si>
  <si>
    <t>FDLAN-CIA-002-2022</t>
  </si>
  <si>
    <t>https://community.secop.gov.co/Public/Tendering/OpportunityDetail/Index?noticeUID=CO1.NTC.3243853&amp;isFromPublicArea=True&amp;isModal=False</t>
  </si>
  <si>
    <t>AUNAR ESFUERZOS TÉCNICOS, ADMINISTRATIVOS, JURÍDICOS Y FINANCIEROS ENTRE LA AGENCIA DISTRITAL PARA LA EDUCACIÓN SUPERIOR, LA CIENCIA Y LA TECNOLOGÍA - ATENEA Y EL FONDO DE DESARROLLO LOCAL DE ANTONIO NARIÑO PARA LA IMPLEMENTACIÓN DE UN NUEVO MODELO INCLUSIVO, EFICIENTE Y FLEXIBLE PARA EL ACCESO Y LA PERMANENCIA DE LAS Y LOS JÓVENES EGRESADOS DE INSTITUCIONES DE EDUCACIÓN MEDIA A PROGRAMAS DE EDUCACIÓN SUPERIOR Y POSMEDIA</t>
  </si>
  <si>
    <t>O23011601170000002048</t>
  </si>
  <si>
    <t>AGENCIA DISTRITAL PARA LA EDUCACIÓN SUPERIOR, LA CIENCIA Y LA TECNOLOGÍA, ATENEA</t>
  </si>
  <si>
    <t>diego.forero077@educacionbogota.edu.co</t>
  </si>
  <si>
    <t>89M 2D</t>
  </si>
  <si>
    <t>GINNA SERNA    JOSE HUMBAERTO HERNANDEZ Y DAVID ALEJANDRO ROJAS JOSE HUMBEERTO HERNANDEZ, henrry andres tenorio</t>
  </si>
  <si>
    <t>20246520001943     20246520004363   20246520006423</t>
  </si>
  <si>
    <t>CIA 003</t>
  </si>
  <si>
    <t>CIA-003-2022</t>
  </si>
  <si>
    <t>FDLAN-CIA-003-2022</t>
  </si>
  <si>
    <t>https://community.secop.gov.co/Public/Tendering/OpportunityDetail/Index?noticeUID=CO1.NTC.3256074&amp;isFromPublicArea=True&amp;isModal=False</t>
  </si>
  <si>
    <t>AUNAR ESFUERZOS, ADMINISTRATIVOS, TÉCNICOS, LEGALES Y ECONÓMICOS ENTRE LA SUBRED INTEGRA DE SERVICIOS DE SALUD CENTRO ORIENTE Y EL FDL DE ANTONIO NARIÑO PARA EL SUMINISTRO Y/O OTORGAMIENTO DE DISPOSITIVOS DE ASISTENCIA PERSONAL (DAP), NO INCLUIDAS EN EL PLAN DE BENEFICIOS DE SALUD -POS", DIRIGIDO A LAS PERSONAS CON DISCAPACIDAD DE LA LOCALIDAD", CON CARGO AL RUBRO O23011601060000002194, DENOMINADO "ACCIONES DE FOMENTO Y PROMOCIÓN DE LAS CONDICIONES DE SALUD</t>
  </si>
  <si>
    <t>SUBRED INTEGRADA DE SERVICIO DE SALUD CENTRO ORIENTE E.S.E</t>
  </si>
  <si>
    <t>contratacion@subredcentrooriente.gov.co</t>
  </si>
  <si>
    <t>124.803.150_x000D_</t>
  </si>
  <si>
    <t>3 meses</t>
  </si>
  <si>
    <t>HECTOR GALEANO</t>
  </si>
  <si>
    <t>CIA 004</t>
  </si>
  <si>
    <t>FDLAN-CIA-004-2022</t>
  </si>
  <si>
    <t>FDLAN-CIA-004-2022 (83293)</t>
  </si>
  <si>
    <t>https://community.secop.gov.co/Public/Tendering/OpportunityDetail/Index?noticeUID=CO1.NTC.3648230&amp;isFromPublicArea=True&amp;isModal=False</t>
  </si>
  <si>
    <t>PRESTACIÓN DE SERVICIOS PARA REALIZAR UNA ACCIÓN PEDAGÓGICA QUE FORTALEZCA LA IMPLEMENTACIÓN DE PROYECTOS DE COOPERACIÓN INTERNACIONAL PARA LAS MUJERES DE LA LOCALIDAD DE ANTONIO NARIÑO.</t>
  </si>
  <si>
    <t xml:space="preserve">O2-30-11-60-34-00-00-000-21-97
</t>
  </si>
  <si>
    <t>UNIVERSIDAD NACIONAL ABIERTA Y A DISTANCIA - UNAD</t>
  </si>
  <si>
    <t>3443700 </t>
  </si>
  <si>
    <t>sgeneral@unad.edu.co</t>
  </si>
  <si>
    <t xml:space="preserve"> LIZEHT PALACIOS, NANCY HERNANDEZ</t>
  </si>
  <si>
    <t>SON ORFEO</t>
  </si>
  <si>
    <t xml:space="preserve">ORDEN DE COMPRA </t>
  </si>
  <si>
    <t xml:space="preserve">COLOMBIA COMPRA EFICIENTE </t>
  </si>
  <si>
    <t>N/A</t>
  </si>
  <si>
    <t>https://colombiacompra.coupahost.com/order_headers/101684</t>
  </si>
  <si>
    <t>ORDEN DE COMPRA SOLICITUD 175345</t>
  </si>
  <si>
    <t xml:space="preserve">SELECCION ABREVIADA ACUERDO MARCO DE PRECIOS </t>
  </si>
  <si>
    <t>ADQUISICIÓN DE CINTAS COLOR PARA IMPRESIÓN DE TARJETAS E INSUMOS DE TARJETAS PVC DE IMPRESIÓN DE CARNET, PARA EL FONDO DESARROLLO LOCAL ANTONIO NARIÑO (FDLAN).</t>
  </si>
  <si>
    <t>PANAMERICANA LIBRERÍA Y PAPELERÍA S.A.</t>
  </si>
  <si>
    <t>T</t>
  </si>
  <si>
    <t>https://colombiacompra.coupahost.com/order_headers/98638</t>
  </si>
  <si>
    <t>ORDEN DE COMPRA SOLICITUD  170905</t>
  </si>
  <si>
    <t>ADQUISICIÓN, COMPRA Y DOTACIÓN DE MOTOCICLETAS DOBLE PROPÓSITO TIPO ENDURO PARA FORTALECER LAS ACCIONES DE SEGURIDAD EN LA LOCALIDAD DE ANTONIO NARIÑO.</t>
  </si>
  <si>
    <t xml:space="preserve">FANALCA S.A </t>
  </si>
  <si>
    <t>JOSE HUMBERTO HERNANDEZ, JOSE HUMBERTO HERNANDEZ</t>
  </si>
  <si>
    <t>20236520000543   20246520004363</t>
  </si>
  <si>
    <t>https://colombiacompra.coupahost.com/order_headers/97566</t>
  </si>
  <si>
    <t>ORDEN DE COMPRA SOLICITUD  169155</t>
  </si>
  <si>
    <t>SUMINISTRO DE MATERIALES DE FERRETERÍA EN GENERAL PARA APOYAR LA ATENCIÓN DEL ESPACIO PUBLICO, DENTRO DE LA ESTRATEGIA DE INTERVENNCION DEL ESPACIO PUBLICO, ?JUNTOS CUIDAMOS BOGOTA</t>
  </si>
  <si>
    <t>NELSON ORLANDO ESPITIA CAMARGO</t>
  </si>
  <si>
    <t>5M 13D</t>
  </si>
  <si>
    <t>https://colombiacompra.coupahost.com/order_headers/93833</t>
  </si>
  <si>
    <t>ORDEN DE COMPRA SOLICITUD  158372</t>
  </si>
  <si>
    <t>CONTRATAR EL SUMINISTRO DE COMBUSTIBLES PARA LOS VEHÍCULOS QUE COMPONEN EL PARQUE AUTOMOTOR DE LA ALCALDÍA LOCAL DE ANTONIO NARIÑO Y LOS QUE A CUALQUIER TÍTULO LLEGUE A ADQUIRIR</t>
  </si>
  <si>
    <t>O2120201003033331101- O2120201003033336103</t>
  </si>
  <si>
    <t>1161-6103</t>
  </si>
  <si>
    <t>DISTRACOM</t>
  </si>
  <si>
    <t>https://colombiacompra.coupahost.com/order_headers/90866</t>
  </si>
  <si>
    <t>ORDEN DE COMPRA SOLICITUD  157069</t>
  </si>
  <si>
    <t>ADQUISICIÓN DE EQUIPOS DE IMPRESIÓN DE TARJETAS E INSUMOS</t>
  </si>
  <si>
    <t>O21201010030302</t>
  </si>
  <si>
    <t xml:space="preserve">
PANAMERICANA LIBRERÍA Y PAPELERÍA S.A.</t>
  </si>
  <si>
    <t>https://colombiacompra.coupahost.com/order_headers/90020</t>
  </si>
  <si>
    <t>ORDEN DE COMPRA SOLICITUD  157062</t>
  </si>
  <si>
    <t>ADQUISICIÓN DE LICENCIAS OFFICE 365 PARA LOS FUNCIONARIOS CONTRATISTAS DEL FONDO DE DESARROLLO LOCAL DE ANTONIO NARIÑO</t>
  </si>
  <si>
    <t>UNIÓN TEMPORAL DELL EMC</t>
  </si>
  <si>
    <t>https://colombiacompra.coupahost.com/order_headers/86538</t>
  </si>
  <si>
    <t>ORDEN DE COMPRA SOLICITUD  151427</t>
  </si>
  <si>
    <t>PRESTACIÓN DEL SERVICIO INTEGRAL DE ASEO Y CAFETERÍA PARA LAS SEDES DE LA ALCALDÍA LOCAL DE ANTONIO NARIÑO EN LAS CONDICIONES DEL ACUERDO MARCO DE PRECIOS CCE-972-AMP</t>
  </si>
  <si>
    <t xml:space="preserve">
SERVIESPECIALES S.A.S</t>
  </si>
  <si>
    <t xml:space="preserve">11M 14D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</si>
</sst>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quot;_-;\-* #,##0\ &quot;€&quot;_-;_-* &quot;-&quot;\ &quot;€&quot;_-;_-@_-"/>
    <numFmt numFmtId="165" formatCode="[$$-240A]\ #,##0"/>
    <numFmt numFmtId="166" formatCode="yyyy\-mm\-dd;@"/>
    <numFmt numFmtId="167" formatCode="_-[$$-409]* #,##0_ ;_-[$$-409]* \-#,##0\ ;_-[$$-409]* &quot;-&quot;??_ ;_-@_ "/>
    <numFmt numFmtId="168" formatCode="_-[$$-240A]\ * #,##0.00_-;\-[$$-240A]\ * #,##0.00_-;_-[$$-240A]\ * &quot;-&quot;??_-;_-@_-"/>
  </numFmts>
  <fonts count="29">
    <font>
      <sz val="11"/>
      <color theme="1"/>
      <name val="Calibri"/>
      <family val="2"/>
      <scheme val="minor"/>
    </font>
    <font>
      <sz val="11"/>
      <color theme="1"/>
      <name val="Calibri"/>
      <family val="2"/>
      <scheme val="minor"/>
    </font>
    <font>
      <u/>
      <sz val="11"/>
      <color theme="10"/>
      <name val="Calibri"/>
      <family val="2"/>
      <scheme val="minor"/>
    </font>
    <font>
      <sz val="8"/>
      <color theme="1"/>
      <name val="Calibri"/>
      <family val="2"/>
      <scheme val="minor"/>
    </font>
    <font>
      <sz val="8"/>
      <color rgb="FF000000"/>
      <name val="Calibri"/>
      <family val="2"/>
    </font>
    <font>
      <sz val="8"/>
      <color rgb="FF000000"/>
      <name val="Calibri"/>
      <family val="2"/>
      <scheme val="minor"/>
    </font>
    <font>
      <sz val="8"/>
      <name val="Calibri"/>
      <family val="2"/>
      <scheme val="minor"/>
    </font>
    <font>
      <sz val="8"/>
      <color theme="1"/>
      <name val="Calibri"/>
      <family val="2"/>
    </font>
    <font>
      <sz val="8"/>
      <color rgb="FF000000"/>
      <name val="Arial"/>
      <family val="2"/>
      <charset val="1"/>
    </font>
    <font>
      <sz val="8"/>
      <name val="Arial"/>
      <family val="2"/>
    </font>
    <font>
      <sz val="8"/>
      <color rgb="FF000000"/>
      <name val="Calibri"/>
      <family val="2"/>
      <charset val="1"/>
    </font>
    <font>
      <sz val="8"/>
      <color rgb="FF000000"/>
      <name val="Arial"/>
      <family val="2"/>
    </font>
    <font>
      <sz val="8"/>
      <color rgb="FF000000"/>
      <name val="Calibri Light"/>
      <family val="2"/>
      <scheme val="major"/>
    </font>
    <font>
      <sz val="8"/>
      <color rgb="FF000000"/>
      <name val="Calibri "/>
    </font>
    <font>
      <sz val="8"/>
      <name val="Calibri"/>
      <family val="2"/>
    </font>
    <font>
      <sz val="8"/>
      <color rgb="FF000000"/>
      <name val="Helvetica"/>
      <family val="2"/>
    </font>
    <font>
      <sz val="8"/>
      <color rgb="FFFFFFFF"/>
      <name val="Calibri"/>
      <family val="2"/>
      <scheme val="minor"/>
    </font>
    <font>
      <sz val="11"/>
      <color rgb="FFFFFFFF"/>
      <name val="Calibri"/>
      <family val="2"/>
      <scheme val="minor"/>
    </font>
    <font>
      <i/>
      <sz val="16"/>
      <color rgb="FFFFFFFF"/>
      <name val="Calibri"/>
      <family val="2"/>
      <scheme val="minor"/>
    </font>
    <font>
      <i/>
      <sz val="20"/>
      <color rgb="FFFFFFFF"/>
      <name val="Calibri"/>
      <family val="2"/>
      <scheme val="minor"/>
    </font>
    <font>
      <i/>
      <sz val="26"/>
      <color rgb="FFFFFFFF"/>
      <name val="Calibri"/>
      <family val="2"/>
      <scheme val="minor"/>
    </font>
    <font>
      <sz val="10"/>
      <color rgb="FFFFFFFF"/>
      <name val="Calibri"/>
      <family val="2"/>
      <scheme val="minor"/>
    </font>
    <font>
      <sz val="8"/>
      <color rgb="FFFFFFFF"/>
      <name val="Calibri"/>
      <family val="2"/>
    </font>
    <font>
      <sz val="8"/>
      <color rgb="FF000000"/>
      <name val="Calibri"/>
      <family val="2"/>
    </font>
    <font>
      <sz val="8"/>
      <color theme="1"/>
      <name val="Calibri"/>
      <family val="2"/>
    </font>
    <font>
      <sz val="8"/>
      <color rgb="FF000000"/>
      <name val="Calibri"/>
      <family val="2"/>
    </font>
    <font>
      <sz val="8"/>
      <color rgb="FF000000"/>
      <name val="Arial"/>
      <family val="2"/>
    </font>
    <font>
      <sz val="8"/>
      <color rgb="FFFF0000"/>
      <name val="Calibri"/>
      <family val="2"/>
      <scheme val="minor"/>
    </font>
    <font>
      <b/>
      <sz val="11"/>
      <color theme="1"/>
      <name val="Calibri"/>
      <family val="2"/>
      <scheme val="minor"/>
    </font>
  </fonts>
  <fills count="44">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bgColor rgb="FFFFFFFF"/>
      </patternFill>
    </fill>
    <fill>
      <patternFill patternType="solid">
        <fgColor theme="0"/>
        <bgColor rgb="FF000000"/>
      </patternFill>
    </fill>
    <fill>
      <patternFill patternType="solid">
        <fgColor rgb="FFFFFFFF"/>
        <bgColor indexed="64"/>
      </patternFill>
    </fill>
    <fill>
      <patternFill patternType="solid">
        <fgColor rgb="FFE2EFDA"/>
        <bgColor rgb="FF000000"/>
      </patternFill>
    </fill>
    <fill>
      <patternFill patternType="solid">
        <fgColor rgb="FFFCE4D6"/>
        <bgColor rgb="FF000000"/>
      </patternFill>
    </fill>
    <fill>
      <patternFill patternType="solid">
        <fgColor rgb="FFEDEDED"/>
        <bgColor rgb="FF000000"/>
      </patternFill>
    </fill>
    <fill>
      <patternFill patternType="solid">
        <fgColor rgb="FFD9E1F2"/>
        <bgColor indexed="64"/>
      </patternFill>
    </fill>
    <fill>
      <patternFill patternType="solid">
        <fgColor rgb="FFB4C6E7"/>
        <bgColor rgb="FF000000"/>
      </patternFill>
    </fill>
    <fill>
      <patternFill patternType="solid">
        <fgColor rgb="FFB4C6E7"/>
        <bgColor indexed="64"/>
      </patternFill>
    </fill>
    <fill>
      <patternFill patternType="solid">
        <fgColor theme="0"/>
        <bgColor theme="0"/>
      </patternFill>
    </fill>
    <fill>
      <patternFill patternType="solid">
        <fgColor rgb="FFF4B084"/>
        <bgColor rgb="FF000000"/>
      </patternFill>
    </fill>
    <fill>
      <patternFill patternType="solid">
        <fgColor rgb="FFF8CBAD"/>
        <bgColor indexed="64"/>
      </patternFill>
    </fill>
    <fill>
      <patternFill patternType="solid">
        <fgColor rgb="FF92D050"/>
        <bgColor rgb="FF000000"/>
      </patternFill>
    </fill>
    <fill>
      <patternFill patternType="solid">
        <fgColor rgb="FF92D050"/>
        <bgColor indexed="64"/>
      </patternFill>
    </fill>
    <fill>
      <patternFill patternType="solid">
        <fgColor rgb="FFFCE4D6"/>
        <bgColor indexed="64"/>
      </patternFill>
    </fill>
    <fill>
      <patternFill patternType="solid">
        <fgColor rgb="FFC6E0B4"/>
        <bgColor rgb="FF000000"/>
      </patternFill>
    </fill>
    <fill>
      <patternFill patternType="solid">
        <fgColor rgb="FF8EA9DB"/>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
      <patternFill patternType="solid">
        <fgColor rgb="FFC6E0B4"/>
        <bgColor indexed="64"/>
      </patternFill>
    </fill>
    <fill>
      <patternFill patternType="solid">
        <fgColor rgb="FFD0CECE"/>
        <bgColor indexed="64"/>
      </patternFill>
    </fill>
    <fill>
      <patternFill patternType="solid">
        <fgColor rgb="FFE7E6E6"/>
        <bgColor indexed="64"/>
      </patternFill>
    </fill>
    <fill>
      <patternFill patternType="solid">
        <fgColor rgb="FF305496"/>
        <bgColor indexed="64"/>
      </patternFill>
    </fill>
    <fill>
      <patternFill patternType="solid">
        <fgColor rgb="FFFFF2CC"/>
        <bgColor indexed="64"/>
      </patternFill>
    </fill>
    <fill>
      <patternFill patternType="solid">
        <fgColor rgb="FF7030A0"/>
        <bgColor indexed="64"/>
      </patternFill>
    </fill>
    <fill>
      <patternFill patternType="solid">
        <fgColor rgb="FF002060"/>
        <bgColor indexed="64"/>
      </patternFill>
    </fill>
    <fill>
      <patternFill patternType="solid">
        <fgColor rgb="FFF4B084"/>
        <bgColor indexed="64"/>
      </patternFill>
    </fill>
    <fill>
      <patternFill patternType="solid">
        <fgColor rgb="FFDDEBF7"/>
        <bgColor indexed="64"/>
      </patternFill>
    </fill>
    <fill>
      <patternFill patternType="solid">
        <fgColor rgb="FFFFC000"/>
        <bgColor indexed="64"/>
      </patternFill>
    </fill>
    <fill>
      <patternFill patternType="solid">
        <fgColor rgb="FF00B0F0"/>
        <bgColor indexed="64"/>
      </patternFill>
    </fill>
    <fill>
      <patternFill patternType="solid">
        <fgColor rgb="FFFFD9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bgColor indexed="64"/>
      </patternFill>
    </fill>
  </fills>
  <borders count="75">
    <border>
      <left/>
      <right/>
      <top/>
      <bottom/>
      <diagonal/>
    </border>
    <border>
      <left/>
      <right style="thin">
        <color indexed="64"/>
      </right>
      <top style="medium">
        <color rgb="FF000000"/>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style="thin">
        <color rgb="FF000000"/>
      </left>
      <right/>
      <top/>
      <bottom/>
      <diagonal/>
    </border>
    <border>
      <left style="medium">
        <color rgb="FF000000"/>
      </left>
      <right style="thin">
        <color rgb="FF000000"/>
      </right>
      <top/>
      <bottom/>
      <diagonal/>
    </border>
    <border>
      <left style="medium">
        <color rgb="FF000000"/>
      </left>
      <right/>
      <top/>
      <bottom style="thin">
        <color rgb="FF000000"/>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medium">
        <color rgb="FF000000"/>
      </top>
      <bottom style="thin">
        <color rgb="FF000000"/>
      </bottom>
      <diagonal/>
    </border>
    <border>
      <left/>
      <right style="thin">
        <color rgb="FF000000"/>
      </right>
      <top style="medium">
        <color rgb="FF000000"/>
      </top>
      <bottom/>
      <diagonal/>
    </border>
    <border>
      <left/>
      <right/>
      <top style="thin">
        <color indexed="64"/>
      </top>
      <bottom style="medium">
        <color rgb="FF000000"/>
      </bottom>
      <diagonal/>
    </border>
    <border>
      <left style="thin">
        <color rgb="FF000000"/>
      </left>
      <right style="medium">
        <color rgb="FF000000"/>
      </right>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672">
    <xf numFmtId="0" fontId="0" fillId="0" borderId="0" xfId="0"/>
    <xf numFmtId="0" fontId="5" fillId="3" borderId="2" xfId="0" applyFont="1" applyFill="1" applyBorder="1" applyAlignment="1">
      <alignment horizontal="center" vertical="center"/>
    </xf>
    <xf numFmtId="0" fontId="3" fillId="0" borderId="2" xfId="0" applyFont="1" applyBorder="1" applyAlignment="1">
      <alignment horizontal="center" vertical="center"/>
    </xf>
    <xf numFmtId="0" fontId="3" fillId="6" borderId="2" xfId="0" applyFont="1" applyFill="1" applyBorder="1" applyAlignment="1">
      <alignment horizontal="center" vertical="center"/>
    </xf>
    <xf numFmtId="0" fontId="3" fillId="0" borderId="7" xfId="0" applyFont="1" applyBorder="1" applyAlignment="1">
      <alignment horizontal="center" vertical="center"/>
    </xf>
    <xf numFmtId="0" fontId="25" fillId="0" borderId="2" xfId="0" applyFont="1" applyBorder="1" applyAlignment="1">
      <alignment horizontal="center" vertical="center"/>
    </xf>
    <xf numFmtId="0" fontId="5" fillId="0" borderId="2"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5" fillId="6" borderId="2" xfId="0" applyFont="1" applyFill="1" applyBorder="1" applyAlignment="1">
      <alignment horizontal="center" vertical="center"/>
    </xf>
    <xf numFmtId="0" fontId="3"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5" fillId="3" borderId="0" xfId="0" applyFont="1" applyFill="1" applyAlignment="1">
      <alignment horizontal="center" vertical="center"/>
    </xf>
    <xf numFmtId="0" fontId="5" fillId="5" borderId="2" xfId="0" applyFont="1" applyFill="1" applyBorder="1" applyAlignment="1">
      <alignment horizontal="center" vertical="center" wrapText="1"/>
    </xf>
    <xf numFmtId="0" fontId="0" fillId="0" borderId="0" xfId="0"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23" fillId="0" borderId="43" xfId="0" applyFont="1" applyBorder="1" applyAlignment="1">
      <alignment horizontal="center" vertical="center"/>
    </xf>
    <xf numFmtId="0" fontId="5" fillId="4" borderId="2" xfId="0" applyFont="1" applyFill="1" applyBorder="1" applyAlignment="1">
      <alignment horizontal="center" vertical="center"/>
    </xf>
    <xf numFmtId="0" fontId="2" fillId="5" borderId="2" xfId="3" applyFill="1" applyBorder="1" applyAlignment="1">
      <alignment horizontal="center" vertical="center"/>
    </xf>
    <xf numFmtId="165" fontId="3" fillId="3" borderId="1" xfId="0" applyNumberFormat="1" applyFont="1" applyFill="1" applyBorder="1" applyAlignment="1">
      <alignment horizontal="center" vertical="center"/>
    </xf>
    <xf numFmtId="0" fontId="3" fillId="3" borderId="44" xfId="0" applyFont="1" applyFill="1" applyBorder="1" applyAlignment="1">
      <alignment horizontal="center" vertical="center"/>
    </xf>
    <xf numFmtId="0" fontId="23" fillId="0" borderId="7" xfId="0" applyFont="1" applyBorder="1" applyAlignment="1">
      <alignment horizontal="center" vertical="center"/>
    </xf>
    <xf numFmtId="0" fontId="3" fillId="3" borderId="3" xfId="0" applyFont="1" applyFill="1" applyBorder="1" applyAlignment="1">
      <alignment horizontal="center" vertical="center"/>
    </xf>
    <xf numFmtId="0" fontId="6" fillId="5" borderId="2" xfId="4" applyFont="1" applyFill="1" applyBorder="1" applyAlignment="1">
      <alignment horizontal="center" vertical="center"/>
    </xf>
    <xf numFmtId="0" fontId="3" fillId="3" borderId="4" xfId="0" applyFont="1" applyFill="1" applyBorder="1" applyAlignment="1">
      <alignment horizontal="center" vertical="center"/>
    </xf>
    <xf numFmtId="165" fontId="3" fillId="3" borderId="3" xfId="0" applyNumberFormat="1" applyFont="1" applyFill="1" applyBorder="1" applyAlignment="1">
      <alignment horizontal="center" vertical="center"/>
    </xf>
    <xf numFmtId="165" fontId="5" fillId="18" borderId="2" xfId="1" applyNumberFormat="1" applyFont="1" applyFill="1" applyBorder="1" applyAlignment="1">
      <alignment horizontal="center" vertical="center"/>
    </xf>
    <xf numFmtId="14" fontId="5" fillId="18" borderId="2" xfId="0" applyNumberFormat="1" applyFont="1" applyFill="1" applyBorder="1" applyAlignment="1">
      <alignment horizontal="center" vertical="center"/>
    </xf>
    <xf numFmtId="14" fontId="6" fillId="18" borderId="2" xfId="0" applyNumberFormat="1" applyFont="1" applyFill="1" applyBorder="1" applyAlignment="1">
      <alignment horizontal="center" vertical="center"/>
    </xf>
    <xf numFmtId="0" fontId="23" fillId="28" borderId="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12" borderId="2" xfId="0" applyFont="1" applyFill="1" applyBorder="1" applyAlignment="1">
      <alignment horizontal="center" vertical="center"/>
    </xf>
    <xf numFmtId="0" fontId="5" fillId="28" borderId="2" xfId="0" applyFont="1" applyFill="1" applyBorder="1" applyAlignment="1">
      <alignment horizontal="center" vertical="center"/>
    </xf>
    <xf numFmtId="14" fontId="5" fillId="28" borderId="2" xfId="0" applyNumberFormat="1" applyFont="1" applyFill="1" applyBorder="1" applyAlignment="1">
      <alignment horizontal="center" vertical="center"/>
    </xf>
    <xf numFmtId="165" fontId="5" fillId="28" borderId="2" xfId="0" applyNumberFormat="1" applyFont="1" applyFill="1" applyBorder="1" applyAlignment="1">
      <alignment horizontal="center" vertical="center"/>
    </xf>
    <xf numFmtId="14" fontId="3" fillId="28" borderId="2" xfId="0" applyNumberFormat="1" applyFont="1" applyFill="1" applyBorder="1" applyAlignment="1">
      <alignment horizontal="center" vertical="center"/>
    </xf>
    <xf numFmtId="165" fontId="3" fillId="28" borderId="16" xfId="0" applyNumberFormat="1" applyFont="1" applyFill="1" applyBorder="1" applyAlignment="1">
      <alignment horizontal="center" vertical="center"/>
    </xf>
    <xf numFmtId="0" fontId="5" fillId="13" borderId="2" xfId="0" applyFont="1" applyFill="1" applyBorder="1" applyAlignment="1">
      <alignment horizontal="center" vertical="center"/>
    </xf>
    <xf numFmtId="165" fontId="3" fillId="3" borderId="5" xfId="0" applyNumberFormat="1" applyFont="1" applyFill="1" applyBorder="1" applyAlignment="1">
      <alignment horizontal="center" vertical="center"/>
    </xf>
    <xf numFmtId="0" fontId="4" fillId="14" borderId="2" xfId="0" applyFont="1" applyFill="1" applyBorder="1" applyAlignment="1">
      <alignment horizontal="center" vertical="center"/>
    </xf>
    <xf numFmtId="0" fontId="4" fillId="12" borderId="2" xfId="0" applyFont="1" applyFill="1" applyBorder="1" applyAlignment="1">
      <alignment horizontal="center" vertical="center"/>
    </xf>
    <xf numFmtId="165" fontId="4" fillId="12" borderId="2" xfId="0" applyNumberFormat="1" applyFont="1" applyFill="1" applyBorder="1" applyAlignment="1">
      <alignment horizontal="center" vertical="center"/>
    </xf>
    <xf numFmtId="14" fontId="4" fillId="12" borderId="2" xfId="0" applyNumberFormat="1" applyFont="1" applyFill="1" applyBorder="1" applyAlignment="1">
      <alignment horizontal="center" vertical="center"/>
    </xf>
    <xf numFmtId="0" fontId="4" fillId="11" borderId="2" xfId="0" applyFont="1" applyFill="1" applyBorder="1" applyAlignment="1">
      <alignment horizontal="center" vertical="center"/>
    </xf>
    <xf numFmtId="14" fontId="4" fillId="11" borderId="2" xfId="0" applyNumberFormat="1" applyFont="1" applyFill="1" applyBorder="1" applyAlignment="1">
      <alignment horizontal="center" vertical="center"/>
    </xf>
    <xf numFmtId="165" fontId="4" fillId="11" borderId="2" xfId="0" applyNumberFormat="1" applyFont="1" applyFill="1" applyBorder="1" applyAlignment="1">
      <alignment horizontal="center" vertical="center"/>
    </xf>
    <xf numFmtId="0" fontId="3" fillId="3" borderId="6" xfId="0" applyFont="1" applyFill="1" applyBorder="1" applyAlignment="1">
      <alignment horizontal="center" vertical="center"/>
    </xf>
    <xf numFmtId="14" fontId="3" fillId="28" borderId="14" xfId="0" applyNumberFormat="1" applyFont="1" applyFill="1" applyBorder="1" applyAlignment="1">
      <alignment horizontal="center" vertical="center"/>
    </xf>
    <xf numFmtId="165" fontId="3" fillId="28" borderId="21" xfId="0" applyNumberFormat="1" applyFont="1" applyFill="1" applyBorder="1" applyAlignment="1">
      <alignment horizontal="center" vertical="center"/>
    </xf>
    <xf numFmtId="0" fontId="4" fillId="9" borderId="2" xfId="0" applyFont="1" applyFill="1" applyBorder="1" applyAlignment="1">
      <alignment horizontal="center" vertical="center"/>
    </xf>
    <xf numFmtId="0" fontId="4" fillId="8" borderId="2" xfId="0" applyFont="1" applyFill="1" applyBorder="1" applyAlignment="1">
      <alignment horizontal="center" vertical="center"/>
    </xf>
    <xf numFmtId="3" fontId="4" fillId="14" borderId="2" xfId="0" applyNumberFormat="1" applyFont="1" applyFill="1" applyBorder="1" applyAlignment="1">
      <alignment horizontal="center" vertical="center"/>
    </xf>
    <xf numFmtId="0" fontId="3" fillId="28" borderId="2" xfId="0" applyFont="1" applyFill="1" applyBorder="1" applyAlignment="1">
      <alignment horizontal="center" vertical="center"/>
    </xf>
    <xf numFmtId="0" fontId="23" fillId="0" borderId="0" xfId="0" applyFont="1" applyAlignment="1">
      <alignment horizontal="center" vertical="center"/>
    </xf>
    <xf numFmtId="0" fontId="3" fillId="28" borderId="0" xfId="0" applyFont="1" applyFill="1" applyAlignment="1">
      <alignment horizontal="center" vertical="center"/>
    </xf>
    <xf numFmtId="0" fontId="3" fillId="28" borderId="7" xfId="0" applyFont="1" applyFill="1" applyBorder="1" applyAlignment="1">
      <alignment horizontal="center" vertical="center"/>
    </xf>
    <xf numFmtId="0" fontId="28" fillId="0" borderId="0" xfId="0" applyFont="1" applyAlignment="1">
      <alignment horizontal="center" vertical="center"/>
    </xf>
    <xf numFmtId="14" fontId="27" fillId="18" borderId="2" xfId="0" applyNumberFormat="1" applyFont="1" applyFill="1" applyBorder="1" applyAlignment="1">
      <alignment horizontal="center" vertical="center"/>
    </xf>
    <xf numFmtId="0" fontId="3" fillId="0" borderId="0" xfId="0" applyFont="1" applyAlignment="1">
      <alignment horizontal="center" vertical="center"/>
    </xf>
    <xf numFmtId="0" fontId="0" fillId="32" borderId="2" xfId="0" applyFill="1" applyBorder="1" applyAlignment="1">
      <alignment horizontal="center" vertical="center"/>
    </xf>
    <xf numFmtId="0" fontId="23" fillId="0" borderId="13" xfId="0" applyFont="1" applyBorder="1" applyAlignment="1">
      <alignment horizontal="center" vertical="center"/>
    </xf>
    <xf numFmtId="0" fontId="23" fillId="0" borderId="2" xfId="0" applyFont="1" applyBorder="1" applyAlignment="1">
      <alignment horizontal="center" vertical="center"/>
    </xf>
    <xf numFmtId="0" fontId="23" fillId="6" borderId="2" xfId="0" applyFont="1" applyFill="1" applyBorder="1" applyAlignment="1">
      <alignment horizontal="center" vertical="center"/>
    </xf>
    <xf numFmtId="165" fontId="23" fillId="0" borderId="2" xfId="0" applyNumberFormat="1" applyFont="1" applyBorder="1" applyAlignment="1">
      <alignment horizontal="center" vertical="center"/>
    </xf>
    <xf numFmtId="0" fontId="8" fillId="0" borderId="2" xfId="0" applyFont="1" applyBorder="1" applyAlignment="1">
      <alignment horizontal="center" vertical="center"/>
    </xf>
    <xf numFmtId="0" fontId="8" fillId="6" borderId="2" xfId="0" applyFont="1" applyFill="1" applyBorder="1" applyAlignment="1">
      <alignment horizontal="center" vertical="center"/>
    </xf>
    <xf numFmtId="0" fontId="0" fillId="28" borderId="2" xfId="0" applyFill="1" applyBorder="1" applyAlignment="1">
      <alignment horizontal="center" vertical="center"/>
    </xf>
    <xf numFmtId="0" fontId="4" fillId="16" borderId="2" xfId="0" applyFont="1" applyFill="1" applyBorder="1" applyAlignment="1">
      <alignment horizontal="center" vertical="center"/>
    </xf>
    <xf numFmtId="0" fontId="26" fillId="0" borderId="2" xfId="0" applyFont="1" applyBorder="1" applyAlignment="1">
      <alignment horizontal="center" vertical="center"/>
    </xf>
    <xf numFmtId="0" fontId="26" fillId="6" borderId="2" xfId="0" applyFont="1" applyFill="1" applyBorder="1" applyAlignment="1">
      <alignment horizontal="center" vertical="center"/>
    </xf>
    <xf numFmtId="0" fontId="3" fillId="6" borderId="16" xfId="0" applyFont="1" applyFill="1" applyBorder="1" applyAlignment="1">
      <alignment horizontal="center" vertical="center"/>
    </xf>
    <xf numFmtId="0" fontId="23" fillId="0" borderId="19" xfId="0" applyFont="1" applyBorder="1" applyAlignment="1">
      <alignment horizontal="center" vertical="center"/>
    </xf>
    <xf numFmtId="0" fontId="3" fillId="3" borderId="16" xfId="0" applyFont="1" applyFill="1" applyBorder="1" applyAlignment="1">
      <alignment horizontal="center" vertical="center"/>
    </xf>
    <xf numFmtId="0" fontId="6" fillId="3" borderId="2" xfId="0" applyFont="1" applyFill="1" applyBorder="1" applyAlignment="1">
      <alignment horizontal="center" vertical="center"/>
    </xf>
    <xf numFmtId="0" fontId="6" fillId="6" borderId="2" xfId="4" applyFont="1" applyFill="1" applyBorder="1" applyAlignment="1">
      <alignment horizontal="center" vertical="center"/>
    </xf>
    <xf numFmtId="165" fontId="3" fillId="12" borderId="2" xfId="0" applyNumberFormat="1" applyFont="1" applyFill="1" applyBorder="1" applyAlignment="1">
      <alignment horizontal="center" vertical="center"/>
    </xf>
    <xf numFmtId="165" fontId="3" fillId="28" borderId="0" xfId="0" applyNumberFormat="1" applyFont="1" applyFill="1" applyAlignment="1">
      <alignment horizontal="center" vertical="center"/>
    </xf>
    <xf numFmtId="0" fontId="6" fillId="21" borderId="2" xfId="0" applyFont="1" applyFill="1" applyBorder="1" applyAlignment="1">
      <alignment horizontal="center" vertical="center"/>
    </xf>
    <xf numFmtId="14" fontId="3" fillId="18" borderId="2" xfId="0" applyNumberFormat="1" applyFont="1" applyFill="1" applyBorder="1" applyAlignment="1">
      <alignment horizontal="center" vertical="center"/>
    </xf>
    <xf numFmtId="0" fontId="3" fillId="0" borderId="22" xfId="0" applyFont="1" applyBorder="1" applyAlignment="1">
      <alignment horizontal="center" vertical="center"/>
    </xf>
    <xf numFmtId="0" fontId="3" fillId="0" borderId="16" xfId="0" applyFont="1" applyBorder="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horizontal="center" vertical="center"/>
    </xf>
    <xf numFmtId="0" fontId="23" fillId="21" borderId="2" xfId="0" applyFont="1" applyFill="1" applyBorder="1" applyAlignment="1">
      <alignment horizontal="center" vertical="center"/>
    </xf>
    <xf numFmtId="14" fontId="23" fillId="21" borderId="2" xfId="0" applyNumberFormat="1" applyFont="1" applyFill="1" applyBorder="1" applyAlignment="1">
      <alignment horizontal="center" vertical="center"/>
    </xf>
    <xf numFmtId="0" fontId="3" fillId="3" borderId="0" xfId="0" applyFont="1" applyFill="1" applyAlignment="1">
      <alignment horizontal="center" vertical="center"/>
    </xf>
    <xf numFmtId="0" fontId="3" fillId="3" borderId="7" xfId="0" applyFont="1" applyFill="1" applyBorder="1" applyAlignment="1">
      <alignment horizontal="center" vertical="center"/>
    </xf>
    <xf numFmtId="165" fontId="23" fillId="28" borderId="2" xfId="0" applyNumberFormat="1" applyFont="1" applyFill="1" applyBorder="1" applyAlignment="1">
      <alignment horizontal="center" vertical="center"/>
    </xf>
    <xf numFmtId="0" fontId="5" fillId="0" borderId="16" xfId="3" applyFont="1" applyBorder="1" applyAlignment="1">
      <alignment horizontal="center" vertical="center"/>
    </xf>
    <xf numFmtId="0" fontId="3" fillId="24" borderId="32" xfId="0" applyFont="1" applyFill="1" applyBorder="1" applyAlignment="1">
      <alignment horizontal="center" vertical="center"/>
    </xf>
    <xf numFmtId="165" fontId="8" fillId="0" borderId="2" xfId="0" applyNumberFormat="1" applyFont="1" applyBorder="1" applyAlignment="1">
      <alignment horizontal="center" vertical="center"/>
    </xf>
    <xf numFmtId="0" fontId="13" fillId="0" borderId="2" xfId="0" applyFont="1" applyBorder="1" applyAlignment="1">
      <alignment horizontal="center" vertical="center"/>
    </xf>
    <xf numFmtId="165" fontId="3" fillId="0" borderId="51" xfId="0" applyNumberFormat="1" applyFont="1" applyBorder="1" applyAlignment="1">
      <alignment horizontal="center" vertical="center"/>
    </xf>
    <xf numFmtId="0" fontId="6" fillId="0" borderId="2" xfId="0" applyFont="1" applyBorder="1" applyAlignment="1">
      <alignment horizontal="center" vertical="center"/>
    </xf>
    <xf numFmtId="165" fontId="3" fillId="28" borderId="2" xfId="0" applyNumberFormat="1" applyFont="1" applyFill="1" applyBorder="1" applyAlignment="1">
      <alignment horizontal="center" vertical="center"/>
    </xf>
    <xf numFmtId="0" fontId="5" fillId="0" borderId="2" xfId="3" applyFont="1" applyBorder="1" applyAlignment="1">
      <alignment horizontal="center" vertical="center"/>
    </xf>
    <xf numFmtId="165" fontId="3" fillId="0" borderId="2" xfId="1" applyNumberFormat="1" applyFont="1" applyBorder="1" applyAlignment="1">
      <alignment horizontal="center" vertical="center"/>
    </xf>
    <xf numFmtId="0" fontId="3" fillId="24" borderId="24" xfId="0" applyFont="1" applyFill="1" applyBorder="1" applyAlignment="1">
      <alignment horizontal="center" vertical="center"/>
    </xf>
    <xf numFmtId="14" fontId="3" fillId="18" borderId="0" xfId="0" applyNumberFormat="1" applyFont="1" applyFill="1" applyAlignment="1">
      <alignment horizontal="center" vertical="center"/>
    </xf>
    <xf numFmtId="0" fontId="3" fillId="28" borderId="14" xfId="0" applyFont="1" applyFill="1" applyBorder="1" applyAlignment="1">
      <alignment horizontal="center" vertical="center"/>
    </xf>
    <xf numFmtId="0" fontId="3" fillId="0" borderId="20" xfId="0" applyFont="1" applyBorder="1" applyAlignment="1">
      <alignment horizontal="center" vertical="center"/>
    </xf>
    <xf numFmtId="0" fontId="23" fillId="0" borderId="17" xfId="0" applyFont="1" applyBorder="1" applyAlignment="1">
      <alignment horizontal="center" vertical="center"/>
    </xf>
    <xf numFmtId="14" fontId="3" fillId="28" borderId="0" xfId="0" applyNumberFormat="1" applyFont="1" applyFill="1" applyAlignment="1">
      <alignment horizontal="center" vertical="center"/>
    </xf>
    <xf numFmtId="0" fontId="3" fillId="0" borderId="18" xfId="0" applyFont="1" applyBorder="1" applyAlignment="1">
      <alignment horizontal="center" vertical="center"/>
    </xf>
    <xf numFmtId="165" fontId="3" fillId="28" borderId="14" xfId="0" applyNumberFormat="1" applyFont="1" applyFill="1" applyBorder="1" applyAlignment="1">
      <alignment horizontal="center" vertical="center"/>
    </xf>
    <xf numFmtId="0" fontId="3" fillId="0" borderId="21" xfId="0" applyFont="1" applyBorder="1" applyAlignment="1">
      <alignment horizontal="center" vertical="center"/>
    </xf>
    <xf numFmtId="0" fontId="23" fillId="0" borderId="20" xfId="0" applyFont="1" applyBorder="1" applyAlignment="1">
      <alignment horizontal="center" vertical="center"/>
    </xf>
    <xf numFmtId="0" fontId="10" fillId="0" borderId="2" xfId="0" applyFont="1" applyBorder="1" applyAlignment="1">
      <alignment horizontal="center" vertical="center"/>
    </xf>
    <xf numFmtId="165" fontId="3" fillId="0" borderId="2" xfId="0" applyNumberFormat="1" applyFont="1" applyBorder="1" applyAlignment="1">
      <alignment horizontal="center" vertical="center"/>
    </xf>
    <xf numFmtId="1" fontId="3" fillId="28" borderId="2" xfId="0" applyNumberFormat="1" applyFont="1" applyFill="1" applyBorder="1" applyAlignment="1">
      <alignment horizontal="center" vertical="center"/>
    </xf>
    <xf numFmtId="49" fontId="16" fillId="27" borderId="2" xfId="0" applyNumberFormat="1" applyFont="1" applyFill="1" applyBorder="1" applyAlignment="1">
      <alignment horizontal="center" vertical="center"/>
    </xf>
    <xf numFmtId="0" fontId="3" fillId="6" borderId="0" xfId="0" applyFont="1" applyFill="1" applyAlignment="1">
      <alignment horizontal="center" vertical="center"/>
    </xf>
    <xf numFmtId="165" fontId="3" fillId="6" borderId="2" xfId="0" applyNumberFormat="1" applyFont="1" applyFill="1" applyBorder="1" applyAlignment="1">
      <alignment horizontal="center" vertical="center"/>
    </xf>
    <xf numFmtId="0" fontId="3" fillId="18" borderId="7" xfId="0" applyFont="1" applyFill="1" applyBorder="1" applyAlignment="1">
      <alignment horizontal="center" vertical="center"/>
    </xf>
    <xf numFmtId="165" fontId="3" fillId="3" borderId="2" xfId="0" applyNumberFormat="1" applyFont="1" applyFill="1" applyBorder="1" applyAlignment="1">
      <alignment horizontal="center" vertical="center"/>
    </xf>
    <xf numFmtId="0" fontId="3" fillId="10" borderId="15"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8" xfId="0" applyFont="1" applyFill="1" applyBorder="1" applyAlignment="1">
      <alignment horizontal="center" vertical="center"/>
    </xf>
    <xf numFmtId="9" fontId="4" fillId="22" borderId="2" xfId="0" applyNumberFormat="1" applyFont="1" applyFill="1" applyBorder="1" applyAlignment="1">
      <alignment horizontal="center" vertical="center"/>
    </xf>
    <xf numFmtId="0" fontId="23" fillId="22" borderId="2" xfId="0" applyFont="1" applyFill="1" applyBorder="1" applyAlignment="1">
      <alignment horizontal="center" vertical="center"/>
    </xf>
    <xf numFmtId="14" fontId="3" fillId="21" borderId="2" xfId="0" applyNumberFormat="1" applyFont="1" applyFill="1" applyBorder="1" applyAlignment="1">
      <alignment horizontal="center" vertical="center"/>
    </xf>
    <xf numFmtId="0" fontId="3" fillId="6" borderId="20" xfId="0" applyFont="1" applyFill="1" applyBorder="1" applyAlignment="1">
      <alignment horizontal="center" vertical="center"/>
    </xf>
    <xf numFmtId="9" fontId="3" fillId="0" borderId="2" xfId="0" applyNumberFormat="1" applyFont="1" applyBorder="1" applyAlignment="1">
      <alignment horizontal="center" vertical="center"/>
    </xf>
    <xf numFmtId="166" fontId="3" fillId="6" borderId="16" xfId="0" applyNumberFormat="1" applyFont="1" applyFill="1" applyBorder="1" applyAlignment="1">
      <alignment horizontal="center" vertical="center"/>
    </xf>
    <xf numFmtId="0" fontId="3" fillId="0" borderId="12" xfId="0" applyFont="1" applyBorder="1" applyAlignment="1">
      <alignment horizontal="center" vertical="center"/>
    </xf>
    <xf numFmtId="0" fontId="3" fillId="24" borderId="36" xfId="0" applyFont="1" applyFill="1" applyBorder="1" applyAlignment="1">
      <alignment horizontal="center" vertical="center"/>
    </xf>
    <xf numFmtId="0" fontId="3" fillId="6" borderId="14" xfId="0" applyFont="1" applyFill="1" applyBorder="1" applyAlignment="1">
      <alignment horizontal="center" vertical="center"/>
    </xf>
    <xf numFmtId="0" fontId="10" fillId="0" borderId="34" xfId="0" applyFont="1" applyBorder="1" applyAlignment="1">
      <alignment horizontal="center" vertical="center"/>
    </xf>
    <xf numFmtId="0" fontId="3" fillId="17" borderId="2" xfId="0" applyFont="1" applyFill="1" applyBorder="1" applyAlignment="1">
      <alignment horizontal="center" vertical="center"/>
    </xf>
    <xf numFmtId="9" fontId="3" fillId="0" borderId="16" xfId="0" applyNumberFormat="1" applyFont="1" applyBorder="1" applyAlignment="1">
      <alignment horizontal="center" vertical="center"/>
    </xf>
    <xf numFmtId="0" fontId="3" fillId="21" borderId="2" xfId="0" applyFont="1" applyFill="1" applyBorder="1" applyAlignment="1">
      <alignment horizontal="center" vertical="center"/>
    </xf>
    <xf numFmtId="0" fontId="3" fillId="6" borderId="21" xfId="0" applyFont="1" applyFill="1" applyBorder="1" applyAlignment="1">
      <alignment horizontal="center" vertical="center"/>
    </xf>
    <xf numFmtId="0" fontId="4" fillId="19" borderId="2" xfId="0" applyFont="1" applyFill="1" applyBorder="1" applyAlignment="1">
      <alignment horizontal="center" vertical="center"/>
    </xf>
    <xf numFmtId="0" fontId="23" fillId="3" borderId="0" xfId="0" applyFont="1" applyFill="1" applyAlignment="1">
      <alignment horizontal="center" vertical="center"/>
    </xf>
    <xf numFmtId="0" fontId="3" fillId="18" borderId="0" xfId="0" applyFont="1" applyFill="1" applyAlignment="1">
      <alignment horizontal="center" vertical="center"/>
    </xf>
    <xf numFmtId="0" fontId="5" fillId="0" borderId="18" xfId="3" applyFont="1" applyBorder="1" applyAlignment="1">
      <alignment horizontal="center" vertical="center"/>
    </xf>
    <xf numFmtId="165" fontId="3" fillId="0" borderId="18" xfId="0" applyNumberFormat="1" applyFont="1" applyBorder="1" applyAlignment="1">
      <alignment horizontal="center" vertical="center"/>
    </xf>
    <xf numFmtId="165" fontId="3" fillId="0" borderId="7" xfId="0" applyNumberFormat="1" applyFont="1" applyBorder="1" applyAlignment="1">
      <alignment horizontal="center" vertical="center"/>
    </xf>
    <xf numFmtId="165" fontId="3" fillId="0" borderId="11" xfId="0" applyNumberFormat="1" applyFont="1" applyBorder="1" applyAlignment="1">
      <alignment horizontal="center" vertical="center"/>
    </xf>
    <xf numFmtId="0" fontId="4" fillId="23" borderId="2" xfId="0" applyFont="1" applyFill="1" applyBorder="1" applyAlignment="1">
      <alignment horizontal="center" vertical="center"/>
    </xf>
    <xf numFmtId="0" fontId="23" fillId="3" borderId="2" xfId="0" applyFont="1" applyFill="1" applyBorder="1" applyAlignment="1">
      <alignment horizontal="center" vertical="center"/>
    </xf>
    <xf numFmtId="0" fontId="23" fillId="0" borderId="38" xfId="0" applyFont="1" applyBorder="1" applyAlignment="1">
      <alignment horizontal="center" vertical="center"/>
    </xf>
    <xf numFmtId="0" fontId="3" fillId="0" borderId="40" xfId="0" applyFont="1" applyBorder="1" applyAlignment="1">
      <alignment horizontal="center" vertical="center"/>
    </xf>
    <xf numFmtId="0" fontId="23" fillId="0" borderId="53" xfId="0" applyFont="1" applyBorder="1" applyAlignment="1">
      <alignment horizontal="center" vertical="center"/>
    </xf>
    <xf numFmtId="0" fontId="3" fillId="3" borderId="38" xfId="0" applyFont="1" applyFill="1" applyBorder="1" applyAlignment="1">
      <alignment horizontal="center" vertical="center"/>
    </xf>
    <xf numFmtId="0" fontId="3" fillId="6" borderId="40" xfId="0" applyFont="1" applyFill="1" applyBorder="1" applyAlignment="1">
      <alignment horizontal="center" vertical="center"/>
    </xf>
    <xf numFmtId="0" fontId="23" fillId="0" borderId="40" xfId="0" applyFont="1" applyBorder="1" applyAlignment="1">
      <alignment horizontal="center" vertical="center"/>
    </xf>
    <xf numFmtId="165" fontId="3" fillId="0" borderId="40" xfId="0" applyNumberFormat="1" applyFont="1" applyBorder="1" applyAlignment="1">
      <alignment horizontal="center" vertical="center"/>
    </xf>
    <xf numFmtId="165" fontId="3" fillId="3" borderId="55" xfId="0" applyNumberFormat="1" applyFont="1" applyFill="1" applyBorder="1" applyAlignment="1">
      <alignment horizontal="center" vertical="center"/>
    </xf>
    <xf numFmtId="165" fontId="3" fillId="3" borderId="40" xfId="0" applyNumberFormat="1" applyFont="1" applyFill="1" applyBorder="1" applyAlignment="1">
      <alignment horizontal="center" vertical="center"/>
    </xf>
    <xf numFmtId="0" fontId="3" fillId="24" borderId="58" xfId="0" applyFont="1" applyFill="1" applyBorder="1" applyAlignment="1">
      <alignment horizontal="center" vertical="center"/>
    </xf>
    <xf numFmtId="0" fontId="3" fillId="28" borderId="40" xfId="0" applyFont="1" applyFill="1" applyBorder="1" applyAlignment="1">
      <alignment horizontal="center" vertical="center"/>
    </xf>
    <xf numFmtId="165" fontId="3" fillId="28" borderId="40" xfId="0" applyNumberFormat="1" applyFont="1" applyFill="1" applyBorder="1" applyAlignment="1">
      <alignment horizontal="center" vertical="center"/>
    </xf>
    <xf numFmtId="14" fontId="3" fillId="28" borderId="40" xfId="0" applyNumberFormat="1" applyFont="1" applyFill="1" applyBorder="1" applyAlignment="1">
      <alignment horizontal="center" vertical="center"/>
    </xf>
    <xf numFmtId="165" fontId="3" fillId="28" borderId="53" xfId="0" applyNumberFormat="1" applyFont="1" applyFill="1" applyBorder="1" applyAlignment="1">
      <alignment horizontal="center" vertical="center"/>
    </xf>
    <xf numFmtId="14" fontId="3" fillId="18" borderId="40" xfId="0" applyNumberFormat="1" applyFont="1" applyFill="1" applyBorder="1" applyAlignment="1">
      <alignment horizontal="center" vertical="center"/>
    </xf>
    <xf numFmtId="0" fontId="3" fillId="10" borderId="37" xfId="0" applyFont="1" applyFill="1" applyBorder="1" applyAlignment="1">
      <alignment horizontal="center" vertical="center"/>
    </xf>
    <xf numFmtId="0" fontId="3" fillId="10" borderId="40" xfId="0" applyFont="1" applyFill="1" applyBorder="1" applyAlignment="1">
      <alignment horizontal="center" vertical="center"/>
    </xf>
    <xf numFmtId="0" fontId="3" fillId="10" borderId="41" xfId="0" applyFont="1" applyFill="1" applyBorder="1" applyAlignment="1">
      <alignment horizontal="center" vertical="center"/>
    </xf>
    <xf numFmtId="0" fontId="3" fillId="3" borderId="40" xfId="0" applyFont="1" applyFill="1" applyBorder="1" applyAlignment="1">
      <alignment horizontal="center" vertical="center"/>
    </xf>
    <xf numFmtId="166" fontId="3" fillId="6" borderId="53" xfId="0" applyNumberFormat="1" applyFont="1" applyFill="1" applyBorder="1" applyAlignment="1">
      <alignment horizontal="center" vertical="center"/>
    </xf>
    <xf numFmtId="0" fontId="16" fillId="6" borderId="64" xfId="0" applyFont="1" applyFill="1" applyBorder="1" applyAlignment="1">
      <alignment horizontal="center" vertical="center"/>
    </xf>
    <xf numFmtId="0" fontId="16" fillId="6" borderId="0" xfId="0" applyFont="1" applyFill="1" applyAlignment="1">
      <alignment horizontal="center" vertical="center"/>
    </xf>
    <xf numFmtId="0" fontId="5" fillId="0" borderId="0" xfId="3" applyFont="1" applyBorder="1" applyAlignment="1">
      <alignment horizontal="center" vertical="center"/>
    </xf>
    <xf numFmtId="0" fontId="5" fillId="3" borderId="20" xfId="0" applyFont="1" applyFill="1" applyBorder="1" applyAlignment="1">
      <alignment horizontal="center" vertical="center"/>
    </xf>
    <xf numFmtId="165" fontId="3" fillId="0" borderId="0" xfId="0" applyNumberFormat="1" applyFont="1" applyAlignment="1">
      <alignment horizontal="center" vertical="center"/>
    </xf>
    <xf numFmtId="165" fontId="3" fillId="3" borderId="10" xfId="0" applyNumberFormat="1" applyFont="1" applyFill="1" applyBorder="1" applyAlignment="1">
      <alignment horizontal="center" vertical="center"/>
    </xf>
    <xf numFmtId="165" fontId="3" fillId="3" borderId="20" xfId="0" applyNumberFormat="1" applyFont="1" applyFill="1" applyBorder="1" applyAlignment="1">
      <alignment horizontal="center" vertical="center"/>
    </xf>
    <xf numFmtId="0" fontId="3" fillId="24" borderId="33" xfId="0" applyFont="1" applyFill="1" applyBorder="1" applyAlignment="1">
      <alignment horizontal="center" vertical="center"/>
    </xf>
    <xf numFmtId="165" fontId="3" fillId="18" borderId="23" xfId="0" applyNumberFormat="1" applyFont="1" applyFill="1" applyBorder="1" applyAlignment="1">
      <alignment horizontal="center" vertical="center"/>
    </xf>
    <xf numFmtId="165" fontId="3" fillId="0" borderId="64"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3" borderId="24" xfId="0" applyFont="1" applyFill="1" applyBorder="1" applyAlignment="1">
      <alignment horizontal="center" vertical="center"/>
    </xf>
    <xf numFmtId="0" fontId="3" fillId="3" borderId="23" xfId="0" applyFont="1" applyFill="1" applyBorder="1" applyAlignment="1">
      <alignment horizontal="center" vertical="center"/>
    </xf>
    <xf numFmtId="9" fontId="3" fillId="0" borderId="20" xfId="0" applyNumberFormat="1" applyFont="1" applyBorder="1" applyAlignment="1">
      <alignment horizontal="center" vertical="center"/>
    </xf>
    <xf numFmtId="166" fontId="3" fillId="6" borderId="0" xfId="0" applyNumberFormat="1" applyFont="1" applyFill="1" applyAlignment="1">
      <alignment horizontal="center" vertical="center"/>
    </xf>
    <xf numFmtId="0" fontId="3" fillId="0" borderId="64" xfId="0" applyFont="1" applyBorder="1" applyAlignment="1">
      <alignment horizontal="center" vertical="center"/>
    </xf>
    <xf numFmtId="0" fontId="16" fillId="27" borderId="42" xfId="0" applyFont="1" applyFill="1" applyBorder="1" applyAlignment="1">
      <alignment horizontal="center" vertical="center"/>
    </xf>
    <xf numFmtId="0" fontId="16" fillId="27" borderId="65" xfId="0" applyFont="1" applyFill="1" applyBorder="1" applyAlignment="1">
      <alignment horizontal="center" vertical="center"/>
    </xf>
    <xf numFmtId="0" fontId="3" fillId="0" borderId="44" xfId="0" applyFont="1" applyBorder="1" applyAlignment="1">
      <alignment horizontal="center" vertical="center"/>
    </xf>
    <xf numFmtId="0" fontId="23" fillId="0" borderId="44" xfId="0" applyFont="1" applyBorder="1" applyAlignment="1">
      <alignment horizontal="center" vertical="center"/>
    </xf>
    <xf numFmtId="0" fontId="5" fillId="0" borderId="43" xfId="3" applyFont="1" applyBorder="1" applyAlignment="1">
      <alignment horizontal="center" vertical="center"/>
    </xf>
    <xf numFmtId="0" fontId="3" fillId="0" borderId="46" xfId="0" applyFont="1" applyBorder="1" applyAlignment="1">
      <alignment horizontal="center" vertical="center"/>
    </xf>
    <xf numFmtId="0" fontId="3" fillId="0" borderId="66" xfId="0" applyFont="1" applyBorder="1" applyAlignment="1">
      <alignment horizontal="center" vertical="center"/>
    </xf>
    <xf numFmtId="0" fontId="23" fillId="0" borderId="45" xfId="0" applyFont="1" applyBorder="1" applyAlignment="1">
      <alignment horizontal="center" vertical="center"/>
    </xf>
    <xf numFmtId="165" fontId="3" fillId="0" borderId="43" xfId="0" applyNumberFormat="1" applyFont="1" applyBorder="1" applyAlignment="1">
      <alignment horizontal="center" vertical="center"/>
    </xf>
    <xf numFmtId="165" fontId="3" fillId="0" borderId="44" xfId="0" applyNumberFormat="1" applyFont="1" applyBorder="1" applyAlignment="1">
      <alignment horizontal="center" vertical="center"/>
    </xf>
    <xf numFmtId="165" fontId="3" fillId="3" borderId="44" xfId="0" applyNumberFormat="1" applyFont="1" applyFill="1" applyBorder="1" applyAlignment="1">
      <alignment horizontal="center" vertical="center"/>
    </xf>
    <xf numFmtId="0" fontId="3" fillId="24" borderId="57" xfId="0" applyFont="1" applyFill="1" applyBorder="1" applyAlignment="1">
      <alignment horizontal="center" vertical="center"/>
    </xf>
    <xf numFmtId="0" fontId="3" fillId="24" borderId="42" xfId="0" applyFont="1" applyFill="1" applyBorder="1" applyAlignment="1">
      <alignment horizontal="center" vertical="center"/>
    </xf>
    <xf numFmtId="0" fontId="3" fillId="28" borderId="44" xfId="0" applyFont="1" applyFill="1" applyBorder="1" applyAlignment="1">
      <alignment horizontal="center" vertical="center"/>
    </xf>
    <xf numFmtId="165" fontId="3" fillId="28" borderId="44" xfId="0" applyNumberFormat="1" applyFont="1" applyFill="1" applyBorder="1" applyAlignment="1">
      <alignment horizontal="center" vertical="center"/>
    </xf>
    <xf numFmtId="165" fontId="3" fillId="28" borderId="46" xfId="0" applyNumberFormat="1" applyFont="1" applyFill="1" applyBorder="1" applyAlignment="1">
      <alignment horizontal="center" vertical="center"/>
    </xf>
    <xf numFmtId="165" fontId="3" fillId="18" borderId="48" xfId="0" applyNumberFormat="1" applyFont="1" applyFill="1" applyBorder="1" applyAlignment="1">
      <alignment horizontal="center" vertical="center"/>
    </xf>
    <xf numFmtId="165" fontId="3" fillId="0" borderId="65" xfId="0" applyNumberFormat="1" applyFont="1" applyBorder="1" applyAlignment="1">
      <alignment horizontal="center" vertical="center"/>
    </xf>
    <xf numFmtId="165" fontId="3" fillId="0" borderId="42" xfId="0" applyNumberFormat="1" applyFont="1" applyBorder="1" applyAlignment="1">
      <alignment horizontal="center" vertical="center"/>
    </xf>
    <xf numFmtId="0" fontId="3" fillId="18" borderId="43" xfId="0" applyFont="1" applyFill="1" applyBorder="1" applyAlignment="1">
      <alignment horizontal="center" vertical="center"/>
    </xf>
    <xf numFmtId="14" fontId="3" fillId="18" borderId="44" xfId="0" applyNumberFormat="1" applyFont="1" applyFill="1" applyBorder="1" applyAlignment="1">
      <alignment horizontal="center" vertical="center"/>
    </xf>
    <xf numFmtId="0" fontId="4" fillId="24" borderId="47" xfId="0" applyFont="1" applyFill="1" applyBorder="1" applyAlignment="1">
      <alignment horizontal="center" vertical="center"/>
    </xf>
    <xf numFmtId="0" fontId="4" fillId="24" borderId="44" xfId="0" applyFont="1" applyFill="1" applyBorder="1" applyAlignment="1">
      <alignment horizontal="center" vertical="center"/>
    </xf>
    <xf numFmtId="0" fontId="4" fillId="24" borderId="46" xfId="0" applyFont="1" applyFill="1" applyBorder="1" applyAlignment="1">
      <alignment horizontal="center" vertical="center"/>
    </xf>
    <xf numFmtId="0" fontId="4" fillId="18" borderId="47" xfId="0" applyFont="1" applyFill="1" applyBorder="1" applyAlignment="1">
      <alignment horizontal="center" vertical="center"/>
    </xf>
    <xf numFmtId="0" fontId="4" fillId="18" borderId="44" xfId="0" applyFont="1" applyFill="1" applyBorder="1" applyAlignment="1">
      <alignment horizontal="center" vertical="center"/>
    </xf>
    <xf numFmtId="0" fontId="4" fillId="18" borderId="48" xfId="0" applyFont="1" applyFill="1" applyBorder="1" applyAlignment="1">
      <alignment horizontal="center" vertical="center"/>
    </xf>
    <xf numFmtId="0" fontId="4" fillId="25" borderId="43" xfId="0" applyFont="1" applyFill="1" applyBorder="1" applyAlignment="1">
      <alignment horizontal="center" vertical="center"/>
    </xf>
    <xf numFmtId="0" fontId="4" fillId="25" borderId="44" xfId="0" applyFont="1" applyFill="1" applyBorder="1" applyAlignment="1">
      <alignment horizontal="center" vertical="center"/>
    </xf>
    <xf numFmtId="0" fontId="4" fillId="25" borderId="46" xfId="0" applyFont="1" applyFill="1" applyBorder="1" applyAlignment="1">
      <alignment horizontal="center" vertical="center"/>
    </xf>
    <xf numFmtId="0" fontId="3" fillId="10" borderId="47" xfId="0" applyFont="1" applyFill="1" applyBorder="1" applyAlignment="1">
      <alignment horizontal="center" vertical="center"/>
    </xf>
    <xf numFmtId="0" fontId="3" fillId="10" borderId="44" xfId="0" applyFont="1" applyFill="1" applyBorder="1" applyAlignment="1">
      <alignment horizontal="center" vertical="center"/>
    </xf>
    <xf numFmtId="0" fontId="3" fillId="10" borderId="48" xfId="0" applyFont="1" applyFill="1" applyBorder="1" applyAlignment="1">
      <alignment horizontal="center" vertical="center"/>
    </xf>
    <xf numFmtId="0" fontId="3" fillId="3" borderId="43" xfId="0" applyFont="1" applyFill="1" applyBorder="1" applyAlignment="1">
      <alignment horizontal="center" vertical="center"/>
    </xf>
    <xf numFmtId="9" fontId="3" fillId="0" borderId="44" xfId="0" applyNumberFormat="1" applyFont="1" applyBorder="1" applyAlignment="1">
      <alignment horizontal="center" vertical="center"/>
    </xf>
    <xf numFmtId="0" fontId="3" fillId="6" borderId="44" xfId="0" applyFont="1" applyFill="1" applyBorder="1" applyAlignment="1">
      <alignment horizontal="center" vertical="center"/>
    </xf>
    <xf numFmtId="0" fontId="3" fillId="6" borderId="43" xfId="0" applyFont="1" applyFill="1" applyBorder="1" applyAlignment="1">
      <alignment horizontal="center" vertical="center"/>
    </xf>
    <xf numFmtId="166" fontId="3" fillId="6" borderId="46" xfId="0" applyNumberFormat="1" applyFont="1" applyFill="1" applyBorder="1" applyAlignment="1">
      <alignment horizontal="center" vertical="center"/>
    </xf>
    <xf numFmtId="0" fontId="16" fillId="27" borderId="49" xfId="0" applyFont="1" applyFill="1" applyBorder="1" applyAlignment="1">
      <alignment horizontal="center" vertical="center"/>
    </xf>
    <xf numFmtId="0" fontId="16" fillId="27" borderId="12" xfId="0" applyFont="1" applyFill="1" applyBorder="1" applyAlignment="1">
      <alignment horizontal="center" vertical="center"/>
    </xf>
    <xf numFmtId="165" fontId="3" fillId="6" borderId="50" xfId="0" applyNumberFormat="1" applyFont="1" applyFill="1" applyBorder="1" applyAlignment="1">
      <alignment horizontal="center" vertical="center"/>
    </xf>
    <xf numFmtId="0" fontId="3" fillId="24" borderId="51" xfId="0" applyFont="1" applyFill="1" applyBorder="1" applyAlignment="1">
      <alignment horizontal="center" vertical="center"/>
    </xf>
    <xf numFmtId="14" fontId="3" fillId="18" borderId="14" xfId="0" applyNumberFormat="1" applyFont="1" applyFill="1" applyBorder="1" applyAlignment="1">
      <alignment horizontal="center" vertical="center"/>
    </xf>
    <xf numFmtId="0" fontId="4" fillId="24" borderId="15" xfId="0" applyFont="1" applyFill="1" applyBorder="1" applyAlignment="1">
      <alignment horizontal="center" vertical="center"/>
    </xf>
    <xf numFmtId="0" fontId="4" fillId="24" borderId="2" xfId="0" applyFont="1" applyFill="1" applyBorder="1" applyAlignment="1">
      <alignment horizontal="center" vertical="center"/>
    </xf>
    <xf numFmtId="0" fontId="4" fillId="24" borderId="16" xfId="0" applyFont="1" applyFill="1" applyBorder="1" applyAlignment="1">
      <alignment horizontal="center" vertical="center"/>
    </xf>
    <xf numFmtId="0" fontId="4" fillId="18" borderId="15" xfId="0" applyFont="1" applyFill="1" applyBorder="1" applyAlignment="1">
      <alignment horizontal="center" vertical="center"/>
    </xf>
    <xf numFmtId="0" fontId="4" fillId="18" borderId="2" xfId="0" applyFont="1" applyFill="1" applyBorder="1" applyAlignment="1">
      <alignment horizontal="center" vertical="center"/>
    </xf>
    <xf numFmtId="0" fontId="4" fillId="18" borderId="8" xfId="0" applyFont="1" applyFill="1" applyBorder="1" applyAlignment="1">
      <alignment horizontal="center" vertical="center"/>
    </xf>
    <xf numFmtId="0" fontId="4" fillId="25" borderId="7" xfId="0" applyFont="1" applyFill="1" applyBorder="1" applyAlignment="1">
      <alignment horizontal="center" vertical="center"/>
    </xf>
    <xf numFmtId="0" fontId="4" fillId="25" borderId="2" xfId="0" applyFont="1" applyFill="1" applyBorder="1" applyAlignment="1">
      <alignment horizontal="center" vertical="center"/>
    </xf>
    <xf numFmtId="0" fontId="4" fillId="25" borderId="16" xfId="0" applyFont="1" applyFill="1" applyBorder="1" applyAlignment="1">
      <alignment horizontal="center" vertical="center"/>
    </xf>
    <xf numFmtId="0" fontId="3" fillId="17" borderId="14" xfId="0" applyFont="1" applyFill="1" applyBorder="1" applyAlignment="1">
      <alignment horizontal="center" vertical="center"/>
    </xf>
    <xf numFmtId="0" fontId="16" fillId="27" borderId="51" xfId="0" applyFont="1" applyFill="1" applyBorder="1" applyAlignment="1">
      <alignment horizontal="center" vertical="center"/>
    </xf>
    <xf numFmtId="0" fontId="16" fillId="27" borderId="18" xfId="0" applyFont="1" applyFill="1" applyBorder="1" applyAlignment="1">
      <alignment horizontal="center" vertical="center"/>
    </xf>
    <xf numFmtId="165" fontId="3" fillId="18" borderId="8" xfId="0" applyNumberFormat="1" applyFont="1" applyFill="1" applyBorder="1" applyAlignment="1">
      <alignment horizontal="center" vertical="center"/>
    </xf>
    <xf numFmtId="166" fontId="3" fillId="6" borderId="21" xfId="0" applyNumberFormat="1" applyFont="1" applyFill="1" applyBorder="1" applyAlignment="1">
      <alignment horizontal="center" vertical="center"/>
    </xf>
    <xf numFmtId="0" fontId="16" fillId="27" borderId="52" xfId="0" applyFont="1" applyFill="1" applyBorder="1" applyAlignment="1">
      <alignment horizontal="center" vertical="center"/>
    </xf>
    <xf numFmtId="0" fontId="16" fillId="27" borderId="39" xfId="0" applyFont="1" applyFill="1" applyBorder="1" applyAlignment="1">
      <alignment horizontal="center" vertical="center"/>
    </xf>
    <xf numFmtId="0" fontId="3" fillId="0" borderId="39" xfId="0" applyFont="1" applyBorder="1" applyAlignment="1">
      <alignment horizontal="center" vertical="center"/>
    </xf>
    <xf numFmtId="0" fontId="3" fillId="3" borderId="53" xfId="0" applyFont="1" applyFill="1" applyBorder="1" applyAlignment="1">
      <alignment horizontal="center" vertical="center"/>
    </xf>
    <xf numFmtId="0" fontId="23" fillId="0" borderId="54" xfId="0" applyFont="1" applyBorder="1" applyAlignment="1">
      <alignment horizontal="center" vertical="center"/>
    </xf>
    <xf numFmtId="0" fontId="23" fillId="0" borderId="50" xfId="0" applyFont="1" applyBorder="1" applyAlignment="1">
      <alignment horizontal="center" vertical="center"/>
    </xf>
    <xf numFmtId="165" fontId="3" fillId="0" borderId="38" xfId="0" applyNumberFormat="1" applyFont="1" applyBorder="1" applyAlignment="1">
      <alignment horizontal="center" vertical="center"/>
    </xf>
    <xf numFmtId="0" fontId="3" fillId="6" borderId="53" xfId="0" applyFont="1" applyFill="1" applyBorder="1" applyAlignment="1">
      <alignment horizontal="center" vertical="center"/>
    </xf>
    <xf numFmtId="0" fontId="3" fillId="24" borderId="52" xfId="0" applyFont="1" applyFill="1" applyBorder="1" applyAlignment="1">
      <alignment horizontal="center" vertical="center"/>
    </xf>
    <xf numFmtId="165" fontId="3" fillId="18" borderId="41" xfId="0" applyNumberFormat="1" applyFont="1" applyFill="1" applyBorder="1" applyAlignment="1">
      <alignment horizontal="center" vertical="center"/>
    </xf>
    <xf numFmtId="165" fontId="3" fillId="0" borderId="39" xfId="0" applyNumberFormat="1" applyFont="1" applyBorder="1" applyAlignment="1">
      <alignment horizontal="center" vertical="center"/>
    </xf>
    <xf numFmtId="165" fontId="3" fillId="0" borderId="52" xfId="0" applyNumberFormat="1" applyFont="1" applyBorder="1" applyAlignment="1">
      <alignment horizontal="center" vertical="center"/>
    </xf>
    <xf numFmtId="0" fontId="3" fillId="18" borderId="38" xfId="0" applyFont="1" applyFill="1" applyBorder="1" applyAlignment="1">
      <alignment horizontal="center" vertical="center"/>
    </xf>
    <xf numFmtId="0" fontId="4" fillId="24" borderId="37" xfId="0" applyFont="1" applyFill="1" applyBorder="1" applyAlignment="1">
      <alignment horizontal="center" vertical="center"/>
    </xf>
    <xf numFmtId="0" fontId="4" fillId="24" borderId="40" xfId="0" applyFont="1" applyFill="1" applyBorder="1" applyAlignment="1">
      <alignment horizontal="center" vertical="center"/>
    </xf>
    <xf numFmtId="0" fontId="4" fillId="24" borderId="53" xfId="0" applyFont="1" applyFill="1" applyBorder="1" applyAlignment="1">
      <alignment horizontal="center" vertical="center"/>
    </xf>
    <xf numFmtId="0" fontId="4" fillId="18" borderId="37" xfId="0" applyFont="1" applyFill="1" applyBorder="1" applyAlignment="1">
      <alignment horizontal="center" vertical="center"/>
    </xf>
    <xf numFmtId="0" fontId="4" fillId="18" borderId="40" xfId="0" applyFont="1" applyFill="1" applyBorder="1" applyAlignment="1">
      <alignment horizontal="center" vertical="center"/>
    </xf>
    <xf numFmtId="0" fontId="4" fillId="18" borderId="41" xfId="0" applyFont="1" applyFill="1" applyBorder="1" applyAlignment="1">
      <alignment horizontal="center" vertical="center"/>
    </xf>
    <xf numFmtId="0" fontId="4" fillId="25" borderId="38" xfId="0" applyFont="1" applyFill="1" applyBorder="1" applyAlignment="1">
      <alignment horizontal="center" vertical="center"/>
    </xf>
    <xf numFmtId="0" fontId="4" fillId="25" borderId="40" xfId="0" applyFont="1" applyFill="1" applyBorder="1" applyAlignment="1">
      <alignment horizontal="center" vertical="center"/>
    </xf>
    <xf numFmtId="0" fontId="4" fillId="25" borderId="53"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9" fontId="3" fillId="0" borderId="53" xfId="0" applyNumberFormat="1" applyFont="1" applyBorder="1" applyAlignment="1">
      <alignment horizontal="center" vertical="center"/>
    </xf>
    <xf numFmtId="0" fontId="3" fillId="28" borderId="38" xfId="0" applyFont="1" applyFill="1" applyBorder="1" applyAlignment="1">
      <alignment horizontal="center" vertical="center"/>
    </xf>
    <xf numFmtId="0" fontId="3" fillId="0" borderId="53" xfId="0" applyFont="1" applyBorder="1" applyAlignment="1">
      <alignment horizontal="center" vertical="center"/>
    </xf>
    <xf numFmtId="0" fontId="3" fillId="0" borderId="38" xfId="0" applyFont="1" applyBorder="1" applyAlignment="1">
      <alignment horizontal="center" vertical="center"/>
    </xf>
    <xf numFmtId="0" fontId="4" fillId="6" borderId="20" xfId="0" applyFont="1" applyFill="1" applyBorder="1" applyAlignment="1">
      <alignment horizontal="center" vertical="center"/>
    </xf>
    <xf numFmtId="0" fontId="4" fillId="6" borderId="31" xfId="0" applyFont="1" applyFill="1" applyBorder="1" applyAlignment="1">
      <alignment horizontal="center" vertical="center"/>
    </xf>
    <xf numFmtId="0" fontId="4" fillId="6" borderId="0" xfId="0" applyFont="1" applyFill="1" applyAlignment="1">
      <alignment horizontal="center" vertical="center"/>
    </xf>
    <xf numFmtId="0" fontId="4" fillId="6" borderId="35" xfId="0" applyFont="1" applyFill="1" applyBorder="1" applyAlignment="1">
      <alignment horizontal="center" vertical="center"/>
    </xf>
    <xf numFmtId="0" fontId="4" fillId="6" borderId="23" xfId="0" applyFont="1" applyFill="1" applyBorder="1" applyAlignment="1">
      <alignment horizontal="center" vertical="center"/>
    </xf>
    <xf numFmtId="0" fontId="3" fillId="0" borderId="43" xfId="0" applyFont="1" applyBorder="1" applyAlignment="1">
      <alignment horizontal="center" vertical="center"/>
    </xf>
    <xf numFmtId="0" fontId="5" fillId="0" borderId="46" xfId="3" applyFont="1" applyBorder="1" applyAlignment="1">
      <alignment horizontal="center" vertical="center"/>
    </xf>
    <xf numFmtId="0" fontId="10" fillId="0" borderId="66" xfId="0" applyFont="1" applyBorder="1" applyAlignment="1">
      <alignment horizontal="center" vertical="center"/>
    </xf>
    <xf numFmtId="165" fontId="3" fillId="3" borderId="62" xfId="0" applyNumberFormat="1" applyFont="1" applyFill="1" applyBorder="1" applyAlignment="1">
      <alignment horizontal="center" vertical="center"/>
    </xf>
    <xf numFmtId="0" fontId="3" fillId="24" borderId="65" xfId="0" applyFont="1" applyFill="1" applyBorder="1" applyAlignment="1">
      <alignment horizontal="center" vertical="center"/>
    </xf>
    <xf numFmtId="0" fontId="4" fillId="26" borderId="43" xfId="0" applyFont="1" applyFill="1" applyBorder="1" applyAlignment="1">
      <alignment horizontal="center" vertical="center"/>
    </xf>
    <xf numFmtId="0" fontId="4" fillId="26" borderId="44" xfId="0" applyFont="1" applyFill="1" applyBorder="1" applyAlignment="1">
      <alignment horizontal="center" vertical="center"/>
    </xf>
    <xf numFmtId="0" fontId="4" fillId="26" borderId="46" xfId="0" applyFont="1" applyFill="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24" borderId="18" xfId="0" applyFont="1" applyFill="1" applyBorder="1" applyAlignment="1">
      <alignment horizontal="center" vertical="center"/>
    </xf>
    <xf numFmtId="14" fontId="4" fillId="24" borderId="46" xfId="0" applyNumberFormat="1" applyFont="1" applyFill="1" applyBorder="1" applyAlignment="1">
      <alignment horizontal="center" vertical="center"/>
    </xf>
    <xf numFmtId="0" fontId="4" fillId="26" borderId="7" xfId="0" applyFont="1" applyFill="1" applyBorder="1" applyAlignment="1">
      <alignment horizontal="center" vertical="center"/>
    </xf>
    <xf numFmtId="0" fontId="4" fillId="26" borderId="2" xfId="0" applyFont="1" applyFill="1" applyBorder="1" applyAlignment="1">
      <alignment horizontal="center" vertical="center"/>
    </xf>
    <xf numFmtId="0" fontId="4" fillId="26"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2" fillId="0" borderId="16" xfId="3" applyBorder="1" applyAlignment="1">
      <alignment horizontal="center" vertical="center"/>
    </xf>
    <xf numFmtId="0" fontId="23" fillId="0" borderId="18" xfId="0" applyFont="1" applyBorder="1" applyAlignment="1">
      <alignment horizontal="center" vertical="center"/>
    </xf>
    <xf numFmtId="0" fontId="15" fillId="0" borderId="7" xfId="0" applyFont="1" applyBorder="1" applyAlignment="1">
      <alignment horizontal="center" vertical="center"/>
    </xf>
    <xf numFmtId="0" fontId="5" fillId="6" borderId="18" xfId="3" applyFont="1" applyFill="1" applyBorder="1" applyAlignment="1">
      <alignment horizontal="center" vertical="center"/>
    </xf>
    <xf numFmtId="0" fontId="5" fillId="0" borderId="53" xfId="3" applyFont="1" applyBorder="1" applyAlignment="1">
      <alignment horizontal="center" vertical="center"/>
    </xf>
    <xf numFmtId="0" fontId="5" fillId="6" borderId="38" xfId="3" applyFont="1" applyFill="1" applyBorder="1" applyAlignment="1">
      <alignment horizontal="center" vertical="center"/>
    </xf>
    <xf numFmtId="165" fontId="3" fillId="0" borderId="50" xfId="0" applyNumberFormat="1" applyFont="1" applyBorder="1" applyAlignment="1">
      <alignment horizontal="center" vertical="center"/>
    </xf>
    <xf numFmtId="165" fontId="3" fillId="3" borderId="67" xfId="0" applyNumberFormat="1" applyFont="1" applyFill="1" applyBorder="1" applyAlignment="1">
      <alignment horizontal="center" vertical="center"/>
    </xf>
    <xf numFmtId="0" fontId="3" fillId="24" borderId="39" xfId="0" applyFont="1" applyFill="1" applyBorder="1" applyAlignment="1">
      <alignment horizontal="center" vertical="center"/>
    </xf>
    <xf numFmtId="0" fontId="4" fillId="26" borderId="38" xfId="0" applyFont="1" applyFill="1" applyBorder="1" applyAlignment="1">
      <alignment horizontal="center" vertical="center"/>
    </xf>
    <xf numFmtId="0" fontId="4" fillId="26" borderId="40" xfId="0" applyFont="1" applyFill="1" applyBorder="1" applyAlignment="1">
      <alignment horizontal="center" vertical="center"/>
    </xf>
    <xf numFmtId="0" fontId="4" fillId="26" borderId="53" xfId="0" applyFont="1" applyFill="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wrapText="1"/>
    </xf>
    <xf numFmtId="14" fontId="5" fillId="3" borderId="2" xfId="0" applyNumberFormat="1" applyFont="1" applyFill="1" applyBorder="1" applyAlignment="1">
      <alignment horizontal="center" vertical="center"/>
    </xf>
    <xf numFmtId="14" fontId="0" fillId="0" borderId="0" xfId="0" applyNumberFormat="1" applyAlignment="1">
      <alignment horizontal="center" vertical="center"/>
    </xf>
    <xf numFmtId="14" fontId="0" fillId="28" borderId="2" xfId="0" applyNumberFormat="1" applyFill="1" applyBorder="1" applyAlignment="1">
      <alignment horizontal="center" vertical="center"/>
    </xf>
    <xf numFmtId="14" fontId="3" fillId="28" borderId="44" xfId="0" applyNumberFormat="1" applyFont="1" applyFill="1" applyBorder="1" applyAlignment="1">
      <alignment horizontal="center" vertical="center"/>
    </xf>
    <xf numFmtId="0" fontId="5" fillId="5" borderId="2" xfId="0" applyFont="1" applyFill="1" applyBorder="1" applyAlignment="1">
      <alignment horizontal="center" vertical="center"/>
    </xf>
    <xf numFmtId="165" fontId="5" fillId="4" borderId="2" xfId="1" applyNumberFormat="1" applyFont="1" applyFill="1" applyBorder="1" applyAlignment="1">
      <alignment horizontal="center" vertical="center"/>
    </xf>
    <xf numFmtId="0" fontId="5" fillId="24" borderId="2" xfId="0" applyFont="1" applyFill="1" applyBorder="1" applyAlignment="1">
      <alignment horizontal="center" vertical="center" wrapText="1"/>
    </xf>
    <xf numFmtId="165" fontId="5" fillId="6" borderId="2" xfId="1" applyNumberFormat="1" applyFont="1" applyFill="1" applyBorder="1" applyAlignment="1">
      <alignment horizontal="center" vertical="center"/>
    </xf>
    <xf numFmtId="9" fontId="3" fillId="3" borderId="2" xfId="0" applyNumberFormat="1" applyFont="1" applyFill="1" applyBorder="1" applyAlignment="1">
      <alignment horizontal="center" vertical="center"/>
    </xf>
    <xf numFmtId="166" fontId="5" fillId="18" borderId="2" xfId="0" applyNumberFormat="1" applyFont="1" applyFill="1" applyBorder="1" applyAlignment="1">
      <alignment horizontal="center" vertical="center"/>
    </xf>
    <xf numFmtId="0" fontId="4" fillId="7" borderId="2" xfId="0" applyFont="1" applyFill="1" applyBorder="1" applyAlignment="1">
      <alignment horizontal="center" vertical="center"/>
    </xf>
    <xf numFmtId="0" fontId="23" fillId="6" borderId="2" xfId="0" applyFont="1" applyFill="1" applyBorder="1" applyAlignment="1">
      <alignment horizontal="center" vertical="center" readingOrder="1"/>
    </xf>
    <xf numFmtId="0" fontId="4" fillId="4" borderId="2" xfId="0" applyFont="1" applyFill="1" applyBorder="1" applyAlignment="1">
      <alignment horizontal="center" vertical="center"/>
    </xf>
    <xf numFmtId="166" fontId="3" fillId="3" borderId="2" xfId="0" applyNumberFormat="1" applyFont="1" applyFill="1" applyBorder="1" applyAlignment="1">
      <alignment horizontal="center" vertical="center"/>
    </xf>
    <xf numFmtId="0" fontId="6" fillId="5" borderId="2" xfId="0" applyFont="1" applyFill="1" applyBorder="1" applyAlignment="1">
      <alignment horizontal="center" vertical="center"/>
    </xf>
    <xf numFmtId="3" fontId="5" fillId="4" borderId="2" xfId="0" applyNumberFormat="1" applyFont="1" applyFill="1" applyBorder="1" applyAlignment="1">
      <alignment horizontal="center" vertical="center"/>
    </xf>
    <xf numFmtId="14" fontId="4" fillId="7" borderId="2" xfId="0" applyNumberFormat="1" applyFont="1" applyFill="1" applyBorder="1" applyAlignment="1">
      <alignment horizontal="center" vertical="center"/>
    </xf>
    <xf numFmtId="166" fontId="3" fillId="6" borderId="2" xfId="0" applyNumberFormat="1" applyFont="1" applyFill="1" applyBorder="1" applyAlignment="1">
      <alignment horizontal="center" vertical="center"/>
    </xf>
    <xf numFmtId="0" fontId="3" fillId="15" borderId="2" xfId="0" applyFont="1" applyFill="1" applyBorder="1" applyAlignment="1">
      <alignment horizontal="center" vertical="center"/>
    </xf>
    <xf numFmtId="10" fontId="3" fillId="31" borderId="2" xfId="0" applyNumberFormat="1" applyFont="1" applyFill="1" applyBorder="1" applyAlignment="1">
      <alignment horizontal="center" vertical="center"/>
    </xf>
    <xf numFmtId="0" fontId="24" fillId="28" borderId="2" xfId="0" applyFont="1" applyFill="1" applyBorder="1" applyAlignment="1">
      <alignment horizontal="center" vertical="center"/>
    </xf>
    <xf numFmtId="10" fontId="3" fillId="6" borderId="2" xfId="0" applyNumberFormat="1" applyFont="1" applyFill="1" applyBorder="1" applyAlignment="1">
      <alignment horizontal="center" vertical="center"/>
    </xf>
    <xf numFmtId="1" fontId="23" fillId="28" borderId="2" xfId="0" applyNumberFormat="1" applyFont="1" applyFill="1" applyBorder="1" applyAlignment="1">
      <alignment horizontal="center" vertical="center"/>
    </xf>
    <xf numFmtId="165" fontId="5" fillId="13" borderId="2" xfId="1" applyNumberFormat="1" applyFont="1" applyFill="1" applyBorder="1" applyAlignment="1">
      <alignment horizontal="center" vertical="center"/>
    </xf>
    <xf numFmtId="0" fontId="4" fillId="17" borderId="2" xfId="0" applyFont="1" applyFill="1" applyBorder="1" applyAlignment="1">
      <alignment horizontal="center" vertical="center"/>
    </xf>
    <xf numFmtId="14" fontId="4" fillId="17" borderId="2" xfId="0" applyNumberFormat="1" applyFont="1" applyFill="1" applyBorder="1" applyAlignment="1">
      <alignment horizontal="center" vertical="center"/>
    </xf>
    <xf numFmtId="0" fontId="3" fillId="31" borderId="2" xfId="0" applyFont="1" applyFill="1" applyBorder="1" applyAlignment="1">
      <alignment horizontal="center" vertical="center"/>
    </xf>
    <xf numFmtId="14" fontId="4" fillId="14" borderId="2" xfId="0" applyNumberFormat="1" applyFont="1" applyFill="1" applyBorder="1" applyAlignment="1">
      <alignment horizontal="center" vertical="center"/>
    </xf>
    <xf numFmtId="165" fontId="4" fillId="14" borderId="2" xfId="0" applyNumberFormat="1" applyFont="1" applyFill="1" applyBorder="1" applyAlignment="1">
      <alignment horizontal="center" vertical="center"/>
    </xf>
    <xf numFmtId="0" fontId="4" fillId="13" borderId="2" xfId="0" applyFont="1" applyFill="1" applyBorder="1" applyAlignment="1">
      <alignment horizontal="center" vertical="center"/>
    </xf>
    <xf numFmtId="0" fontId="4" fillId="31" borderId="2" xfId="0" applyFont="1" applyFill="1" applyBorder="1" applyAlignment="1">
      <alignment horizontal="center" vertical="center"/>
    </xf>
    <xf numFmtId="14" fontId="4" fillId="31" borderId="2" xfId="0" applyNumberFormat="1" applyFont="1" applyFill="1" applyBorder="1" applyAlignment="1">
      <alignment horizontal="center" vertical="center"/>
    </xf>
    <xf numFmtId="165" fontId="4" fillId="31" borderId="2" xfId="0" applyNumberFormat="1" applyFont="1" applyFill="1" applyBorder="1" applyAlignment="1">
      <alignment horizontal="center" vertical="center"/>
    </xf>
    <xf numFmtId="14" fontId="4" fillId="16" borderId="2" xfId="0" applyNumberFormat="1" applyFont="1" applyFill="1" applyBorder="1" applyAlignment="1">
      <alignment horizontal="center" vertical="center"/>
    </xf>
    <xf numFmtId="14" fontId="3" fillId="12" borderId="2" xfId="0" applyNumberFormat="1" applyFont="1" applyFill="1" applyBorder="1" applyAlignment="1">
      <alignment horizontal="center" vertical="center"/>
    </xf>
    <xf numFmtId="14" fontId="3" fillId="17" borderId="2" xfId="0" applyNumberFormat="1" applyFont="1" applyFill="1" applyBorder="1" applyAlignment="1">
      <alignment horizontal="center" vertical="center"/>
    </xf>
    <xf numFmtId="10" fontId="3" fillId="3" borderId="2" xfId="0" applyNumberFormat="1" applyFont="1" applyFill="1" applyBorder="1" applyAlignment="1">
      <alignment horizontal="center" vertical="center"/>
    </xf>
    <xf numFmtId="0" fontId="5" fillId="5" borderId="2" xfId="3" applyFont="1" applyFill="1" applyBorder="1" applyAlignment="1">
      <alignment horizontal="center" vertical="center"/>
    </xf>
    <xf numFmtId="0" fontId="6" fillId="6" borderId="2" xfId="0" applyFont="1" applyFill="1" applyBorder="1" applyAlignment="1">
      <alignment horizontal="center" vertical="center"/>
    </xf>
    <xf numFmtId="0" fontId="3" fillId="4" borderId="2" xfId="0" applyFont="1" applyFill="1" applyBorder="1" applyAlignment="1">
      <alignment horizontal="center" vertical="center"/>
    </xf>
    <xf numFmtId="0" fontId="6" fillId="3" borderId="2" xfId="4" applyFont="1" applyFill="1" applyBorder="1" applyAlignment="1">
      <alignment horizontal="center" vertical="center"/>
    </xf>
    <xf numFmtId="0" fontId="8" fillId="28" borderId="2" xfId="0" applyFont="1" applyFill="1" applyBorder="1" applyAlignment="1">
      <alignment horizontal="center" vertical="center"/>
    </xf>
    <xf numFmtId="3" fontId="4" fillId="11" borderId="2" xfId="0" applyNumberFormat="1" applyFont="1" applyFill="1" applyBorder="1" applyAlignment="1">
      <alignment horizontal="center" vertical="center"/>
    </xf>
    <xf numFmtId="0" fontId="2" fillId="5" borderId="2" xfId="4" applyFill="1" applyBorder="1" applyAlignment="1">
      <alignment horizontal="center" vertical="center"/>
    </xf>
    <xf numFmtId="0" fontId="5" fillId="5" borderId="2" xfId="0" applyFont="1" applyFill="1" applyBorder="1" applyAlignment="1">
      <alignment horizontal="center" vertical="center" readingOrder="1"/>
    </xf>
    <xf numFmtId="0" fontId="3" fillId="13" borderId="2" xfId="0" applyFont="1" applyFill="1" applyBorder="1" applyAlignment="1">
      <alignment horizontal="center" vertical="center"/>
    </xf>
    <xf numFmtId="167" fontId="4" fillId="14" borderId="2" xfId="0" applyNumberFormat="1" applyFont="1" applyFill="1" applyBorder="1" applyAlignment="1">
      <alignment horizontal="center" vertical="center"/>
    </xf>
    <xf numFmtId="0" fontId="5" fillId="5" borderId="2" xfId="4" applyFont="1" applyFill="1" applyBorder="1" applyAlignment="1">
      <alignment horizontal="center" vertical="center"/>
    </xf>
    <xf numFmtId="0" fontId="5" fillId="24" borderId="2" xfId="0" applyFont="1" applyFill="1" applyBorder="1" applyAlignment="1">
      <alignment horizontal="center" vertical="center"/>
    </xf>
    <xf numFmtId="14" fontId="3" fillId="10"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5" fillId="0" borderId="2" xfId="0" applyFont="1" applyBorder="1" applyAlignment="1">
      <alignment horizontal="center" vertical="center" wrapText="1"/>
    </xf>
    <xf numFmtId="0" fontId="9" fillId="14" borderId="2" xfId="0" applyFont="1" applyFill="1" applyBorder="1" applyAlignment="1">
      <alignment horizontal="center" vertical="center"/>
    </xf>
    <xf numFmtId="14" fontId="3" fillId="3" borderId="2" xfId="0" applyNumberFormat="1" applyFont="1" applyFill="1" applyBorder="1" applyAlignment="1">
      <alignment horizontal="center" vertical="center"/>
    </xf>
    <xf numFmtId="166" fontId="5" fillId="6" borderId="2" xfId="0" applyNumberFormat="1" applyFont="1" applyFill="1" applyBorder="1" applyAlignment="1">
      <alignment horizontal="center" vertical="center"/>
    </xf>
    <xf numFmtId="166" fontId="5" fillId="4" borderId="2" xfId="0" applyNumberFormat="1" applyFont="1" applyFill="1" applyBorder="1" applyAlignment="1">
      <alignment horizontal="center" vertical="center"/>
    </xf>
    <xf numFmtId="166" fontId="5" fillId="3" borderId="2" xfId="0" applyNumberFormat="1" applyFont="1" applyFill="1" applyBorder="1" applyAlignment="1">
      <alignment horizontal="center" vertical="center"/>
    </xf>
    <xf numFmtId="166" fontId="5" fillId="13"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0" fontId="5" fillId="6" borderId="2" xfId="3" applyFont="1" applyFill="1" applyBorder="1" applyAlignment="1">
      <alignment horizontal="center" vertical="center"/>
    </xf>
    <xf numFmtId="0" fontId="5" fillId="28" borderId="2" xfId="0" applyFont="1" applyFill="1" applyBorder="1" applyAlignment="1" applyProtection="1">
      <alignment horizontal="center" vertical="center"/>
      <protection locked="0"/>
    </xf>
    <xf numFmtId="0" fontId="3" fillId="33" borderId="2" xfId="0" applyFont="1" applyFill="1" applyBorder="1" applyAlignment="1">
      <alignment horizontal="center" vertical="center"/>
    </xf>
    <xf numFmtId="165" fontId="5" fillId="3" borderId="2" xfId="1" applyNumberFormat="1" applyFont="1" applyFill="1" applyBorder="1" applyAlignment="1">
      <alignment horizontal="center" vertical="center"/>
    </xf>
    <xf numFmtId="14" fontId="5" fillId="28" borderId="2" xfId="0" applyNumberFormat="1" applyFont="1" applyFill="1" applyBorder="1" applyAlignment="1" applyProtection="1">
      <alignment horizontal="center" vertical="center"/>
      <protection locked="0"/>
    </xf>
    <xf numFmtId="165" fontId="5" fillId="28" borderId="2" xfId="0" applyNumberFormat="1" applyFont="1" applyFill="1" applyBorder="1" applyAlignment="1" applyProtection="1">
      <alignment horizontal="center" vertical="center"/>
      <protection locked="0"/>
    </xf>
    <xf numFmtId="0" fontId="2" fillId="3" borderId="2" xfId="3" applyFill="1" applyBorder="1" applyAlignment="1">
      <alignment horizontal="center" vertical="center"/>
    </xf>
    <xf numFmtId="0" fontId="3" fillId="28" borderId="2" xfId="0" applyFont="1" applyFill="1" applyBorder="1" applyAlignment="1">
      <alignment horizontal="center" vertical="center" wrapText="1"/>
    </xf>
    <xf numFmtId="0" fontId="5" fillId="18" borderId="2" xfId="0" applyFont="1" applyFill="1" applyBorder="1" applyAlignment="1">
      <alignment horizontal="center" vertical="center"/>
    </xf>
    <xf numFmtId="0" fontId="2" fillId="3" borderId="2" xfId="4" applyFill="1" applyBorder="1" applyAlignment="1">
      <alignment horizontal="center" vertical="center"/>
    </xf>
    <xf numFmtId="0" fontId="5" fillId="3" borderId="2" xfId="3" applyFont="1" applyFill="1" applyBorder="1" applyAlignment="1">
      <alignment horizontal="center" vertical="center"/>
    </xf>
    <xf numFmtId="166" fontId="4" fillId="22" borderId="2"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165" fontId="23" fillId="18" borderId="2" xfId="0" applyNumberFormat="1" applyFont="1" applyFill="1" applyBorder="1" applyAlignment="1">
      <alignment horizontal="center" vertical="center"/>
    </xf>
    <xf numFmtId="0" fontId="23" fillId="31" borderId="2" xfId="0" applyFont="1" applyFill="1" applyBorder="1" applyAlignment="1">
      <alignment horizontal="center" vertical="center"/>
    </xf>
    <xf numFmtId="165" fontId="3" fillId="31" borderId="2" xfId="0" applyNumberFormat="1" applyFont="1" applyFill="1" applyBorder="1" applyAlignment="1">
      <alignment horizontal="center" vertical="center"/>
    </xf>
    <xf numFmtId="0" fontId="4" fillId="20" borderId="2" xfId="0" applyFont="1" applyFill="1" applyBorder="1" applyAlignment="1">
      <alignment horizontal="center" vertical="center"/>
    </xf>
    <xf numFmtId="3" fontId="3" fillId="20" borderId="2" xfId="0" applyNumberFormat="1" applyFont="1" applyFill="1" applyBorder="1" applyAlignment="1">
      <alignment horizontal="center" vertical="center"/>
    </xf>
    <xf numFmtId="14" fontId="4" fillId="20" borderId="2" xfId="0" applyNumberFormat="1" applyFont="1" applyFill="1" applyBorder="1" applyAlignment="1">
      <alignment horizontal="center" vertical="center"/>
    </xf>
    <xf numFmtId="166" fontId="4" fillId="6" borderId="2" xfId="0" applyNumberFormat="1" applyFont="1" applyFill="1" applyBorder="1" applyAlignment="1">
      <alignment horizontal="center" vertical="center"/>
    </xf>
    <xf numFmtId="166" fontId="4" fillId="21" borderId="2" xfId="0" applyNumberFormat="1" applyFont="1" applyFill="1" applyBorder="1" applyAlignment="1">
      <alignment horizontal="center" vertical="center"/>
    </xf>
    <xf numFmtId="0" fontId="5" fillId="21" borderId="2" xfId="0" applyFont="1" applyFill="1" applyBorder="1" applyAlignment="1">
      <alignment horizontal="center" vertical="center"/>
    </xf>
    <xf numFmtId="14" fontId="4" fillId="19" borderId="2" xfId="0" applyNumberFormat="1" applyFont="1" applyFill="1" applyBorder="1" applyAlignment="1">
      <alignment horizontal="center" vertical="center"/>
    </xf>
    <xf numFmtId="14" fontId="4" fillId="9" borderId="2" xfId="0" applyNumberFormat="1" applyFont="1" applyFill="1" applyBorder="1" applyAlignment="1">
      <alignment horizontal="center" vertical="center"/>
    </xf>
    <xf numFmtId="0" fontId="4" fillId="21" borderId="2" xfId="0" applyFont="1" applyFill="1" applyBorder="1" applyAlignment="1">
      <alignment horizontal="center" vertical="center"/>
    </xf>
    <xf numFmtId="0" fontId="2" fillId="6" borderId="2" xfId="4" applyFill="1" applyBorder="1" applyAlignment="1">
      <alignment horizontal="center" vertical="center"/>
    </xf>
    <xf numFmtId="0" fontId="23" fillId="19" borderId="2" xfId="0" applyFont="1" applyFill="1" applyBorder="1" applyAlignment="1">
      <alignment horizontal="center" vertical="center"/>
    </xf>
    <xf numFmtId="0" fontId="6" fillId="0" borderId="2" xfId="4" applyFont="1" applyBorder="1" applyAlignment="1">
      <alignment horizontal="center" vertical="center"/>
    </xf>
    <xf numFmtId="0" fontId="9" fillId="6" borderId="2" xfId="0" applyFont="1" applyFill="1" applyBorder="1" applyAlignment="1">
      <alignment horizontal="center" vertical="center"/>
    </xf>
    <xf numFmtId="165" fontId="11" fillId="0" borderId="2" xfId="1" applyNumberFormat="1" applyFont="1" applyBorder="1" applyAlignment="1">
      <alignment horizontal="center" vertical="center"/>
    </xf>
    <xf numFmtId="165" fontId="11" fillId="18" borderId="2" xfId="1" applyNumberFormat="1" applyFont="1" applyFill="1" applyBorder="1" applyAlignment="1">
      <alignment horizontal="center" vertical="center"/>
    </xf>
    <xf numFmtId="14" fontId="4" fillId="8" borderId="2" xfId="0" applyNumberFormat="1" applyFont="1" applyFill="1" applyBorder="1" applyAlignment="1">
      <alignment horizontal="center" vertical="center"/>
    </xf>
    <xf numFmtId="166" fontId="4" fillId="0" borderId="2" xfId="0" applyNumberFormat="1" applyFont="1" applyBorder="1" applyAlignment="1">
      <alignment horizontal="center" vertical="center"/>
    </xf>
    <xf numFmtId="0" fontId="14" fillId="3" borderId="2" xfId="0" applyFont="1" applyFill="1" applyBorder="1" applyAlignment="1">
      <alignment horizontal="center" vertical="center"/>
    </xf>
    <xf numFmtId="0" fontId="2" fillId="6" borderId="2" xfId="3" applyFill="1" applyBorder="1" applyAlignment="1">
      <alignment horizontal="center" vertical="center"/>
    </xf>
    <xf numFmtId="0" fontId="5" fillId="35" borderId="2" xfId="0" applyFont="1" applyFill="1" applyBorder="1" applyAlignment="1">
      <alignment horizontal="center" vertical="center"/>
    </xf>
    <xf numFmtId="14" fontId="5" fillId="35" borderId="2" xfId="0" applyNumberFormat="1" applyFont="1" applyFill="1" applyBorder="1" applyAlignment="1">
      <alignment horizontal="center" vertical="center"/>
    </xf>
    <xf numFmtId="165" fontId="5" fillId="35" borderId="2" xfId="0" applyNumberFormat="1" applyFont="1" applyFill="1" applyBorder="1" applyAlignment="1">
      <alignment horizontal="center" vertical="center"/>
    </xf>
    <xf numFmtId="0" fontId="6" fillId="3" borderId="2" xfId="0" applyFont="1" applyFill="1" applyBorder="1" applyAlignment="1">
      <alignment horizontal="center" vertical="center" wrapText="1"/>
    </xf>
    <xf numFmtId="0" fontId="3" fillId="24" borderId="2" xfId="0" applyFont="1" applyFill="1" applyBorder="1" applyAlignment="1">
      <alignment horizontal="center" vertical="center"/>
    </xf>
    <xf numFmtId="166" fontId="23" fillId="22" borderId="2" xfId="0" applyNumberFormat="1" applyFont="1" applyFill="1" applyBorder="1" applyAlignment="1">
      <alignment horizontal="center" vertical="center"/>
    </xf>
    <xf numFmtId="14" fontId="23" fillId="19" borderId="2" xfId="0" applyNumberFormat="1" applyFont="1" applyFill="1" applyBorder="1" applyAlignment="1">
      <alignment horizontal="center" vertical="center"/>
    </xf>
    <xf numFmtId="1" fontId="3" fillId="10" borderId="2" xfId="0" applyNumberFormat="1" applyFont="1" applyFill="1" applyBorder="1" applyAlignment="1">
      <alignment horizontal="center" vertical="center"/>
    </xf>
    <xf numFmtId="165" fontId="23" fillId="18" borderId="2" xfId="1" applyNumberFormat="1" applyFont="1" applyFill="1" applyBorder="1" applyAlignment="1">
      <alignment horizontal="center" vertical="center"/>
    </xf>
    <xf numFmtId="0" fontId="13" fillId="6" borderId="2" xfId="0" applyFont="1" applyFill="1" applyBorder="1" applyAlignment="1">
      <alignment horizontal="center" vertical="center"/>
    </xf>
    <xf numFmtId="165" fontId="3" fillId="3" borderId="2" xfId="1" applyNumberFormat="1" applyFont="1" applyFill="1" applyBorder="1" applyAlignment="1">
      <alignment horizontal="center" vertical="center"/>
    </xf>
    <xf numFmtId="165" fontId="13" fillId="18" borderId="2" xfId="1" applyNumberFormat="1" applyFont="1" applyFill="1" applyBorder="1" applyAlignment="1">
      <alignment horizontal="center" vertical="center"/>
    </xf>
    <xf numFmtId="165" fontId="3" fillId="18" borderId="2" xfId="1" applyNumberFormat="1" applyFont="1" applyFill="1" applyBorder="1" applyAlignment="1">
      <alignment horizontal="center" vertical="center"/>
    </xf>
    <xf numFmtId="165" fontId="5" fillId="0" borderId="2" xfId="1" applyNumberFormat="1" applyFont="1" applyBorder="1" applyAlignment="1">
      <alignment horizontal="center" vertical="center"/>
    </xf>
    <xf numFmtId="165" fontId="3" fillId="18" borderId="2" xfId="0" applyNumberFormat="1" applyFont="1" applyFill="1" applyBorder="1" applyAlignment="1">
      <alignment horizontal="center" vertical="center"/>
    </xf>
    <xf numFmtId="0" fontId="23" fillId="9" borderId="2" xfId="0" applyFont="1" applyFill="1" applyBorder="1" applyAlignment="1">
      <alignment horizontal="center" vertical="center"/>
    </xf>
    <xf numFmtId="167" fontId="4" fillId="9" borderId="2" xfId="0" applyNumberFormat="1" applyFont="1" applyFill="1" applyBorder="1" applyAlignment="1">
      <alignment horizontal="center" vertical="center"/>
    </xf>
    <xf numFmtId="0" fontId="24" fillId="0" borderId="2" xfId="0" applyFont="1" applyBorder="1" applyAlignment="1">
      <alignment horizontal="center" vertical="center"/>
    </xf>
    <xf numFmtId="9" fontId="4" fillId="6" borderId="2" xfId="0" applyNumberFormat="1" applyFont="1" applyFill="1" applyBorder="1" applyAlignment="1">
      <alignment horizontal="center" vertical="center"/>
    </xf>
    <xf numFmtId="166" fontId="23" fillId="6" borderId="2" xfId="0" applyNumberFormat="1" applyFont="1" applyFill="1" applyBorder="1" applyAlignment="1">
      <alignment horizontal="center" vertical="center"/>
    </xf>
    <xf numFmtId="165" fontId="3" fillId="21" borderId="2" xfId="0" applyNumberFormat="1" applyFont="1" applyFill="1" applyBorder="1" applyAlignment="1">
      <alignment horizontal="center" vertical="center"/>
    </xf>
    <xf numFmtId="0" fontId="2" fillId="0" borderId="2" xfId="3" applyBorder="1" applyAlignment="1">
      <alignment horizontal="center" vertical="center"/>
    </xf>
    <xf numFmtId="2" fontId="3" fillId="28" borderId="2" xfId="0" applyNumberFormat="1" applyFont="1" applyFill="1" applyBorder="1" applyAlignment="1">
      <alignment horizontal="center" vertical="center"/>
    </xf>
    <xf numFmtId="0" fontId="3" fillId="28" borderId="2" xfId="0" applyFont="1" applyFill="1" applyBorder="1" applyAlignment="1">
      <alignment vertical="center"/>
    </xf>
    <xf numFmtId="14" fontId="3" fillId="28" borderId="2" xfId="0" applyNumberFormat="1" applyFont="1" applyFill="1" applyBorder="1" applyAlignment="1">
      <alignment vertical="center"/>
    </xf>
    <xf numFmtId="0" fontId="23" fillId="22" borderId="2" xfId="0" applyFont="1" applyFill="1" applyBorder="1" applyAlignment="1">
      <alignment vertical="center"/>
    </xf>
    <xf numFmtId="0" fontId="4" fillId="4" borderId="2" xfId="0" applyFont="1" applyFill="1" applyBorder="1" applyAlignment="1">
      <alignment vertical="center"/>
    </xf>
    <xf numFmtId="0" fontId="2" fillId="0" borderId="2" xfId="4" applyBorder="1" applyAlignment="1">
      <alignment horizontal="center" vertical="center"/>
    </xf>
    <xf numFmtId="14" fontId="5" fillId="2" borderId="2" xfId="0" applyNumberFormat="1" applyFont="1" applyFill="1" applyBorder="1" applyAlignment="1">
      <alignment horizontal="center" vertical="center"/>
    </xf>
    <xf numFmtId="165" fontId="5" fillId="2" borderId="2" xfId="0" applyNumberFormat="1" applyFont="1" applyFill="1" applyBorder="1" applyAlignment="1">
      <alignment horizontal="center" vertical="center"/>
    </xf>
    <xf numFmtId="0" fontId="0" fillId="2" borderId="2" xfId="0" applyFill="1" applyBorder="1" applyAlignment="1">
      <alignment horizontal="center" vertical="center"/>
    </xf>
    <xf numFmtId="0" fontId="5" fillId="28" borderId="2" xfId="0" applyFont="1" applyFill="1" applyBorder="1" applyAlignment="1">
      <alignment horizontal="center" vertical="center" wrapText="1"/>
    </xf>
    <xf numFmtId="0" fontId="23" fillId="0" borderId="2" xfId="0" applyFont="1" applyBorder="1" applyAlignment="1">
      <alignment vertical="center"/>
    </xf>
    <xf numFmtId="0" fontId="3" fillId="3" borderId="2" xfId="0" applyFont="1" applyFill="1" applyBorder="1" applyAlignment="1">
      <alignment vertical="center"/>
    </xf>
    <xf numFmtId="0" fontId="5" fillId="4" borderId="2" xfId="0" applyFont="1" applyFill="1" applyBorder="1" applyAlignment="1">
      <alignment vertical="center"/>
    </xf>
    <xf numFmtId="0" fontId="5" fillId="3" borderId="2" xfId="0" applyFont="1" applyFill="1" applyBorder="1" applyAlignment="1">
      <alignment vertical="center"/>
    </xf>
    <xf numFmtId="0" fontId="5" fillId="3" borderId="2" xfId="0" applyFont="1" applyFill="1" applyBorder="1" applyAlignment="1">
      <alignment vertical="center" wrapText="1"/>
    </xf>
    <xf numFmtId="0" fontId="5" fillId="5" borderId="2" xfId="0" applyFont="1" applyFill="1" applyBorder="1" applyAlignment="1">
      <alignment vertical="center"/>
    </xf>
    <xf numFmtId="0" fontId="6" fillId="5" borderId="2" xfId="4" applyFont="1" applyFill="1" applyBorder="1" applyAlignment="1">
      <alignment vertical="center" wrapText="1"/>
    </xf>
    <xf numFmtId="165" fontId="5" fillId="4" borderId="2" xfId="1" applyNumberFormat="1" applyFont="1" applyFill="1" applyBorder="1" applyAlignment="1">
      <alignment vertical="center"/>
    </xf>
    <xf numFmtId="165" fontId="3" fillId="3" borderId="2" xfId="0" applyNumberFormat="1" applyFont="1" applyFill="1" applyBorder="1" applyAlignment="1">
      <alignment vertical="center"/>
    </xf>
    <xf numFmtId="14" fontId="5" fillId="28" borderId="2" xfId="0" applyNumberFormat="1" applyFont="1" applyFill="1" applyBorder="1" applyAlignment="1">
      <alignment vertical="center"/>
    </xf>
    <xf numFmtId="165" fontId="5" fillId="28" borderId="2" xfId="0" applyNumberFormat="1" applyFont="1" applyFill="1" applyBorder="1" applyAlignment="1">
      <alignment vertical="center"/>
    </xf>
    <xf numFmtId="165" fontId="3" fillId="28" borderId="2" xfId="0" applyNumberFormat="1" applyFont="1" applyFill="1" applyBorder="1" applyAlignment="1">
      <alignment vertical="center"/>
    </xf>
    <xf numFmtId="165" fontId="5" fillId="18" borderId="2" xfId="1" applyNumberFormat="1" applyFont="1" applyFill="1" applyBorder="1" applyAlignment="1">
      <alignment vertical="center"/>
    </xf>
    <xf numFmtId="10" fontId="3" fillId="31" borderId="2" xfId="0" applyNumberFormat="1" applyFont="1" applyFill="1" applyBorder="1" applyAlignment="1">
      <alignment vertical="center"/>
    </xf>
    <xf numFmtId="14" fontId="5" fillId="18" borderId="2" xfId="0" applyNumberFormat="1" applyFont="1" applyFill="1" applyBorder="1" applyAlignment="1">
      <alignment vertical="center"/>
    </xf>
    <xf numFmtId="0" fontId="5" fillId="4" borderId="2" xfId="0" applyFont="1" applyFill="1" applyBorder="1" applyAlignment="1">
      <alignment vertical="center" wrapText="1"/>
    </xf>
    <xf numFmtId="0" fontId="5" fillId="6" borderId="2" xfId="0" applyFont="1" applyFill="1" applyBorder="1" applyAlignment="1">
      <alignment vertical="center" wrapText="1"/>
    </xf>
    <xf numFmtId="0" fontId="0" fillId="0" borderId="0" xfId="0" applyAlignment="1">
      <alignment horizontal="left" vertical="center"/>
    </xf>
    <xf numFmtId="0" fontId="5" fillId="28" borderId="2" xfId="0" applyFont="1" applyFill="1" applyBorder="1" applyAlignment="1">
      <alignment horizontal="left" vertical="center"/>
    </xf>
    <xf numFmtId="0" fontId="3" fillId="28" borderId="2" xfId="0" applyFont="1" applyFill="1" applyBorder="1" applyAlignment="1">
      <alignment horizontal="left" vertical="center"/>
    </xf>
    <xf numFmtId="0" fontId="5" fillId="33" borderId="2" xfId="0" applyFont="1" applyFill="1" applyBorder="1" applyAlignment="1">
      <alignment horizontal="left" vertical="center"/>
    </xf>
    <xf numFmtId="0" fontId="5" fillId="2" borderId="2" xfId="0" applyFont="1" applyFill="1" applyBorder="1" applyAlignment="1">
      <alignment horizontal="left" vertical="center"/>
    </xf>
    <xf numFmtId="0" fontId="5" fillId="28" borderId="2" xfId="0" applyFont="1" applyFill="1" applyBorder="1" applyAlignment="1" applyProtection="1">
      <alignment horizontal="left" vertical="center"/>
      <protection locked="0"/>
    </xf>
    <xf numFmtId="0" fontId="0" fillId="2" borderId="2" xfId="0" applyFill="1" applyBorder="1" applyAlignment="1">
      <alignment horizontal="left" vertical="center"/>
    </xf>
    <xf numFmtId="0" fontId="0" fillId="28" borderId="2" xfId="0" applyFill="1" applyBorder="1" applyAlignment="1">
      <alignment horizontal="left" vertical="center"/>
    </xf>
    <xf numFmtId="0" fontId="23" fillId="21" borderId="2" xfId="0" applyFont="1" applyFill="1" applyBorder="1" applyAlignment="1">
      <alignment horizontal="left" vertical="center"/>
    </xf>
    <xf numFmtId="1" fontId="3" fillId="28" borderId="2" xfId="0" applyNumberFormat="1" applyFont="1" applyFill="1" applyBorder="1" applyAlignment="1">
      <alignment horizontal="left" vertical="center"/>
    </xf>
    <xf numFmtId="0" fontId="3" fillId="21" borderId="2" xfId="0" applyFont="1" applyFill="1" applyBorder="1" applyAlignment="1">
      <alignment horizontal="left" vertical="center"/>
    </xf>
    <xf numFmtId="0" fontId="3" fillId="28" borderId="0" xfId="0" applyFont="1" applyFill="1" applyAlignment="1">
      <alignment horizontal="left" vertical="center"/>
    </xf>
    <xf numFmtId="0" fontId="3" fillId="28" borderId="44" xfId="0" applyFont="1" applyFill="1" applyBorder="1" applyAlignment="1">
      <alignment horizontal="left" vertical="center"/>
    </xf>
    <xf numFmtId="0" fontId="3" fillId="28" borderId="14" xfId="0" applyFont="1" applyFill="1" applyBorder="1" applyAlignment="1">
      <alignment horizontal="left" vertical="center"/>
    </xf>
    <xf numFmtId="0" fontId="3" fillId="28" borderId="40" xfId="0" applyFont="1" applyFill="1" applyBorder="1" applyAlignment="1">
      <alignment horizontal="left" vertical="center"/>
    </xf>
    <xf numFmtId="0" fontId="23" fillId="11" borderId="2" xfId="0" applyFont="1" applyFill="1" applyBorder="1" applyAlignment="1">
      <alignment horizontal="center" vertical="center"/>
    </xf>
    <xf numFmtId="165" fontId="23" fillId="11" borderId="2" xfId="0" applyNumberFormat="1" applyFont="1" applyFill="1" applyBorder="1" applyAlignment="1">
      <alignment horizontal="center" vertical="center"/>
    </xf>
    <xf numFmtId="14" fontId="4" fillId="2" borderId="2" xfId="0" applyNumberFormat="1" applyFont="1" applyFill="1" applyBorder="1" applyAlignment="1">
      <alignment horizontal="center" vertical="center"/>
    </xf>
    <xf numFmtId="0" fontId="23" fillId="8" borderId="2" xfId="0" applyFont="1" applyFill="1" applyBorder="1" applyAlignment="1">
      <alignment horizontal="center" vertical="center"/>
    </xf>
    <xf numFmtId="14" fontId="3" fillId="0" borderId="2" xfId="0" applyNumberFormat="1" applyFont="1" applyBorder="1" applyAlignment="1">
      <alignment horizontal="center" vertical="center"/>
    </xf>
    <xf numFmtId="0" fontId="3" fillId="37" borderId="2" xfId="0" applyFont="1" applyFill="1" applyBorder="1" applyAlignment="1">
      <alignment horizontal="center" vertical="center"/>
    </xf>
    <xf numFmtId="0" fontId="4" fillId="36" borderId="2" xfId="0" applyFont="1" applyFill="1" applyBorder="1" applyAlignment="1">
      <alignment horizontal="center" vertical="center"/>
    </xf>
    <xf numFmtId="14" fontId="4" fillId="36" borderId="2" xfId="0" applyNumberFormat="1" applyFont="1" applyFill="1" applyBorder="1" applyAlignment="1">
      <alignment horizontal="center" vertical="center"/>
    </xf>
    <xf numFmtId="3" fontId="4" fillId="36"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14" fontId="23" fillId="11" borderId="2" xfId="0" applyNumberFormat="1" applyFont="1" applyFill="1" applyBorder="1" applyAlignment="1">
      <alignment horizontal="center" vertical="center"/>
    </xf>
    <xf numFmtId="14"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14" fontId="4" fillId="0" borderId="2" xfId="0" applyNumberFormat="1" applyFont="1" applyBorder="1" applyAlignment="1">
      <alignment horizontal="center" vertical="center"/>
    </xf>
    <xf numFmtId="0" fontId="7" fillId="2" borderId="2" xfId="0" applyFont="1" applyFill="1" applyBorder="1" applyAlignment="1">
      <alignment horizontal="center" vertical="center"/>
    </xf>
    <xf numFmtId="0" fontId="24" fillId="2" borderId="2" xfId="0" applyFont="1" applyFill="1" applyBorder="1" applyAlignment="1">
      <alignment horizontal="center" vertical="center"/>
    </xf>
    <xf numFmtId="14" fontId="7" fillId="2" borderId="2" xfId="0" applyNumberFormat="1" applyFont="1" applyFill="1" applyBorder="1" applyAlignment="1">
      <alignment horizontal="center" vertical="center"/>
    </xf>
    <xf numFmtId="0" fontId="24" fillId="38" borderId="2" xfId="0" applyFont="1" applyFill="1" applyBorder="1" applyAlignment="1">
      <alignment horizontal="center" vertical="center"/>
    </xf>
    <xf numFmtId="14" fontId="24" fillId="38" borderId="2" xfId="0" applyNumberFormat="1" applyFont="1" applyFill="1" applyBorder="1" applyAlignment="1">
      <alignment horizontal="center" vertical="center"/>
    </xf>
    <xf numFmtId="0" fontId="7" fillId="38" borderId="2" xfId="0" applyFont="1" applyFill="1" applyBorder="1" applyAlignment="1">
      <alignment horizontal="center" vertical="center"/>
    </xf>
    <xf numFmtId="14" fontId="7" fillId="38" borderId="2" xfId="0" applyNumberFormat="1" applyFont="1" applyFill="1" applyBorder="1" applyAlignment="1">
      <alignment horizontal="center" vertical="center"/>
    </xf>
    <xf numFmtId="168" fontId="24" fillId="38" borderId="2" xfId="0" applyNumberFormat="1" applyFont="1" applyFill="1" applyBorder="1" applyAlignment="1">
      <alignment horizontal="center" vertical="center"/>
    </xf>
    <xf numFmtId="3" fontId="7" fillId="38" borderId="2" xfId="0" applyNumberFormat="1" applyFont="1" applyFill="1" applyBorder="1" applyAlignment="1">
      <alignment horizontal="center" vertical="center"/>
    </xf>
    <xf numFmtId="0" fontId="23" fillId="17" borderId="2" xfId="0" applyFont="1" applyFill="1" applyBorder="1" applyAlignment="1">
      <alignment horizontal="center" vertical="center"/>
    </xf>
    <xf numFmtId="14" fontId="23" fillId="17" borderId="2" xfId="0" applyNumberFormat="1" applyFont="1" applyFill="1" applyBorder="1" applyAlignment="1">
      <alignment horizontal="center" vertical="center"/>
    </xf>
    <xf numFmtId="14" fontId="3" fillId="18" borderId="43" xfId="0" applyNumberFormat="1" applyFont="1" applyFill="1" applyBorder="1" applyAlignment="1">
      <alignment horizontal="center" vertical="center"/>
    </xf>
    <xf numFmtId="14" fontId="3" fillId="18" borderId="11" xfId="0" applyNumberFormat="1" applyFont="1" applyFill="1" applyBorder="1" applyAlignment="1">
      <alignment horizontal="center" vertical="center"/>
    </xf>
    <xf numFmtId="14" fontId="3" fillId="18" borderId="7" xfId="0" applyNumberFormat="1" applyFont="1" applyFill="1" applyBorder="1" applyAlignment="1">
      <alignment horizontal="center" vertical="center"/>
    </xf>
    <xf numFmtId="14" fontId="4" fillId="24" borderId="16" xfId="0" applyNumberFormat="1" applyFont="1" applyFill="1" applyBorder="1" applyAlignment="1">
      <alignment horizontal="center" vertical="center"/>
    </xf>
    <xf numFmtId="14" fontId="3" fillId="18" borderId="38" xfId="0" applyNumberFormat="1" applyFont="1" applyFill="1" applyBorder="1" applyAlignment="1">
      <alignment horizontal="center" vertical="center"/>
    </xf>
    <xf numFmtId="0" fontId="2" fillId="0" borderId="43" xfId="3" applyBorder="1" applyAlignment="1">
      <alignment horizontal="center" vertical="center"/>
    </xf>
    <xf numFmtId="0" fontId="0" fillId="0" borderId="2" xfId="0" applyBorder="1" applyAlignment="1">
      <alignment wrapText="1"/>
    </xf>
    <xf numFmtId="0" fontId="3" fillId="6" borderId="2" xfId="0" applyFont="1" applyFill="1" applyBorder="1" applyAlignment="1">
      <alignment horizontal="center" vertical="center" wrapText="1"/>
    </xf>
    <xf numFmtId="0" fontId="0" fillId="0" borderId="2" xfId="0" applyBorder="1"/>
    <xf numFmtId="0" fontId="23" fillId="6" borderId="2" xfId="0" applyFont="1" applyFill="1" applyBorder="1" applyAlignment="1">
      <alignment horizontal="center" vertical="center" wrapText="1"/>
    </xf>
    <xf numFmtId="0" fontId="23" fillId="22" borderId="2" xfId="0" applyFont="1" applyFill="1" applyBorder="1" applyAlignment="1">
      <alignment horizontal="center" vertical="center" wrapText="1"/>
    </xf>
    <xf numFmtId="2" fontId="23" fillId="22" borderId="2" xfId="0" applyNumberFormat="1" applyFont="1" applyFill="1" applyBorder="1" applyAlignment="1">
      <alignment horizontal="center" vertical="center"/>
    </xf>
    <xf numFmtId="2" fontId="23" fillId="6" borderId="2" xfId="0" applyNumberFormat="1" applyFont="1" applyFill="1" applyBorder="1" applyAlignment="1">
      <alignment horizontal="center" vertical="center" readingOrder="1"/>
    </xf>
    <xf numFmtId="2" fontId="0" fillId="0" borderId="0" xfId="0" applyNumberFormat="1" applyAlignment="1">
      <alignment horizontal="center" vertical="center"/>
    </xf>
    <xf numFmtId="2" fontId="23" fillId="6" borderId="2" xfId="0" applyNumberFormat="1" applyFont="1" applyFill="1" applyBorder="1" applyAlignment="1">
      <alignment horizontal="center" vertical="center"/>
    </xf>
    <xf numFmtId="2" fontId="23" fillId="3" borderId="2" xfId="0" applyNumberFormat="1" applyFont="1" applyFill="1" applyBorder="1" applyAlignment="1">
      <alignment horizontal="center" vertical="center"/>
    </xf>
    <xf numFmtId="2" fontId="23" fillId="22" borderId="2" xfId="0" applyNumberFormat="1" applyFont="1" applyFill="1" applyBorder="1" applyAlignment="1">
      <alignment horizontal="center" vertical="center" wrapText="1"/>
    </xf>
    <xf numFmtId="2" fontId="3" fillId="21" borderId="2" xfId="0" applyNumberFormat="1" applyFont="1" applyFill="1" applyBorder="1" applyAlignment="1">
      <alignment horizontal="center" vertical="center"/>
    </xf>
    <xf numFmtId="2" fontId="3" fillId="6" borderId="2" xfId="0" applyNumberFormat="1" applyFont="1" applyFill="1" applyBorder="1" applyAlignment="1">
      <alignment horizontal="center" vertical="center"/>
    </xf>
    <xf numFmtId="2" fontId="3" fillId="3" borderId="2" xfId="0" applyNumberFormat="1" applyFont="1" applyFill="1" applyBorder="1" applyAlignment="1">
      <alignment horizontal="center" vertical="center"/>
    </xf>
    <xf numFmtId="2" fontId="3" fillId="6" borderId="2" xfId="0" applyNumberFormat="1" applyFont="1" applyFill="1" applyBorder="1" applyAlignment="1">
      <alignment horizontal="center" vertical="center" wrapText="1"/>
    </xf>
    <xf numFmtId="2" fontId="3" fillId="6" borderId="0" xfId="0" applyNumberFormat="1" applyFont="1" applyFill="1" applyAlignment="1">
      <alignment horizontal="center" vertical="center"/>
    </xf>
    <xf numFmtId="2" fontId="3" fillId="6" borderId="14" xfId="0" applyNumberFormat="1" applyFont="1" applyFill="1" applyBorder="1" applyAlignment="1">
      <alignment horizontal="center" vertical="center"/>
    </xf>
    <xf numFmtId="2" fontId="3" fillId="0" borderId="0" xfId="0" applyNumberFormat="1" applyFont="1" applyAlignment="1">
      <alignment horizontal="center" vertical="center"/>
    </xf>
    <xf numFmtId="2" fontId="3" fillId="0" borderId="2" xfId="0" applyNumberFormat="1" applyFont="1" applyBorder="1" applyAlignment="1">
      <alignment horizontal="center" vertical="center"/>
    </xf>
    <xf numFmtId="2" fontId="3" fillId="0" borderId="40" xfId="0" applyNumberFormat="1" applyFont="1" applyBorder="1" applyAlignment="1">
      <alignment horizontal="center" vertical="center"/>
    </xf>
    <xf numFmtId="1" fontId="23" fillId="22" borderId="2" xfId="0" applyNumberFormat="1" applyFont="1" applyFill="1" applyBorder="1" applyAlignment="1">
      <alignment horizontal="center" vertical="center"/>
    </xf>
    <xf numFmtId="1" fontId="3" fillId="3" borderId="2" xfId="0" applyNumberFormat="1" applyFont="1" applyFill="1" applyBorder="1" applyAlignment="1">
      <alignment horizontal="center" vertical="center"/>
    </xf>
    <xf numFmtId="0" fontId="16" fillId="43" borderId="2" xfId="0" applyFont="1" applyFill="1" applyBorder="1" applyAlignment="1">
      <alignment horizontal="center" vertical="center"/>
    </xf>
    <xf numFmtId="0" fontId="16" fillId="43" borderId="2" xfId="0" applyFont="1" applyFill="1" applyBorder="1" applyAlignment="1">
      <alignment vertical="center"/>
    </xf>
    <xf numFmtId="0" fontId="22" fillId="43" borderId="2" xfId="0" applyFont="1" applyFill="1" applyBorder="1" applyAlignment="1">
      <alignment horizontal="center" vertical="center"/>
    </xf>
    <xf numFmtId="49" fontId="16" fillId="43" borderId="2" xfId="0" applyNumberFormat="1" applyFont="1" applyFill="1" applyBorder="1" applyAlignment="1">
      <alignment horizontal="center" vertical="center"/>
    </xf>
    <xf numFmtId="0" fontId="3" fillId="43" borderId="2" xfId="0" applyFont="1" applyFill="1" applyBorder="1" applyAlignment="1">
      <alignment horizontal="center" vertical="center"/>
    </xf>
    <xf numFmtId="166" fontId="4" fillId="3" borderId="2" xfId="0" applyNumberFormat="1" applyFont="1" applyFill="1" applyBorder="1" applyAlignment="1">
      <alignment horizontal="center" vertical="center"/>
    </xf>
    <xf numFmtId="14" fontId="3" fillId="6" borderId="2" xfId="0" applyNumberFormat="1" applyFont="1" applyFill="1" applyBorder="1" applyAlignment="1">
      <alignment horizontal="center" vertical="center"/>
    </xf>
    <xf numFmtId="0" fontId="3" fillId="6" borderId="46" xfId="0" applyFont="1" applyFill="1" applyBorder="1" applyAlignment="1">
      <alignment horizontal="center" vertical="center"/>
    </xf>
    <xf numFmtId="0" fontId="3" fillId="0" borderId="69" xfId="0" applyFont="1" applyBorder="1" applyAlignment="1">
      <alignment horizontal="center" vertical="center"/>
    </xf>
    <xf numFmtId="0" fontId="3" fillId="2" borderId="70" xfId="0" applyFont="1" applyFill="1" applyBorder="1" applyAlignment="1">
      <alignment horizontal="center" vertical="center"/>
    </xf>
    <xf numFmtId="0" fontId="3" fillId="0" borderId="70" xfId="0" applyFont="1" applyBorder="1" applyAlignment="1">
      <alignment horizontal="center" vertical="center"/>
    </xf>
    <xf numFmtId="0" fontId="3" fillId="2" borderId="71" xfId="0" applyFont="1" applyFill="1" applyBorder="1" applyAlignment="1">
      <alignment horizontal="center" vertical="center"/>
    </xf>
    <xf numFmtId="49" fontId="16" fillId="27" borderId="44" xfId="0" applyNumberFormat="1" applyFont="1" applyFill="1" applyBorder="1" applyAlignment="1">
      <alignment horizontal="center" vertical="center"/>
    </xf>
    <xf numFmtId="0" fontId="5" fillId="5" borderId="44" xfId="0" applyFont="1" applyFill="1" applyBorder="1" applyAlignment="1">
      <alignment horizontal="center" vertical="center" wrapText="1"/>
    </xf>
    <xf numFmtId="14" fontId="3" fillId="6" borderId="44" xfId="0" applyNumberFormat="1" applyFont="1" applyFill="1" applyBorder="1" applyAlignment="1">
      <alignment horizontal="center" vertical="center"/>
    </xf>
    <xf numFmtId="49" fontId="16" fillId="27" borderId="40" xfId="0" applyNumberFormat="1" applyFont="1" applyFill="1" applyBorder="1" applyAlignment="1">
      <alignment horizontal="center" vertical="center"/>
    </xf>
    <xf numFmtId="14" fontId="3" fillId="6" borderId="40" xfId="0" applyNumberFormat="1" applyFont="1" applyFill="1" applyBorder="1" applyAlignment="1">
      <alignment horizontal="center" vertical="center"/>
    </xf>
    <xf numFmtId="0" fontId="5" fillId="5" borderId="44" xfId="0" applyFont="1" applyFill="1" applyBorder="1" applyAlignment="1">
      <alignment horizontal="center" vertical="center"/>
    </xf>
    <xf numFmtId="1" fontId="3" fillId="0" borderId="44" xfId="0" applyNumberFormat="1" applyFont="1" applyBorder="1" applyAlignment="1">
      <alignment horizontal="center" vertical="center"/>
    </xf>
    <xf numFmtId="0" fontId="3" fillId="31" borderId="48" xfId="0" applyFont="1" applyFill="1" applyBorder="1" applyAlignment="1">
      <alignment horizontal="center" vertical="center"/>
    </xf>
    <xf numFmtId="0" fontId="3" fillId="17" borderId="68" xfId="0" applyFont="1" applyFill="1" applyBorder="1" applyAlignment="1">
      <alignment horizontal="center" vertical="center"/>
    </xf>
    <xf numFmtId="0" fontId="5" fillId="0" borderId="72" xfId="3" applyFont="1" applyBorder="1" applyAlignment="1">
      <alignment horizontal="center" vertical="center"/>
    </xf>
    <xf numFmtId="0" fontId="5" fillId="5" borderId="40" xfId="0" applyFont="1" applyFill="1" applyBorder="1" applyAlignment="1">
      <alignment horizontal="center" vertical="center" wrapText="1"/>
    </xf>
    <xf numFmtId="0" fontId="3" fillId="6" borderId="50" xfId="0" applyFont="1" applyFill="1" applyBorder="1" applyAlignment="1">
      <alignment horizontal="center" vertical="center"/>
    </xf>
    <xf numFmtId="2" fontId="3" fillId="6" borderId="50" xfId="0" applyNumberFormat="1" applyFont="1" applyFill="1" applyBorder="1" applyAlignment="1">
      <alignment horizontal="center" vertical="center"/>
    </xf>
    <xf numFmtId="0" fontId="3" fillId="31" borderId="41" xfId="0" applyFont="1" applyFill="1" applyBorder="1" applyAlignment="1">
      <alignment horizontal="center" vertical="center"/>
    </xf>
    <xf numFmtId="0" fontId="3" fillId="3" borderId="20" xfId="0" applyFont="1" applyFill="1" applyBorder="1" applyAlignment="1">
      <alignment horizontal="center" vertical="center"/>
    </xf>
    <xf numFmtId="0" fontId="16" fillId="43" borderId="47" xfId="0" applyFont="1" applyFill="1" applyBorder="1" applyAlignment="1">
      <alignment horizontal="center" vertical="center"/>
    </xf>
    <xf numFmtId="0" fontId="16" fillId="43" borderId="44" xfId="0" applyFont="1" applyFill="1" applyBorder="1" applyAlignment="1">
      <alignment horizontal="center" vertical="center"/>
    </xf>
    <xf numFmtId="0" fontId="5" fillId="4" borderId="44" xfId="0" applyFont="1" applyFill="1" applyBorder="1" applyAlignment="1">
      <alignment horizontal="center" vertical="center"/>
    </xf>
    <xf numFmtId="0" fontId="2" fillId="5" borderId="44" xfId="3" applyFill="1" applyBorder="1" applyAlignment="1">
      <alignment horizontal="center" vertical="center"/>
    </xf>
    <xf numFmtId="0" fontId="5" fillId="3" borderId="44" xfId="0" applyFont="1" applyFill="1" applyBorder="1" applyAlignment="1">
      <alignment horizontal="center" vertical="center"/>
    </xf>
    <xf numFmtId="0" fontId="5" fillId="6" borderId="44" xfId="0" applyFont="1" applyFill="1" applyBorder="1" applyAlignment="1">
      <alignment horizontal="center" vertical="center"/>
    </xf>
    <xf numFmtId="165" fontId="5" fillId="4" borderId="44" xfId="1" applyNumberFormat="1" applyFont="1" applyFill="1" applyBorder="1" applyAlignment="1">
      <alignment horizontal="center" vertical="center"/>
    </xf>
    <xf numFmtId="0" fontId="5" fillId="24" borderId="44" xfId="0" applyFont="1" applyFill="1" applyBorder="1" applyAlignment="1">
      <alignment horizontal="center" vertical="center" wrapText="1"/>
    </xf>
    <xf numFmtId="0" fontId="5" fillId="28" borderId="44" xfId="0" applyFont="1" applyFill="1" applyBorder="1" applyAlignment="1">
      <alignment horizontal="center" vertical="center"/>
    </xf>
    <xf numFmtId="14" fontId="5" fillId="28" borderId="44" xfId="0" applyNumberFormat="1" applyFont="1" applyFill="1" applyBorder="1" applyAlignment="1">
      <alignment horizontal="center" vertical="center"/>
    </xf>
    <xf numFmtId="165" fontId="5" fillId="28" borderId="44" xfId="0" applyNumberFormat="1" applyFont="1" applyFill="1" applyBorder="1" applyAlignment="1">
      <alignment horizontal="center" vertical="center"/>
    </xf>
    <xf numFmtId="0" fontId="5" fillId="28" borderId="44" xfId="0" applyFont="1" applyFill="1" applyBorder="1" applyAlignment="1">
      <alignment horizontal="left" vertical="center"/>
    </xf>
    <xf numFmtId="165" fontId="5" fillId="18" borderId="44" xfId="1" applyNumberFormat="1" applyFont="1" applyFill="1" applyBorder="1" applyAlignment="1">
      <alignment horizontal="center" vertical="center"/>
    </xf>
    <xf numFmtId="165" fontId="5" fillId="6" borderId="44" xfId="1" applyNumberFormat="1" applyFont="1" applyFill="1" applyBorder="1" applyAlignment="1">
      <alignment horizontal="center" vertical="center"/>
    </xf>
    <xf numFmtId="9" fontId="3" fillId="3" borderId="44" xfId="0" applyNumberFormat="1" applyFont="1" applyFill="1" applyBorder="1" applyAlignment="1">
      <alignment horizontal="center" vertical="center"/>
    </xf>
    <xf numFmtId="166" fontId="5" fillId="18" borderId="44" xfId="0" applyNumberFormat="1" applyFont="1" applyFill="1" applyBorder="1" applyAlignment="1">
      <alignment horizontal="center" vertical="center"/>
    </xf>
    <xf numFmtId="14" fontId="5" fillId="18" borderId="44" xfId="0" applyNumberFormat="1" applyFont="1" applyFill="1" applyBorder="1" applyAlignment="1">
      <alignment horizontal="center" vertical="center"/>
    </xf>
    <xf numFmtId="0" fontId="4" fillId="7" borderId="44" xfId="0" applyFont="1" applyFill="1" applyBorder="1" applyAlignment="1">
      <alignment horizontal="center" vertical="center"/>
    </xf>
    <xf numFmtId="0" fontId="4" fillId="8" borderId="44" xfId="0" applyFont="1" applyFill="1" applyBorder="1" applyAlignment="1">
      <alignment horizontal="center" vertical="center"/>
    </xf>
    <xf numFmtId="0" fontId="4" fillId="9" borderId="44" xfId="0" applyFont="1" applyFill="1" applyBorder="1" applyAlignment="1">
      <alignment horizontal="center" vertical="center"/>
    </xf>
    <xf numFmtId="0" fontId="23" fillId="28" borderId="44" xfId="0" applyFont="1" applyFill="1" applyBorder="1" applyAlignment="1">
      <alignment horizontal="center" vertical="center"/>
    </xf>
    <xf numFmtId="0" fontId="23" fillId="6" borderId="44" xfId="0" applyFont="1" applyFill="1" applyBorder="1" applyAlignment="1">
      <alignment horizontal="center" vertical="center" readingOrder="1"/>
    </xf>
    <xf numFmtId="2" fontId="23" fillId="6" borderId="44" xfId="0" applyNumberFormat="1" applyFont="1" applyFill="1" applyBorder="1" applyAlignment="1">
      <alignment horizontal="center" vertical="center" readingOrder="1"/>
    </xf>
    <xf numFmtId="0" fontId="4" fillId="4" borderId="44" xfId="0" applyFont="1" applyFill="1" applyBorder="1" applyAlignment="1">
      <alignment horizontal="center" vertical="center"/>
    </xf>
    <xf numFmtId="0" fontId="25" fillId="0" borderId="44" xfId="0" applyFont="1" applyBorder="1" applyAlignment="1">
      <alignment horizontal="center" vertical="center"/>
    </xf>
    <xf numFmtId="166" fontId="3" fillId="3" borderId="44" xfId="0" applyNumberFormat="1" applyFont="1" applyFill="1" applyBorder="1" applyAlignment="1">
      <alignment horizontal="center" vertical="center"/>
    </xf>
    <xf numFmtId="0" fontId="3" fillId="12" borderId="48" xfId="0" applyFont="1" applyFill="1" applyBorder="1" applyAlignment="1">
      <alignment horizontal="center" vertical="center"/>
    </xf>
    <xf numFmtId="0" fontId="16" fillId="43" borderId="15" xfId="0" applyFont="1" applyFill="1" applyBorder="1" applyAlignment="1">
      <alignment horizontal="center" vertical="center"/>
    </xf>
    <xf numFmtId="0" fontId="3" fillId="12" borderId="8" xfId="0" applyFont="1" applyFill="1" applyBorder="1" applyAlignment="1">
      <alignment horizontal="center" vertical="center"/>
    </xf>
    <xf numFmtId="0" fontId="3" fillId="34" borderId="8" xfId="0" applyFont="1" applyFill="1" applyBorder="1" applyAlignment="1">
      <alignment horizontal="center" vertical="center"/>
    </xf>
    <xf numFmtId="0" fontId="3" fillId="2" borderId="8" xfId="0" applyFont="1" applyFill="1" applyBorder="1" applyAlignment="1">
      <alignment horizontal="center" vertical="center"/>
    </xf>
    <xf numFmtId="0" fontId="3" fillId="15" borderId="8" xfId="0" applyFont="1" applyFill="1" applyBorder="1" applyAlignment="1">
      <alignment horizontal="center" vertical="center"/>
    </xf>
    <xf numFmtId="0" fontId="3" fillId="21" borderId="8"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39" borderId="8" xfId="0" applyFont="1" applyFill="1" applyBorder="1" applyAlignment="1">
      <alignment horizontal="center" vertical="center"/>
    </xf>
    <xf numFmtId="0" fontId="3" fillId="40" borderId="8" xfId="0" applyFont="1" applyFill="1" applyBorder="1" applyAlignment="1">
      <alignment horizontal="center" vertical="center"/>
    </xf>
    <xf numFmtId="0" fontId="3" fillId="41" borderId="8" xfId="0" applyFont="1" applyFill="1" applyBorder="1" applyAlignment="1">
      <alignment horizontal="center" vertical="center"/>
    </xf>
    <xf numFmtId="0" fontId="3" fillId="42" borderId="8" xfId="0" applyFont="1" applyFill="1" applyBorder="1" applyAlignment="1">
      <alignment horizontal="center" vertical="center"/>
    </xf>
    <xf numFmtId="0" fontId="16" fillId="43" borderId="73" xfId="0" applyFont="1" applyFill="1" applyBorder="1" applyAlignment="1">
      <alignment horizontal="center" vertical="center"/>
    </xf>
    <xf numFmtId="0" fontId="5" fillId="2" borderId="8" xfId="0" applyFont="1" applyFill="1" applyBorder="1" applyAlignment="1">
      <alignment horizontal="center" vertical="center"/>
    </xf>
    <xf numFmtId="0" fontId="0" fillId="38" borderId="0" xfId="0" applyFill="1" applyAlignment="1">
      <alignment horizontal="center" vertical="center"/>
    </xf>
    <xf numFmtId="0" fontId="3" fillId="20" borderId="8" xfId="0" applyFont="1" applyFill="1" applyBorder="1" applyAlignment="1">
      <alignment horizontal="center" vertical="center"/>
    </xf>
    <xf numFmtId="0" fontId="22" fillId="43" borderId="15" xfId="0" applyFont="1" applyFill="1" applyBorder="1" applyAlignment="1">
      <alignment horizontal="center" vertical="center"/>
    </xf>
    <xf numFmtId="2" fontId="25" fillId="0" borderId="0" xfId="0" applyNumberFormat="1" applyFont="1" applyAlignment="1">
      <alignment wrapText="1"/>
    </xf>
    <xf numFmtId="0" fontId="3" fillId="37" borderId="8" xfId="0" applyFont="1" applyFill="1" applyBorder="1" applyAlignment="1">
      <alignment horizontal="center" vertical="center"/>
    </xf>
    <xf numFmtId="0" fontId="3" fillId="31" borderId="8" xfId="0" applyFont="1" applyFill="1" applyBorder="1" applyAlignment="1">
      <alignment horizontal="center" vertical="center"/>
    </xf>
    <xf numFmtId="0" fontId="16" fillId="43" borderId="37" xfId="0" applyFont="1" applyFill="1" applyBorder="1" applyAlignment="1">
      <alignment horizontal="center" vertical="center"/>
    </xf>
    <xf numFmtId="49" fontId="16" fillId="43" borderId="40" xfId="0" applyNumberFormat="1" applyFont="1" applyFill="1" applyBorder="1" applyAlignment="1">
      <alignment horizontal="center" vertical="center"/>
    </xf>
    <xf numFmtId="0" fontId="5" fillId="0" borderId="40" xfId="3" applyFont="1" applyBorder="1" applyAlignment="1">
      <alignment horizontal="center" vertical="center"/>
    </xf>
    <xf numFmtId="0" fontId="5" fillId="3" borderId="40" xfId="0" applyFont="1" applyFill="1" applyBorder="1" applyAlignment="1">
      <alignment horizontal="center" vertical="center"/>
    </xf>
    <xf numFmtId="0" fontId="5" fillId="5" borderId="40" xfId="0" applyFont="1" applyFill="1" applyBorder="1" applyAlignment="1">
      <alignment horizontal="center" vertical="center"/>
    </xf>
    <xf numFmtId="0" fontId="23" fillId="3" borderId="40" xfId="0" applyFont="1" applyFill="1" applyBorder="1" applyAlignment="1">
      <alignment horizontal="center" vertical="center"/>
    </xf>
    <xf numFmtId="0" fontId="3" fillId="24" borderId="40" xfId="0" applyFont="1" applyFill="1" applyBorder="1" applyAlignment="1">
      <alignment horizontal="center" vertical="center"/>
    </xf>
    <xf numFmtId="165" fontId="3" fillId="18" borderId="40" xfId="0" applyNumberFormat="1" applyFont="1" applyFill="1" applyBorder="1" applyAlignment="1">
      <alignment horizontal="center" vertical="center"/>
    </xf>
    <xf numFmtId="0" fontId="4" fillId="19" borderId="40" xfId="0" applyFont="1" applyFill="1" applyBorder="1" applyAlignment="1">
      <alignment horizontal="center" vertical="center"/>
    </xf>
    <xf numFmtId="0" fontId="4" fillId="8" borderId="40" xfId="0" applyFont="1" applyFill="1" applyBorder="1" applyAlignment="1">
      <alignment horizontal="center" vertical="center"/>
    </xf>
    <xf numFmtId="0" fontId="4" fillId="9" borderId="40" xfId="0" applyFont="1" applyFill="1" applyBorder="1" applyAlignment="1">
      <alignment horizontal="center" vertical="center"/>
    </xf>
    <xf numFmtId="9" fontId="3" fillId="0" borderId="40" xfId="0" applyNumberFormat="1" applyFont="1" applyBorder="1" applyAlignment="1">
      <alignment horizontal="center" vertical="center"/>
    </xf>
    <xf numFmtId="2" fontId="3" fillId="6" borderId="40" xfId="0" applyNumberFormat="1" applyFont="1" applyFill="1" applyBorder="1" applyAlignment="1">
      <alignment horizontal="center" vertical="center"/>
    </xf>
    <xf numFmtId="166" fontId="3" fillId="6" borderId="40" xfId="0" applyNumberFormat="1" applyFont="1" applyFill="1" applyBorder="1" applyAlignment="1">
      <alignment horizontal="center" vertical="center"/>
    </xf>
    <xf numFmtId="0" fontId="3" fillId="39" borderId="41" xfId="0" applyFont="1" applyFill="1" applyBorder="1" applyAlignment="1">
      <alignment horizontal="center" vertical="center"/>
    </xf>
    <xf numFmtId="0" fontId="16" fillId="43" borderId="74" xfId="0" applyFont="1" applyFill="1" applyBorder="1" applyAlignment="1">
      <alignment horizontal="center" vertical="center"/>
    </xf>
    <xf numFmtId="0" fontId="16" fillId="43" borderId="14" xfId="0" applyFont="1" applyFill="1" applyBorder="1" applyAlignment="1">
      <alignment horizontal="center" vertical="center"/>
    </xf>
    <xf numFmtId="0" fontId="23" fillId="0" borderId="14" xfId="0" applyFont="1" applyBorder="1" applyAlignment="1">
      <alignment horizontal="center" vertical="center"/>
    </xf>
    <xf numFmtId="0" fontId="3" fillId="3" borderId="14" xfId="0" applyFont="1" applyFill="1" applyBorder="1" applyAlignment="1">
      <alignment horizontal="center" vertical="center"/>
    </xf>
    <xf numFmtId="0" fontId="5" fillId="4" borderId="14" xfId="0" applyFont="1" applyFill="1" applyBorder="1" applyAlignment="1">
      <alignment horizontal="center" vertical="center"/>
    </xf>
    <xf numFmtId="0" fontId="6" fillId="5" borderId="14" xfId="4" applyFont="1" applyFill="1" applyBorder="1" applyAlignment="1">
      <alignment horizontal="center" vertical="center"/>
    </xf>
    <xf numFmtId="0" fontId="5" fillId="3" borderId="14" xfId="0" applyFont="1" applyFill="1" applyBorder="1" applyAlignment="1">
      <alignment horizontal="center" vertical="center"/>
    </xf>
    <xf numFmtId="0" fontId="5" fillId="6" borderId="14" xfId="0" applyFont="1" applyFill="1" applyBorder="1" applyAlignment="1">
      <alignment horizontal="center" vertical="center"/>
    </xf>
    <xf numFmtId="0" fontId="5" fillId="5" borderId="14" xfId="0" applyFont="1" applyFill="1" applyBorder="1" applyAlignment="1">
      <alignment horizontal="center" vertical="center" wrapText="1"/>
    </xf>
    <xf numFmtId="3" fontId="5" fillId="4" borderId="14" xfId="0" applyNumberFormat="1" applyFont="1" applyFill="1" applyBorder="1" applyAlignment="1">
      <alignment horizontal="center" vertical="center"/>
    </xf>
    <xf numFmtId="0" fontId="5" fillId="5" borderId="14" xfId="0" applyFont="1" applyFill="1" applyBorder="1" applyAlignment="1">
      <alignment horizontal="center" vertical="center"/>
    </xf>
    <xf numFmtId="165" fontId="5" fillId="4" borderId="14" xfId="1" applyNumberFormat="1" applyFont="1" applyFill="1" applyBorder="1" applyAlignment="1">
      <alignment horizontal="center" vertical="center"/>
    </xf>
    <xf numFmtId="165" fontId="3" fillId="3" borderId="14" xfId="0" applyNumberFormat="1" applyFont="1" applyFill="1" applyBorder="1" applyAlignment="1">
      <alignment horizontal="center" vertical="center"/>
    </xf>
    <xf numFmtId="0" fontId="5" fillId="24" borderId="14" xfId="0" applyFont="1" applyFill="1" applyBorder="1" applyAlignment="1">
      <alignment horizontal="center" vertical="center" wrapText="1"/>
    </xf>
    <xf numFmtId="0" fontId="5" fillId="28" borderId="14" xfId="0" applyFont="1" applyFill="1" applyBorder="1" applyAlignment="1">
      <alignment horizontal="center" vertical="center"/>
    </xf>
    <xf numFmtId="14" fontId="5" fillId="28" borderId="14" xfId="0" applyNumberFormat="1" applyFont="1" applyFill="1" applyBorder="1" applyAlignment="1">
      <alignment horizontal="center" vertical="center"/>
    </xf>
    <xf numFmtId="165" fontId="5" fillId="28" borderId="14" xfId="0" applyNumberFormat="1" applyFont="1" applyFill="1" applyBorder="1" applyAlignment="1">
      <alignment horizontal="center" vertical="center"/>
    </xf>
    <xf numFmtId="0" fontId="5" fillId="28" borderId="14" xfId="0" applyFont="1" applyFill="1" applyBorder="1" applyAlignment="1">
      <alignment horizontal="left" vertical="center"/>
    </xf>
    <xf numFmtId="165" fontId="5" fillId="18" borderId="14" xfId="1" applyNumberFormat="1" applyFont="1" applyFill="1" applyBorder="1" applyAlignment="1">
      <alignment horizontal="center" vertical="center"/>
    </xf>
    <xf numFmtId="165" fontId="5" fillId="6" borderId="14" xfId="1" applyNumberFormat="1" applyFont="1" applyFill="1" applyBorder="1" applyAlignment="1">
      <alignment horizontal="center" vertical="center"/>
    </xf>
    <xf numFmtId="9" fontId="3" fillId="3" borderId="14" xfId="0" applyNumberFormat="1" applyFont="1" applyFill="1" applyBorder="1" applyAlignment="1">
      <alignment horizontal="center" vertical="center"/>
    </xf>
    <xf numFmtId="166" fontId="5" fillId="18" borderId="14" xfId="0" applyNumberFormat="1" applyFont="1" applyFill="1" applyBorder="1" applyAlignment="1">
      <alignment horizontal="center" vertical="center"/>
    </xf>
    <xf numFmtId="14" fontId="5" fillId="18" borderId="14" xfId="0" applyNumberFormat="1" applyFont="1" applyFill="1" applyBorder="1" applyAlignment="1">
      <alignment horizontal="center" vertical="center"/>
    </xf>
    <xf numFmtId="0" fontId="4" fillId="7" borderId="14" xfId="0" applyFont="1" applyFill="1" applyBorder="1" applyAlignment="1">
      <alignment horizontal="center" vertical="center"/>
    </xf>
    <xf numFmtId="0" fontId="4" fillId="8" borderId="14" xfId="0" applyFont="1" applyFill="1" applyBorder="1" applyAlignment="1">
      <alignment horizontal="center" vertical="center"/>
    </xf>
    <xf numFmtId="0" fontId="4" fillId="9" borderId="14" xfId="0" applyFont="1" applyFill="1" applyBorder="1" applyAlignment="1">
      <alignment horizontal="center" vertical="center"/>
    </xf>
    <xf numFmtId="0" fontId="3" fillId="10" borderId="14" xfId="0" applyFont="1" applyFill="1" applyBorder="1" applyAlignment="1">
      <alignment horizontal="center" vertical="center"/>
    </xf>
    <xf numFmtId="0" fontId="23" fillId="28" borderId="14" xfId="0" applyFont="1" applyFill="1" applyBorder="1" applyAlignment="1">
      <alignment horizontal="center" vertical="center"/>
    </xf>
    <xf numFmtId="0" fontId="23" fillId="6" borderId="14" xfId="0" applyFont="1" applyFill="1" applyBorder="1" applyAlignment="1">
      <alignment horizontal="center" vertical="center" readingOrder="1"/>
    </xf>
    <xf numFmtId="2" fontId="23" fillId="6" borderId="14" xfId="0" applyNumberFormat="1" applyFont="1" applyFill="1" applyBorder="1" applyAlignment="1">
      <alignment horizontal="center" vertical="center" readingOrder="1"/>
    </xf>
    <xf numFmtId="0" fontId="4" fillId="4" borderId="14" xfId="0" applyFont="1" applyFill="1" applyBorder="1" applyAlignment="1">
      <alignment horizontal="center" vertical="center"/>
    </xf>
    <xf numFmtId="166" fontId="3" fillId="3" borderId="14" xfId="0" applyNumberFormat="1" applyFont="1" applyFill="1" applyBorder="1" applyAlignment="1">
      <alignment horizontal="center" vertical="center"/>
    </xf>
    <xf numFmtId="0" fontId="3" fillId="12" borderId="68" xfId="0" applyFont="1" applyFill="1" applyBorder="1" applyAlignment="1">
      <alignment horizontal="center" vertical="center"/>
    </xf>
    <xf numFmtId="0" fontId="6" fillId="5" borderId="44" xfId="4" applyFont="1" applyFill="1" applyBorder="1" applyAlignment="1">
      <alignment horizontal="center" vertical="center"/>
    </xf>
    <xf numFmtId="1" fontId="3" fillId="6" borderId="2" xfId="0" applyNumberFormat="1" applyFont="1" applyFill="1" applyBorder="1" applyAlignment="1">
      <alignment horizontal="center" vertical="center"/>
    </xf>
    <xf numFmtId="1" fontId="23" fillId="22" borderId="2" xfId="0" applyNumberFormat="1" applyFont="1" applyFill="1" applyBorder="1" applyAlignment="1">
      <alignment vertical="center"/>
    </xf>
    <xf numFmtId="1" fontId="3" fillId="6" borderId="2" xfId="0" applyNumberFormat="1" applyFont="1" applyFill="1" applyBorder="1" applyAlignment="1">
      <alignment horizontal="center" vertical="center" wrapText="1"/>
    </xf>
    <xf numFmtId="1" fontId="3" fillId="6" borderId="14" xfId="0" applyNumberFormat="1" applyFont="1" applyFill="1" applyBorder="1" applyAlignment="1">
      <alignment horizontal="center" vertical="center"/>
    </xf>
    <xf numFmtId="1" fontId="23" fillId="22" borderId="2" xfId="0" applyNumberFormat="1" applyFont="1" applyFill="1" applyBorder="1" applyAlignment="1">
      <alignment horizontal="center" vertical="center" wrapText="1"/>
    </xf>
    <xf numFmtId="1" fontId="23" fillId="6" borderId="2" xfId="0" applyNumberFormat="1" applyFont="1" applyFill="1" applyBorder="1" applyAlignment="1">
      <alignment horizontal="center" vertical="center"/>
    </xf>
    <xf numFmtId="1" fontId="3" fillId="6"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0" fontId="21" fillId="27" borderId="25" xfId="0" applyFont="1" applyFill="1" applyBorder="1" applyAlignment="1">
      <alignment horizontal="center" vertical="center"/>
    </xf>
    <xf numFmtId="0" fontId="21" fillId="27" borderId="63" xfId="0" applyFont="1" applyFill="1" applyBorder="1" applyAlignment="1">
      <alignment horizontal="center" vertical="center"/>
    </xf>
    <xf numFmtId="0" fontId="21" fillId="27" borderId="26" xfId="0" applyFont="1" applyFill="1" applyBorder="1" applyAlignment="1">
      <alignment horizontal="center" vertical="center"/>
    </xf>
    <xf numFmtId="14" fontId="21" fillId="27" borderId="25" xfId="0" applyNumberFormat="1" applyFont="1" applyFill="1" applyBorder="1" applyAlignment="1">
      <alignment horizontal="center" vertical="center"/>
    </xf>
    <xf numFmtId="0" fontId="21" fillId="27" borderId="25" xfId="0" applyFont="1" applyFill="1" applyBorder="1" applyAlignment="1">
      <alignment horizontal="left" vertical="center"/>
    </xf>
    <xf numFmtId="0" fontId="21" fillId="2" borderId="25" xfId="0" applyFont="1" applyFill="1" applyBorder="1" applyAlignment="1">
      <alignment horizontal="center" vertical="center"/>
    </xf>
    <xf numFmtId="0" fontId="21" fillId="27" borderId="24" xfId="0" applyFont="1" applyFill="1" applyBorder="1" applyAlignment="1">
      <alignment horizontal="center" vertical="center"/>
    </xf>
    <xf numFmtId="0" fontId="21" fillId="27" borderId="64" xfId="0" applyFont="1" applyFill="1" applyBorder="1" applyAlignment="1">
      <alignment horizontal="center" vertical="center"/>
    </xf>
    <xf numFmtId="0" fontId="21" fillId="27" borderId="0" xfId="0" applyFont="1" applyFill="1" applyAlignment="1">
      <alignment horizontal="center" vertical="center"/>
    </xf>
    <xf numFmtId="9" fontId="21" fillId="27" borderId="25" xfId="2" applyFont="1" applyFill="1" applyBorder="1" applyAlignment="1">
      <alignment horizontal="center" vertical="center"/>
    </xf>
    <xf numFmtId="2" fontId="21" fillId="27" borderId="25" xfId="0" applyNumberFormat="1" applyFont="1" applyFill="1" applyBorder="1" applyAlignment="1">
      <alignment horizontal="center" vertical="center"/>
    </xf>
    <xf numFmtId="0" fontId="20" fillId="30" borderId="25" xfId="0" applyFont="1" applyFill="1" applyBorder="1" applyAlignment="1">
      <alignment horizontal="center" vertical="center"/>
    </xf>
    <xf numFmtId="0" fontId="20" fillId="30" borderId="26" xfId="0" applyFont="1" applyFill="1" applyBorder="1" applyAlignment="1">
      <alignment horizontal="center" vertical="center"/>
    </xf>
    <xf numFmtId="0" fontId="20" fillId="30" borderId="27" xfId="0" applyFont="1" applyFill="1" applyBorder="1" applyAlignment="1">
      <alignment horizontal="center" vertical="center"/>
    </xf>
    <xf numFmtId="0" fontId="19" fillId="30" borderId="24" xfId="0" applyFont="1" applyFill="1" applyBorder="1" applyAlignment="1">
      <alignment horizontal="center" vertical="center"/>
    </xf>
    <xf numFmtId="0" fontId="19" fillId="30" borderId="0" xfId="0" applyFont="1" applyFill="1" applyAlignment="1">
      <alignment horizontal="center" vertical="center"/>
    </xf>
    <xf numFmtId="0" fontId="19" fillId="30" borderId="23" xfId="0" applyFont="1" applyFill="1" applyBorder="1" applyAlignment="1">
      <alignment horizontal="center" vertical="center"/>
    </xf>
    <xf numFmtId="0" fontId="18" fillId="30" borderId="28" xfId="0" applyFont="1" applyFill="1" applyBorder="1" applyAlignment="1">
      <alignment horizontal="center" vertical="center"/>
    </xf>
    <xf numFmtId="0" fontId="18" fillId="30" borderId="29" xfId="0" applyFont="1" applyFill="1" applyBorder="1" applyAlignment="1">
      <alignment horizontal="center" vertical="center"/>
    </xf>
    <xf numFmtId="0" fontId="18" fillId="30" borderId="0" xfId="0" applyFont="1" applyFill="1" applyAlignment="1">
      <alignment horizontal="center" vertical="center"/>
    </xf>
    <xf numFmtId="0" fontId="18" fillId="30" borderId="30" xfId="0" applyFont="1" applyFill="1" applyBorder="1" applyAlignment="1">
      <alignment horizontal="center" vertical="center"/>
    </xf>
    <xf numFmtId="0" fontId="17" fillId="29" borderId="59" xfId="0" applyFont="1" applyFill="1" applyBorder="1" applyAlignment="1">
      <alignment horizontal="center" vertical="center"/>
    </xf>
    <xf numFmtId="0" fontId="17" fillId="29" borderId="60" xfId="0" applyFont="1" applyFill="1" applyBorder="1" applyAlignment="1">
      <alignment horizontal="center" vertical="center"/>
    </xf>
    <xf numFmtId="0" fontId="17" fillId="29" borderId="26" xfId="0" applyFont="1" applyFill="1" applyBorder="1" applyAlignment="1">
      <alignment horizontal="center" vertical="center"/>
    </xf>
    <xf numFmtId="0" fontId="17" fillId="29" borderId="61" xfId="0" applyFont="1" applyFill="1" applyBorder="1" applyAlignment="1">
      <alignment horizontal="center" vertical="center"/>
    </xf>
  </cellXfs>
  <cellStyles count="5">
    <cellStyle name="Hipervínculo" xfId="4" builtinId="8"/>
    <cellStyle name="Hyperlink" xfId="3" xr:uid="{00000000-000B-0000-0000-000008000000}"/>
    <cellStyle name="Moneda [0]" xfId="1" builtinId="7"/>
    <cellStyle name="Normal" xfId="0" builtinId="0"/>
    <cellStyle name="Porcentaje" xfId="2" builtinId="5"/>
  </cellStyles>
  <dxfs count="0"/>
  <tableStyles count="0" defaultTableStyle="TableStyleMedium2" defaultPivotStyle="PivotStyleMedium9"/>
  <colors>
    <mruColors>
      <color rgb="FFD55154"/>
      <color rgb="FFF03535"/>
      <color rgb="FFB134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Edwin Johan Choconta Quintero" id="{D8ED034C-91E8-AA43-B957-03D6B29D2C82}" userId="S::edwin.choconta@gobiernobogota.gov.co::d6112867-2703-421b-a42c-5d5219152e7c"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mailto:francisco.salazar@gobiernobogota.gov.co" TargetMode="External"/><Relationship Id="rId299" Type="http://schemas.openxmlformats.org/officeDocument/2006/relationships/hyperlink" Target="https://community.secop.gov.co/Public/Tendering/OpportunityDetail/Index?noticeUID=CO1.NTC.3531992&amp;isFromPublicArea=True&amp;isModal=False" TargetMode="External"/><Relationship Id="rId21" Type="http://schemas.openxmlformats.org/officeDocument/2006/relationships/hyperlink" Target="https://community.secop.gov.co/Public/Tendering/OpportunityDetail/Index?noticeUID=CO1.NTC.2743287&amp;isFromPublicArea=True&amp;isModal=False" TargetMode="External"/><Relationship Id="rId63" Type="http://schemas.openxmlformats.org/officeDocument/2006/relationships/hyperlink" Target="https://community.secop.gov.co/Public/Tendering/OpportunityDetail/Index?noticeUID=CO1.NTC.3059270&amp;isFromPublicArea=True&amp;isModal=False" TargetMode="External"/><Relationship Id="rId159" Type="http://schemas.openxmlformats.org/officeDocument/2006/relationships/hyperlink" Target="mailto:jardindiazp@hotmail.com" TargetMode="External"/><Relationship Id="rId324" Type="http://schemas.openxmlformats.org/officeDocument/2006/relationships/hyperlink" Target="https://community.secop.gov.co/Public/Tendering/OpportunityDetail/Index?noticeUID=CO1.NTC.3606814&amp;isFromPublicArea=True&amp;isModal=False" TargetMode="External"/><Relationship Id="rId366" Type="http://schemas.openxmlformats.org/officeDocument/2006/relationships/hyperlink" Target="https://colombiacompra.coupahost.com/order_headers/97566" TargetMode="External"/><Relationship Id="rId170" Type="http://schemas.openxmlformats.org/officeDocument/2006/relationships/hyperlink" Target="mailto:julio.gomez@gobiernobogota.gov.co" TargetMode="External"/><Relationship Id="rId226" Type="http://schemas.openxmlformats.org/officeDocument/2006/relationships/hyperlink" Target="mailto:convenio7@hotmail.com" TargetMode="External"/><Relationship Id="rId268" Type="http://schemas.openxmlformats.org/officeDocument/2006/relationships/hyperlink" Target="https://community.secop.gov.co/Public/Tendering/OpportunityDetail/Index?noticeUID=CO1.NTC.3454279&amp;isFromPublicArea=True&amp;isModal=False" TargetMode="External"/><Relationship Id="rId32" Type="http://schemas.openxmlformats.org/officeDocument/2006/relationships/hyperlink" Target="https://community.secop.gov.co/Public/Tendering/OpportunityDetail/Index?noticeUID=CO1.NTC.2763154&amp;isFromPublicArea=True&amp;isModal=False" TargetMode="External"/><Relationship Id="rId74" Type="http://schemas.openxmlformats.org/officeDocument/2006/relationships/hyperlink" Target="https://community.secop.gov.co/Public/Tendering/OpportunityDetail/Index?noticeUID=CO1.NTC.3060935&amp;isFromPublicArea=True&amp;isModal=False" TargetMode="External"/><Relationship Id="rId128" Type="http://schemas.openxmlformats.org/officeDocument/2006/relationships/hyperlink" Target="mailto:Wilfredo.Munoz@gobiernobogota.gov.co" TargetMode="External"/><Relationship Id="rId335" Type="http://schemas.openxmlformats.org/officeDocument/2006/relationships/hyperlink" Target="https://community.secop.gov.co/Public/Tendering/OpportunityDetail/Index?noticeUID=CO1.NTC.3684893&amp;isFromPublicArea=True&amp;isModal=False" TargetMode="External"/><Relationship Id="rId377" Type="http://schemas.openxmlformats.org/officeDocument/2006/relationships/hyperlink" Target="https://community.secop.gov.co/Public/Tendering/OpportunityDetail/Index?noticeUID=CO1.NTC.2524922&amp;isFromPublicArea=True&amp;isModal=False" TargetMode="External"/><Relationship Id="rId5" Type="http://schemas.openxmlformats.org/officeDocument/2006/relationships/hyperlink" Target="https://community.secop.gov.co/Public/Tendering/OpportunityDetail/Index?noticeUID=CO1.NTC.2614727&amp;isFromPublicArea=True&amp;isModal=False" TargetMode="External"/><Relationship Id="rId181" Type="http://schemas.openxmlformats.org/officeDocument/2006/relationships/hyperlink" Target="mailto:santiago.mora@gobiernobogota.gov.co" TargetMode="External"/><Relationship Id="rId237" Type="http://schemas.openxmlformats.org/officeDocument/2006/relationships/hyperlink" Target="mailto:n.acosta2109832@gmail.com" TargetMode="External"/><Relationship Id="rId402" Type="http://schemas.openxmlformats.org/officeDocument/2006/relationships/hyperlink" Target="https://community.secop.gov.co/Public/Tendering/OpportunityDetail/Index?noticeUID=CO1.NTC.2653860&amp;isFromPublicArea=True&amp;isModal=False" TargetMode="External"/><Relationship Id="rId279" Type="http://schemas.openxmlformats.org/officeDocument/2006/relationships/hyperlink" Target="https://community.secop.gov.co/Public/Tendering/OpportunityDetail/Index?noticeUID=CO1.NTC.3470818&amp;isFromPublicArea=True&amp;isModal=False" TargetMode="External"/><Relationship Id="rId43" Type="http://schemas.openxmlformats.org/officeDocument/2006/relationships/hyperlink" Target="https://community.secop.gov.co/Public/Tendering/OpportunityDetail/Index?noticeUID=CO1.NTC.2790852&amp;isFromPublicArea=True&amp;isModal=False" TargetMode="External"/><Relationship Id="rId139" Type="http://schemas.openxmlformats.org/officeDocument/2006/relationships/hyperlink" Target="mailto:ana.casas@gobiernobogota.gov.co" TargetMode="External"/><Relationship Id="rId290" Type="http://schemas.openxmlformats.org/officeDocument/2006/relationships/hyperlink" Target="https://community.secop.gov.co/Public/Tendering/OpportunityDetail/Index?noticeUID=CO1.NTC.3507169&amp;isFromPublicArea=True&amp;isModal=False" TargetMode="External"/><Relationship Id="rId304" Type="http://schemas.openxmlformats.org/officeDocument/2006/relationships/hyperlink" Target="https://community.secop.gov.co/Public/Tendering/OpportunityDetail/Index?noticeUID=CO1.NTC.2891206&amp;isFromPublicArea=True&amp;isModal=False" TargetMode="External"/><Relationship Id="rId346" Type="http://schemas.openxmlformats.org/officeDocument/2006/relationships/hyperlink" Target="https://community.secop.gov.co/Public/Tendering/OpportunityDetail/Index?noticeUID=CO1.NTC.3666427&amp;isFromPublicArea=True&amp;isModal=False" TargetMode="External"/><Relationship Id="rId388" Type="http://schemas.openxmlformats.org/officeDocument/2006/relationships/hyperlink" Target="https://community.secop.gov.co/Public/Tendering/OpportunityDetail/Index?noticeUID=CO1.NTC.2542142&amp;isFromPublicArea=True&amp;isModal=False" TargetMode="External"/><Relationship Id="rId85" Type="http://schemas.openxmlformats.org/officeDocument/2006/relationships/hyperlink" Target="https://community.secop.gov.co/Public/Tendering/OpportunityDetail/Index?noticeUID=CO1.NTC.3161707&amp;isFromPublicArea=True&amp;isModal=False" TargetMode="External"/><Relationship Id="rId150" Type="http://schemas.openxmlformats.org/officeDocument/2006/relationships/hyperlink" Target="mailto:fredy.alvarez@gobiernobogota.gov.co" TargetMode="External"/><Relationship Id="rId192" Type="http://schemas.openxmlformats.org/officeDocument/2006/relationships/hyperlink" Target="mailto:john.cordoba@gobiernobogota.gov.co" TargetMode="External"/><Relationship Id="rId206" Type="http://schemas.openxmlformats.org/officeDocument/2006/relationships/hyperlink" Target="mailto:everyara15@gmail.com" TargetMode="External"/><Relationship Id="rId413" Type="http://schemas.openxmlformats.org/officeDocument/2006/relationships/hyperlink" Target="mailto:claudia.p.garcia2012@gmail.com" TargetMode="External"/><Relationship Id="rId248" Type="http://schemas.openxmlformats.org/officeDocument/2006/relationships/hyperlink" Target="mailto:jaime_arias68@outlook.es" TargetMode="External"/><Relationship Id="rId12" Type="http://schemas.openxmlformats.org/officeDocument/2006/relationships/hyperlink" Target="https://community.secop.gov.co/Public/Tendering/OpportunityDetail/Index?noticeUID=CO1.NTC.2707022&amp;isFromPublicArea=True&amp;isModal=False" TargetMode="External"/><Relationship Id="rId108" Type="http://schemas.openxmlformats.org/officeDocument/2006/relationships/hyperlink" Target="mailto:hector.parra@gobiernobogota.gov.co" TargetMode="External"/><Relationship Id="rId315" Type="http://schemas.openxmlformats.org/officeDocument/2006/relationships/hyperlink" Target="https://community.secop.gov.co/Public/Tendering/OpportunityDetail/Index?noticeUID=CO1.NTC.3509887&amp;isFromPublicArea=True&amp;isModal=False" TargetMode="External"/><Relationship Id="rId357" Type="http://schemas.openxmlformats.org/officeDocument/2006/relationships/hyperlink" Target="https://www.contratos.gov.co/consultas/detalleProceso.do?numConstancia=22-22-44788&amp;g-recaptcha-response=03AD1IbLCYp38Gnl4bvQtbhDI_dtdlHjqJtiVg-qrnBe7w9CvgU6a-xXW2B0KsB0HaUq2GCHNQHxGyf6jHxHw8rXYtuBCVUYLuCIAyZfEjtzP10nTniOa8_RlNgnWE-Gbmq9u2bsqqGc7PSdsuWqBtXSZta5eYNMrE4CuAhmH79pOuSDZ-zXsaIDYfbrUQDfxRdcXIXGXl8z-wxY9tewf1W534-M99yCruZIxJN46nyRhr3r6xOaSb4qwpZ6JOdb2n2qSc4OyJ3q9q4g-PtkUchdYi5lif3_9nxy2AJcAuFeJ2yZYquP6Upwbq9GfIcx78NK_LcDgEX5HhgcWk8A0abKpGF6upHidQzFzu4dOwugmY_l1PQJi8dUrAkdcMMq1L0ZRYDfTbSB0ucZnityDEiJcj5EiCHndI1rwXHdSo6-ThTij50XyNlNwJxe9OQWxeerbs0IPpMRcsQJaP-0DYvSSB9O7Hlkaey2taNeG6U8Zjas7t9ICMzDaMBMJl-Xt2_TquxzJkYGRuPCEUfHx3udUKNOvWqzJEOQ" TargetMode="External"/><Relationship Id="rId54" Type="http://schemas.openxmlformats.org/officeDocument/2006/relationships/hyperlink" Target="https://community.secop.gov.co/Public/Tendering/OpportunityDetail/Index?noticeUID=CO1.NTC.3053021&amp;isFromPublicArea=True&amp;isModal=False" TargetMode="External"/><Relationship Id="rId96" Type="http://schemas.openxmlformats.org/officeDocument/2006/relationships/hyperlink" Target="https://community.secop.gov.co/Public/Tendering/OpportunityDetail/Index?noticeUID=CO1.NTC.3324768&amp;isFromPublicArea=True&amp;isModal=False" TargetMode="External"/><Relationship Id="rId161" Type="http://schemas.openxmlformats.org/officeDocument/2006/relationships/hyperlink" Target="mailto:mnmv182@gmail.com" TargetMode="External"/><Relationship Id="rId217" Type="http://schemas.openxmlformats.org/officeDocument/2006/relationships/hyperlink" Target="mailto:sandracamilab@gmail.com" TargetMode="External"/><Relationship Id="rId399" Type="http://schemas.openxmlformats.org/officeDocument/2006/relationships/hyperlink" Target="https://community.secop.gov.co/Public/Tendering/OpportunityDetail/Index?noticeUID=CO1.NTC.2652304&amp;isFromPublicArea=True&amp;isModal=False" TargetMode="External"/><Relationship Id="rId259" Type="http://schemas.openxmlformats.org/officeDocument/2006/relationships/hyperlink" Target="https://community.secop.gov.co/Public/Tendering/OpportunityDetail/Index?noticeUID=CO1.NTC.3443152&amp;isFromPublicArea=True&amp;isModal=False" TargetMode="External"/><Relationship Id="rId424" Type="http://schemas.openxmlformats.org/officeDocument/2006/relationships/hyperlink" Target="https://community.secop.gov.co/Public/Tendering/OpportunityDetail/Index?noticeUID=CO1.NTC.2698456&amp;isFromPublicArea=True&amp;isModal=False" TargetMode="External"/><Relationship Id="rId23" Type="http://schemas.openxmlformats.org/officeDocument/2006/relationships/hyperlink" Target="https://community.secop.gov.co/Public/Tendering/OpportunityDetail/Index?noticeUID=CO1.NTC.2745640&amp;isFromPublicArea=True&amp;isModal=False" TargetMode="External"/><Relationship Id="rId119" Type="http://schemas.openxmlformats.org/officeDocument/2006/relationships/hyperlink" Target="mailto:gina.cubillos@gobiernobogota.gov.co" TargetMode="External"/><Relationship Id="rId270" Type="http://schemas.openxmlformats.org/officeDocument/2006/relationships/hyperlink" Target="https://community.secop.gov.co/Public/Tendering/OpportunityDetail/Index?noticeUID=CO1.NTC.3458888&amp;isFromPublicArea=True&amp;isModal=False" TargetMode="External"/><Relationship Id="rId326" Type="http://schemas.openxmlformats.org/officeDocument/2006/relationships/hyperlink" Target="https://community.secop.gov.co/Public/Tendering/OpportunityDetail/Index?noticeUID=CO1.NTC.3619804&amp;isFromPublicArea=True&amp;isModal=False" TargetMode="External"/><Relationship Id="rId65" Type="http://schemas.openxmlformats.org/officeDocument/2006/relationships/hyperlink" Target="https://community.secop.gov.co/Public/Tendering/OpportunityDetail/Index?noticeUID=CO1.NTC.3061806&amp;isFromPublicArea=True&amp;isModal=False" TargetMode="External"/><Relationship Id="rId130" Type="http://schemas.openxmlformats.org/officeDocument/2006/relationships/hyperlink" Target="mailto:juliana.pinillos@gobiernobogota.gov.co" TargetMode="External"/><Relationship Id="rId368" Type="http://schemas.openxmlformats.org/officeDocument/2006/relationships/hyperlink" Target="https://colombiacompra.coupahost.com/order_headers/90866" TargetMode="External"/><Relationship Id="rId172" Type="http://schemas.openxmlformats.org/officeDocument/2006/relationships/hyperlink" Target="mailto:angee.pacheco@gobiernobogota.gov.co" TargetMode="External"/><Relationship Id="rId228" Type="http://schemas.openxmlformats.org/officeDocument/2006/relationships/hyperlink" Target="mailto:sebastianbravoz9c@gmail.com" TargetMode="External"/><Relationship Id="rId281" Type="http://schemas.openxmlformats.org/officeDocument/2006/relationships/hyperlink" Target="https://community.secop.gov.co/Public/Tendering/OpportunityDetail/Index?noticeUID=CO1.NTC.3472539&amp;isFromPublicArea=True&amp;isModal=False" TargetMode="External"/><Relationship Id="rId337" Type="http://schemas.openxmlformats.org/officeDocument/2006/relationships/hyperlink" Target="https://community.secop.gov.co/Public/Tendering/OpportunityDetail/Index?noticeUID=CO1.NTC.3658944&amp;isFromPublicArea=True&amp;isModal=False" TargetMode="External"/><Relationship Id="rId34" Type="http://schemas.openxmlformats.org/officeDocument/2006/relationships/hyperlink" Target="https://community.secop.gov.co/Public/Tendering/OpportunityDetail/Index?noticeUID=CO1.NTC.2763795&amp;isFromPublicArea=True&amp;isModal=False" TargetMode="External"/><Relationship Id="rId76" Type="http://schemas.openxmlformats.org/officeDocument/2006/relationships/hyperlink" Target="https://community.secop.gov.co/Public/Tendering/OpportunityDetail/Index?noticeUID=CO1.NTC.3082631&amp;isFromPublicArea=True&amp;isModal=False" TargetMode="External"/><Relationship Id="rId141" Type="http://schemas.openxmlformats.org/officeDocument/2006/relationships/hyperlink" Target="mailto:john.urrego@gobiernobogota.gov.co" TargetMode="External"/><Relationship Id="rId379" Type="http://schemas.openxmlformats.org/officeDocument/2006/relationships/hyperlink" Target="https://community.secop.gov.co/Public/Tendering/OpportunityDetail/Index?noticeUID=CO1.NTC.2528925&amp;isFromPublicArea=True&amp;isModal=False" TargetMode="External"/><Relationship Id="rId7" Type="http://schemas.openxmlformats.org/officeDocument/2006/relationships/hyperlink" Target="https://community.secop.gov.co/Public/Tendering/OpportunityDetail/Index?noticeUID=CO1.NTC.2653339&amp;isFromPublicArea=True&amp;isModal=False" TargetMode="External"/><Relationship Id="rId183" Type="http://schemas.openxmlformats.org/officeDocument/2006/relationships/hyperlink" Target="mailto:natali.adelgado@gobiersibogota.gov.co" TargetMode="External"/><Relationship Id="rId239" Type="http://schemas.openxmlformats.org/officeDocument/2006/relationships/hyperlink" Target="mailto:jimenawilches@gmail.com" TargetMode="External"/><Relationship Id="rId390" Type="http://schemas.openxmlformats.org/officeDocument/2006/relationships/hyperlink" Target="https://community.secop.gov.co/Public/Tendering/OpportunityDetail/Index?noticeUID=CO1.NTC.2583308&amp;isFromPublicArea=True&amp;isModal=False" TargetMode="External"/><Relationship Id="rId404" Type="http://schemas.openxmlformats.org/officeDocument/2006/relationships/hyperlink" Target="https://community.secop.gov.co/Public/Tendering/OpportunityDetail/Index?noticeUID=CO1.NTC.2637827&amp;isFromPublicArea=True&amp;isModal=False" TargetMode="External"/><Relationship Id="rId250" Type="http://schemas.openxmlformats.org/officeDocument/2006/relationships/hyperlink" Target="mailto:javier.suarezq@gmail.com" TargetMode="External"/><Relationship Id="rId292" Type="http://schemas.openxmlformats.org/officeDocument/2006/relationships/hyperlink" Target="https://community.secop.gov.co/Public/Tendering/OpportunityDetail/Index?noticeUID=CO1.NTC.3515366&amp;isFromPublicArea=True&amp;isModal=False" TargetMode="External"/><Relationship Id="rId306" Type="http://schemas.openxmlformats.org/officeDocument/2006/relationships/hyperlink" Target="https://community.secop.gov.co/Public/Tendering/OpportunityDetail/Index?noticeUID=CO1.NTC.2910510&amp;isFromPublicArea=True&amp;isModal=False" TargetMode="External"/><Relationship Id="rId45" Type="http://schemas.openxmlformats.org/officeDocument/2006/relationships/hyperlink" Target="https://community.secop.gov.co/Public/Tendering/OpportunityDetail/Index?noticeUID=CO1.NTC.2792204&amp;isFromPublicArea=True&amp;isModal=False" TargetMode="External"/><Relationship Id="rId87" Type="http://schemas.openxmlformats.org/officeDocument/2006/relationships/hyperlink" Target="https://community.secop.gov.co/Public/Tendering/OpportunityDetail/Index?noticeUID=CO1.NTC.3165801&amp;isFromPublicArea=True&amp;isModal=False" TargetMode="External"/><Relationship Id="rId110" Type="http://schemas.openxmlformats.org/officeDocument/2006/relationships/hyperlink" Target="mailto:nicol.parra@gobiernobogota.gov.co" TargetMode="External"/><Relationship Id="rId348" Type="http://schemas.openxmlformats.org/officeDocument/2006/relationships/hyperlink" Target="https://community.secop.gov.co/Public/Tendering/OpportunityDetail/Index?noticeUID=CO1.NTC.3665843&amp;isFromPublicArea=True&amp;isModal=False" TargetMode="External"/><Relationship Id="rId152" Type="http://schemas.openxmlformats.org/officeDocument/2006/relationships/hyperlink" Target="mailto:jaime.ruiz@gobiernobogota.gov.co" TargetMode="External"/><Relationship Id="rId194" Type="http://schemas.openxmlformats.org/officeDocument/2006/relationships/hyperlink" Target="mailto:nathalia.vasquezc@gobiernobogota.gov.co" TargetMode="External"/><Relationship Id="rId208" Type="http://schemas.openxmlformats.org/officeDocument/2006/relationships/hyperlink" Target="mailto:danielamonterodiaz1299@gmail.com" TargetMode="External"/><Relationship Id="rId415" Type="http://schemas.openxmlformats.org/officeDocument/2006/relationships/hyperlink" Target="https://community.secop.gov.co/Public/Tendering/OpportunityDetail/Index?noticeUID=CO1.NTC.2707241&amp;isFromPublicArea=True&amp;isModal=False" TargetMode="External"/><Relationship Id="rId261" Type="http://schemas.openxmlformats.org/officeDocument/2006/relationships/hyperlink" Target="https://community.secop.gov.co/Public/Tendering/OpportunityDetail/Index?noticeUID=CO1.NTC.3335399&amp;isFromPublicArea=True&amp;isModal=False" TargetMode="External"/><Relationship Id="rId14" Type="http://schemas.openxmlformats.org/officeDocument/2006/relationships/hyperlink" Target="https://community.secop.gov.co/Public/Tendering/OpportunityDetail/Index?noticeUID=CO1.NTC.2715050&amp;isFromPublicArea=True&amp;isModal=False" TargetMode="External"/><Relationship Id="rId56" Type="http://schemas.openxmlformats.org/officeDocument/2006/relationships/hyperlink" Target="https://community.secop.gov.co/Public/Tendering/OpportunityDetail/Index?noticeUID=CO1.NTC.3047816&amp;isFromPublicArea=True&amp;isModal=False" TargetMode="External"/><Relationship Id="rId317" Type="http://schemas.openxmlformats.org/officeDocument/2006/relationships/hyperlink" Target="https://community.secop.gov.co/Public/Tendering/OpportunityDetail/Index?noticeUID=CO1.NTC.2974610&amp;isFromPublicArea=True&amp;isModal=False" TargetMode="External"/><Relationship Id="rId359" Type="http://schemas.openxmlformats.org/officeDocument/2006/relationships/hyperlink" Target="https://colombiacompra.coupahost.com/suppliers/show/258" TargetMode="External"/><Relationship Id="rId98" Type="http://schemas.openxmlformats.org/officeDocument/2006/relationships/hyperlink" Target="https://community.secop.gov.co/Public/Tendering/OpportunityDetail/Index?noticeUID=CO1.NTC.3325330&amp;isFromPublicArea=True&amp;isModal=False" TargetMode="External"/><Relationship Id="rId121" Type="http://schemas.openxmlformats.org/officeDocument/2006/relationships/hyperlink" Target="mailto:angelica.hernandez@gobiernobogota.gov.co" TargetMode="External"/><Relationship Id="rId163" Type="http://schemas.openxmlformats.org/officeDocument/2006/relationships/hyperlink" Target="mailto:manuel.alvarez@gobiernobogota.gov.co" TargetMode="External"/><Relationship Id="rId219" Type="http://schemas.openxmlformats.org/officeDocument/2006/relationships/hyperlink" Target="mailto:mr_giovanny@hotmail.com" TargetMode="External"/><Relationship Id="rId370" Type="http://schemas.openxmlformats.org/officeDocument/2006/relationships/hyperlink" Target="https://colombiacompra.coupahost.com/order_headers/86538" TargetMode="External"/><Relationship Id="rId426" Type="http://schemas.openxmlformats.org/officeDocument/2006/relationships/hyperlink" Target="https://community.secop.gov.co/Public/Tendering/OpportunityDetail/Index?noticeUID=CO1.NTC.2732985&amp;isFromPublicArea=True&amp;isModal=False" TargetMode="External"/><Relationship Id="rId230" Type="http://schemas.openxmlformats.org/officeDocument/2006/relationships/hyperlink" Target="mailto:alvaro.martinez@gobiernobogota.gov.co" TargetMode="External"/><Relationship Id="rId25" Type="http://schemas.openxmlformats.org/officeDocument/2006/relationships/hyperlink" Target="https://community.secop.gov.co/Public/Tendering/OpportunityDetail/Index?noticeUID=CO1.NTC.2762498&amp;isFromPublicArea=True&amp;isModal=False" TargetMode="External"/><Relationship Id="rId67" Type="http://schemas.openxmlformats.org/officeDocument/2006/relationships/hyperlink" Target="https://community.secop.gov.co/Public/Tendering/OpportunityDetail/Index?noticeUID=CO1.NTC.3065918&amp;isFromPublicArea=True&amp;isModal=False" TargetMode="External"/><Relationship Id="rId272" Type="http://schemas.openxmlformats.org/officeDocument/2006/relationships/hyperlink" Target="https://community.secop.gov.co/Public/Tendering/OpportunityDetail/Index?noticeUID=CO1.NTC.3459303&amp;isFromPublicArea=True&amp;isModal=False" TargetMode="External"/><Relationship Id="rId328" Type="http://schemas.openxmlformats.org/officeDocument/2006/relationships/hyperlink" Target="https://community.secop.gov.co/Public/Tendering/OpportunityDetail/Index?noticeUID=CO1.NTC.3628447&amp;isFromPublicArea=True&amp;isModal=False" TargetMode="External"/><Relationship Id="rId132" Type="http://schemas.openxmlformats.org/officeDocument/2006/relationships/hyperlink" Target="mailto:efrey.sanabria@gobiernobogota.gov.co" TargetMode="External"/><Relationship Id="rId174" Type="http://schemas.openxmlformats.org/officeDocument/2006/relationships/hyperlink" Target="mailto:jose.chamorro@gobiernobogota.gov.co" TargetMode="External"/><Relationship Id="rId381" Type="http://schemas.openxmlformats.org/officeDocument/2006/relationships/hyperlink" Target="https://community.secop.gov.co/Public/Tendering/OpportunityDetail/Index?noticeUID=CO1.NTC.2530018&amp;isFromPublicArea=True&amp;isModal=False" TargetMode="External"/><Relationship Id="rId241" Type="http://schemas.openxmlformats.org/officeDocument/2006/relationships/hyperlink" Target="mailto:natharopero03@hotmail.com" TargetMode="External"/><Relationship Id="rId36" Type="http://schemas.openxmlformats.org/officeDocument/2006/relationships/hyperlink" Target="https://community.secop.gov.co/Public/Tendering/OpportunityDetail/Index?noticeUID=CO1.NTC.2767917&amp;isFromPublicArea=True&amp;isModal=False" TargetMode="External"/><Relationship Id="rId283" Type="http://schemas.openxmlformats.org/officeDocument/2006/relationships/hyperlink" Target="https://community.secop.gov.co/Public/Tendering/OpportunityDetail/Index?noticeUID=CO1.NTC.3477070&amp;isFromPublicArea=True&amp;isModal=False" TargetMode="External"/><Relationship Id="rId339" Type="http://schemas.openxmlformats.org/officeDocument/2006/relationships/hyperlink" Target="https://community.secop.gov.co/Public/Tendering/OpportunityDetail/Index?noticeUID=CO1.NTC.3658762&amp;isFromPublicArea=True&amp;isModal=False" TargetMode="External"/><Relationship Id="rId78" Type="http://schemas.openxmlformats.org/officeDocument/2006/relationships/hyperlink" Target="https://community.secop.gov.co/Public/Tendering/OpportunityDetail/Index?noticeUID=CO1.NTC.3094443&amp;isFromPublicArea=True&amp;isModal=False" TargetMode="External"/><Relationship Id="rId101" Type="http://schemas.openxmlformats.org/officeDocument/2006/relationships/hyperlink" Target="https://community.secop.gov.co/Public/Tendering/OpportunityDetail/Index?noticeUID=CO1.NTC.3325557&amp;isFromPublicArea=True&amp;isModal=False" TargetMode="External"/><Relationship Id="rId143" Type="http://schemas.openxmlformats.org/officeDocument/2006/relationships/hyperlink" Target="mailto:jenny.mendivelso@gobiernobogota.gov.co" TargetMode="External"/><Relationship Id="rId185" Type="http://schemas.openxmlformats.org/officeDocument/2006/relationships/hyperlink" Target="mailto:lizeth.rubiano@gobiernobogota.gov.co" TargetMode="External"/><Relationship Id="rId350" Type="http://schemas.openxmlformats.org/officeDocument/2006/relationships/hyperlink" Target="https://community.secop.gov.co/Public/Tendering/OpportunityDetail/Index?noticeUID=CO1.NTC.3243853&amp;isFromPublicArea=True&amp;isModal=False" TargetMode="External"/><Relationship Id="rId406" Type="http://schemas.openxmlformats.org/officeDocument/2006/relationships/hyperlink" Target="https://community.secop.gov.co/Public/Tendering/OpportunityDetail/Index?noticeUID=CO1.NTC.2695308&amp;isFromPublicArea=True&amp;isModal=False" TargetMode="External"/><Relationship Id="rId9" Type="http://schemas.openxmlformats.org/officeDocument/2006/relationships/hyperlink" Target="https://community.secop.gov.co/Public/Tendering/OpportunityDetail/Index?noticeUID=CO1.NTC.2693979&amp;isFromPublicArea=True&amp;isModal=False" TargetMode="External"/><Relationship Id="rId210" Type="http://schemas.openxmlformats.org/officeDocument/2006/relationships/hyperlink" Target="mailto:luzadriana1025@hotmail.com" TargetMode="External"/><Relationship Id="rId392" Type="http://schemas.openxmlformats.org/officeDocument/2006/relationships/hyperlink" Target="https://community.secop.gov.co/Public/Tendering/OpportunityDetail/Index?noticeUID=CO1.NTC.2590548&amp;isFromPublicArea=True&amp;isModal=False" TargetMode="External"/><Relationship Id="rId252" Type="http://schemas.openxmlformats.org/officeDocument/2006/relationships/hyperlink" Target="mailto:jennymonch@hotmail.com" TargetMode="External"/><Relationship Id="rId294" Type="http://schemas.openxmlformats.org/officeDocument/2006/relationships/hyperlink" Target="mailto:santiago.duque@gobiernobogota.gov.co" TargetMode="External"/><Relationship Id="rId308" Type="http://schemas.openxmlformats.org/officeDocument/2006/relationships/hyperlink" Target="https://community.secop.gov.co/Public/Tendering/OpportunityDetail/Index?noticeUID=CO1.NTC.3262371&amp;isFromPublicArea=True&amp;isModal=False" TargetMode="External"/><Relationship Id="rId47" Type="http://schemas.openxmlformats.org/officeDocument/2006/relationships/hyperlink" Target="https://community.secop.gov.co/Public/Tendering/OpportunityDetail/Index?noticeUID=CO1.NTC.2599793&amp;isFromPublicArea=True&amp;isModal=False" TargetMode="External"/><Relationship Id="rId89" Type="http://schemas.openxmlformats.org/officeDocument/2006/relationships/hyperlink" Target="https://community.secop.gov.co/Public/Tendering/OpportunityDetail/Index?noticeUID=CO1.NTC.3196817&amp;isFromPublicArea=True&amp;isModal=False" TargetMode="External"/><Relationship Id="rId112" Type="http://schemas.openxmlformats.org/officeDocument/2006/relationships/hyperlink" Target="mailto:juang.rodriguezt@gobiernobogota.gov.co" TargetMode="External"/><Relationship Id="rId154" Type="http://schemas.openxmlformats.org/officeDocument/2006/relationships/hyperlink" Target="mailto:diegoh.castro@gobiernobogota.gov.co" TargetMode="External"/><Relationship Id="rId361" Type="http://schemas.openxmlformats.org/officeDocument/2006/relationships/hyperlink" Target="https://colombiacompra.coupahost.com/suppliers/show/239" TargetMode="External"/><Relationship Id="rId196" Type="http://schemas.openxmlformats.org/officeDocument/2006/relationships/hyperlink" Target="mailto:Edwin.guti&#233;rrez@gobiernobogota.gov.co" TargetMode="External"/><Relationship Id="rId417" Type="http://schemas.openxmlformats.org/officeDocument/2006/relationships/hyperlink" Target="https://community.secop.gov.co/Public/Tendering/OpportunityDetail/Index?noticeUID=CO1.NTC.2705384&amp;isFromPublicArea=True&amp;isModal=False" TargetMode="External"/><Relationship Id="rId16" Type="http://schemas.openxmlformats.org/officeDocument/2006/relationships/hyperlink" Target="https://community.secop.gov.co/Public/Tendering/OpportunityDetail/Index?noticeUID=CO1.NTC.2734604&amp;isFromPublicArea=True&amp;isModal=False" TargetMode="External"/><Relationship Id="rId221" Type="http://schemas.openxmlformats.org/officeDocument/2006/relationships/hyperlink" Target="mailto:lizgarcia07@hotmail.com" TargetMode="External"/><Relationship Id="rId263" Type="http://schemas.openxmlformats.org/officeDocument/2006/relationships/hyperlink" Target="https://community.secop.gov.co/Public/Tendering/OpportunityDetail/Index?noticeUID=CO1.NTC.3318233&amp;isFromPublicArea=True&amp;isModal=False" TargetMode="External"/><Relationship Id="rId319" Type="http://schemas.openxmlformats.org/officeDocument/2006/relationships/hyperlink" Target="https://community.secop.gov.co/Public/Tendering/OpportunityDetail/Index?noticeUID=CO1.NTC.3014210&amp;isFromPublicArea=True&amp;isModal=False" TargetMode="External"/><Relationship Id="rId58" Type="http://schemas.openxmlformats.org/officeDocument/2006/relationships/hyperlink" Target="https://community.secop.gov.co/Public/Tendering/OpportunityDetail/Index?noticeUID=CO1.NTC.3053054&amp;isFromPublicArea=True&amp;isModal=False" TargetMode="External"/><Relationship Id="rId123" Type="http://schemas.openxmlformats.org/officeDocument/2006/relationships/hyperlink" Target="mailto:manuel.alvarez@gobiernobogota.gov.co" TargetMode="External"/><Relationship Id="rId330" Type="http://schemas.openxmlformats.org/officeDocument/2006/relationships/hyperlink" Target="https://community.secop.gov.co/Public/Tendering/OpportunityDetail/Index?noticeUID=CO1.NTC.3679150&amp;isFromPublicArea=True&amp;isModal=False" TargetMode="External"/><Relationship Id="rId165" Type="http://schemas.openxmlformats.org/officeDocument/2006/relationships/hyperlink" Target="mailto:marta.morales@gobiernobogota.gov.co" TargetMode="External"/><Relationship Id="rId372" Type="http://schemas.openxmlformats.org/officeDocument/2006/relationships/hyperlink" Target="https://community.secop.gov.co/Public/Tendering/OpportunityDetail/Index?noticeUID=CO1.NTC.3690785&amp;isFromPublicArea=True&amp;isModal=False" TargetMode="External"/><Relationship Id="rId428" Type="http://schemas.openxmlformats.org/officeDocument/2006/relationships/hyperlink" Target="https://community.secop.gov.co/Public/Tendering/OpportunityDetail/Index?noticeUID=CO1.NTC.3653264&amp;isFromPublicArea=True&amp;isModal=False" TargetMode="External"/><Relationship Id="rId232" Type="http://schemas.openxmlformats.org/officeDocument/2006/relationships/hyperlink" Target="mailto:nataliadelgadop@outlook.com" TargetMode="External"/><Relationship Id="rId274" Type="http://schemas.openxmlformats.org/officeDocument/2006/relationships/hyperlink" Target="https://community.secop.gov.co/Public/Tendering/OpportunityDetail/Index?noticeUID=CO1.NTC.3459046&amp;isFromPublicArea=True&amp;isModal=False" TargetMode="External"/><Relationship Id="rId27" Type="http://schemas.openxmlformats.org/officeDocument/2006/relationships/hyperlink" Target="https://community.secop.gov.co/Public/Tendering/OpportunityDetail/Index?noticeUID=CO1.NTC.2757687&amp;isFromPublicArea=True&amp;isModal=False" TargetMode="External"/><Relationship Id="rId69" Type="http://schemas.openxmlformats.org/officeDocument/2006/relationships/hyperlink" Target="https://community.secop.gov.co/Public/Tendering/OpportunityDetail/Index?noticeUID=CO1.NTC.3072759&amp;isFromPublicArea=True&amp;isModal=False" TargetMode="External"/><Relationship Id="rId134" Type="http://schemas.openxmlformats.org/officeDocument/2006/relationships/hyperlink" Target="mailto:cristian.albarracin@gobiernobogota.gov.co" TargetMode="External"/><Relationship Id="rId80" Type="http://schemas.openxmlformats.org/officeDocument/2006/relationships/hyperlink" Target="https://community.secop.gov.co/Public/Tendering/OpportunityDetail/Index?noticeUID=CO1.NTC.3094806&amp;isFromPublicArea=True&amp;isModal=False" TargetMode="External"/><Relationship Id="rId176" Type="http://schemas.openxmlformats.org/officeDocument/2006/relationships/hyperlink" Target="mailto:cristian.moncada@gobiernobogota.gov.co" TargetMode="External"/><Relationship Id="rId341" Type="http://schemas.openxmlformats.org/officeDocument/2006/relationships/hyperlink" Target="https://community.secop.gov.co/Public/Tendering/OpportunityDetail/Index?noticeUID=CO1.NTC.3665932&amp;isFromPublicArea=True&amp;isModal=False" TargetMode="External"/><Relationship Id="rId383" Type="http://schemas.openxmlformats.org/officeDocument/2006/relationships/hyperlink" Target="https://community.secop.gov.co/Public/Tendering/OpportunityDetail/Index?noticeUID=CO1.NTC.2533555&amp;isFromPublicArea=True&amp;isModal=False" TargetMode="External"/><Relationship Id="rId201" Type="http://schemas.openxmlformats.org/officeDocument/2006/relationships/hyperlink" Target="mailto:ingema2016@gmail.com" TargetMode="External"/><Relationship Id="rId243" Type="http://schemas.openxmlformats.org/officeDocument/2006/relationships/hyperlink" Target="mailto:lauralopezvillota@gmail.com" TargetMode="External"/><Relationship Id="rId285" Type="http://schemas.openxmlformats.org/officeDocument/2006/relationships/hyperlink" Target="https://community.secop.gov.co/Public/Tendering/OpportunityDetail/Index?noticeUID=CO1.NTC.3499548&amp;isFromPublicArea=True&amp;isModal=False" TargetMode="External"/><Relationship Id="rId38" Type="http://schemas.openxmlformats.org/officeDocument/2006/relationships/hyperlink" Target="https://community.secop.gov.co/Public/Tendering/OpportunityDetail/Index?noticeUID=CO1.NTC.2770550&amp;isFromPublicArea=True&amp;isModal=False" TargetMode="External"/><Relationship Id="rId103" Type="http://schemas.openxmlformats.org/officeDocument/2006/relationships/hyperlink" Target="https://community.secop.gov.co/Public/Tendering/OpportunityDetail/Index?noticeUID=CO1.NTC.3328887&amp;isFromPublicArea=True&amp;isModal=False" TargetMode="External"/><Relationship Id="rId310" Type="http://schemas.openxmlformats.org/officeDocument/2006/relationships/hyperlink" Target="https://community.secop.gov.co/Public/Tendering/OpportunityDetail/Index?noticeUID=CO1.NTC.3180733&amp;isFromPublicArea=True&amp;isModal=False" TargetMode="External"/><Relationship Id="rId91" Type="http://schemas.openxmlformats.org/officeDocument/2006/relationships/hyperlink" Target="https://community.secop.gov.co/Public/Tendering/OpportunityDetail/Index?noticeUID=CO1.NTC.3214392&amp;isFromPublicArea=True&amp;isModal=False" TargetMode="External"/><Relationship Id="rId145" Type="http://schemas.openxmlformats.org/officeDocument/2006/relationships/hyperlink" Target="mailto:juan.Gallego@gobiernobogota.gov.co" TargetMode="External"/><Relationship Id="rId187" Type="http://schemas.openxmlformats.org/officeDocument/2006/relationships/hyperlink" Target="mailto:Nestor.vargar@gobiernobogota.gov.co" TargetMode="External"/><Relationship Id="rId352" Type="http://schemas.openxmlformats.org/officeDocument/2006/relationships/hyperlink" Target="https://community.secop.gov.co/Public/Tendering/OpportunityDetail/Index?noticeUID=CO1.NTC.3648230&amp;isFromPublicArea=True&amp;isModal=False" TargetMode="External"/><Relationship Id="rId394" Type="http://schemas.openxmlformats.org/officeDocument/2006/relationships/hyperlink" Target="https://community.secop.gov.co/Public/Tendering/OpportunityDetail/Index?noticeUID=CO1.NTC.2598376&amp;isFromPublicArea=True&amp;isModal=False" TargetMode="External"/><Relationship Id="rId408" Type="http://schemas.openxmlformats.org/officeDocument/2006/relationships/hyperlink" Target="https://community.secop.gov.co/Public/Tendering/OpportunityDetail/Index?noticeUID=CO1.NTC.2695359&amp;isFromPublicArea=True&amp;isModal=False" TargetMode="External"/><Relationship Id="rId1" Type="http://schemas.openxmlformats.org/officeDocument/2006/relationships/hyperlink" Target="https://community.secop.gov.co/Public/Tendering/OpportunityDetail/Index?noticeUID=CO1.NTC.2525139&amp;isFromPublicArea=True&amp;isModal=False" TargetMode="External"/><Relationship Id="rId212" Type="http://schemas.openxmlformats.org/officeDocument/2006/relationships/hyperlink" Target="mailto:angieferna@hotmail.com" TargetMode="External"/><Relationship Id="rId233" Type="http://schemas.openxmlformats.org/officeDocument/2006/relationships/hyperlink" Target="mailto:dayanarubiano@hotmail.com" TargetMode="External"/><Relationship Id="rId254" Type="http://schemas.openxmlformats.org/officeDocument/2006/relationships/hyperlink" Target="mailto:nicolasms.5572@hotmail.com" TargetMode="External"/><Relationship Id="rId28" Type="http://schemas.openxmlformats.org/officeDocument/2006/relationships/hyperlink" Target="https://community.secop.gov.co/Public/Tendering/OpportunityDetail/Index?noticeUID=CO1.NTC.2757889&amp;isFromPublicArea=True&amp;isModal=False" TargetMode="External"/><Relationship Id="rId49" Type="http://schemas.openxmlformats.org/officeDocument/2006/relationships/hyperlink" Target="https://community.secop.gov.co/Public/Tendering/OpportunityDetail/Index?noticeUID=CO1.NTC.3031764&amp;isFromPublicArea=True&amp;isModal=False" TargetMode="External"/><Relationship Id="rId114" Type="http://schemas.openxmlformats.org/officeDocument/2006/relationships/hyperlink" Target="mailto:yurani.angulo@gobiernobogota.gov.co" TargetMode="External"/><Relationship Id="rId275" Type="http://schemas.openxmlformats.org/officeDocument/2006/relationships/hyperlink" Target="https://community.secop.gov.co/Public/Tendering/OpportunityDetail/Index?noticeUID=CO1.NTC.3466117&amp;isFromPublicArea=True&amp;isModal=False" TargetMode="External"/><Relationship Id="rId296" Type="http://schemas.openxmlformats.org/officeDocument/2006/relationships/hyperlink" Target="mailto:edwin.molina@gobiernobogota.gov.co" TargetMode="External"/><Relationship Id="rId300" Type="http://schemas.openxmlformats.org/officeDocument/2006/relationships/hyperlink" Target="https://community.secop.gov.co/Public/Tendering/OpportunityDetail/Index?noticeUID=CO1.NTC.2683814&amp;isFromPublicArea=True&amp;isModal=False" TargetMode="External"/><Relationship Id="rId60" Type="http://schemas.openxmlformats.org/officeDocument/2006/relationships/hyperlink" Target="https://community.secop.gov.co/Public/Tendering/OpportunityDetail/Index?noticeUID=CO1.NTC.3052668&amp;isFromPublicArea=True&amp;isModal=False" TargetMode="External"/><Relationship Id="rId81" Type="http://schemas.openxmlformats.org/officeDocument/2006/relationships/hyperlink" Target="https://community.secop.gov.co/Public/Tendering/OpportunityDetail/Index?noticeUID=CO1.NTC.3098156&amp;isFromPublicArea=True&amp;isModal=False" TargetMode="External"/><Relationship Id="rId135" Type="http://schemas.openxmlformats.org/officeDocument/2006/relationships/hyperlink" Target="mailto:sebastian.marin@gobiernobogota.gov.co" TargetMode="External"/><Relationship Id="rId156" Type="http://schemas.openxmlformats.org/officeDocument/2006/relationships/hyperlink" Target="mailto:alvaro.martinez@gobiernobogota.gov.co" TargetMode="External"/><Relationship Id="rId177" Type="http://schemas.openxmlformats.org/officeDocument/2006/relationships/hyperlink" Target="mailto:nelly.ortega@gobiernobogota.gov.co" TargetMode="External"/><Relationship Id="rId198" Type="http://schemas.openxmlformats.org/officeDocument/2006/relationships/hyperlink" Target="mailto:jaimeealarcon@hotmail.com" TargetMode="External"/><Relationship Id="rId321" Type="http://schemas.openxmlformats.org/officeDocument/2006/relationships/hyperlink" Target="https://community.secop.gov.co/Public/Tendering/OpportunityDetail/Index?noticeUID=CO1.NTC.3176445&amp;isFromPublicArea=True&amp;isModal=False" TargetMode="External"/><Relationship Id="rId342" Type="http://schemas.openxmlformats.org/officeDocument/2006/relationships/hyperlink" Target="https://community.secop.gov.co/Public/Tendering/OpportunityDetail/Index?noticeUID=CO1.NTC.3666033&amp;isFromPublicArea=True&amp;isModal=False" TargetMode="External"/><Relationship Id="rId363" Type="http://schemas.openxmlformats.org/officeDocument/2006/relationships/hyperlink" Target="https://colombiacompra.coupahost.com/suppliers/show/310" TargetMode="External"/><Relationship Id="rId384" Type="http://schemas.openxmlformats.org/officeDocument/2006/relationships/hyperlink" Target="https://community.secop.gov.co/Public/Tendering/OpportunityDetail/Index?noticeUID=CO1.NTC.2533542&amp;isFromPublicArea=True&amp;isModal=False" TargetMode="External"/><Relationship Id="rId419" Type="http://schemas.openxmlformats.org/officeDocument/2006/relationships/hyperlink" Target="https://community.secop.gov.co/Public/Tendering/OpportunityDetail/Index?noticeUID=CO1.NTC.2709177&amp;isFromPublicArea=True&amp;isModal=False" TargetMode="External"/><Relationship Id="rId202" Type="http://schemas.openxmlformats.org/officeDocument/2006/relationships/hyperlink" Target="mailto:calar56@hotmail.com" TargetMode="External"/><Relationship Id="rId223" Type="http://schemas.openxmlformats.org/officeDocument/2006/relationships/hyperlink" Target="mailto:diego.gf.9@outlook.com" TargetMode="External"/><Relationship Id="rId244" Type="http://schemas.openxmlformats.org/officeDocument/2006/relationships/hyperlink" Target="mailto:mateo_9214@hotmail.com" TargetMode="External"/><Relationship Id="rId430" Type="http://schemas.openxmlformats.org/officeDocument/2006/relationships/hyperlink" Target="https://community.secop.gov.co/Public/Tendering/OpportunityDetail/Index?noticeUID=CO1.NTC.2791298&amp;isFromPublicArea=True&amp;isModal=False" TargetMode="External"/><Relationship Id="rId18" Type="http://schemas.openxmlformats.org/officeDocument/2006/relationships/hyperlink" Target="https://community.secop.gov.co/Public/Tendering/OpportunityDetail/Index?noticeUID=CO1.NTC.2736552&amp;isFromPublicArea=True&amp;isModal=False" TargetMode="External"/><Relationship Id="rId39" Type="http://schemas.openxmlformats.org/officeDocument/2006/relationships/hyperlink" Target="https://community.secop.gov.co/Public/Tendering/OpportunityDetail/Index?noticeUID=CO1.NTC.2786710&amp;isFromPublicArea=True&amp;isModal=False" TargetMode="External"/><Relationship Id="rId265" Type="http://schemas.openxmlformats.org/officeDocument/2006/relationships/hyperlink" Target="https://community.secop.gov.co/Public/Tendering/OpportunityDetail/Index?noticeUID=CO1.NTC.3447052&amp;isFromPublicArea=True&amp;isModal=False" TargetMode="External"/><Relationship Id="rId286" Type="http://schemas.openxmlformats.org/officeDocument/2006/relationships/hyperlink" Target="https://community.secop.gov.co/Public/Tendering/OpportunityDetail/Index?noticeUID=CO1.NTC.3499509&amp;isFromPublicArea=True&amp;isModal=False" TargetMode="External"/><Relationship Id="rId50" Type="http://schemas.openxmlformats.org/officeDocument/2006/relationships/hyperlink" Target="https://community.secop.gov.co/Public/Tendering/OpportunityDetail/Index?noticeUID=CO1.NTC.3037323&amp;isFromPublicArea=True&amp;isModal=False" TargetMode="External"/><Relationship Id="rId104" Type="http://schemas.openxmlformats.org/officeDocument/2006/relationships/hyperlink" Target="https://community.secop.gov.co/Public/Tendering/OpportunityDetail/Index?noticeUID=CO1.NTC.3329828&amp;isFromPublicArea=True&amp;isModal=False" TargetMode="External"/><Relationship Id="rId125" Type="http://schemas.openxmlformats.org/officeDocument/2006/relationships/hyperlink" Target="mailto:juan.montenegro@gobiernobogota.gov.co" TargetMode="External"/><Relationship Id="rId146" Type="http://schemas.openxmlformats.org/officeDocument/2006/relationships/hyperlink" Target="mailto:david.giraldo@gobiernobogota.gov.co" TargetMode="External"/><Relationship Id="rId167" Type="http://schemas.openxmlformats.org/officeDocument/2006/relationships/hyperlink" Target="mailto:Jennyffer.rojas@gobiernobogota.gov.co" TargetMode="External"/><Relationship Id="rId188" Type="http://schemas.openxmlformats.org/officeDocument/2006/relationships/hyperlink" Target="mailto:diana.sanchez@gobiernobogota.gov.co" TargetMode="External"/><Relationship Id="rId311" Type="http://schemas.openxmlformats.org/officeDocument/2006/relationships/hyperlink" Target="https://community.secop.gov.co/Public/Tendering/OpportunityDetail/Index?noticeUID=CO1.NTC.3263847&amp;isFromPublicArea=True&amp;isModal=False" TargetMode="External"/><Relationship Id="rId332" Type="http://schemas.openxmlformats.org/officeDocument/2006/relationships/hyperlink" Target="https://community.secop.gov.co/Public/Tendering/OpportunityDetail/Index?noticeUID=CO1.NTC.3682805&amp;isFromPublicArea=True&amp;isModal=False" TargetMode="External"/><Relationship Id="rId353" Type="http://schemas.openxmlformats.org/officeDocument/2006/relationships/hyperlink" Target="mailto:luis.erira@gobiernobogota.gov.co" TargetMode="External"/><Relationship Id="rId374" Type="http://schemas.openxmlformats.org/officeDocument/2006/relationships/hyperlink" Target="https://community.secop.gov.co/Public/Tendering/OpportunityDetail/Index?noticeUID=CO1.NTC.2974610&amp;isFromPublicArea=True&amp;isModal=False" TargetMode="External"/><Relationship Id="rId395" Type="http://schemas.openxmlformats.org/officeDocument/2006/relationships/hyperlink" Target="mailto:nataliarodriguezsar95@gmail.com" TargetMode="External"/><Relationship Id="rId409" Type="http://schemas.openxmlformats.org/officeDocument/2006/relationships/hyperlink" Target="mailto:willarvel@hotmail.com" TargetMode="External"/><Relationship Id="rId71" Type="http://schemas.openxmlformats.org/officeDocument/2006/relationships/hyperlink" Target="https://community.secop.gov.co/Public/Tendering/OpportunityDetail/Index?noticeUID=CO1.NTC.3100091&amp;isFromPublicArea=True&amp;isModal=False" TargetMode="External"/><Relationship Id="rId92" Type="http://schemas.openxmlformats.org/officeDocument/2006/relationships/hyperlink" Target="https://community.secop.gov.co/Public/Tendering/OpportunityDetail/Index?noticeUID=CO1.NTC.3252640&amp;isFromPublicArea=True&amp;isModal=False" TargetMode="External"/><Relationship Id="rId213" Type="http://schemas.openxmlformats.org/officeDocument/2006/relationships/hyperlink" Target="mailto:asociadostarazona@gmail.com" TargetMode="External"/><Relationship Id="rId234" Type="http://schemas.openxmlformats.org/officeDocument/2006/relationships/hyperlink" Target="mailto:leidy.lady14@gmail.com" TargetMode="External"/><Relationship Id="rId420" Type="http://schemas.openxmlformats.org/officeDocument/2006/relationships/hyperlink" Target="https://community.secop.gov.co/Public/Tendering/OpportunityDetail/Index?noticeUID=CO1.NTC.2709355&amp;isFromPublicArea=True&amp;isModal=False" TargetMode="External"/><Relationship Id="rId2" Type="http://schemas.openxmlformats.org/officeDocument/2006/relationships/hyperlink" Target="https://community.secop.gov.co/Public/Tendering/OpportunityDetail/Index?noticeUID=CO1.NTC.2524400&amp;isFromPublicArea=True&amp;isModal=False" TargetMode="External"/><Relationship Id="rId29" Type="http://schemas.openxmlformats.org/officeDocument/2006/relationships/hyperlink" Target="https://community.secop.gov.co/Public/Tendering/OpportunityDetail/Index?noticeUID=CO1.NTC.2757236&amp;isFromPublicArea=True&amp;isModal=False" TargetMode="External"/><Relationship Id="rId255" Type="http://schemas.openxmlformats.org/officeDocument/2006/relationships/hyperlink" Target="mailto:adrianamorales00@gmail.com" TargetMode="External"/><Relationship Id="rId276" Type="http://schemas.openxmlformats.org/officeDocument/2006/relationships/hyperlink" Target="https://community.secop.gov.co/Public/Tendering/OpportunityDetail/Index?noticeUID=CO1.NTC.3466118&amp;isFromPublicArea=True&amp;isModal=False" TargetMode="External"/><Relationship Id="rId297" Type="http://schemas.openxmlformats.org/officeDocument/2006/relationships/hyperlink" Target="https://community.secop.gov.co/Public/Tendering/OpportunityDetail/Index?noticeUID=CO1.NTC.3537341&amp;isFromPublicArea=True&amp;isModal=False" TargetMode="External"/><Relationship Id="rId40" Type="http://schemas.openxmlformats.org/officeDocument/2006/relationships/hyperlink" Target="https://community.secop.gov.co/Public/Tendering/OpportunityDetail/Index?noticeUID=CO1.NTC.2787556&amp;isFromPublicArea=True&amp;isModal=False" TargetMode="External"/><Relationship Id="rId115" Type="http://schemas.openxmlformats.org/officeDocument/2006/relationships/hyperlink" Target="mailto:juan.cuervo@gobiernobogota.gov.co" TargetMode="External"/><Relationship Id="rId136" Type="http://schemas.openxmlformats.org/officeDocument/2006/relationships/hyperlink" Target="mailto:sebastian.merchan@gobiernobogota.gov.co" TargetMode="External"/><Relationship Id="rId157" Type="http://schemas.openxmlformats.org/officeDocument/2006/relationships/hyperlink" Target="mailto:Adriana.Herrera@gobiernobogota.gov.co" TargetMode="External"/><Relationship Id="rId178" Type="http://schemas.openxmlformats.org/officeDocument/2006/relationships/hyperlink" Target="mailto:Lauray.lopez@gobiernobogota.gov.co" TargetMode="External"/><Relationship Id="rId301" Type="http://schemas.openxmlformats.org/officeDocument/2006/relationships/hyperlink" Target="https://community.secop.gov.co/Public/Tendering/OpportunityDetail/Index?noticeUID=CO1.NTC.3451893&amp;isFromPublicArea=True&amp;isModal=False" TargetMode="External"/><Relationship Id="rId322" Type="http://schemas.openxmlformats.org/officeDocument/2006/relationships/hyperlink" Target="https://community.secop.gov.co/Public/Tendering/OpportunityDetail/Index?noticeUID=CO1.NTC.3100466&amp;isFromPublicArea=True&amp;isModal=False" TargetMode="External"/><Relationship Id="rId343" Type="http://schemas.openxmlformats.org/officeDocument/2006/relationships/hyperlink" Target="https://community.secop.gov.co/Public/Tendering/OpportunityDetail/Index?noticeUID=CO1.NTC.3648374&amp;isFromPublicArea=True&amp;isModal=False" TargetMode="External"/><Relationship Id="rId364" Type="http://schemas.openxmlformats.org/officeDocument/2006/relationships/hyperlink" Target="https://colombiacompra.coupahost.com/order_headers/101684" TargetMode="External"/><Relationship Id="rId61" Type="http://schemas.openxmlformats.org/officeDocument/2006/relationships/hyperlink" Target="https://community.secop.gov.co/Public/Tendering/OpportunityDetail/Index?noticeUID=CO1.NTC.3055391&amp;isFromPublicArea=True&amp;isModal=False" TargetMode="External"/><Relationship Id="rId82" Type="http://schemas.openxmlformats.org/officeDocument/2006/relationships/hyperlink" Target="https://community.secop.gov.co/Public/Tendering/OpportunityDetail/Index?noticeUID=CO1.NTC.3112292&amp;isFromPublicArea=True&amp;isModal=False" TargetMode="External"/><Relationship Id="rId199" Type="http://schemas.openxmlformats.org/officeDocument/2006/relationships/hyperlink" Target="mailto:guillermomolinac@hotmail.com" TargetMode="External"/><Relationship Id="rId203" Type="http://schemas.openxmlformats.org/officeDocument/2006/relationships/hyperlink" Target="mailto:santiagoduke@hotmail.com" TargetMode="External"/><Relationship Id="rId385" Type="http://schemas.openxmlformats.org/officeDocument/2006/relationships/hyperlink" Target="https://community.secop.gov.co/Public/Tendering/OpportunityDetail/Index?noticeUID=CO1.NTC.2536539&amp;isFromPublicArea=True&amp;isModal=False" TargetMode="External"/><Relationship Id="rId19" Type="http://schemas.openxmlformats.org/officeDocument/2006/relationships/hyperlink" Target="https://community.secop.gov.co/Public/Tendering/OpportunityDetail/Index?noticeUID=CO1.NTC.2741778&amp;isFromPublicArea=True&amp;isModal=False" TargetMode="External"/><Relationship Id="rId224" Type="http://schemas.openxmlformats.org/officeDocument/2006/relationships/hyperlink" Target="mailto:gmarfaraco@gmail.com" TargetMode="External"/><Relationship Id="rId245" Type="http://schemas.openxmlformats.org/officeDocument/2006/relationships/hyperlink" Target="mailto:nancyvivihernandez@hotmail.com" TargetMode="External"/><Relationship Id="rId266" Type="http://schemas.openxmlformats.org/officeDocument/2006/relationships/hyperlink" Target="https://community.secop.gov.co/Public/Tendering/OpportunityDetail/Index?noticeUID=CO1.NTC.3449423&amp;isFromPublicArea=True&amp;isModal=False" TargetMode="External"/><Relationship Id="rId287" Type="http://schemas.openxmlformats.org/officeDocument/2006/relationships/hyperlink" Target="https://community.secop.gov.co/Public/Tendering/OpportunityDetail/Index?noticeUID=CO1.NTC.3499243&amp;isFromPublicArea=True&amp;isModal=False" TargetMode="External"/><Relationship Id="rId410" Type="http://schemas.openxmlformats.org/officeDocument/2006/relationships/hyperlink" Target="mailto:alvaroamaris@hotmail.com" TargetMode="External"/><Relationship Id="rId431" Type="http://schemas.openxmlformats.org/officeDocument/2006/relationships/vmlDrawing" Target="../drawings/vmlDrawing1.vml"/><Relationship Id="rId30" Type="http://schemas.openxmlformats.org/officeDocument/2006/relationships/hyperlink" Target="https://community.secop.gov.co/Public/Tendering/OpportunityDetail/Index?noticeUID=CO1.NTC.2757622&amp;isFromPublicArea=True&amp;isModal=False" TargetMode="External"/><Relationship Id="rId105" Type="http://schemas.openxmlformats.org/officeDocument/2006/relationships/hyperlink" Target="https://community.secop.gov.co/Public/Tendering/OpportunityDetail/Index?noticeUID=CO1.NTC.3361154&amp;isFromPublicArea=True&amp;isModal=False" TargetMode="External"/><Relationship Id="rId126" Type="http://schemas.openxmlformats.org/officeDocument/2006/relationships/hyperlink" Target="mailto:oscar.carmona@gobiernobogota.gov.co" TargetMode="External"/><Relationship Id="rId147" Type="http://schemas.openxmlformats.org/officeDocument/2006/relationships/hyperlink" Target="mailto:juan.salgado@gobiernobogota.gov.co" TargetMode="External"/><Relationship Id="rId168" Type="http://schemas.openxmlformats.org/officeDocument/2006/relationships/hyperlink" Target="mailto:Camilo.bogota@gobiernobogota.gov.co" TargetMode="External"/><Relationship Id="rId312" Type="http://schemas.openxmlformats.org/officeDocument/2006/relationships/hyperlink" Target="https://community.secop.gov.co/Public/Tendering/OpportunityDetail/Index?noticeUID=CO1.NTC.3289393&amp;isFromPublicArea=True&amp;isModal=False" TargetMode="External"/><Relationship Id="rId333" Type="http://schemas.openxmlformats.org/officeDocument/2006/relationships/hyperlink" Target="https://community.secop.gov.co/Public/Tendering/OpportunityDetail/Index?noticeUID=CO1.NTC.3648424&amp;isFromPublicArea=True&amp;isModal=False" TargetMode="External"/><Relationship Id="rId354" Type="http://schemas.openxmlformats.org/officeDocument/2006/relationships/hyperlink" Target="https://community.secop.gov.co/Public/Tendering/OpportunityDetail/Index?noticeUID=CO1.NTC.2579578&amp;isFromPublicArea=True&amp;isModal=False" TargetMode="External"/><Relationship Id="rId51" Type="http://schemas.openxmlformats.org/officeDocument/2006/relationships/hyperlink" Target="https://community.secop.gov.co/Public/Tendering/OpportunityDetail/Index?noticeUID=CO1.NTC.3036988&amp;isFromPublicArea=True&amp;isModal=False" TargetMode="External"/><Relationship Id="rId72" Type="http://schemas.openxmlformats.org/officeDocument/2006/relationships/hyperlink" Target="https://community.secop.gov.co/Public/Tendering/OpportunityDetail/Index?noticeUID=CO1.NTC.3042277&amp;isFromPublicArea=True&amp;isModal=False" TargetMode="External"/><Relationship Id="rId93" Type="http://schemas.openxmlformats.org/officeDocument/2006/relationships/hyperlink" Target="https://community.secop.gov.co/Public/Tendering/OpportunityDetail/Index?noticeUID=CO1.NTC.3314268&amp;isFromPublicArea=True&amp;isModal=False" TargetMode="External"/><Relationship Id="rId189" Type="http://schemas.openxmlformats.org/officeDocument/2006/relationships/hyperlink" Target="mailto:laura.aguilar@gobiernobogota.gov.co&#160;&#160;" TargetMode="External"/><Relationship Id="rId375" Type="http://schemas.openxmlformats.org/officeDocument/2006/relationships/hyperlink" Target="https://community.secop.gov.co/Public/Tendering/OpportunityDetail/Index?noticeUID=CO1.NTC.2548422&amp;isFromPublicArea=True&amp;isModal=False" TargetMode="External"/><Relationship Id="rId396" Type="http://schemas.openxmlformats.org/officeDocument/2006/relationships/hyperlink" Target="mailto:nelcardon14@hotmail.com" TargetMode="External"/><Relationship Id="rId3" Type="http://schemas.openxmlformats.org/officeDocument/2006/relationships/hyperlink" Target="https://community.secop.gov.co/Public/Tendering/OpportunityDetail/Index?noticeUID=CO1.NTC.2530059&amp;isFromPublicArea=True&amp;isModal=False" TargetMode="External"/><Relationship Id="rId214" Type="http://schemas.openxmlformats.org/officeDocument/2006/relationships/hyperlink" Target="mailto:isa302008@hotmail.com" TargetMode="External"/><Relationship Id="rId235" Type="http://schemas.openxmlformats.org/officeDocument/2006/relationships/hyperlink" Target="mailto:sarajn.17@gmail.com" TargetMode="External"/><Relationship Id="rId256" Type="http://schemas.openxmlformats.org/officeDocument/2006/relationships/hyperlink" Target="mailto:zamorajuridica@gmail.com" TargetMode="External"/><Relationship Id="rId277" Type="http://schemas.openxmlformats.org/officeDocument/2006/relationships/hyperlink" Target="https://community.secop.gov.co/Public/Tendering/OpportunityDetail/Index?noticeUID=CO1.NTC.3466262&amp;isFromPublicArea=True&amp;isModal=False" TargetMode="External"/><Relationship Id="rId298" Type="http://schemas.openxmlformats.org/officeDocument/2006/relationships/hyperlink" Target="https://community.secop.gov.co/Public/Tendering/OpportunityDetail/Index?noticeUID=CO1.NTC.3534873&amp;isFromPublicArea=True&amp;isModal=False" TargetMode="External"/><Relationship Id="rId400" Type="http://schemas.openxmlformats.org/officeDocument/2006/relationships/hyperlink" Target="mailto:mauroouribee@gmail.com" TargetMode="External"/><Relationship Id="rId421" Type="http://schemas.openxmlformats.org/officeDocument/2006/relationships/hyperlink" Target="https://community.secop.gov.co/Public/Tendering/OpportunityDetail/Index?noticeUID=CO1.NTC.2730785&amp;isFromPublicArea=True&amp;isModal=False" TargetMode="External"/><Relationship Id="rId116" Type="http://schemas.openxmlformats.org/officeDocument/2006/relationships/hyperlink" Target="mailto:jaime.alarcon@gobiernobogota.gov.co" TargetMode="External"/><Relationship Id="rId137" Type="http://schemas.openxmlformats.org/officeDocument/2006/relationships/hyperlink" Target="mailto:nicolas.poveda@gobiernobogota.gov.co" TargetMode="External"/><Relationship Id="rId158" Type="http://schemas.openxmlformats.org/officeDocument/2006/relationships/hyperlink" Target="mailto:alison.arevalo@gobiernobogota.gov.co" TargetMode="External"/><Relationship Id="rId302" Type="http://schemas.openxmlformats.org/officeDocument/2006/relationships/hyperlink" Target="https://community.secop.gov.co/Public/Tendering/OpportunityDetail/Index?noticeUID=CO1.NTC.2851463&amp;isFromPublicArea=True&amp;isModal=False" TargetMode="External"/><Relationship Id="rId323" Type="http://schemas.openxmlformats.org/officeDocument/2006/relationships/hyperlink" Target="https://community.secop.gov.co/Public/Tendering/OpportunityDetail/Index?noticeUID=CO1.NTC.3100466&amp;isFromPublicArea=True&amp;isModal=False" TargetMode="External"/><Relationship Id="rId344" Type="http://schemas.openxmlformats.org/officeDocument/2006/relationships/hyperlink" Target="https://community.secop.gov.co/Public/Tendering/OpportunityDetail/Index?noticeUID=CO1.NTC.3662461&amp;isFromPublicArea=True&amp;isModal=False" TargetMode="External"/><Relationship Id="rId20" Type="http://schemas.openxmlformats.org/officeDocument/2006/relationships/hyperlink" Target="https://community.secop.gov.co/Public/Tendering/OpportunityDetail/Index?noticeUID=CO1.NTC.2743024&amp;isFromPublicArea=True&amp;isModal=False" TargetMode="External"/><Relationship Id="rId41" Type="http://schemas.openxmlformats.org/officeDocument/2006/relationships/hyperlink" Target="https://community.secop.gov.co/Public/Tendering/OpportunityDetail/Index?noticeUID=CO1.NTC.2789460&amp;isFromPublicArea=True&amp;isModal=False" TargetMode="External"/><Relationship Id="rId62" Type="http://schemas.openxmlformats.org/officeDocument/2006/relationships/hyperlink" Target="https://community.secop.gov.co/Public/Tendering/OpportunityDetail/Index?noticeUID=CO1.NTC.3059956&amp;isFromPublicArea=True&amp;isModal=False" TargetMode="External"/><Relationship Id="rId83" Type="http://schemas.openxmlformats.org/officeDocument/2006/relationships/hyperlink" Target="https://community.secop.gov.co/Public/Tendering/OpportunityDetail/Index?noticeUID=CO1.NTC.3116827&amp;isFromPublicArea=True&amp;isModal=False" TargetMode="External"/><Relationship Id="rId179" Type="http://schemas.openxmlformats.org/officeDocument/2006/relationships/hyperlink" Target="mailto:johana.cardona@gobiernobogota.gov.co" TargetMode="External"/><Relationship Id="rId365" Type="http://schemas.openxmlformats.org/officeDocument/2006/relationships/hyperlink" Target="https://colombiacompra.coupahost.com/order_headers/98638" TargetMode="External"/><Relationship Id="rId386" Type="http://schemas.openxmlformats.org/officeDocument/2006/relationships/hyperlink" Target="https://community.secop.gov.co/Public/Tendering/OpportunityDetail/Index?noticeUID=CO1.NTC.2536769&amp;isFromPublicArea=True&amp;isModal=False" TargetMode="External"/><Relationship Id="rId190" Type="http://schemas.openxmlformats.org/officeDocument/2006/relationships/hyperlink" Target="mailto:andresg.lopez@gobiernobogota.gov.co" TargetMode="External"/><Relationship Id="rId204" Type="http://schemas.openxmlformats.org/officeDocument/2006/relationships/hyperlink" Target="mailto:EFREY.SANABRIA@YAHOO.ES" TargetMode="External"/><Relationship Id="rId225" Type="http://schemas.openxmlformats.org/officeDocument/2006/relationships/hyperlink" Target="mailto:josehh34@gmail.com" TargetMode="External"/><Relationship Id="rId246" Type="http://schemas.openxmlformats.org/officeDocument/2006/relationships/hyperlink" Target="mailto:akherrera92@gmail.com" TargetMode="External"/><Relationship Id="rId267" Type="http://schemas.openxmlformats.org/officeDocument/2006/relationships/hyperlink" Target="https://community.secop.gov.co/Public/Tendering/OpportunityDetail/Index?noticeUID=CO1.NTC.3451925&amp;isFromPublicArea=True&amp;isModal=False" TargetMode="External"/><Relationship Id="rId288" Type="http://schemas.openxmlformats.org/officeDocument/2006/relationships/hyperlink" Target="https://community.secop.gov.co/Public/Tendering/OpportunityDetail/Index?noticeUID=CO1.NTC.3501642&amp;isFromPublicArea=True&amp;isModal=False" TargetMode="External"/><Relationship Id="rId411" Type="http://schemas.openxmlformats.org/officeDocument/2006/relationships/hyperlink" Target="mailto:noreguerrero05222@gmail.com" TargetMode="External"/><Relationship Id="rId432" Type="http://schemas.openxmlformats.org/officeDocument/2006/relationships/comments" Target="../comments1.xml"/><Relationship Id="rId106" Type="http://schemas.openxmlformats.org/officeDocument/2006/relationships/hyperlink" Target="https://community.secop.gov.co/Public/Tendering/OpportunityDetail/Index?noticeUID=CO1.NTC.3366619&amp;isFromPublicArea=True&amp;isModal=False" TargetMode="External"/><Relationship Id="rId127" Type="http://schemas.openxmlformats.org/officeDocument/2006/relationships/hyperlink" Target="mailto:Susana.Enriquez@gobiernobogota.gov.co" TargetMode="External"/><Relationship Id="rId313" Type="http://schemas.openxmlformats.org/officeDocument/2006/relationships/hyperlink" Target="https://community.secop.gov.co/Public/Tendering/OpportunityDetail/Index?noticeUID=CO1.NTC.3329472&amp;isFromPublicArea=True&amp;isModal=False" TargetMode="External"/><Relationship Id="rId10" Type="http://schemas.openxmlformats.org/officeDocument/2006/relationships/hyperlink" Target="https://community.secop.gov.co/Public/Tendering/OpportunityDetail/Index?noticeUID=CO1.NTC.2724380&amp;isFromPublicArea=True&amp;isModal=False" TargetMode="External"/><Relationship Id="rId31" Type="http://schemas.openxmlformats.org/officeDocument/2006/relationships/hyperlink" Target="https://community.secop.gov.co/Public/Tendering/OpportunityDetail/Index?noticeUID=CO1.NTC.2758942&amp;isFromPublicArea=True&amp;isModal=False" TargetMode="External"/><Relationship Id="rId52" Type="http://schemas.openxmlformats.org/officeDocument/2006/relationships/hyperlink" Target="https://community.secop.gov.co/Public/Tendering/OpportunityDetail/Index?noticeUID=CO1.NTC.3040659&amp;isFromPublicArea=True&amp;isModal=False" TargetMode="External"/><Relationship Id="rId73" Type="http://schemas.openxmlformats.org/officeDocument/2006/relationships/hyperlink" Target="https://community.secop.gov.co/Public/Tendering/OpportunityDetail/Index?noticeUID=CO1.NTC.3057326&amp;isFromPublicArea=True&amp;isModal=False" TargetMode="External"/><Relationship Id="rId94" Type="http://schemas.openxmlformats.org/officeDocument/2006/relationships/hyperlink" Target="https://community.secop.gov.co/Public/Tendering/OpportunityDetail/Index?noticeUID=CO1.NTC.3316658&amp;isFromPublicArea=True&amp;isModal=False" TargetMode="External"/><Relationship Id="rId148" Type="http://schemas.openxmlformats.org/officeDocument/2006/relationships/hyperlink" Target="mailto:carlos.higuita@gobiernobogota.gov.co" TargetMode="External"/><Relationship Id="rId169" Type="http://schemas.openxmlformats.org/officeDocument/2006/relationships/hyperlink" Target="mailto:sergio.beltran@gobiernobogota.gov.co" TargetMode="External"/><Relationship Id="rId334" Type="http://schemas.openxmlformats.org/officeDocument/2006/relationships/hyperlink" Target="https://community.secop.gov.co/Public/Tendering/OpportunityDetail/Index?noticeUID=CO1.NTC.3644407&amp;isFromPublicArea=True&amp;isModal=False" TargetMode="External"/><Relationship Id="rId355" Type="http://schemas.openxmlformats.org/officeDocument/2006/relationships/hyperlink" Target="https://community.secop.gov.co/Public/Tendering/OpportunityDetail/Index?noticeUID=CO1.NTC.3667005&amp;isFromPublicArea=True&amp;isModal=False" TargetMode="External"/><Relationship Id="rId376" Type="http://schemas.openxmlformats.org/officeDocument/2006/relationships/hyperlink" Target="https://community.secop.gov.co/Public/Tendering/OpportunityDetail/Index?noticeUID=CO1.NTC.2528138&amp;isFromPublicArea=True&amp;isModal=False" TargetMode="External"/><Relationship Id="rId397" Type="http://schemas.openxmlformats.org/officeDocument/2006/relationships/hyperlink" Target="mailto:libardoburgos16@gmail.com" TargetMode="External"/><Relationship Id="rId4" Type="http://schemas.openxmlformats.org/officeDocument/2006/relationships/hyperlink" Target="https://community.secop.gov.co/Public/Tendering/OpportunityDetail/Index?noticeUID=CO1.NTC.2650192&amp;isFromPublicArea=True&amp;isModal=False" TargetMode="External"/><Relationship Id="rId180" Type="http://schemas.openxmlformats.org/officeDocument/2006/relationships/hyperlink" Target="mailto:yuri.alarcon@gobiernobogota.gov.co" TargetMode="External"/><Relationship Id="rId215" Type="http://schemas.openxmlformats.org/officeDocument/2006/relationships/hyperlink" Target="mailto:carloshiguita999@gmail.com" TargetMode="External"/><Relationship Id="rId236" Type="http://schemas.openxmlformats.org/officeDocument/2006/relationships/hyperlink" Target="mailto:mprietoz@gmail.com" TargetMode="External"/><Relationship Id="rId257" Type="http://schemas.openxmlformats.org/officeDocument/2006/relationships/hyperlink" Target="https://community.secop.gov.co/Public/Tendering/OpportunityDetail/Index?noticeUID=CO1.NTC.3424690&amp;isFromPublicArea=True&amp;isModal=False" TargetMode="External"/><Relationship Id="rId278" Type="http://schemas.openxmlformats.org/officeDocument/2006/relationships/hyperlink" Target="https://community.secop.gov.co/Public/Tendering/OpportunityDetail/Index?noticeUID=CO1.NTC.3465715&amp;isFromPublicArea=True&amp;isModal=False" TargetMode="External"/><Relationship Id="rId401" Type="http://schemas.openxmlformats.org/officeDocument/2006/relationships/hyperlink" Target="mailto:mafguarin@hotmail.es" TargetMode="External"/><Relationship Id="rId422" Type="http://schemas.openxmlformats.org/officeDocument/2006/relationships/hyperlink" Target="https://community.secop.gov.co/Public/Tendering/OpportunityDetail/Index?noticeUID=CO1.NTC.2741330&amp;isFromPublicArea=True&amp;isModal=False" TargetMode="External"/><Relationship Id="rId303" Type="http://schemas.openxmlformats.org/officeDocument/2006/relationships/hyperlink" Target="https://community.secop.gov.co/Public/Tendering/OpportunityDetail/Index?noticeUID=CO1.NTC.2864324&amp;isFromPublicArea=True&amp;isModal=False" TargetMode="External"/><Relationship Id="rId42" Type="http://schemas.openxmlformats.org/officeDocument/2006/relationships/hyperlink" Target="https://community.secop.gov.co/Public/Tendering/OpportunityDetail/Index?noticeUID=CO1.NTC.2789388&amp;isFromPublicArea=True&amp;isModal=False" TargetMode="External"/><Relationship Id="rId84" Type="http://schemas.openxmlformats.org/officeDocument/2006/relationships/hyperlink" Target="https://community.secop.gov.co/Public/Tendering/OpportunityDetail/Index?noticeUID=CO1.NTC.3124825&amp;isFromPublicArea=True&amp;isModal=False" TargetMode="External"/><Relationship Id="rId138" Type="http://schemas.openxmlformats.org/officeDocument/2006/relationships/hyperlink" Target="mailto:jairoc.munoz@gobiernobogota.gov.co" TargetMode="External"/><Relationship Id="rId345" Type="http://schemas.openxmlformats.org/officeDocument/2006/relationships/hyperlink" Target="https://community.secop.gov.co/Public/Tendering/OpportunityDetail/Index?noticeUID=CO1.NTC.3614447&amp;isFromPublicArea=True&amp;isModal=False" TargetMode="External"/><Relationship Id="rId387" Type="http://schemas.openxmlformats.org/officeDocument/2006/relationships/hyperlink" Target="https://community.secop.gov.co/Public/Tendering/OpportunityDetail/Index?noticeUID=CO1.NTC.2541036&amp;isFromPublicArea=True&amp;isModal=False" TargetMode="External"/><Relationship Id="rId191" Type="http://schemas.openxmlformats.org/officeDocument/2006/relationships/hyperlink" Target="mailto:miguel.hernandez@gobiernobogota.gov.co" TargetMode="External"/><Relationship Id="rId205" Type="http://schemas.openxmlformats.org/officeDocument/2006/relationships/hyperlink" Target="mailto:acastidu@gmail.com" TargetMode="External"/><Relationship Id="rId247" Type="http://schemas.openxmlformats.org/officeDocument/2006/relationships/hyperlink" Target="mailto:maconybb@gmail.com" TargetMode="External"/><Relationship Id="rId412" Type="http://schemas.openxmlformats.org/officeDocument/2006/relationships/hyperlink" Target="https://community.secop.gov.co/Public/Tendering/OpportunityDetail/Index?noticeUID=CO1.NTC.2698845&amp;isFromPublicArea=True&amp;isModal=False" TargetMode="External"/><Relationship Id="rId107" Type="http://schemas.openxmlformats.org/officeDocument/2006/relationships/hyperlink" Target="https://community.secop.gov.co/Public/Tendering/OpportunityDetail/Index?noticeUID=CO1.NTC.3344668&amp;isFromPublicArea=True&amp;isModal=False" TargetMode="External"/><Relationship Id="rId289" Type="http://schemas.openxmlformats.org/officeDocument/2006/relationships/hyperlink" Target="https://community.secop.gov.co/Public/Tendering/OpportunityDetail/Index?noticeUID=CO1.NTC.3500503&amp;isFromPublicArea=True&amp;isModal=False" TargetMode="External"/><Relationship Id="rId11" Type="http://schemas.openxmlformats.org/officeDocument/2006/relationships/hyperlink" Target="https://community.secop.gov.co/Public/Tendering/OpportunityDetail/Index?noticeUID=CO1.NTC.2708750&amp;isFromPublicArea=True&amp;isModal=False" TargetMode="External"/><Relationship Id="rId53" Type="http://schemas.openxmlformats.org/officeDocument/2006/relationships/hyperlink" Target="https://community.secop.gov.co/Public/Tendering/OpportunityDetail/Index?noticeUID=CO1.NTC.2647125&amp;isFromPublicArea=True&amp;isModal=False" TargetMode="External"/><Relationship Id="rId149" Type="http://schemas.openxmlformats.org/officeDocument/2006/relationships/hyperlink" Target="mailto:david.garcia@gobiernobogota.gov.co" TargetMode="External"/><Relationship Id="rId314" Type="http://schemas.openxmlformats.org/officeDocument/2006/relationships/hyperlink" Target="https://community.secop.gov.co/Public/Tendering/OpportunityDetail/Index?noticeUID=CO1.NTC.3554211&amp;isFromPublicArea=True&amp;isModal=False" TargetMode="External"/><Relationship Id="rId356" Type="http://schemas.openxmlformats.org/officeDocument/2006/relationships/hyperlink" Target="https://community.secop.gov.co/Public/Tendering/OpportunityDetail/Index?noticeUID=CO1.NTC.3391622&amp;isFromPublicArea=True&amp;isModal=False" TargetMode="External"/><Relationship Id="rId398" Type="http://schemas.openxmlformats.org/officeDocument/2006/relationships/hyperlink" Target="https://community.secop.gov.co/Public/Tendering/OpportunityDetail/Index?noticeUID=CO1.NTC.2653497&amp;isFromPublicArea=True&amp;isModal=False" TargetMode="External"/><Relationship Id="rId95" Type="http://schemas.openxmlformats.org/officeDocument/2006/relationships/hyperlink" Target="https://community.secop.gov.co/Public/Tendering/OpportunityDetail/Index?noticeUID=CO1.NTC.3324449&amp;isFromPublicArea=True&amp;isModal=False" TargetMode="External"/><Relationship Id="rId160" Type="http://schemas.openxmlformats.org/officeDocument/2006/relationships/hyperlink" Target="mailto:m.alejandramoreno2@gmail.com" TargetMode="External"/><Relationship Id="rId216" Type="http://schemas.openxmlformats.org/officeDocument/2006/relationships/hyperlink" Target="mailto:prietojaime059@gmail.com" TargetMode="External"/><Relationship Id="rId423" Type="http://schemas.openxmlformats.org/officeDocument/2006/relationships/hyperlink" Target="https://community.secop.gov.co/Public/Tendering/OpportunityDetail/Index?noticeUID=CO1.NTC.2704484&amp;isFromPublicArea=True&amp;isModal=False" TargetMode="External"/><Relationship Id="rId258" Type="http://schemas.openxmlformats.org/officeDocument/2006/relationships/hyperlink" Target="https://community.secop.gov.co/Public/Tendering/OpportunityDetail/Index?noticeUID=CO1.NTC.3444252&amp;isFromPublicArea=True&amp;isModal=False" TargetMode="External"/><Relationship Id="rId22" Type="http://schemas.openxmlformats.org/officeDocument/2006/relationships/hyperlink" Target="https://community.secop.gov.co/Public/Tendering/OpportunityDetail/Index?noticeUID=CO1.NTC.2743059&amp;isFromPublicArea=True&amp;isModal=False" TargetMode="External"/><Relationship Id="rId64" Type="http://schemas.openxmlformats.org/officeDocument/2006/relationships/hyperlink" Target="https://community.secop.gov.co/Public/Tendering/OpportunityDetail/Index?noticeUID=CO1.NTC.3051417&amp;isFromPublicArea=True&amp;isModal=False" TargetMode="External"/><Relationship Id="rId118" Type="http://schemas.openxmlformats.org/officeDocument/2006/relationships/hyperlink" Target="mailto:marcela.ayala@gobiernobogota.gov.co" TargetMode="External"/><Relationship Id="rId325" Type="http://schemas.openxmlformats.org/officeDocument/2006/relationships/hyperlink" Target="https://community.secop.gov.co/Public/Tendering/OpportunityDetail/Index?noticeUID=CO1.NTC.3661877&amp;isFromPublicArea=True&amp;isModal=False" TargetMode="External"/><Relationship Id="rId367" Type="http://schemas.openxmlformats.org/officeDocument/2006/relationships/hyperlink" Target="https://colombiacompra.coupahost.com/order_headers/93833" TargetMode="External"/><Relationship Id="rId171" Type="http://schemas.openxmlformats.org/officeDocument/2006/relationships/hyperlink" Target="mailto:fabian.daza@gobiernobogota.gov.co" TargetMode="External"/><Relationship Id="rId227" Type="http://schemas.openxmlformats.org/officeDocument/2006/relationships/hyperlink" Target="mailto:poetahugocrtes@gmail.com" TargetMode="External"/><Relationship Id="rId269" Type="http://schemas.openxmlformats.org/officeDocument/2006/relationships/hyperlink" Target="https://community.secop.gov.co/Public/Tendering/OpportunityDetail/Index?noticeUID=CO1.NTC.3456912&amp;isFromPublicArea=True&amp;isModal=False" TargetMode="External"/><Relationship Id="rId33" Type="http://schemas.openxmlformats.org/officeDocument/2006/relationships/hyperlink" Target="https://community.secop.gov.co/Public/Tendering/OpportunityDetail/Index?noticeUID=CO1.NTC.2764705&amp;isFromPublicArea=True&amp;isModal=False" TargetMode="External"/><Relationship Id="rId129" Type="http://schemas.openxmlformats.org/officeDocument/2006/relationships/hyperlink" Target="mailto:angela.abella@gobiernobogota.gov.co" TargetMode="External"/><Relationship Id="rId280" Type="http://schemas.openxmlformats.org/officeDocument/2006/relationships/hyperlink" Target="https://community.secop.gov.co/Public/Tendering/OpportunityDetail/Index?noticeUID=CO1.NTC.3471619&amp;isFromPublicArea=True&amp;isModal=False" TargetMode="External"/><Relationship Id="rId336" Type="http://schemas.openxmlformats.org/officeDocument/2006/relationships/hyperlink" Target="https://community.secop.gov.co/Public/Tendering/OpportunityDetail/Index?noticeUID=CO1.NTC.3685356&amp;isFromPublicArea=True&amp;isModal=False" TargetMode="External"/><Relationship Id="rId75" Type="http://schemas.openxmlformats.org/officeDocument/2006/relationships/hyperlink" Target="https://community.secop.gov.co/Public/Tendering/OpportunityDetail/Index?noticeUID=CO1.NTC.3066193&amp;isFromPublicArea=True&amp;isModal=False" TargetMode="External"/><Relationship Id="rId140" Type="http://schemas.openxmlformats.org/officeDocument/2006/relationships/hyperlink" Target="mailto:angela.torres@gobiernobogota.gov.co" TargetMode="External"/><Relationship Id="rId182" Type="http://schemas.openxmlformats.org/officeDocument/2006/relationships/hyperlink" Target="mailto:carlos.pinzon@gobiernobogota.gov.co" TargetMode="External"/><Relationship Id="rId378" Type="http://schemas.openxmlformats.org/officeDocument/2006/relationships/hyperlink" Target="https://community.secop.gov.co/Public/Tendering/OpportunityDetail/Index?noticeUID=CO1.NTC.2524742&amp;isFromPublicArea=True&amp;isModal=False" TargetMode="External"/><Relationship Id="rId403" Type="http://schemas.openxmlformats.org/officeDocument/2006/relationships/hyperlink" Target="mailto:vane-alvarez@hotmail.com" TargetMode="External"/><Relationship Id="rId6" Type="http://schemas.openxmlformats.org/officeDocument/2006/relationships/hyperlink" Target="https://community.secop.gov.co/Public/Tendering/OpportunityDetail/Index?noticeUID=CO1.NTC.2644674&amp;isFromPublicArea=True&amp;isModal=False" TargetMode="External"/><Relationship Id="rId238" Type="http://schemas.openxmlformats.org/officeDocument/2006/relationships/hyperlink" Target="mailto:rubianoosusana@gmail.com" TargetMode="External"/><Relationship Id="rId291" Type="http://schemas.openxmlformats.org/officeDocument/2006/relationships/hyperlink" Target="https://community.secop.gov.co/Public/Tendering/OpportunityDetail/Index?noticeUID=CO1.NTC.3506677&amp;isFromPublicArea=True&amp;isModal=False" TargetMode="External"/><Relationship Id="rId305" Type="http://schemas.openxmlformats.org/officeDocument/2006/relationships/hyperlink" Target="https://community.secop.gov.co/Public/Tendering/OpportunityDetail/Index?noticeUID=CO1.NTC.2892922&amp;isFromPublicArea=True&amp;isModal=False" TargetMode="External"/><Relationship Id="rId347" Type="http://schemas.openxmlformats.org/officeDocument/2006/relationships/hyperlink" Target="https://community.secop.gov.co/Public/Tendering/OpportunityDetail/Index?noticeUID=CO1.NTC.3665696&amp;isFromPublicArea=True&amp;isModal=False" TargetMode="External"/><Relationship Id="rId44" Type="http://schemas.openxmlformats.org/officeDocument/2006/relationships/hyperlink" Target="https://community.secop.gov.co/Public/Tendering/OpportunityDetail/Index?noticeUID=CO1.NTC.2794137&amp;isFromPublicArea=True&amp;isModal=False" TargetMode="External"/><Relationship Id="rId86" Type="http://schemas.openxmlformats.org/officeDocument/2006/relationships/hyperlink" Target="https://community.secop.gov.co/Public/Tendering/OpportunityDetail/Index?noticeUID=CO1.NTC.3169564&amp;isFromPublicArea=True&amp;isModal=False" TargetMode="External"/><Relationship Id="rId151" Type="http://schemas.openxmlformats.org/officeDocument/2006/relationships/hyperlink" Target="mailto:mayra.wilches@gobiernobogota.gov.co" TargetMode="External"/><Relationship Id="rId389" Type="http://schemas.openxmlformats.org/officeDocument/2006/relationships/hyperlink" Target="https://community.secop.gov.co/Public/Tendering/OpportunityDetail/Index?noticeUID=CO1.NTC.2581270&amp;isFromPublicArea=True&amp;isModal=False" TargetMode="External"/><Relationship Id="rId193" Type="http://schemas.openxmlformats.org/officeDocument/2006/relationships/hyperlink" Target="mailto:juan.casallas@gobiernobogota.gov.co" TargetMode="External"/><Relationship Id="rId207" Type="http://schemas.openxmlformats.org/officeDocument/2006/relationships/hyperlink" Target="mailto:judacuzo@gmail.com" TargetMode="External"/><Relationship Id="rId249" Type="http://schemas.openxmlformats.org/officeDocument/2006/relationships/hyperlink" Target="mailto:jjmp71@hotmail.com" TargetMode="External"/><Relationship Id="rId414" Type="http://schemas.openxmlformats.org/officeDocument/2006/relationships/hyperlink" Target="mailto:maisa3769@gmail.com" TargetMode="External"/><Relationship Id="rId13" Type="http://schemas.openxmlformats.org/officeDocument/2006/relationships/hyperlink" Target="https://community.secop.gov.co/Public/Tendering/OpportunityDetail/Index?noticeUID=CO1.NTC.2795109&amp;isFromPublicArea=True&amp;isModal=False" TargetMode="External"/><Relationship Id="rId109" Type="http://schemas.openxmlformats.org/officeDocument/2006/relationships/hyperlink" Target="mailto:luz.sanchez@gobiernobogota.gov.co" TargetMode="External"/><Relationship Id="rId260" Type="http://schemas.openxmlformats.org/officeDocument/2006/relationships/hyperlink" Target="https://community.secop.gov.co/Public/Tendering/OpportunityDetail/Index?noticeUID=CO1.NTC.3263933&amp;isFromPublicArea=True&amp;isModal=False" TargetMode="External"/><Relationship Id="rId316" Type="http://schemas.openxmlformats.org/officeDocument/2006/relationships/hyperlink" Target="https://community.secop.gov.co/Public/Tendering/OpportunityDetail/Index?noticeUID=CO1.NTC.2991257&amp;isFromPublicArea=True&amp;isModal=False" TargetMode="External"/><Relationship Id="rId55" Type="http://schemas.openxmlformats.org/officeDocument/2006/relationships/hyperlink" Target="https://community.secop.gov.co/Public/Tendering/OpportunityDetail/Index?noticeUID=CO1.NTC.3046713&amp;isFromPublicArea=True&amp;isModal=False" TargetMode="External"/><Relationship Id="rId97" Type="http://schemas.openxmlformats.org/officeDocument/2006/relationships/hyperlink" Target="https://community.secop.gov.co/Public/Tendering/OpportunityDetail/Index?noticeUID=CO1.NTC.3325807&amp;isFromPublicArea=True&amp;isModal=False" TargetMode="External"/><Relationship Id="rId120" Type="http://schemas.openxmlformats.org/officeDocument/2006/relationships/hyperlink" Target="mailto:paula.pedraza@gobiernobogota.gov.co" TargetMode="External"/><Relationship Id="rId358" Type="http://schemas.openxmlformats.org/officeDocument/2006/relationships/hyperlink" Target="https://colombiacompra.coupahost.com/suppliers/show/239" TargetMode="External"/><Relationship Id="rId162" Type="http://schemas.openxmlformats.org/officeDocument/2006/relationships/hyperlink" Target="mailto:valentinacpescador@gmail.com" TargetMode="External"/><Relationship Id="rId218" Type="http://schemas.openxmlformats.org/officeDocument/2006/relationships/hyperlink" Target="mailto:valentina1119@hotmail.com" TargetMode="External"/><Relationship Id="rId425" Type="http://schemas.openxmlformats.org/officeDocument/2006/relationships/hyperlink" Target="https://community.secop.gov.co/Public/Tendering/OpportunityDetail/Index?noticeUID=CO1.NTC.2724669&amp;isFromPublicArea=True&amp;isModal=False" TargetMode="External"/><Relationship Id="rId271" Type="http://schemas.openxmlformats.org/officeDocument/2006/relationships/hyperlink" Target="https://community.secop.gov.co/Public/Tendering/OpportunityDetail/Index?noticeUID=CO1.NTC.3458555&amp;isFromPublicArea=True&amp;isModal=False" TargetMode="External"/><Relationship Id="rId24" Type="http://schemas.openxmlformats.org/officeDocument/2006/relationships/hyperlink" Target="https://community.secop.gov.co/Public/Tendering/OpportunityDetail/Index?noticeUID=CO1.NTC.2751720&amp;isFromPublicArea=True&amp;isModal=False" TargetMode="External"/><Relationship Id="rId66" Type="http://schemas.openxmlformats.org/officeDocument/2006/relationships/hyperlink" Target="https://community.secop.gov.co/Public/Tendering/OpportunityDetail/Index?noticeUID=CO1.NTC.3065757&amp;isFromPublicArea=True&amp;isModal=False" TargetMode="External"/><Relationship Id="rId131" Type="http://schemas.openxmlformats.org/officeDocument/2006/relationships/hyperlink" Target="mailto:erika.macias@gobiernobogota.gov.co" TargetMode="External"/><Relationship Id="rId327" Type="http://schemas.openxmlformats.org/officeDocument/2006/relationships/hyperlink" Target="https://community.secop.gov.co/Public/Tendering/OpportunityDetail/Index?noticeUID=CO1.NTC.3677326&amp;isFromPublicArea=True&amp;isModal=False" TargetMode="External"/><Relationship Id="rId369" Type="http://schemas.openxmlformats.org/officeDocument/2006/relationships/hyperlink" Target="https://colombiacompra.coupahost.com/order_headers/90020" TargetMode="External"/><Relationship Id="rId173" Type="http://schemas.openxmlformats.org/officeDocument/2006/relationships/hyperlink" Target="mailto:adrianak.avila@gobiernobogota.gov.co" TargetMode="External"/><Relationship Id="rId229" Type="http://schemas.openxmlformats.org/officeDocument/2006/relationships/hyperlink" Target="mailto:amparotorrese@gmail.com" TargetMode="External"/><Relationship Id="rId380" Type="http://schemas.openxmlformats.org/officeDocument/2006/relationships/hyperlink" Target="https://community.secop.gov.co/Public/Tendering/OpportunityDetail/Index?noticeUID=CO1.NTC.2529948&amp;isFromPublicArea=True&amp;isModal=False" TargetMode="External"/><Relationship Id="rId240" Type="http://schemas.openxmlformats.org/officeDocument/2006/relationships/hyperlink" Target="mailto:cordobajohn03@gmail.com" TargetMode="External"/><Relationship Id="rId35" Type="http://schemas.openxmlformats.org/officeDocument/2006/relationships/hyperlink" Target="https://community.secop.gov.co/Public/Tendering/OpportunityDetail/Index?noticeUID=CO1.NTC.2766544&amp;isFromPublicArea=True&amp;isModal=False" TargetMode="External"/><Relationship Id="rId77" Type="http://schemas.openxmlformats.org/officeDocument/2006/relationships/hyperlink" Target="https://community.secop.gov.co/Public/Tendering/OpportunityDetail/Index?noticeUID=CO1.NTC.3092716&amp;isFromPublicArea=True&amp;isModal=False" TargetMode="External"/><Relationship Id="rId100" Type="http://schemas.openxmlformats.org/officeDocument/2006/relationships/hyperlink" Target="https://community.secop.gov.co/Public/Tendering/OpportunityDetail/Index?noticeUID=CO1.NTC.3325716&amp;isFromPublicArea=True&amp;isModal=False" TargetMode="External"/><Relationship Id="rId282" Type="http://schemas.openxmlformats.org/officeDocument/2006/relationships/hyperlink" Target="https://community.secop.gov.co/Public/Tendering/OpportunityDetail/Index?noticeUID=CO1.NTC.3471845&amp;isFromPublicArea=True&amp;isModal=False" TargetMode="External"/><Relationship Id="rId338" Type="http://schemas.openxmlformats.org/officeDocument/2006/relationships/hyperlink" Target="https://community.secop.gov.co/Public/Tendering/OpportunityDetail/Index?noticeUID=CO1.NTC.3664467&amp;isFromPublicArea=True&amp;isModal=False" TargetMode="External"/><Relationship Id="rId8" Type="http://schemas.openxmlformats.org/officeDocument/2006/relationships/hyperlink" Target="https://community.secop.gov.co/Public/Tendering/OpportunityDetail/Index?noticeUID=CO1.NTC.2683822&amp;isFromPublicArea=True&amp;isModal=False" TargetMode="External"/><Relationship Id="rId142" Type="http://schemas.openxmlformats.org/officeDocument/2006/relationships/hyperlink" Target="mailto:sebastian.bravo@gobiernobogota.gov.co" TargetMode="External"/><Relationship Id="rId184" Type="http://schemas.openxmlformats.org/officeDocument/2006/relationships/hyperlink" Target="mailto:johana.diaz@gobiernobogota.gov.co" TargetMode="External"/><Relationship Id="rId391" Type="http://schemas.openxmlformats.org/officeDocument/2006/relationships/hyperlink" Target="https://community.secop.gov.co/Public/Tendering/OpportunityDetail/Index?noticeUID=CO1.NTC.2590833&amp;isFromPublicArea=True&amp;isModal=False" TargetMode="External"/><Relationship Id="rId405" Type="http://schemas.openxmlformats.org/officeDocument/2006/relationships/hyperlink" Target="https://community.secop.gov.co/Public/Tendering/OpportunityDetail/Index?noticeUID=CO1.NTC.2684240&amp;isFromPublicArea=True&amp;isModal=False" TargetMode="External"/><Relationship Id="rId251" Type="http://schemas.openxmlformats.org/officeDocument/2006/relationships/hyperlink" Target="mailto:cesarladino2009@gmail.com" TargetMode="External"/><Relationship Id="rId46" Type="http://schemas.openxmlformats.org/officeDocument/2006/relationships/hyperlink" Target="https://community.secop.gov.co/Public/Tendering/OpportunityDetail/Index?noticeUID=CO1.NTC.2795362&amp;isFromPublicArea=True&amp;isModal=False" TargetMode="External"/><Relationship Id="rId293" Type="http://schemas.openxmlformats.org/officeDocument/2006/relationships/hyperlink" Target="https://community.secop.gov.co/Public/Tendering/OpportunityDetail/Index?noticeUID=CO1.NTC.3515501&amp;isFromPublicArea=True&amp;isModal=False" TargetMode="External"/><Relationship Id="rId307" Type="http://schemas.openxmlformats.org/officeDocument/2006/relationships/hyperlink" Target="https://community.secop.gov.co/Public/Tendering/OpportunityDetail/Index?noticeUID=CO1.NTC.2946702&amp;isFromPublicArea=True&amp;isModal=False" TargetMode="External"/><Relationship Id="rId349" Type="http://schemas.openxmlformats.org/officeDocument/2006/relationships/hyperlink" Target="https://community.secop.gov.co/Public/Tendering/OpportunityDetail/Index?noticeUID=CO1.NTC.3692898&amp;isFromPublicArea=True&amp;isModal=False" TargetMode="External"/><Relationship Id="rId88" Type="http://schemas.openxmlformats.org/officeDocument/2006/relationships/hyperlink" Target="https://community.secop.gov.co/Public/Tendering/OpportunityDetail/Index?noticeUID=CO1.NTC.3190567&amp;isFromPublicArea=True&amp;isModal=False" TargetMode="External"/><Relationship Id="rId111" Type="http://schemas.openxmlformats.org/officeDocument/2006/relationships/hyperlink" Target="mailto:rosa.patino@gobiernobogota.gov.co" TargetMode="External"/><Relationship Id="rId153" Type="http://schemas.openxmlformats.org/officeDocument/2006/relationships/hyperlink" Target="mailto:omaira.heredia@gobiernobogota.gov.co" TargetMode="External"/><Relationship Id="rId195" Type="http://schemas.openxmlformats.org/officeDocument/2006/relationships/hyperlink" Target="mailto:silvia.nieto@gobiernobogota.gov.co" TargetMode="External"/><Relationship Id="rId209" Type="http://schemas.openxmlformats.org/officeDocument/2006/relationships/hyperlink" Target="mailto:pauandre93@hotmail.com" TargetMode="External"/><Relationship Id="rId360" Type="http://schemas.openxmlformats.org/officeDocument/2006/relationships/hyperlink" Target="https://colombiacompra.coupahost.com/suppliers/show/1201" TargetMode="External"/><Relationship Id="rId416" Type="http://schemas.openxmlformats.org/officeDocument/2006/relationships/hyperlink" Target="mailto:mprietoz@gmail.com" TargetMode="External"/><Relationship Id="rId220" Type="http://schemas.openxmlformats.org/officeDocument/2006/relationships/hyperlink" Target="mailto:martaz_19@hotmail.com" TargetMode="External"/><Relationship Id="rId15" Type="http://schemas.openxmlformats.org/officeDocument/2006/relationships/hyperlink" Target="https://community.secop.gov.co/Public/Tendering/OpportunityDetail/Index?noticeUID=CO1.NTC.2729431&amp;isFromPublicArea=True&amp;isModal=False" TargetMode="External"/><Relationship Id="rId57" Type="http://schemas.openxmlformats.org/officeDocument/2006/relationships/hyperlink" Target="https://community.secop.gov.co/Public/Tendering/OpportunityDetail/Index?noticeUID=CO1.NTC.3049131&amp;isFromPublicArea=True&amp;isModal=False" TargetMode="External"/><Relationship Id="rId262" Type="http://schemas.openxmlformats.org/officeDocument/2006/relationships/hyperlink" Target="https://community.secop.gov.co/Public/Tendering/OpportunityDetail/Index?noticeUID=CO1.NTC.3333358&amp;isFromPublicArea=True&amp;isModal=False" TargetMode="External"/><Relationship Id="rId318" Type="http://schemas.openxmlformats.org/officeDocument/2006/relationships/hyperlink" Target="https://community.secop.gov.co/Public/Tendering/OpportunityDetail/Index?noticeUID=CO1.NTC.2997922&amp;isFromPublicArea=True&amp;isModal=False" TargetMode="External"/><Relationship Id="rId99" Type="http://schemas.openxmlformats.org/officeDocument/2006/relationships/hyperlink" Target="https://community.secop.gov.co/Public/Tendering/OpportunityDetail/Index?noticeUID=CO1.NTC.3325632&amp;isFromPublicArea=True&amp;isModal=False" TargetMode="External"/><Relationship Id="rId122" Type="http://schemas.openxmlformats.org/officeDocument/2006/relationships/hyperlink" Target="mailto:abel.castiblanco@gobiernobogota.gov.co" TargetMode="External"/><Relationship Id="rId164" Type="http://schemas.openxmlformats.org/officeDocument/2006/relationships/hyperlink" Target="mailto:sara.jimenez@live.com" TargetMode="External"/><Relationship Id="rId371" Type="http://schemas.openxmlformats.org/officeDocument/2006/relationships/hyperlink" Target="https://community.secop.gov.co/Public/Tendering/OpportunityDetail/Index?noticeUID=CO1.NTC.2536740&amp;isFromPublicArea=True&amp;isModal=False" TargetMode="External"/><Relationship Id="rId427" Type="http://schemas.openxmlformats.org/officeDocument/2006/relationships/hyperlink" Target="https://community.secop.gov.co/Public/Tendering/OpportunityDetail/Index?noticeUID=CO1.NTC.2612169&amp;isFromPublicArea=True&amp;isModal=False" TargetMode="External"/><Relationship Id="rId26" Type="http://schemas.openxmlformats.org/officeDocument/2006/relationships/hyperlink" Target="https://community.secop.gov.co/Public/Tendering/OpportunityDetail/Index?noticeUID=CO1.NTC.2756414&amp;isFromPublicArea=True&amp;isModal=False" TargetMode="External"/><Relationship Id="rId231" Type="http://schemas.openxmlformats.org/officeDocument/2006/relationships/hyperlink" Target="mailto:jerojashe@unal.edu.co" TargetMode="External"/><Relationship Id="rId273" Type="http://schemas.openxmlformats.org/officeDocument/2006/relationships/hyperlink" Target="https://community.secop.gov.co/Public/Tendering/OpportunityDetail/Index?noticeUID=CO1.NTC.3458215&amp;isFromPublicArea=True&amp;isModal=False" TargetMode="External"/><Relationship Id="rId329" Type="http://schemas.openxmlformats.org/officeDocument/2006/relationships/hyperlink" Target="https://community.secop.gov.co/Public/Tendering/OpportunityDetail/Index?noticeUID=CO1.NTC.3681144&amp;isFromPublicArea=True&amp;isModal=False" TargetMode="External"/><Relationship Id="rId68" Type="http://schemas.openxmlformats.org/officeDocument/2006/relationships/hyperlink" Target="https://community.secop.gov.co/Public/Tendering/OpportunityDetail/Index?noticeUID=CO1.NTC.3071793&amp;isFromPublicArea=True&amp;isModal=False" TargetMode="External"/><Relationship Id="rId133" Type="http://schemas.openxmlformats.org/officeDocument/2006/relationships/hyperlink" Target="mailto:felipe.garzon@gobiernobogota.gov.co" TargetMode="External"/><Relationship Id="rId175" Type="http://schemas.openxmlformats.org/officeDocument/2006/relationships/hyperlink" Target="mailto:ginna.serna@gobiernobogota.gov.co" TargetMode="External"/><Relationship Id="rId340" Type="http://schemas.openxmlformats.org/officeDocument/2006/relationships/hyperlink" Target="https://community.secop.gov.co/Public/Tendering/OpportunityDetail/Index?noticeUID=CO1.NTC.3657990&amp;isFromPublicArea=True&amp;isModal=False" TargetMode="External"/><Relationship Id="rId200" Type="http://schemas.openxmlformats.org/officeDocument/2006/relationships/hyperlink" Target="mailto:jcamilo-14@hotmail.com" TargetMode="External"/><Relationship Id="rId382" Type="http://schemas.openxmlformats.org/officeDocument/2006/relationships/hyperlink" Target="https://community.secop.gov.co/Public/Tendering/OpportunityDetail/Index?noticeUID=CO1.NTC.2530540&amp;isFromPublicArea=True&amp;isModal=False" TargetMode="External"/><Relationship Id="rId242" Type="http://schemas.openxmlformats.org/officeDocument/2006/relationships/hyperlink" Target="mailto:rubencafuagudelo@gmail.com" TargetMode="External"/><Relationship Id="rId284" Type="http://schemas.openxmlformats.org/officeDocument/2006/relationships/hyperlink" Target="https://community.secop.gov.co/Public/Tendering/OpportunityDetail/Index?noticeUID=CO1.NTC.3477780&amp;isFromPublicArea=True&amp;isModal=False" TargetMode="External"/><Relationship Id="rId37" Type="http://schemas.openxmlformats.org/officeDocument/2006/relationships/hyperlink" Target="https://community.secop.gov.co/Public/Tendering/OpportunityDetail/Index?noticeUID=CO1.NTC.2770843&amp;isFromPublicArea=True&amp;isModal=False" TargetMode="External"/><Relationship Id="rId79" Type="http://schemas.openxmlformats.org/officeDocument/2006/relationships/hyperlink" Target="https://community.secop.gov.co/Public/Tendering/OpportunityDetail/Index?noticeUID=CO1.NTC.3093892&amp;isFromPublicArea=True&amp;isModal=False" TargetMode="External"/><Relationship Id="rId102" Type="http://schemas.openxmlformats.org/officeDocument/2006/relationships/hyperlink" Target="https://community.secop.gov.co/Public/Tendering/OpportunityDetail/Index?noticeUID=CO1.NTC.3328800&amp;isFromPublicArea=True&amp;isModal=False" TargetMode="External"/><Relationship Id="rId144" Type="http://schemas.openxmlformats.org/officeDocument/2006/relationships/hyperlink" Target="mailto:juan.zafra@gobiernobogota.gov.co" TargetMode="External"/><Relationship Id="rId90" Type="http://schemas.openxmlformats.org/officeDocument/2006/relationships/hyperlink" Target="https://community.secop.gov.co/Public/Tendering/OpportunityDetail/Index?noticeUID=CO1.NTC.3210823&amp;isFromPublicArea=True&amp;isModal=False" TargetMode="External"/><Relationship Id="rId186" Type="http://schemas.openxmlformats.org/officeDocument/2006/relationships/hyperlink" Target="mailto:berenice.cuevas@gobiernobogota.gov.co" TargetMode="External"/><Relationship Id="rId351" Type="http://schemas.openxmlformats.org/officeDocument/2006/relationships/hyperlink" Target="https://community.secop.gov.co/Public/Tendering/OpportunityDetail/Index?noticeUID=CO1.NTC.3256074&amp;isFromPublicArea=True&amp;isModal=False" TargetMode="External"/><Relationship Id="rId393" Type="http://schemas.openxmlformats.org/officeDocument/2006/relationships/hyperlink" Target="https://community.secop.gov.co/Public/Tendering/OpportunityDetail/Index?noticeUID=CO1.NTC.2597530&amp;isFromPublicArea=True&amp;isModal=False" TargetMode="External"/><Relationship Id="rId407" Type="http://schemas.openxmlformats.org/officeDocument/2006/relationships/hyperlink" Target="mailto:jaime_arias68@outlook.es" TargetMode="External"/><Relationship Id="rId211" Type="http://schemas.openxmlformats.org/officeDocument/2006/relationships/hyperlink" Target="mailto:spenriquezu@gmail.com" TargetMode="External"/><Relationship Id="rId253" Type="http://schemas.openxmlformats.org/officeDocument/2006/relationships/hyperlink" Target="mailto:antonyhuher@hotmail.com" TargetMode="External"/><Relationship Id="rId295" Type="http://schemas.openxmlformats.org/officeDocument/2006/relationships/hyperlink" Target="mailto:jonathan.calderon@gobiernobogota.gov.co" TargetMode="External"/><Relationship Id="rId309" Type="http://schemas.openxmlformats.org/officeDocument/2006/relationships/hyperlink" Target="https://community.secop.gov.co/Public/Tendering/OpportunityDetail/Index?noticeUID=CO1.NTC.3291540&amp;isFromPublicArea=True&amp;isModal=False" TargetMode="External"/><Relationship Id="rId48" Type="http://schemas.openxmlformats.org/officeDocument/2006/relationships/hyperlink" Target="https://community.secop.gov.co/Public/Tendering/OpportunityDetail/Index?noticeUID=CO1.NTC.3031006&amp;isFromPublicArea=True&amp;isModal=False" TargetMode="External"/><Relationship Id="rId113" Type="http://schemas.openxmlformats.org/officeDocument/2006/relationships/hyperlink" Target="mailto:jorge.salgado@gobiernobogota.gov.co" TargetMode="External"/><Relationship Id="rId320" Type="http://schemas.openxmlformats.org/officeDocument/2006/relationships/hyperlink" Target="https://community.secop.gov.co/Public/Tendering/OpportunityDetail/Index?noticeUID=CO1.NTC.2991458&amp;isFromPublicArea=True&amp;isModal=False" TargetMode="External"/><Relationship Id="rId155" Type="http://schemas.openxmlformats.org/officeDocument/2006/relationships/hyperlink" Target="mailto:valentina.rocha@gobiernobogota.gov.co" TargetMode="External"/><Relationship Id="rId197" Type="http://schemas.openxmlformats.org/officeDocument/2006/relationships/hyperlink" Target="mailto:andrea.solano1229@gmail.com" TargetMode="External"/><Relationship Id="rId362" Type="http://schemas.openxmlformats.org/officeDocument/2006/relationships/hyperlink" Target="https://colombiacompra.coupahost.com/suppliers/show/796" TargetMode="External"/><Relationship Id="rId418" Type="http://schemas.openxmlformats.org/officeDocument/2006/relationships/hyperlink" Target="https://community.secop.gov.co/Public/Tendering/OpportunityDetail/Index?noticeUID=CO1.NTC.2705126&amp;isFromPublicArea=True&amp;isModal=False" TargetMode="External"/><Relationship Id="rId222" Type="http://schemas.openxmlformats.org/officeDocument/2006/relationships/hyperlink" Target="mailto:jjrmrcastillo20@yahoo.com" TargetMode="External"/><Relationship Id="rId264" Type="http://schemas.openxmlformats.org/officeDocument/2006/relationships/hyperlink" Target="https://community.secop.gov.co/Public/Tendering/OpportunityDetail/Index?noticeUID=CO1.NTC.3444428&amp;isFromPublicArea=True&amp;isModal=False" TargetMode="External"/><Relationship Id="rId17" Type="http://schemas.openxmlformats.org/officeDocument/2006/relationships/hyperlink" Target="https://community.secop.gov.co/Public/Tendering/OpportunityDetail/Index?noticeUID=CO1.NTC.2736764&amp;isFromPublicArea=True&amp;isModal=False" TargetMode="External"/><Relationship Id="rId59" Type="http://schemas.openxmlformats.org/officeDocument/2006/relationships/hyperlink" Target="https://community.secop.gov.co/Public/Tendering/OpportunityDetail/Index?noticeUID=CO1.NTC.3055964&amp;isFromPublicArea=True&amp;isModal=False" TargetMode="External"/><Relationship Id="rId124" Type="http://schemas.openxmlformats.org/officeDocument/2006/relationships/hyperlink" Target="mailto:Raul.Vargas@gobiernobogota.gov.co" TargetMode="External"/><Relationship Id="rId70" Type="http://schemas.openxmlformats.org/officeDocument/2006/relationships/hyperlink" Target="https://community.secop.gov.co/Public/Tendering/OpportunityDetail/Index?noticeUID=CO1.NTC.3076636&amp;isFromPublicArea=True&amp;isModal=False" TargetMode="External"/><Relationship Id="rId166" Type="http://schemas.openxmlformats.org/officeDocument/2006/relationships/hyperlink" Target="mailto:amparo.torres@gobiernobogota.gov.co" TargetMode="External"/><Relationship Id="rId331" Type="http://schemas.openxmlformats.org/officeDocument/2006/relationships/hyperlink" Target="https://community.secop.gov.co/Public/Tendering/OpportunityDetail/Index?noticeUID=CO1.NTC.3629433&amp;isFromPublicArea=True&amp;isModal=False" TargetMode="External"/><Relationship Id="rId373" Type="http://schemas.openxmlformats.org/officeDocument/2006/relationships/hyperlink" Target="https://community.secop.gov.co/Public/Tendering/OpportunityDetail/Index?noticeUID=CO1.NTC.2627549&amp;isFromPublicArea=True&amp;isModal=False" TargetMode="External"/><Relationship Id="rId429" Type="http://schemas.openxmlformats.org/officeDocument/2006/relationships/hyperlink" Target="https://community.secop.gov.co/Public/Tendering/OpportunityDetail/Index?noticeUID=CO1.NTC.2741857&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42278-EAA7-4050-827D-8FC9FE312EE2}">
  <dimension ref="B3:C18"/>
  <sheetViews>
    <sheetView workbookViewId="0">
      <selection activeCell="B18" sqref="B18"/>
    </sheetView>
  </sheetViews>
  <sheetFormatPr baseColWidth="10" defaultColWidth="8.83203125" defaultRowHeight="15"/>
  <cols>
    <col min="2" max="2" width="32.5" customWidth="1"/>
    <col min="6" max="6" width="12.5" bestFit="1" customWidth="1"/>
  </cols>
  <sheetData>
    <row r="3" spans="2:3" ht="32">
      <c r="B3" s="495" t="s">
        <v>0</v>
      </c>
      <c r="C3" s="497">
        <v>280</v>
      </c>
    </row>
    <row r="4" spans="2:3" ht="32">
      <c r="B4" s="495" t="s">
        <v>1</v>
      </c>
      <c r="C4" s="497">
        <v>316</v>
      </c>
    </row>
    <row r="5" spans="2:3">
      <c r="B5" s="497" t="s">
        <v>2</v>
      </c>
      <c r="C5" s="497">
        <v>8</v>
      </c>
    </row>
    <row r="6" spans="2:3">
      <c r="B6" s="497" t="s">
        <v>3</v>
      </c>
      <c r="C6" s="497">
        <v>6</v>
      </c>
    </row>
    <row r="7" spans="2:3">
      <c r="B7" s="497" t="s">
        <v>4</v>
      </c>
      <c r="C7" s="497">
        <v>15</v>
      </c>
    </row>
    <row r="9" spans="2:3">
      <c r="B9" s="497" t="s">
        <v>5</v>
      </c>
      <c r="C9" s="497">
        <v>2</v>
      </c>
    </row>
    <row r="10" spans="2:3">
      <c r="B10" s="497" t="s">
        <v>6</v>
      </c>
      <c r="C10" s="497">
        <v>7</v>
      </c>
    </row>
    <row r="11" spans="2:3">
      <c r="B11" s="497" t="s">
        <v>7</v>
      </c>
      <c r="C11" s="497">
        <v>7</v>
      </c>
    </row>
    <row r="12" spans="2:3">
      <c r="B12" s="497" t="s">
        <v>8</v>
      </c>
      <c r="C12" s="497">
        <v>5</v>
      </c>
    </row>
    <row r="13" spans="2:3">
      <c r="B13" s="497" t="s">
        <v>9</v>
      </c>
      <c r="C13" s="497">
        <v>17</v>
      </c>
    </row>
    <row r="14" spans="2:3">
      <c r="B14" s="497" t="s">
        <v>10</v>
      </c>
      <c r="C14" s="497">
        <v>10</v>
      </c>
    </row>
    <row r="15" spans="2:3">
      <c r="B15" s="497" t="s">
        <v>11</v>
      </c>
      <c r="C15" s="497">
        <v>21</v>
      </c>
    </row>
    <row r="16" spans="2:3">
      <c r="B16" s="497" t="s">
        <v>12</v>
      </c>
      <c r="C16" s="497">
        <v>7</v>
      </c>
    </row>
    <row r="17" spans="2:3">
      <c r="B17" s="497" t="s">
        <v>13</v>
      </c>
      <c r="C17" s="497">
        <v>2</v>
      </c>
    </row>
    <row r="18" spans="2:3">
      <c r="B18" s="497" t="s">
        <v>14</v>
      </c>
      <c r="C18" s="497">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404"/>
  <sheetViews>
    <sheetView tabSelected="1" workbookViewId="0">
      <pane xSplit="1" ySplit="5" topLeftCell="H256" activePane="bottomRight" state="frozen"/>
      <selection pane="topRight"/>
      <selection pane="bottomLeft"/>
      <selection pane="bottomRight" activeCell="R263" sqref="R263"/>
    </sheetView>
  </sheetViews>
  <sheetFormatPr baseColWidth="10" defaultColWidth="9.1640625" defaultRowHeight="15"/>
  <cols>
    <col min="1" max="1" width="12.33203125" style="15" customWidth="1"/>
    <col min="2" max="2" width="11.1640625" style="15" customWidth="1"/>
    <col min="3" max="3" width="17.5" style="15" customWidth="1"/>
    <col min="4" max="4" width="10.1640625" style="15" customWidth="1"/>
    <col min="5" max="5" width="13.5" style="15" customWidth="1"/>
    <col min="6" max="6" width="20.83203125" style="15" customWidth="1"/>
    <col min="7" max="7" width="9.1640625" style="15" customWidth="1"/>
    <col min="8" max="8" width="27.83203125" style="15" customWidth="1"/>
    <col min="9" max="9" width="25.83203125" style="15" customWidth="1"/>
    <col min="10" max="10" width="15.33203125" style="15" customWidth="1"/>
    <col min="11" max="11" width="10.33203125" style="15" customWidth="1"/>
    <col min="12" max="12" width="28.1640625" style="15" customWidth="1"/>
    <col min="13" max="13" width="9.1640625" style="15" customWidth="1"/>
    <col min="14" max="15" width="17.33203125" style="15" customWidth="1"/>
    <col min="16" max="16" width="14.6640625" style="15" customWidth="1"/>
    <col min="17" max="17" width="29.1640625" style="15" customWidth="1"/>
    <col min="18" max="18" width="16.5" style="15" customWidth="1"/>
    <col min="19" max="19" width="19.33203125" style="15" customWidth="1"/>
    <col min="20" max="20" width="16.5" style="15" customWidth="1"/>
    <col min="21" max="21" width="18.5" style="15" customWidth="1"/>
    <col min="22" max="22" width="21" style="304" customWidth="1"/>
    <col min="23" max="23" width="16.83203125" style="15" customWidth="1"/>
    <col min="24" max="24" width="19.1640625" style="15" customWidth="1"/>
    <col min="25" max="25" width="13.5" style="15" customWidth="1"/>
    <col min="26" max="26" width="15.1640625" style="15" customWidth="1"/>
    <col min="27" max="27" width="10.5" style="15" customWidth="1"/>
    <col min="28" max="28" width="19.1640625" style="307" customWidth="1"/>
    <col min="29" max="29" width="23" style="15" customWidth="1"/>
    <col min="30" max="30" width="14" style="449" customWidth="1"/>
    <col min="31" max="31" width="15.5" style="15" customWidth="1"/>
    <col min="32" max="32" width="19.33203125" style="15" customWidth="1"/>
    <col min="33" max="33" width="13.1640625" style="15" customWidth="1"/>
    <col min="34" max="34" width="14" style="15" customWidth="1"/>
    <col min="35" max="35" width="18.83203125" style="15" customWidth="1"/>
    <col min="36" max="36" width="17.5" style="15" customWidth="1"/>
    <col min="37" max="37" width="14.5" style="15" customWidth="1"/>
    <col min="38" max="38" width="13" style="15" customWidth="1"/>
    <col min="39" max="39" width="15.33203125" style="15" customWidth="1"/>
    <col min="40" max="40" width="17" style="15" customWidth="1"/>
    <col min="41" max="41" width="14.6640625" style="15" customWidth="1"/>
    <col min="42" max="42" width="16.33203125" style="15" customWidth="1"/>
    <col min="43" max="43" width="20.33203125" style="15" customWidth="1"/>
    <col min="44" max="44" width="16.1640625" style="15" customWidth="1"/>
    <col min="45" max="45" width="13.83203125" style="15" customWidth="1"/>
    <col min="46" max="46" width="11.5" style="15" customWidth="1"/>
    <col min="47" max="47" width="9.1640625" style="15" customWidth="1"/>
    <col min="48" max="48" width="13.33203125" style="15" customWidth="1"/>
    <col min="49" max="49" width="13.1640625" style="15" customWidth="1"/>
    <col min="50" max="50" width="18.5" style="15" customWidth="1"/>
    <col min="51" max="51" width="10.83203125" style="15" customWidth="1"/>
    <col min="52" max="52" width="12.1640625" style="15" customWidth="1"/>
    <col min="53" max="54" width="11.5" style="15" customWidth="1"/>
    <col min="55" max="55" width="12.83203125" style="15" customWidth="1"/>
    <col min="56" max="56" width="11.83203125" style="15" customWidth="1"/>
    <col min="57" max="57" width="11" style="15" customWidth="1"/>
    <col min="58" max="58" width="13.5" style="15" customWidth="1"/>
    <col min="59" max="59" width="11" style="15" customWidth="1"/>
    <col min="60" max="60" width="9.1640625" style="15" bestFit="1" customWidth="1"/>
    <col min="61" max="61" width="11.1640625" style="15" customWidth="1"/>
    <col min="62" max="62" width="11.33203125" style="15" customWidth="1"/>
    <col min="63" max="63" width="9.1640625" style="15" customWidth="1"/>
    <col min="64" max="64" width="9.5" style="15" customWidth="1"/>
    <col min="65" max="65" width="14.83203125" style="15" customWidth="1"/>
    <col min="66" max="66" width="26.5" style="15" customWidth="1"/>
    <col min="67" max="67" width="14" style="15" customWidth="1"/>
    <col min="68" max="68" width="11" style="15" customWidth="1"/>
    <col min="69" max="69" width="19.83203125" style="15" customWidth="1"/>
    <col min="70" max="70" width="13.5" style="502" customWidth="1"/>
    <col min="71" max="71" width="14.6640625" style="15" customWidth="1"/>
    <col min="72" max="73" width="15.5" style="15" customWidth="1"/>
    <col min="74" max="74" width="13.5" style="15" customWidth="1"/>
    <col min="75" max="75" width="14.33203125" style="15" customWidth="1"/>
    <col min="76" max="76" width="9.1640625" style="15" bestFit="1" customWidth="1"/>
    <col min="77" max="77" width="12.5" style="15" customWidth="1"/>
    <col min="78" max="78" width="11.6640625" style="15" customWidth="1"/>
    <col min="79" max="79" width="11.33203125" style="15" customWidth="1"/>
    <col min="80" max="80" width="12.6640625" style="15" customWidth="1"/>
    <col min="81" max="81" width="10.6640625" style="15" customWidth="1"/>
    <col min="82" max="82" width="11.6640625" style="15" customWidth="1"/>
    <col min="83" max="83" width="55.5" style="15" customWidth="1"/>
    <col min="84" max="16384" width="9.1640625" style="15"/>
  </cols>
  <sheetData>
    <row r="1" spans="1:83" ht="18" customHeight="1">
      <c r="A1" s="658" t="s">
        <v>52</v>
      </c>
      <c r="B1" s="659"/>
      <c r="C1" s="659"/>
      <c r="D1" s="659"/>
      <c r="E1" s="659"/>
      <c r="F1" s="659"/>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659"/>
      <c r="AX1" s="659"/>
      <c r="AY1" s="659"/>
      <c r="AZ1" s="659"/>
      <c r="BA1" s="659"/>
      <c r="BB1" s="659"/>
      <c r="BC1" s="659"/>
      <c r="BD1" s="659"/>
      <c r="BE1" s="659"/>
      <c r="BF1" s="659"/>
      <c r="BG1" s="659"/>
      <c r="BH1" s="659"/>
      <c r="BI1" s="659"/>
      <c r="BJ1" s="659"/>
      <c r="BK1" s="659"/>
      <c r="BL1" s="659"/>
      <c r="BM1" s="659"/>
      <c r="BN1" s="659"/>
      <c r="BO1" s="659"/>
      <c r="BP1" s="659"/>
      <c r="BQ1" s="659"/>
      <c r="BR1" s="659"/>
      <c r="BS1" s="659"/>
      <c r="BT1" s="659"/>
      <c r="BU1" s="659"/>
      <c r="BV1" s="659"/>
      <c r="BW1" s="659"/>
      <c r="BX1" s="659"/>
      <c r="BY1" s="659"/>
      <c r="BZ1" s="659"/>
      <c r="CA1" s="659"/>
      <c r="CB1" s="659"/>
      <c r="CC1" s="659"/>
      <c r="CD1" s="659"/>
      <c r="CE1" s="660"/>
    </row>
    <row r="2" spans="1:83" ht="12" customHeight="1">
      <c r="A2" s="661" t="s">
        <v>53</v>
      </c>
      <c r="B2" s="662"/>
      <c r="C2" s="662"/>
      <c r="D2" s="662"/>
      <c r="E2" s="662"/>
      <c r="F2" s="662"/>
      <c r="G2" s="662"/>
      <c r="H2" s="662"/>
      <c r="I2" s="662"/>
      <c r="J2" s="662"/>
      <c r="K2" s="662"/>
      <c r="L2" s="662"/>
      <c r="M2" s="662"/>
      <c r="N2" s="662"/>
      <c r="O2" s="662"/>
      <c r="P2" s="662"/>
      <c r="Q2" s="662"/>
      <c r="R2" s="662"/>
      <c r="S2" s="662"/>
      <c r="T2" s="662"/>
      <c r="U2" s="662"/>
      <c r="V2" s="662"/>
      <c r="W2" s="662"/>
      <c r="X2" s="662"/>
      <c r="Y2" s="662"/>
      <c r="Z2" s="662"/>
      <c r="AA2" s="662"/>
      <c r="AB2" s="662"/>
      <c r="AC2" s="662"/>
      <c r="AD2" s="662"/>
      <c r="AE2" s="662"/>
      <c r="AF2" s="662"/>
      <c r="AG2" s="662"/>
      <c r="AH2" s="662"/>
      <c r="AI2" s="662"/>
      <c r="AJ2" s="662"/>
      <c r="AK2" s="662"/>
      <c r="AL2" s="662"/>
      <c r="AM2" s="662"/>
      <c r="AN2" s="662"/>
      <c r="AO2" s="662"/>
      <c r="AP2" s="662"/>
      <c r="AQ2" s="662"/>
      <c r="AR2" s="662"/>
      <c r="AS2" s="662"/>
      <c r="AT2" s="662"/>
      <c r="AU2" s="662"/>
      <c r="AV2" s="662"/>
      <c r="AW2" s="662"/>
      <c r="AX2" s="662"/>
      <c r="AY2" s="662"/>
      <c r="AZ2" s="662"/>
      <c r="BA2" s="662"/>
      <c r="BB2" s="662"/>
      <c r="BC2" s="662"/>
      <c r="BD2" s="662"/>
      <c r="BE2" s="662"/>
      <c r="BF2" s="662"/>
      <c r="BG2" s="662"/>
      <c r="BH2" s="662"/>
      <c r="BI2" s="662"/>
      <c r="BJ2" s="662"/>
      <c r="BK2" s="662"/>
      <c r="BL2" s="662"/>
      <c r="BM2" s="662"/>
      <c r="BN2" s="662"/>
      <c r="BO2" s="662"/>
      <c r="BP2" s="662"/>
      <c r="BQ2" s="662"/>
      <c r="BR2" s="662"/>
      <c r="BS2" s="662"/>
      <c r="BT2" s="662"/>
      <c r="BU2" s="662"/>
      <c r="BV2" s="662"/>
      <c r="BW2" s="662"/>
      <c r="BX2" s="662"/>
      <c r="BY2" s="662"/>
      <c r="BZ2" s="662"/>
      <c r="CA2" s="662"/>
      <c r="CB2" s="662"/>
      <c r="CC2" s="662"/>
      <c r="CD2" s="662"/>
      <c r="CE2" s="663"/>
    </row>
    <row r="3" spans="1:83" ht="0.75" customHeight="1">
      <c r="A3" s="664" t="s">
        <v>54</v>
      </c>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6"/>
      <c r="AN3" s="666"/>
      <c r="AO3" s="666"/>
      <c r="AP3" s="666"/>
      <c r="AQ3" s="666"/>
      <c r="AR3" s="666"/>
      <c r="AS3" s="666"/>
      <c r="AT3" s="666"/>
      <c r="AU3" s="666"/>
      <c r="AV3" s="666"/>
      <c r="AW3" s="666"/>
      <c r="AX3" s="666"/>
      <c r="AY3" s="666"/>
      <c r="AZ3" s="666"/>
      <c r="BA3" s="666"/>
      <c r="BB3" s="666"/>
      <c r="BC3" s="666"/>
      <c r="BD3" s="666"/>
      <c r="BE3" s="666"/>
      <c r="BF3" s="666"/>
      <c r="BG3" s="666"/>
      <c r="BH3" s="666"/>
      <c r="BI3" s="665"/>
      <c r="BJ3" s="665"/>
      <c r="BK3" s="665"/>
      <c r="BL3" s="665"/>
      <c r="BM3" s="665"/>
      <c r="BN3" s="666"/>
      <c r="BO3" s="666"/>
      <c r="BP3" s="666"/>
      <c r="BQ3" s="665"/>
      <c r="BR3" s="665"/>
      <c r="BS3" s="665"/>
      <c r="BT3" s="665"/>
      <c r="BU3" s="665"/>
      <c r="BV3" s="665"/>
      <c r="BW3" s="665"/>
      <c r="BX3" s="665"/>
      <c r="BY3" s="665"/>
      <c r="BZ3" s="665"/>
      <c r="CA3" s="665"/>
      <c r="CB3" s="665"/>
      <c r="CC3" s="665"/>
      <c r="CD3" s="665"/>
      <c r="CE3" s="667"/>
    </row>
    <row r="4" spans="1:83">
      <c r="A4" s="16"/>
      <c r="V4" s="17"/>
      <c r="AM4" s="668" t="s">
        <v>55</v>
      </c>
      <c r="AN4" s="669"/>
      <c r="AO4" s="669"/>
      <c r="AP4" s="668" t="s">
        <v>56</v>
      </c>
      <c r="AQ4" s="669"/>
      <c r="AR4" s="670"/>
      <c r="AS4" s="669"/>
      <c r="AT4" s="669"/>
      <c r="AU4" s="668" t="s">
        <v>57</v>
      </c>
      <c r="AV4" s="669"/>
      <c r="AW4" s="669"/>
      <c r="AX4" s="669"/>
      <c r="AY4" s="669"/>
      <c r="AZ4" s="669"/>
      <c r="BA4" s="669"/>
      <c r="BB4" s="669"/>
      <c r="BC4" s="669"/>
      <c r="BD4" s="671"/>
      <c r="BE4" s="668" t="s">
        <v>58</v>
      </c>
      <c r="BF4" s="669"/>
      <c r="BG4" s="669"/>
      <c r="BH4" s="671"/>
      <c r="BN4" s="668" t="s">
        <v>59</v>
      </c>
      <c r="BO4" s="669"/>
      <c r="BP4" s="671"/>
      <c r="CE4" s="18"/>
    </row>
    <row r="5" spans="1:83">
      <c r="A5" s="647" t="s">
        <v>60</v>
      </c>
      <c r="B5" s="648" t="s">
        <v>61</v>
      </c>
      <c r="C5" s="649" t="s">
        <v>62</v>
      </c>
      <c r="D5" s="647" t="s">
        <v>63</v>
      </c>
      <c r="E5" s="648" t="s">
        <v>64</v>
      </c>
      <c r="F5" s="649" t="s">
        <v>65</v>
      </c>
      <c r="G5" s="647" t="s">
        <v>66</v>
      </c>
      <c r="H5" s="647" t="s">
        <v>67</v>
      </c>
      <c r="I5" s="647" t="s">
        <v>68</v>
      </c>
      <c r="J5" s="647" t="s">
        <v>69</v>
      </c>
      <c r="K5" s="647" t="s">
        <v>70</v>
      </c>
      <c r="L5" s="647" t="s">
        <v>71</v>
      </c>
      <c r="M5" s="647" t="s">
        <v>72</v>
      </c>
      <c r="N5" s="647" t="s">
        <v>73</v>
      </c>
      <c r="O5" s="647" t="s">
        <v>74</v>
      </c>
      <c r="P5" s="647" t="s">
        <v>75</v>
      </c>
      <c r="Q5" s="647" t="s">
        <v>76</v>
      </c>
      <c r="R5" s="647" t="s">
        <v>77</v>
      </c>
      <c r="S5" s="647" t="s">
        <v>78</v>
      </c>
      <c r="T5" s="647" t="s">
        <v>79</v>
      </c>
      <c r="U5" s="647" t="s">
        <v>80</v>
      </c>
      <c r="V5" s="647" t="s">
        <v>81</v>
      </c>
      <c r="W5" s="647" t="s">
        <v>82</v>
      </c>
      <c r="X5" s="647" t="s">
        <v>83</v>
      </c>
      <c r="Y5" s="647" t="s">
        <v>84</v>
      </c>
      <c r="Z5" s="647" t="s">
        <v>85</v>
      </c>
      <c r="AA5" s="647" t="s">
        <v>86</v>
      </c>
      <c r="AB5" s="650" t="s">
        <v>87</v>
      </c>
      <c r="AC5" s="647" t="s">
        <v>88</v>
      </c>
      <c r="AD5" s="651" t="s">
        <v>89</v>
      </c>
      <c r="AE5" s="647" t="s">
        <v>90</v>
      </c>
      <c r="AF5" s="647" t="s">
        <v>91</v>
      </c>
      <c r="AG5" s="652" t="s">
        <v>92</v>
      </c>
      <c r="AH5" s="647" t="s">
        <v>93</v>
      </c>
      <c r="AI5" s="648" t="s">
        <v>94</v>
      </c>
      <c r="AJ5" s="649" t="s">
        <v>95</v>
      </c>
      <c r="AK5" s="647" t="s">
        <v>96</v>
      </c>
      <c r="AL5" s="647" t="s">
        <v>97</v>
      </c>
      <c r="AM5" s="653" t="s">
        <v>98</v>
      </c>
      <c r="AN5" s="653" t="s">
        <v>99</v>
      </c>
      <c r="AO5" s="653" t="s">
        <v>100</v>
      </c>
      <c r="AP5" s="654" t="s">
        <v>101</v>
      </c>
      <c r="AQ5" s="655" t="s">
        <v>102</v>
      </c>
      <c r="AR5" s="648" t="s">
        <v>103</v>
      </c>
      <c r="AS5" s="655" t="s">
        <v>104</v>
      </c>
      <c r="AT5" s="653" t="s">
        <v>105</v>
      </c>
      <c r="AU5" s="653" t="s">
        <v>106</v>
      </c>
      <c r="AV5" s="653" t="s">
        <v>107</v>
      </c>
      <c r="AW5" s="653" t="s">
        <v>108</v>
      </c>
      <c r="AX5" s="653" t="s">
        <v>109</v>
      </c>
      <c r="AY5" s="653" t="s">
        <v>110</v>
      </c>
      <c r="AZ5" s="653" t="s">
        <v>111</v>
      </c>
      <c r="BA5" s="653" t="s">
        <v>112</v>
      </c>
      <c r="BB5" s="653" t="s">
        <v>113</v>
      </c>
      <c r="BC5" s="653" t="s">
        <v>114</v>
      </c>
      <c r="BD5" s="653" t="s">
        <v>115</v>
      </c>
      <c r="BE5" s="647" t="s">
        <v>116</v>
      </c>
      <c r="BF5" s="647" t="s">
        <v>117</v>
      </c>
      <c r="BG5" s="647" t="s">
        <v>118</v>
      </c>
      <c r="BH5" s="648" t="s">
        <v>119</v>
      </c>
      <c r="BI5" s="649" t="s">
        <v>15</v>
      </c>
      <c r="BJ5" s="647" t="s">
        <v>16</v>
      </c>
      <c r="BK5" s="647" t="s">
        <v>17</v>
      </c>
      <c r="BL5" s="647" t="s">
        <v>120</v>
      </c>
      <c r="BM5" s="656" t="s">
        <v>121</v>
      </c>
      <c r="BN5" s="653" t="s">
        <v>122</v>
      </c>
      <c r="BO5" s="653" t="s">
        <v>123</v>
      </c>
      <c r="BP5" s="653" t="s">
        <v>124</v>
      </c>
      <c r="BQ5" s="647" t="s">
        <v>125</v>
      </c>
      <c r="BR5" s="657"/>
      <c r="BS5" s="647" t="s">
        <v>126</v>
      </c>
      <c r="BT5" s="647" t="s">
        <v>127</v>
      </c>
      <c r="BU5" s="647" t="s">
        <v>128</v>
      </c>
      <c r="BV5" s="647" t="s">
        <v>129</v>
      </c>
      <c r="BW5" s="647" t="s">
        <v>130</v>
      </c>
      <c r="BX5" s="647" t="s">
        <v>131</v>
      </c>
      <c r="BY5" s="647" t="s">
        <v>132</v>
      </c>
      <c r="BZ5" s="647" t="s">
        <v>133</v>
      </c>
      <c r="CA5" s="647" t="s">
        <v>134</v>
      </c>
      <c r="CB5" s="647" t="s">
        <v>135</v>
      </c>
      <c r="CC5" s="647" t="s">
        <v>136</v>
      </c>
      <c r="CD5" s="647" t="s">
        <v>137</v>
      </c>
      <c r="CE5" s="648" t="s">
        <v>138</v>
      </c>
    </row>
    <row r="6" spans="1:83">
      <c r="A6" s="544">
        <v>1</v>
      </c>
      <c r="B6" s="545"/>
      <c r="C6" s="185" t="s">
        <v>139</v>
      </c>
      <c r="D6" s="23">
        <v>2022</v>
      </c>
      <c r="E6" s="23" t="s">
        <v>140</v>
      </c>
      <c r="F6" s="546" t="s">
        <v>141</v>
      </c>
      <c r="G6" s="547" t="s">
        <v>142</v>
      </c>
      <c r="H6" s="548" t="s">
        <v>143</v>
      </c>
      <c r="I6" s="548" t="s">
        <v>144</v>
      </c>
      <c r="J6" s="23" t="s">
        <v>145</v>
      </c>
      <c r="K6" s="23" t="s">
        <v>146</v>
      </c>
      <c r="L6" s="546" t="s">
        <v>147</v>
      </c>
      <c r="M6" s="549" t="s">
        <v>148</v>
      </c>
      <c r="N6" s="530">
        <v>2201</v>
      </c>
      <c r="O6" s="530" t="s">
        <v>149</v>
      </c>
      <c r="P6" s="546">
        <v>79696837</v>
      </c>
      <c r="Q6" s="548" t="s">
        <v>37</v>
      </c>
      <c r="R6" s="548" t="s">
        <v>150</v>
      </c>
      <c r="S6" s="534" t="s">
        <v>151</v>
      </c>
      <c r="T6" s="534">
        <v>3194450008</v>
      </c>
      <c r="U6" s="638" t="s">
        <v>152</v>
      </c>
      <c r="V6" s="550">
        <v>32400000</v>
      </c>
      <c r="W6" s="192">
        <f t="shared" ref="W6:W16" si="0">(V6/Z6)</f>
        <v>5400000</v>
      </c>
      <c r="X6" s="192">
        <f t="shared" ref="X6:X16" si="1">(V6/Y6)</f>
        <v>180000</v>
      </c>
      <c r="Y6" s="551">
        <v>180</v>
      </c>
      <c r="Z6" s="551">
        <v>6</v>
      </c>
      <c r="AA6" s="552">
        <v>19</v>
      </c>
      <c r="AB6" s="553">
        <v>44572</v>
      </c>
      <c r="AC6" s="554">
        <v>32400000</v>
      </c>
      <c r="AD6" s="555">
        <v>6</v>
      </c>
      <c r="AE6" s="309">
        <v>44573</v>
      </c>
      <c r="AF6" s="196">
        <v>32400000</v>
      </c>
      <c r="AG6" s="556">
        <v>32400000</v>
      </c>
      <c r="AH6" s="557">
        <v>32400000</v>
      </c>
      <c r="AI6" s="558">
        <v>1</v>
      </c>
      <c r="AJ6" s="559">
        <v>44572</v>
      </c>
      <c r="AK6" s="560">
        <v>44575</v>
      </c>
      <c r="AL6" s="560">
        <v>44754</v>
      </c>
      <c r="AM6" s="561" t="s">
        <v>18</v>
      </c>
      <c r="AN6" s="561" t="s">
        <v>18</v>
      </c>
      <c r="AO6" s="561" t="s">
        <v>18</v>
      </c>
      <c r="AP6" s="562" t="s">
        <v>18</v>
      </c>
      <c r="AQ6" s="562" t="s">
        <v>18</v>
      </c>
      <c r="AR6" s="562" t="s">
        <v>18</v>
      </c>
      <c r="AS6" s="562" t="s">
        <v>18</v>
      </c>
      <c r="AT6" s="562" t="s">
        <v>18</v>
      </c>
      <c r="AU6" s="563" t="s">
        <v>18</v>
      </c>
      <c r="AV6" s="563" t="s">
        <v>18</v>
      </c>
      <c r="AW6" s="563" t="s">
        <v>18</v>
      </c>
      <c r="AX6" s="563" t="s">
        <v>18</v>
      </c>
      <c r="AY6" s="563" t="s">
        <v>18</v>
      </c>
      <c r="AZ6" s="563" t="s">
        <v>18</v>
      </c>
      <c r="BA6" s="563" t="s">
        <v>18</v>
      </c>
      <c r="BB6" s="563" t="s">
        <v>18</v>
      </c>
      <c r="BC6" s="563" t="s">
        <v>18</v>
      </c>
      <c r="BD6" s="563" t="s">
        <v>18</v>
      </c>
      <c r="BE6" s="213"/>
      <c r="BF6" s="213"/>
      <c r="BG6" s="213"/>
      <c r="BH6" s="213"/>
      <c r="BI6" s="23" t="s">
        <v>19</v>
      </c>
      <c r="BJ6" s="23" t="s">
        <v>19</v>
      </c>
      <c r="BK6" s="23" t="s">
        <v>19</v>
      </c>
      <c r="BL6" s="23"/>
      <c r="BM6" s="558">
        <v>1</v>
      </c>
      <c r="BN6" s="564" t="s">
        <v>153</v>
      </c>
      <c r="BO6" s="564" t="s">
        <v>154</v>
      </c>
      <c r="BP6" s="309">
        <v>44946</v>
      </c>
      <c r="BQ6" s="565" t="s">
        <v>155</v>
      </c>
      <c r="BR6" s="566"/>
      <c r="BS6" s="567" t="s">
        <v>156</v>
      </c>
      <c r="BT6" s="568">
        <v>66790</v>
      </c>
      <c r="BU6" s="568"/>
      <c r="BV6" s="23"/>
      <c r="BW6" s="23"/>
      <c r="BX6" s="23"/>
      <c r="BY6" s="23">
        <v>1</v>
      </c>
      <c r="BZ6" s="23">
        <v>1</v>
      </c>
      <c r="CA6" s="23">
        <v>1</v>
      </c>
      <c r="CB6" s="23" t="s">
        <v>157</v>
      </c>
      <c r="CC6" s="23" t="s">
        <v>158</v>
      </c>
      <c r="CD6" s="569">
        <v>44754</v>
      </c>
      <c r="CE6" s="570" t="s">
        <v>32</v>
      </c>
    </row>
    <row r="7" spans="1:83">
      <c r="A7" s="571">
        <v>2</v>
      </c>
      <c r="B7" s="517"/>
      <c r="C7" s="65" t="s">
        <v>159</v>
      </c>
      <c r="D7" s="33">
        <v>2022</v>
      </c>
      <c r="E7" s="33" t="s">
        <v>140</v>
      </c>
      <c r="F7" s="20" t="s">
        <v>160</v>
      </c>
      <c r="G7" s="21" t="s">
        <v>161</v>
      </c>
      <c r="H7" s="1" t="s">
        <v>143</v>
      </c>
      <c r="I7" s="1" t="s">
        <v>144</v>
      </c>
      <c r="J7" s="33" t="s">
        <v>145</v>
      </c>
      <c r="K7" s="33" t="s">
        <v>146</v>
      </c>
      <c r="L7" s="20" t="s">
        <v>162</v>
      </c>
      <c r="M7" s="10" t="s">
        <v>163</v>
      </c>
      <c r="N7" s="14">
        <v>2198</v>
      </c>
      <c r="O7" s="14" t="s">
        <v>149</v>
      </c>
      <c r="P7" s="20">
        <v>1022342284</v>
      </c>
      <c r="Q7" s="1" t="s">
        <v>164</v>
      </c>
      <c r="R7" s="1" t="s">
        <v>150</v>
      </c>
      <c r="S7" s="310" t="s">
        <v>165</v>
      </c>
      <c r="T7" s="310">
        <v>3132277065</v>
      </c>
      <c r="U7" s="320" t="s">
        <v>166</v>
      </c>
      <c r="V7" s="311">
        <v>32400000</v>
      </c>
      <c r="W7" s="118">
        <f t="shared" si="0"/>
        <v>5400000</v>
      </c>
      <c r="X7" s="118">
        <f t="shared" si="1"/>
        <v>180000</v>
      </c>
      <c r="Y7" s="312">
        <v>180</v>
      </c>
      <c r="Z7" s="312">
        <v>6</v>
      </c>
      <c r="AA7" s="36">
        <v>7</v>
      </c>
      <c r="AB7" s="37">
        <v>44572</v>
      </c>
      <c r="AC7" s="38">
        <v>64800000</v>
      </c>
      <c r="AD7" s="450">
        <v>2</v>
      </c>
      <c r="AE7" s="39">
        <v>44573</v>
      </c>
      <c r="AF7" s="98">
        <v>32400000</v>
      </c>
      <c r="AG7" s="29">
        <v>32400000</v>
      </c>
      <c r="AH7" s="313">
        <v>32400000</v>
      </c>
      <c r="AI7" s="314">
        <v>1</v>
      </c>
      <c r="AJ7" s="315">
        <v>44572</v>
      </c>
      <c r="AK7" s="30">
        <v>44573</v>
      </c>
      <c r="AL7" s="31">
        <v>44752</v>
      </c>
      <c r="AM7" s="316" t="s">
        <v>18</v>
      </c>
      <c r="AN7" s="316" t="s">
        <v>18</v>
      </c>
      <c r="AO7" s="316" t="s">
        <v>18</v>
      </c>
      <c r="AP7" s="54" t="s">
        <v>18</v>
      </c>
      <c r="AQ7" s="54" t="s">
        <v>18</v>
      </c>
      <c r="AR7" s="54" t="s">
        <v>18</v>
      </c>
      <c r="AS7" s="54" t="s">
        <v>18</v>
      </c>
      <c r="AT7" s="54" t="s">
        <v>18</v>
      </c>
      <c r="AU7" s="53" t="s">
        <v>18</v>
      </c>
      <c r="AV7" s="53" t="s">
        <v>18</v>
      </c>
      <c r="AW7" s="53" t="s">
        <v>18</v>
      </c>
      <c r="AX7" s="53" t="s">
        <v>18</v>
      </c>
      <c r="AY7" s="53" t="s">
        <v>18</v>
      </c>
      <c r="AZ7" s="53" t="s">
        <v>18</v>
      </c>
      <c r="BA7" s="53" t="s">
        <v>18</v>
      </c>
      <c r="BB7" s="53" t="s">
        <v>18</v>
      </c>
      <c r="BC7" s="53" t="s">
        <v>18</v>
      </c>
      <c r="BD7" s="53" t="s">
        <v>18</v>
      </c>
      <c r="BE7" s="120"/>
      <c r="BF7" s="120"/>
      <c r="BG7" s="120"/>
      <c r="BH7" s="120"/>
      <c r="BI7" s="33" t="s">
        <v>19</v>
      </c>
      <c r="BJ7" s="33" t="s">
        <v>19</v>
      </c>
      <c r="BK7" s="33" t="s">
        <v>19</v>
      </c>
      <c r="BL7" s="33"/>
      <c r="BM7" s="314">
        <v>1</v>
      </c>
      <c r="BN7" s="56" t="s">
        <v>167</v>
      </c>
      <c r="BO7" s="32" t="s">
        <v>168</v>
      </c>
      <c r="BP7" s="39">
        <v>44936</v>
      </c>
      <c r="BQ7" s="317" t="s">
        <v>169</v>
      </c>
      <c r="BR7" s="501"/>
      <c r="BS7" s="318" t="s">
        <v>170</v>
      </c>
      <c r="BT7" s="5">
        <v>66605</v>
      </c>
      <c r="BU7" s="5"/>
      <c r="BV7" s="33"/>
      <c r="BW7" s="33"/>
      <c r="BX7" s="33"/>
      <c r="BY7" s="33">
        <v>1</v>
      </c>
      <c r="BZ7" s="33">
        <v>1</v>
      </c>
      <c r="CA7" s="33">
        <v>1</v>
      </c>
      <c r="CB7" s="33" t="s">
        <v>171</v>
      </c>
      <c r="CC7" s="33" t="s">
        <v>158</v>
      </c>
      <c r="CD7" s="319">
        <v>44752</v>
      </c>
      <c r="CE7" s="572" t="s">
        <v>33</v>
      </c>
    </row>
    <row r="8" spans="1:83">
      <c r="A8" s="605">
        <v>3</v>
      </c>
      <c r="B8" s="606"/>
      <c r="C8" s="607" t="s">
        <v>172</v>
      </c>
      <c r="D8" s="608">
        <v>2022</v>
      </c>
      <c r="E8" s="608" t="s">
        <v>140</v>
      </c>
      <c r="F8" s="609" t="s">
        <v>173</v>
      </c>
      <c r="G8" s="610" t="s">
        <v>174</v>
      </c>
      <c r="H8" s="611" t="s">
        <v>143</v>
      </c>
      <c r="I8" s="611" t="s">
        <v>144</v>
      </c>
      <c r="J8" s="608" t="s">
        <v>145</v>
      </c>
      <c r="K8" s="608" t="s">
        <v>146</v>
      </c>
      <c r="L8" s="609" t="s">
        <v>175</v>
      </c>
      <c r="M8" s="612" t="s">
        <v>176</v>
      </c>
      <c r="N8" s="613">
        <v>2198</v>
      </c>
      <c r="O8" s="613" t="s">
        <v>149</v>
      </c>
      <c r="P8" s="614">
        <v>1013671508</v>
      </c>
      <c r="Q8" s="611" t="s">
        <v>177</v>
      </c>
      <c r="R8" s="611" t="s">
        <v>150</v>
      </c>
      <c r="S8" s="615" t="s">
        <v>178</v>
      </c>
      <c r="T8" s="615">
        <v>3057769304</v>
      </c>
      <c r="U8" s="610" t="s">
        <v>179</v>
      </c>
      <c r="V8" s="616">
        <v>27720000</v>
      </c>
      <c r="W8" s="617">
        <f t="shared" si="0"/>
        <v>4620000</v>
      </c>
      <c r="X8" s="617">
        <f t="shared" si="1"/>
        <v>154000</v>
      </c>
      <c r="Y8" s="618">
        <v>180</v>
      </c>
      <c r="Z8" s="618">
        <v>6</v>
      </c>
      <c r="AA8" s="619">
        <v>2</v>
      </c>
      <c r="AB8" s="620">
        <v>44565</v>
      </c>
      <c r="AC8" s="621">
        <v>27720000</v>
      </c>
      <c r="AD8" s="622">
        <v>7</v>
      </c>
      <c r="AE8" s="51">
        <v>44573</v>
      </c>
      <c r="AF8" s="108">
        <v>27720000</v>
      </c>
      <c r="AG8" s="623">
        <v>27720000</v>
      </c>
      <c r="AH8" s="624">
        <v>27720000</v>
      </c>
      <c r="AI8" s="625">
        <v>1</v>
      </c>
      <c r="AJ8" s="626">
        <v>44572</v>
      </c>
      <c r="AK8" s="627">
        <v>44573</v>
      </c>
      <c r="AL8" s="627">
        <v>44752</v>
      </c>
      <c r="AM8" s="628" t="s">
        <v>18</v>
      </c>
      <c r="AN8" s="628" t="s">
        <v>18</v>
      </c>
      <c r="AO8" s="628" t="s">
        <v>18</v>
      </c>
      <c r="AP8" s="629" t="s">
        <v>18</v>
      </c>
      <c r="AQ8" s="629" t="s">
        <v>18</v>
      </c>
      <c r="AR8" s="629" t="s">
        <v>18</v>
      </c>
      <c r="AS8" s="629" t="s">
        <v>18</v>
      </c>
      <c r="AT8" s="629" t="s">
        <v>18</v>
      </c>
      <c r="AU8" s="630" t="s">
        <v>18</v>
      </c>
      <c r="AV8" s="630" t="s">
        <v>18</v>
      </c>
      <c r="AW8" s="630" t="s">
        <v>18</v>
      </c>
      <c r="AX8" s="630" t="s">
        <v>18</v>
      </c>
      <c r="AY8" s="630" t="s">
        <v>18</v>
      </c>
      <c r="AZ8" s="630" t="s">
        <v>18</v>
      </c>
      <c r="BA8" s="630" t="s">
        <v>18</v>
      </c>
      <c r="BB8" s="630" t="s">
        <v>18</v>
      </c>
      <c r="BC8" s="630" t="s">
        <v>18</v>
      </c>
      <c r="BD8" s="630" t="s">
        <v>18</v>
      </c>
      <c r="BE8" s="631"/>
      <c r="BF8" s="631"/>
      <c r="BG8" s="631"/>
      <c r="BH8" s="631"/>
      <c r="BI8" s="608" t="s">
        <v>19</v>
      </c>
      <c r="BJ8" s="608" t="s">
        <v>19</v>
      </c>
      <c r="BK8" s="608" t="s">
        <v>19</v>
      </c>
      <c r="BL8" s="608"/>
      <c r="BM8" s="625">
        <v>1</v>
      </c>
      <c r="BN8" s="103" t="s">
        <v>180</v>
      </c>
      <c r="BO8" s="632">
        <v>100019586</v>
      </c>
      <c r="BP8" s="51">
        <v>44937</v>
      </c>
      <c r="BQ8" s="633" t="s">
        <v>181</v>
      </c>
      <c r="BR8" s="634"/>
      <c r="BS8" s="635" t="s">
        <v>182</v>
      </c>
      <c r="BT8" s="608">
        <v>66682</v>
      </c>
      <c r="BU8" s="608"/>
      <c r="BV8" s="608"/>
      <c r="BW8" s="608"/>
      <c r="BX8" s="608"/>
      <c r="BY8" s="608">
        <v>1</v>
      </c>
      <c r="BZ8" s="608">
        <v>1</v>
      </c>
      <c r="CA8" s="608">
        <v>1</v>
      </c>
      <c r="CB8" s="9" t="s">
        <v>33</v>
      </c>
      <c r="CC8" s="608" t="s">
        <v>158</v>
      </c>
      <c r="CD8" s="636">
        <v>44752</v>
      </c>
      <c r="CE8" s="637" t="s">
        <v>33</v>
      </c>
    </row>
    <row r="9" spans="1:83">
      <c r="A9" s="571">
        <v>4</v>
      </c>
      <c r="B9" s="517"/>
      <c r="C9" s="65" t="s">
        <v>183</v>
      </c>
      <c r="D9" s="33">
        <v>2022</v>
      </c>
      <c r="E9" s="33" t="s">
        <v>140</v>
      </c>
      <c r="F9" s="20" t="s">
        <v>184</v>
      </c>
      <c r="G9" s="26" t="s">
        <v>185</v>
      </c>
      <c r="H9" s="1" t="s">
        <v>143</v>
      </c>
      <c r="I9" s="1" t="s">
        <v>144</v>
      </c>
      <c r="J9" s="33" t="s">
        <v>145</v>
      </c>
      <c r="K9" s="33" t="s">
        <v>146</v>
      </c>
      <c r="L9" s="20" t="s">
        <v>186</v>
      </c>
      <c r="M9" s="10" t="s">
        <v>187</v>
      </c>
      <c r="N9" s="14">
        <v>2191</v>
      </c>
      <c r="O9" s="14" t="s">
        <v>149</v>
      </c>
      <c r="P9" s="20">
        <v>1094906434</v>
      </c>
      <c r="Q9" s="1" t="s">
        <v>188</v>
      </c>
      <c r="R9" s="1" t="s">
        <v>150</v>
      </c>
      <c r="S9" s="310" t="s">
        <v>189</v>
      </c>
      <c r="T9" s="310">
        <v>3166197074</v>
      </c>
      <c r="U9" s="26" t="s">
        <v>190</v>
      </c>
      <c r="V9" s="311">
        <v>32400000</v>
      </c>
      <c r="W9" s="118">
        <f t="shared" si="0"/>
        <v>5400000</v>
      </c>
      <c r="X9" s="118">
        <f t="shared" si="1"/>
        <v>180000</v>
      </c>
      <c r="Y9" s="312">
        <v>180</v>
      </c>
      <c r="Z9" s="312">
        <v>6</v>
      </c>
      <c r="AA9" s="36">
        <v>6</v>
      </c>
      <c r="AB9" s="37">
        <v>44572</v>
      </c>
      <c r="AC9" s="38">
        <v>32400000</v>
      </c>
      <c r="AD9" s="450">
        <v>3</v>
      </c>
      <c r="AE9" s="39">
        <v>44573</v>
      </c>
      <c r="AF9" s="98">
        <v>32400000</v>
      </c>
      <c r="AG9" s="29">
        <v>32400000</v>
      </c>
      <c r="AH9" s="116">
        <v>29340000</v>
      </c>
      <c r="AI9" s="314">
        <v>1</v>
      </c>
      <c r="AJ9" s="315">
        <v>44572</v>
      </c>
      <c r="AK9" s="30">
        <v>44580</v>
      </c>
      <c r="AL9" s="30">
        <v>44759</v>
      </c>
      <c r="AM9" s="316" t="s">
        <v>18</v>
      </c>
      <c r="AN9" s="316" t="s">
        <v>18</v>
      </c>
      <c r="AO9" s="316" t="s">
        <v>18</v>
      </c>
      <c r="AP9" s="54" t="s">
        <v>18</v>
      </c>
      <c r="AQ9" s="54" t="s">
        <v>18</v>
      </c>
      <c r="AR9" s="54" t="s">
        <v>18</v>
      </c>
      <c r="AS9" s="54" t="s">
        <v>18</v>
      </c>
      <c r="AT9" s="54" t="s">
        <v>18</v>
      </c>
      <c r="AU9" s="53" t="s">
        <v>18</v>
      </c>
      <c r="AV9" s="53" t="s">
        <v>18</v>
      </c>
      <c r="AW9" s="53" t="s">
        <v>18</v>
      </c>
      <c r="AX9" s="53" t="s">
        <v>18</v>
      </c>
      <c r="AY9" s="53" t="s">
        <v>18</v>
      </c>
      <c r="AZ9" s="53" t="s">
        <v>18</v>
      </c>
      <c r="BA9" s="53" t="s">
        <v>18</v>
      </c>
      <c r="BB9" s="53" t="s">
        <v>18</v>
      </c>
      <c r="BC9" s="53" t="s">
        <v>18</v>
      </c>
      <c r="BD9" s="53" t="s">
        <v>18</v>
      </c>
      <c r="BE9" s="120"/>
      <c r="BF9" s="120"/>
      <c r="BG9" s="120"/>
      <c r="BH9" s="120"/>
      <c r="BI9" s="33" t="s">
        <v>19</v>
      </c>
      <c r="BJ9" s="33" t="s">
        <v>19</v>
      </c>
      <c r="BK9" s="3" t="s">
        <v>19</v>
      </c>
      <c r="BL9" s="33"/>
      <c r="BM9" s="314">
        <v>1</v>
      </c>
      <c r="BN9" s="56" t="s">
        <v>191</v>
      </c>
      <c r="BO9" s="32" t="s">
        <v>192</v>
      </c>
      <c r="BP9" s="39">
        <v>44948</v>
      </c>
      <c r="BQ9" s="317" t="s">
        <v>155</v>
      </c>
      <c r="BR9" s="501"/>
      <c r="BS9" s="318" t="s">
        <v>170</v>
      </c>
      <c r="BT9" s="33">
        <v>67164</v>
      </c>
      <c r="BU9" s="33"/>
      <c r="BV9" s="33"/>
      <c r="BW9" s="33"/>
      <c r="BX9" s="33"/>
      <c r="BY9" s="33">
        <v>1</v>
      </c>
      <c r="BZ9" s="33">
        <v>1</v>
      </c>
      <c r="CA9" s="33">
        <v>1</v>
      </c>
      <c r="CB9" s="33" t="s">
        <v>157</v>
      </c>
      <c r="CC9" s="33" t="s">
        <v>158</v>
      </c>
      <c r="CD9" s="319">
        <v>44759</v>
      </c>
      <c r="CE9" s="572" t="s">
        <v>32</v>
      </c>
    </row>
    <row r="10" spans="1:83">
      <c r="A10" s="571">
        <v>5</v>
      </c>
      <c r="B10" s="517"/>
      <c r="C10" s="65" t="s">
        <v>193</v>
      </c>
      <c r="D10" s="33">
        <v>2022</v>
      </c>
      <c r="E10" s="33" t="s">
        <v>140</v>
      </c>
      <c r="F10" s="20" t="s">
        <v>194</v>
      </c>
      <c r="G10" s="26" t="s">
        <v>195</v>
      </c>
      <c r="H10" s="1" t="s">
        <v>143</v>
      </c>
      <c r="I10" s="1" t="s">
        <v>144</v>
      </c>
      <c r="J10" s="33" t="s">
        <v>145</v>
      </c>
      <c r="K10" s="33" t="s">
        <v>146</v>
      </c>
      <c r="L10" s="20" t="s">
        <v>196</v>
      </c>
      <c r="M10" s="10" t="s">
        <v>197</v>
      </c>
      <c r="N10" s="14">
        <v>2186</v>
      </c>
      <c r="O10" s="14" t="s">
        <v>149</v>
      </c>
      <c r="P10" s="20">
        <v>5820742</v>
      </c>
      <c r="Q10" s="1" t="s">
        <v>198</v>
      </c>
      <c r="R10" s="1" t="s">
        <v>150</v>
      </c>
      <c r="S10" s="310" t="s">
        <v>199</v>
      </c>
      <c r="T10" s="310">
        <v>3003549040</v>
      </c>
      <c r="U10" s="26" t="s">
        <v>200</v>
      </c>
      <c r="V10" s="311">
        <v>105600000</v>
      </c>
      <c r="W10" s="118">
        <f t="shared" si="0"/>
        <v>9600000</v>
      </c>
      <c r="X10" s="118">
        <f t="shared" si="1"/>
        <v>320000</v>
      </c>
      <c r="Y10" s="312">
        <v>330</v>
      </c>
      <c r="Z10" s="312">
        <v>11</v>
      </c>
      <c r="AA10" s="36">
        <v>32</v>
      </c>
      <c r="AB10" s="37">
        <v>44572</v>
      </c>
      <c r="AC10" s="38">
        <v>105600000</v>
      </c>
      <c r="AD10" s="450">
        <v>4</v>
      </c>
      <c r="AE10" s="39">
        <v>44573</v>
      </c>
      <c r="AF10" s="98">
        <v>105600000</v>
      </c>
      <c r="AG10" s="29">
        <v>111680000</v>
      </c>
      <c r="AH10" s="313">
        <v>105600000</v>
      </c>
      <c r="AI10" s="314">
        <v>1</v>
      </c>
      <c r="AJ10" s="30">
        <v>44573</v>
      </c>
      <c r="AK10" s="30">
        <v>44574</v>
      </c>
      <c r="AL10" s="30">
        <v>44906</v>
      </c>
      <c r="AM10" s="316">
        <v>1</v>
      </c>
      <c r="AN10" s="316">
        <v>19</v>
      </c>
      <c r="AO10" s="322">
        <v>44925</v>
      </c>
      <c r="AP10" s="54" t="s">
        <v>18</v>
      </c>
      <c r="AQ10" s="54" t="s">
        <v>18</v>
      </c>
      <c r="AR10" s="54" t="s">
        <v>18</v>
      </c>
      <c r="AS10" s="54" t="s">
        <v>18</v>
      </c>
      <c r="AT10" s="54" t="s">
        <v>18</v>
      </c>
      <c r="AU10" s="47">
        <v>1</v>
      </c>
      <c r="AV10" s="47" t="s">
        <v>201</v>
      </c>
      <c r="AW10" s="48">
        <v>44904</v>
      </c>
      <c r="AX10" s="35" t="s">
        <v>202</v>
      </c>
      <c r="AY10" s="47">
        <v>725</v>
      </c>
      <c r="AZ10" s="48">
        <v>44914</v>
      </c>
      <c r="BA10" s="47" t="s">
        <v>201</v>
      </c>
      <c r="BB10" s="47">
        <v>544</v>
      </c>
      <c r="BC10" s="48">
        <v>45272</v>
      </c>
      <c r="BD10" s="47" t="str">
        <f>+AV10</f>
        <v>$ 6.080.000</v>
      </c>
      <c r="BE10" s="120"/>
      <c r="BF10" s="120"/>
      <c r="BG10" s="120"/>
      <c r="BH10" s="120"/>
      <c r="BI10" s="33" t="s">
        <v>19</v>
      </c>
      <c r="BJ10" s="33" t="s">
        <v>19</v>
      </c>
      <c r="BK10" s="33" t="s">
        <v>19</v>
      </c>
      <c r="BL10" s="33"/>
      <c r="BM10" s="314">
        <v>0.89229999999999998</v>
      </c>
      <c r="BN10" s="56" t="s">
        <v>203</v>
      </c>
      <c r="BO10" s="32" t="s">
        <v>204</v>
      </c>
      <c r="BP10" s="39">
        <v>45090</v>
      </c>
      <c r="BQ10" s="317" t="s">
        <v>205</v>
      </c>
      <c r="BR10" s="501"/>
      <c r="BS10" s="318" t="s">
        <v>206</v>
      </c>
      <c r="BT10" s="33">
        <v>66609</v>
      </c>
      <c r="BU10" s="33"/>
      <c r="BV10" s="33"/>
      <c r="BW10" s="33"/>
      <c r="BX10" s="33"/>
      <c r="BY10" s="33">
        <v>1</v>
      </c>
      <c r="BZ10" s="33">
        <v>1</v>
      </c>
      <c r="CA10" s="33">
        <v>1</v>
      </c>
      <c r="CB10" s="33" t="s">
        <v>157</v>
      </c>
      <c r="CC10" s="33" t="s">
        <v>158</v>
      </c>
      <c r="CD10" s="323">
        <v>44925</v>
      </c>
      <c r="CE10" s="572" t="s">
        <v>33</v>
      </c>
    </row>
    <row r="11" spans="1:83">
      <c r="A11" s="571">
        <v>6</v>
      </c>
      <c r="B11" s="517"/>
      <c r="C11" s="65" t="s">
        <v>207</v>
      </c>
      <c r="D11" s="33">
        <v>2022</v>
      </c>
      <c r="E11" s="33" t="s">
        <v>140</v>
      </c>
      <c r="F11" s="20" t="s">
        <v>208</v>
      </c>
      <c r="G11" s="26" t="s">
        <v>209</v>
      </c>
      <c r="H11" s="1" t="s">
        <v>143</v>
      </c>
      <c r="I11" s="1" t="s">
        <v>210</v>
      </c>
      <c r="J11" s="33" t="s">
        <v>145</v>
      </c>
      <c r="K11" s="33" t="s">
        <v>146</v>
      </c>
      <c r="L11" s="20" t="s">
        <v>211</v>
      </c>
      <c r="M11" s="10" t="s">
        <v>212</v>
      </c>
      <c r="N11" s="14">
        <v>2198</v>
      </c>
      <c r="O11" s="14" t="s">
        <v>149</v>
      </c>
      <c r="P11" s="321">
        <v>1019113136</v>
      </c>
      <c r="Q11" s="1" t="s">
        <v>213</v>
      </c>
      <c r="R11" s="1" t="s">
        <v>150</v>
      </c>
      <c r="S11" s="310" t="s">
        <v>214</v>
      </c>
      <c r="T11" s="310">
        <v>3125721903</v>
      </c>
      <c r="U11" s="26" t="s">
        <v>215</v>
      </c>
      <c r="V11" s="311">
        <v>16740000</v>
      </c>
      <c r="W11" s="118">
        <f t="shared" si="0"/>
        <v>2790000</v>
      </c>
      <c r="X11" s="118">
        <f t="shared" si="1"/>
        <v>93000</v>
      </c>
      <c r="Y11" s="312">
        <v>180</v>
      </c>
      <c r="Z11" s="312">
        <v>6</v>
      </c>
      <c r="AA11" s="36">
        <v>9</v>
      </c>
      <c r="AB11" s="37">
        <v>44572</v>
      </c>
      <c r="AC11" s="38">
        <v>33480000</v>
      </c>
      <c r="AD11" s="450">
        <v>11</v>
      </c>
      <c r="AE11" s="39">
        <v>44574</v>
      </c>
      <c r="AF11" s="98">
        <v>16740000</v>
      </c>
      <c r="AG11" s="29">
        <v>16740000</v>
      </c>
      <c r="AH11" s="313">
        <v>16740000</v>
      </c>
      <c r="AI11" s="126">
        <v>1</v>
      </c>
      <c r="AJ11" s="315">
        <v>44573</v>
      </c>
      <c r="AK11" s="30">
        <v>44574</v>
      </c>
      <c r="AL11" s="30">
        <v>44753</v>
      </c>
      <c r="AM11" s="316" t="s">
        <v>18</v>
      </c>
      <c r="AN11" s="316" t="s">
        <v>18</v>
      </c>
      <c r="AO11" s="316" t="s">
        <v>18</v>
      </c>
      <c r="AP11" s="54" t="s">
        <v>18</v>
      </c>
      <c r="AQ11" s="54" t="s">
        <v>18</v>
      </c>
      <c r="AR11" s="54" t="s">
        <v>18</v>
      </c>
      <c r="AS11" s="54" t="s">
        <v>18</v>
      </c>
      <c r="AT11" s="54" t="s">
        <v>18</v>
      </c>
      <c r="AU11" s="53" t="s">
        <v>18</v>
      </c>
      <c r="AV11" s="53" t="s">
        <v>18</v>
      </c>
      <c r="AW11" s="53" t="s">
        <v>18</v>
      </c>
      <c r="AX11" s="53" t="s">
        <v>18</v>
      </c>
      <c r="AY11" s="53" t="s">
        <v>18</v>
      </c>
      <c r="AZ11" s="53" t="s">
        <v>18</v>
      </c>
      <c r="BA11" s="53" t="s">
        <v>18</v>
      </c>
      <c r="BB11" s="53" t="s">
        <v>18</v>
      </c>
      <c r="BC11" s="53" t="s">
        <v>18</v>
      </c>
      <c r="BD11" s="53" t="s">
        <v>18</v>
      </c>
      <c r="BE11" s="120"/>
      <c r="BF11" s="120"/>
      <c r="BG11" s="120"/>
      <c r="BH11" s="120"/>
      <c r="BI11" s="33" t="s">
        <v>19</v>
      </c>
      <c r="BJ11" s="33" t="s">
        <v>19</v>
      </c>
      <c r="BK11" s="33" t="s">
        <v>19</v>
      </c>
      <c r="BL11" s="33"/>
      <c r="BM11" s="314">
        <v>1</v>
      </c>
      <c r="BN11" s="56" t="s">
        <v>191</v>
      </c>
      <c r="BO11" s="32">
        <v>101143892</v>
      </c>
      <c r="BP11" s="39">
        <v>44947</v>
      </c>
      <c r="BQ11" s="317" t="s">
        <v>155</v>
      </c>
      <c r="BR11" s="501"/>
      <c r="BS11" s="318" t="s">
        <v>216</v>
      </c>
      <c r="BT11" s="33">
        <v>67158</v>
      </c>
      <c r="BU11" s="33"/>
      <c r="BV11" s="33"/>
      <c r="BW11" s="33"/>
      <c r="BX11" s="33"/>
      <c r="BY11" s="33">
        <v>1</v>
      </c>
      <c r="BZ11" s="33">
        <v>1</v>
      </c>
      <c r="CA11" s="33">
        <v>1</v>
      </c>
      <c r="CB11" s="33" t="s">
        <v>33</v>
      </c>
      <c r="CC11" s="33" t="s">
        <v>158</v>
      </c>
      <c r="CD11" s="319">
        <v>44753</v>
      </c>
      <c r="CE11" s="572" t="s">
        <v>33</v>
      </c>
    </row>
    <row r="12" spans="1:83">
      <c r="A12" s="571">
        <v>7</v>
      </c>
      <c r="B12" s="517"/>
      <c r="C12" s="65" t="s">
        <v>217</v>
      </c>
      <c r="D12" s="33">
        <v>2022</v>
      </c>
      <c r="E12" s="33" t="s">
        <v>140</v>
      </c>
      <c r="F12" s="20" t="s">
        <v>218</v>
      </c>
      <c r="G12" s="26" t="s">
        <v>219</v>
      </c>
      <c r="H12" s="1" t="s">
        <v>143</v>
      </c>
      <c r="I12" s="1" t="s">
        <v>210</v>
      </c>
      <c r="J12" s="33" t="s">
        <v>145</v>
      </c>
      <c r="K12" s="33" t="s">
        <v>146</v>
      </c>
      <c r="L12" s="20" t="s">
        <v>220</v>
      </c>
      <c r="M12" s="10" t="s">
        <v>221</v>
      </c>
      <c r="N12" s="14">
        <v>2198</v>
      </c>
      <c r="O12" s="14" t="s">
        <v>149</v>
      </c>
      <c r="P12" s="20">
        <v>1013684748</v>
      </c>
      <c r="Q12" s="1" t="s">
        <v>222</v>
      </c>
      <c r="R12" s="1" t="s">
        <v>150</v>
      </c>
      <c r="S12" s="310" t="s">
        <v>223</v>
      </c>
      <c r="T12" s="310">
        <v>3155853232</v>
      </c>
      <c r="U12" s="26" t="s">
        <v>224</v>
      </c>
      <c r="V12" s="311">
        <v>19680000</v>
      </c>
      <c r="W12" s="118">
        <f t="shared" si="0"/>
        <v>2460000</v>
      </c>
      <c r="X12" s="118">
        <f t="shared" si="1"/>
        <v>82000</v>
      </c>
      <c r="Y12" s="312">
        <v>240</v>
      </c>
      <c r="Z12" s="312">
        <v>8</v>
      </c>
      <c r="AA12" s="36">
        <v>18</v>
      </c>
      <c r="AB12" s="37">
        <v>44572</v>
      </c>
      <c r="AC12" s="38">
        <v>236160000</v>
      </c>
      <c r="AD12" s="450">
        <v>18</v>
      </c>
      <c r="AE12" s="39">
        <v>44574</v>
      </c>
      <c r="AF12" s="98">
        <v>19680000</v>
      </c>
      <c r="AG12" s="29">
        <v>19680000</v>
      </c>
      <c r="AH12" s="116">
        <v>18569032</v>
      </c>
      <c r="AI12" s="325">
        <v>0.94350000000000001</v>
      </c>
      <c r="AJ12" s="30">
        <v>44573</v>
      </c>
      <c r="AK12" s="30">
        <v>44576</v>
      </c>
      <c r="AL12" s="30">
        <v>44817</v>
      </c>
      <c r="AM12" s="316" t="s">
        <v>18</v>
      </c>
      <c r="AN12" s="316" t="s">
        <v>18</v>
      </c>
      <c r="AO12" s="316" t="s">
        <v>18</v>
      </c>
      <c r="AP12" s="54" t="s">
        <v>18</v>
      </c>
      <c r="AQ12" s="54" t="s">
        <v>18</v>
      </c>
      <c r="AR12" s="54" t="s">
        <v>18</v>
      </c>
      <c r="AS12" s="54" t="s">
        <v>18</v>
      </c>
      <c r="AT12" s="54" t="s">
        <v>18</v>
      </c>
      <c r="AU12" s="53" t="s">
        <v>18</v>
      </c>
      <c r="AV12" s="53" t="s">
        <v>18</v>
      </c>
      <c r="AW12" s="53" t="s">
        <v>18</v>
      </c>
      <c r="AX12" s="53" t="s">
        <v>18</v>
      </c>
      <c r="AY12" s="53" t="s">
        <v>18</v>
      </c>
      <c r="AZ12" s="53" t="s">
        <v>18</v>
      </c>
      <c r="BA12" s="53" t="s">
        <v>18</v>
      </c>
      <c r="BB12" s="53" t="s">
        <v>18</v>
      </c>
      <c r="BC12" s="53" t="s">
        <v>18</v>
      </c>
      <c r="BD12" s="53" t="s">
        <v>18</v>
      </c>
      <c r="BE12" s="120"/>
      <c r="BF12" s="120"/>
      <c r="BG12" s="120"/>
      <c r="BH12" s="120"/>
      <c r="BI12" s="33" t="s">
        <v>19</v>
      </c>
      <c r="BJ12" s="33" t="s">
        <v>19</v>
      </c>
      <c r="BK12" s="33" t="s">
        <v>19</v>
      </c>
      <c r="BL12" s="33"/>
      <c r="BM12" s="314">
        <v>0.94340000000000002</v>
      </c>
      <c r="BN12" s="56" t="s">
        <v>180</v>
      </c>
      <c r="BO12" s="326">
        <v>100001433</v>
      </c>
      <c r="BP12" s="39">
        <v>44997</v>
      </c>
      <c r="BQ12" s="317" t="s">
        <v>225</v>
      </c>
      <c r="BR12" s="501"/>
      <c r="BS12" s="318" t="s">
        <v>170</v>
      </c>
      <c r="BT12" s="33">
        <v>66818</v>
      </c>
      <c r="BU12" s="33"/>
      <c r="BV12" s="33"/>
      <c r="BW12" s="33"/>
      <c r="BX12" s="33"/>
      <c r="BY12" s="33">
        <v>1</v>
      </c>
      <c r="BZ12" s="33">
        <v>1</v>
      </c>
      <c r="CA12" s="33">
        <v>1</v>
      </c>
      <c r="CB12" s="33" t="s">
        <v>157</v>
      </c>
      <c r="CC12" s="33" t="s">
        <v>158</v>
      </c>
      <c r="CD12" s="319">
        <v>44817</v>
      </c>
      <c r="CE12" s="572" t="s">
        <v>32</v>
      </c>
    </row>
    <row r="13" spans="1:83">
      <c r="A13" s="571">
        <v>8</v>
      </c>
      <c r="B13" s="517"/>
      <c r="C13" s="65" t="s">
        <v>226</v>
      </c>
      <c r="D13" s="33">
        <v>2022</v>
      </c>
      <c r="E13" s="33" t="s">
        <v>140</v>
      </c>
      <c r="F13" s="20" t="s">
        <v>227</v>
      </c>
      <c r="G13" s="26" t="s">
        <v>228</v>
      </c>
      <c r="H13" s="1" t="s">
        <v>143</v>
      </c>
      <c r="I13" s="1" t="s">
        <v>210</v>
      </c>
      <c r="J13" s="33" t="s">
        <v>145</v>
      </c>
      <c r="K13" s="33" t="s">
        <v>146</v>
      </c>
      <c r="L13" s="20" t="s">
        <v>220</v>
      </c>
      <c r="M13" s="10" t="s">
        <v>221</v>
      </c>
      <c r="N13" s="14">
        <v>2198</v>
      </c>
      <c r="O13" s="14" t="s">
        <v>149</v>
      </c>
      <c r="P13" s="20">
        <v>51591147</v>
      </c>
      <c r="Q13" s="1" t="s">
        <v>229</v>
      </c>
      <c r="R13" s="1" t="s">
        <v>150</v>
      </c>
      <c r="S13" s="310" t="s">
        <v>230</v>
      </c>
      <c r="T13" s="310">
        <v>3214333827</v>
      </c>
      <c r="U13" s="26" t="s">
        <v>231</v>
      </c>
      <c r="V13" s="311">
        <v>19680000</v>
      </c>
      <c r="W13" s="118">
        <f t="shared" si="0"/>
        <v>2460000</v>
      </c>
      <c r="X13" s="118">
        <f t="shared" si="1"/>
        <v>82000</v>
      </c>
      <c r="Y13" s="312">
        <v>240</v>
      </c>
      <c r="Z13" s="312">
        <v>8</v>
      </c>
      <c r="AA13" s="36">
        <v>18</v>
      </c>
      <c r="AB13" s="37">
        <v>44572</v>
      </c>
      <c r="AC13" s="38">
        <v>236160000</v>
      </c>
      <c r="AD13" s="450">
        <v>19</v>
      </c>
      <c r="AE13" s="39">
        <v>44817</v>
      </c>
      <c r="AF13" s="98">
        <v>19680000</v>
      </c>
      <c r="AG13" s="29">
        <v>19680000</v>
      </c>
      <c r="AH13" s="313">
        <v>19680000</v>
      </c>
      <c r="AI13" s="327">
        <v>1</v>
      </c>
      <c r="AJ13" s="30">
        <v>44573</v>
      </c>
      <c r="AK13" s="30">
        <v>44575</v>
      </c>
      <c r="AL13" s="30">
        <v>44816</v>
      </c>
      <c r="AM13" s="316" t="s">
        <v>18</v>
      </c>
      <c r="AN13" s="316" t="s">
        <v>18</v>
      </c>
      <c r="AO13" s="316" t="s">
        <v>18</v>
      </c>
      <c r="AP13" s="54" t="s">
        <v>18</v>
      </c>
      <c r="AQ13" s="54" t="s">
        <v>18</v>
      </c>
      <c r="AR13" s="54" t="s">
        <v>18</v>
      </c>
      <c r="AS13" s="54" t="s">
        <v>18</v>
      </c>
      <c r="AT13" s="54" t="s">
        <v>18</v>
      </c>
      <c r="AU13" s="53" t="s">
        <v>18</v>
      </c>
      <c r="AV13" s="53" t="s">
        <v>18</v>
      </c>
      <c r="AW13" s="53" t="s">
        <v>18</v>
      </c>
      <c r="AX13" s="53" t="s">
        <v>18</v>
      </c>
      <c r="AY13" s="53" t="s">
        <v>18</v>
      </c>
      <c r="AZ13" s="53" t="s">
        <v>18</v>
      </c>
      <c r="BA13" s="53" t="s">
        <v>18</v>
      </c>
      <c r="BB13" s="53" t="s">
        <v>18</v>
      </c>
      <c r="BC13" s="53" t="s">
        <v>18</v>
      </c>
      <c r="BD13" s="53" t="s">
        <v>18</v>
      </c>
      <c r="BE13" s="120"/>
      <c r="BF13" s="120"/>
      <c r="BG13" s="120"/>
      <c r="BH13" s="120"/>
      <c r="BI13" s="33" t="s">
        <v>19</v>
      </c>
      <c r="BJ13" s="33" t="s">
        <v>19</v>
      </c>
      <c r="BK13" s="33" t="s">
        <v>19</v>
      </c>
      <c r="BL13" s="33"/>
      <c r="BM13" s="314">
        <v>1</v>
      </c>
      <c r="BN13" s="56" t="s">
        <v>167</v>
      </c>
      <c r="BO13" s="328">
        <v>1744101194888</v>
      </c>
      <c r="BP13" s="39">
        <v>44996</v>
      </c>
      <c r="BQ13" s="317" t="s">
        <v>225</v>
      </c>
      <c r="BR13" s="501"/>
      <c r="BS13" s="318" t="s">
        <v>170</v>
      </c>
      <c r="BT13" s="33">
        <v>66818</v>
      </c>
      <c r="BU13" s="33"/>
      <c r="BV13" s="33"/>
      <c r="BW13" s="33"/>
      <c r="BX13" s="33"/>
      <c r="BY13" s="33">
        <v>1</v>
      </c>
      <c r="BZ13" s="33">
        <v>1</v>
      </c>
      <c r="CA13" s="33">
        <v>1</v>
      </c>
      <c r="CB13" s="33" t="s">
        <v>157</v>
      </c>
      <c r="CC13" s="33" t="s">
        <v>158</v>
      </c>
      <c r="CD13" s="319">
        <v>44816</v>
      </c>
      <c r="CE13" s="572" t="s">
        <v>32</v>
      </c>
    </row>
    <row r="14" spans="1:83">
      <c r="A14" s="571">
        <v>9</v>
      </c>
      <c r="B14" s="517"/>
      <c r="C14" s="65" t="s">
        <v>232</v>
      </c>
      <c r="D14" s="33">
        <v>2022</v>
      </c>
      <c r="E14" s="33" t="s">
        <v>140</v>
      </c>
      <c r="F14" s="41" t="s">
        <v>233</v>
      </c>
      <c r="G14" s="26" t="s">
        <v>234</v>
      </c>
      <c r="H14" s="1" t="s">
        <v>143</v>
      </c>
      <c r="I14" s="1" t="s">
        <v>144</v>
      </c>
      <c r="J14" s="33" t="s">
        <v>145</v>
      </c>
      <c r="K14" s="33" t="s">
        <v>146</v>
      </c>
      <c r="L14" s="41" t="s">
        <v>235</v>
      </c>
      <c r="M14" s="10" t="s">
        <v>236</v>
      </c>
      <c r="N14" s="14">
        <v>2198</v>
      </c>
      <c r="O14" s="14" t="s">
        <v>149</v>
      </c>
      <c r="P14" s="41">
        <v>1085930172</v>
      </c>
      <c r="Q14" s="1" t="s">
        <v>237</v>
      </c>
      <c r="R14" s="1" t="s">
        <v>150</v>
      </c>
      <c r="S14" s="310" t="s">
        <v>238</v>
      </c>
      <c r="T14" s="310" t="s">
        <v>239</v>
      </c>
      <c r="U14" s="26" t="s">
        <v>240</v>
      </c>
      <c r="V14" s="329">
        <v>81840000</v>
      </c>
      <c r="W14" s="118">
        <f t="shared" si="0"/>
        <v>7440000</v>
      </c>
      <c r="X14" s="118">
        <f t="shared" si="1"/>
        <v>248000</v>
      </c>
      <c r="Y14" s="312">
        <v>330</v>
      </c>
      <c r="Z14" s="312">
        <v>11</v>
      </c>
      <c r="AA14" s="36">
        <v>29</v>
      </c>
      <c r="AB14" s="37">
        <v>44572</v>
      </c>
      <c r="AC14" s="38">
        <v>81840000</v>
      </c>
      <c r="AD14" s="450">
        <v>5</v>
      </c>
      <c r="AE14" s="39">
        <v>44573</v>
      </c>
      <c r="AF14" s="98">
        <v>81840000</v>
      </c>
      <c r="AG14" s="29">
        <v>86304000</v>
      </c>
      <c r="AH14" s="118"/>
      <c r="AI14" s="325">
        <v>0.86780000000000002</v>
      </c>
      <c r="AJ14" s="30">
        <v>44573</v>
      </c>
      <c r="AK14" s="30">
        <v>44575</v>
      </c>
      <c r="AL14" s="30">
        <v>44907</v>
      </c>
      <c r="AM14" s="330">
        <v>1</v>
      </c>
      <c r="AN14" s="330">
        <v>18</v>
      </c>
      <c r="AO14" s="331">
        <v>44925</v>
      </c>
      <c r="AP14" s="332">
        <v>1</v>
      </c>
      <c r="AQ14" s="43" t="s">
        <v>241</v>
      </c>
      <c r="AR14" s="43">
        <v>1019049203</v>
      </c>
      <c r="AS14" s="333">
        <v>44606</v>
      </c>
      <c r="AT14" s="334">
        <v>81840000</v>
      </c>
      <c r="AU14" s="47">
        <v>1</v>
      </c>
      <c r="AV14" s="47" t="s">
        <v>242</v>
      </c>
      <c r="AW14" s="48">
        <v>44904</v>
      </c>
      <c r="AX14" s="35" t="s">
        <v>243</v>
      </c>
      <c r="AY14" s="47">
        <v>699</v>
      </c>
      <c r="AZ14" s="48">
        <v>44816</v>
      </c>
      <c r="BA14" s="47" t="s">
        <v>242</v>
      </c>
      <c r="BB14" s="47">
        <v>529</v>
      </c>
      <c r="BC14" s="48">
        <v>44904</v>
      </c>
      <c r="BD14" s="47" t="s">
        <v>242</v>
      </c>
      <c r="BE14" s="120"/>
      <c r="BF14" s="120"/>
      <c r="BG14" s="120"/>
      <c r="BH14" s="120"/>
      <c r="BI14" s="33" t="s">
        <v>19</v>
      </c>
      <c r="BJ14" s="33" t="s">
        <v>19</v>
      </c>
      <c r="BK14" s="33" t="s">
        <v>19</v>
      </c>
      <c r="BL14" s="33"/>
      <c r="BM14" s="314">
        <v>0.80630000000000002</v>
      </c>
      <c r="BN14" s="56" t="s">
        <v>167</v>
      </c>
      <c r="BO14" s="32" t="s">
        <v>244</v>
      </c>
      <c r="BP14" s="39">
        <v>45096</v>
      </c>
      <c r="BQ14" s="317" t="s">
        <v>245</v>
      </c>
      <c r="BR14" s="501"/>
      <c r="BS14" s="335" t="s">
        <v>206</v>
      </c>
      <c r="BT14" s="33">
        <v>66611</v>
      </c>
      <c r="BU14" s="33"/>
      <c r="BV14" s="33"/>
      <c r="BW14" s="33"/>
      <c r="BX14" s="33"/>
      <c r="BY14" s="33">
        <v>1</v>
      </c>
      <c r="BZ14" s="33">
        <v>1</v>
      </c>
      <c r="CA14" s="33">
        <v>1</v>
      </c>
      <c r="CB14" s="33" t="s">
        <v>157</v>
      </c>
      <c r="CC14" s="33" t="s">
        <v>158</v>
      </c>
      <c r="CD14" s="319">
        <v>44925</v>
      </c>
      <c r="CE14" s="573" t="s">
        <v>246</v>
      </c>
    </row>
    <row r="15" spans="1:83">
      <c r="A15" s="571">
        <v>10</v>
      </c>
      <c r="B15" s="517"/>
      <c r="C15" s="65" t="s">
        <v>247</v>
      </c>
      <c r="D15" s="33">
        <v>2022</v>
      </c>
      <c r="E15" s="33" t="s">
        <v>140</v>
      </c>
      <c r="F15" s="20" t="s">
        <v>248</v>
      </c>
      <c r="G15" s="26" t="s">
        <v>249</v>
      </c>
      <c r="H15" s="1" t="s">
        <v>143</v>
      </c>
      <c r="I15" s="1" t="s">
        <v>144</v>
      </c>
      <c r="J15" s="33" t="s">
        <v>145</v>
      </c>
      <c r="K15" s="33" t="s">
        <v>146</v>
      </c>
      <c r="L15" s="20" t="s">
        <v>250</v>
      </c>
      <c r="M15" s="10" t="s">
        <v>212</v>
      </c>
      <c r="N15" s="14">
        <v>2198</v>
      </c>
      <c r="O15" s="14" t="s">
        <v>149</v>
      </c>
      <c r="P15" s="20">
        <v>1026270893</v>
      </c>
      <c r="Q15" s="1" t="s">
        <v>40</v>
      </c>
      <c r="R15" s="1" t="s">
        <v>150</v>
      </c>
      <c r="S15" s="1" t="s">
        <v>251</v>
      </c>
      <c r="T15" s="310">
        <v>3002101907</v>
      </c>
      <c r="U15" s="26" t="s">
        <v>252</v>
      </c>
      <c r="V15" s="311">
        <v>105600000</v>
      </c>
      <c r="W15" s="118">
        <f t="shared" si="0"/>
        <v>9600000</v>
      </c>
      <c r="X15" s="118">
        <f t="shared" si="1"/>
        <v>320000</v>
      </c>
      <c r="Y15" s="312">
        <v>330</v>
      </c>
      <c r="Z15" s="312">
        <v>11</v>
      </c>
      <c r="AA15" s="36">
        <v>33</v>
      </c>
      <c r="AB15" s="37">
        <v>44572</v>
      </c>
      <c r="AC15" s="38">
        <v>105600000</v>
      </c>
      <c r="AD15" s="36">
        <v>10</v>
      </c>
      <c r="AE15" s="39">
        <v>44574</v>
      </c>
      <c r="AF15" s="98">
        <v>105600000</v>
      </c>
      <c r="AG15" s="29">
        <v>111680000</v>
      </c>
      <c r="AH15" s="118">
        <v>102080000</v>
      </c>
      <c r="AI15" s="325">
        <v>0.92689999999999995</v>
      </c>
      <c r="AJ15" s="30">
        <v>44573</v>
      </c>
      <c r="AK15" s="30">
        <v>44574</v>
      </c>
      <c r="AL15" s="30">
        <v>44906</v>
      </c>
      <c r="AM15" s="330">
        <v>1</v>
      </c>
      <c r="AN15" s="330">
        <v>19</v>
      </c>
      <c r="AO15" s="331">
        <v>44925</v>
      </c>
      <c r="AP15" s="336">
        <v>1</v>
      </c>
      <c r="AQ15" s="336" t="s">
        <v>253</v>
      </c>
      <c r="AR15" s="336">
        <v>1117513872</v>
      </c>
      <c r="AS15" s="337">
        <v>44862</v>
      </c>
      <c r="AT15" s="338">
        <v>13120000</v>
      </c>
      <c r="AU15" s="44">
        <v>1</v>
      </c>
      <c r="AV15" s="45">
        <v>6080000</v>
      </c>
      <c r="AW15" s="46">
        <v>44904</v>
      </c>
      <c r="AX15" s="35" t="s">
        <v>243</v>
      </c>
      <c r="AY15" s="44">
        <v>696</v>
      </c>
      <c r="AZ15" s="46">
        <v>44904</v>
      </c>
      <c r="BA15" s="45">
        <v>6080000</v>
      </c>
      <c r="BB15" s="44">
        <v>515</v>
      </c>
      <c r="BC15" s="46">
        <v>44902</v>
      </c>
      <c r="BD15" s="45">
        <v>6080000</v>
      </c>
      <c r="BE15" s="120"/>
      <c r="BF15" s="120"/>
      <c r="BG15" s="120"/>
      <c r="BH15" s="120"/>
      <c r="BI15" s="33" t="s">
        <v>19</v>
      </c>
      <c r="BJ15" s="33" t="s">
        <v>19</v>
      </c>
      <c r="BK15" s="33" t="s">
        <v>19</v>
      </c>
      <c r="BL15" s="33"/>
      <c r="BM15" s="314">
        <v>0.78480000000000005</v>
      </c>
      <c r="BN15" s="56" t="s">
        <v>167</v>
      </c>
      <c r="BO15" s="326" t="s">
        <v>254</v>
      </c>
      <c r="BP15" s="39">
        <v>45107</v>
      </c>
      <c r="BQ15" s="317" t="s">
        <v>255</v>
      </c>
      <c r="BR15" s="501"/>
      <c r="BS15" s="318" t="s">
        <v>216</v>
      </c>
      <c r="BT15" s="33">
        <v>66606</v>
      </c>
      <c r="BU15" s="33"/>
      <c r="BV15" s="33"/>
      <c r="BW15" s="33"/>
      <c r="BX15" s="33"/>
      <c r="BY15" s="33">
        <v>1</v>
      </c>
      <c r="BZ15" s="33">
        <v>1</v>
      </c>
      <c r="CA15" s="33">
        <v>1</v>
      </c>
      <c r="CB15" s="33" t="s">
        <v>157</v>
      </c>
      <c r="CC15" s="33" t="s">
        <v>158</v>
      </c>
      <c r="CD15" s="319">
        <v>44926</v>
      </c>
      <c r="CE15" s="573" t="s">
        <v>256</v>
      </c>
    </row>
    <row r="16" spans="1:83" ht="84">
      <c r="A16" s="571">
        <v>11</v>
      </c>
      <c r="B16" s="518"/>
      <c r="C16" s="432" t="s">
        <v>257</v>
      </c>
      <c r="D16" s="433">
        <v>2022</v>
      </c>
      <c r="E16" s="433" t="s">
        <v>140</v>
      </c>
      <c r="F16" s="434" t="s">
        <v>258</v>
      </c>
      <c r="G16" s="26" t="s">
        <v>249</v>
      </c>
      <c r="H16" s="435" t="s">
        <v>143</v>
      </c>
      <c r="I16" s="435" t="s">
        <v>144</v>
      </c>
      <c r="J16" s="433" t="s">
        <v>145</v>
      </c>
      <c r="K16" s="433" t="s">
        <v>146</v>
      </c>
      <c r="L16" s="447" t="s">
        <v>259</v>
      </c>
      <c r="M16" s="448" t="s">
        <v>197</v>
      </c>
      <c r="N16" s="437">
        <v>2186</v>
      </c>
      <c r="O16" s="14" t="s">
        <v>149</v>
      </c>
      <c r="P16" s="434">
        <v>1024542049</v>
      </c>
      <c r="Q16" s="436" t="s">
        <v>260</v>
      </c>
      <c r="R16" s="436" t="s">
        <v>150</v>
      </c>
      <c r="S16" s="437" t="s">
        <v>261</v>
      </c>
      <c r="T16" s="437">
        <v>3008673358</v>
      </c>
      <c r="U16" s="438" t="s">
        <v>262</v>
      </c>
      <c r="V16" s="439">
        <v>51840000</v>
      </c>
      <c r="W16" s="440">
        <f t="shared" si="0"/>
        <v>6480000</v>
      </c>
      <c r="X16" s="440">
        <f t="shared" si="1"/>
        <v>216000</v>
      </c>
      <c r="Y16" s="312">
        <v>240</v>
      </c>
      <c r="Z16" s="312">
        <v>8</v>
      </c>
      <c r="AA16" s="36">
        <v>30</v>
      </c>
      <c r="AB16" s="441">
        <v>44572</v>
      </c>
      <c r="AC16" s="442">
        <v>103680000</v>
      </c>
      <c r="AD16" s="431">
        <v>16</v>
      </c>
      <c r="AE16" s="424">
        <v>44574</v>
      </c>
      <c r="AF16" s="443">
        <v>51840000</v>
      </c>
      <c r="AG16" s="444">
        <v>73872000</v>
      </c>
      <c r="AH16" s="118">
        <v>68472000</v>
      </c>
      <c r="AI16" s="445">
        <v>0.92689999999999995</v>
      </c>
      <c r="AJ16" s="446">
        <v>44573</v>
      </c>
      <c r="AK16" s="446">
        <v>44574</v>
      </c>
      <c r="AL16" s="446">
        <v>44815</v>
      </c>
      <c r="AM16" s="71">
        <v>1</v>
      </c>
      <c r="AN16" s="71">
        <v>87</v>
      </c>
      <c r="AO16" s="339">
        <v>44926</v>
      </c>
      <c r="AP16" s="332">
        <v>1</v>
      </c>
      <c r="AQ16" s="43" t="s">
        <v>26</v>
      </c>
      <c r="AR16" s="55">
        <v>1083902434</v>
      </c>
      <c r="AS16" s="333">
        <v>44845</v>
      </c>
      <c r="AT16" s="334">
        <v>70632000</v>
      </c>
      <c r="AU16" s="47">
        <v>1</v>
      </c>
      <c r="AV16" s="47" t="s">
        <v>263</v>
      </c>
      <c r="AW16" s="48">
        <v>44812</v>
      </c>
      <c r="AX16" s="35" t="s">
        <v>202</v>
      </c>
      <c r="AY16" s="44">
        <v>613</v>
      </c>
      <c r="AZ16" s="46">
        <v>44834</v>
      </c>
      <c r="BA16" s="45">
        <v>23544000</v>
      </c>
      <c r="BB16" s="44">
        <v>447</v>
      </c>
      <c r="BC16" s="46">
        <v>44806</v>
      </c>
      <c r="BD16" s="49">
        <v>23544000</v>
      </c>
      <c r="BE16" s="35">
        <v>1</v>
      </c>
      <c r="BF16" s="340">
        <v>44812</v>
      </c>
      <c r="BG16" s="35">
        <v>22</v>
      </c>
      <c r="BH16" s="341">
        <v>44834</v>
      </c>
      <c r="BI16" s="33" t="s">
        <v>19</v>
      </c>
      <c r="BJ16" s="33" t="s">
        <v>19</v>
      </c>
      <c r="BK16" s="3" t="s">
        <v>19</v>
      </c>
      <c r="BL16" s="33"/>
      <c r="BM16" s="314">
        <v>0.92</v>
      </c>
      <c r="BN16" s="56" t="s">
        <v>167</v>
      </c>
      <c r="BO16" s="32" t="s">
        <v>264</v>
      </c>
      <c r="BP16" s="39">
        <v>45137</v>
      </c>
      <c r="BQ16" s="317" t="s">
        <v>265</v>
      </c>
      <c r="BR16" s="501"/>
      <c r="BS16" s="318" t="s">
        <v>266</v>
      </c>
      <c r="BT16" s="33">
        <v>66610</v>
      </c>
      <c r="BU16" s="33"/>
      <c r="BV16" s="33"/>
      <c r="BW16" s="33"/>
      <c r="BX16" s="33"/>
      <c r="BY16" s="33">
        <v>1</v>
      </c>
      <c r="BZ16" s="33">
        <v>1</v>
      </c>
      <c r="CA16" s="33">
        <v>1</v>
      </c>
      <c r="CB16" s="33" t="s">
        <v>157</v>
      </c>
      <c r="CC16" s="33" t="s">
        <v>158</v>
      </c>
      <c r="CD16" s="323">
        <v>44941</v>
      </c>
      <c r="CE16" s="574" t="s">
        <v>267</v>
      </c>
    </row>
    <row r="17" spans="1:83">
      <c r="A17" s="571">
        <v>12</v>
      </c>
      <c r="B17" s="517"/>
      <c r="C17" s="66" t="s">
        <v>268</v>
      </c>
      <c r="D17" s="33">
        <v>2022</v>
      </c>
      <c r="E17" s="33" t="s">
        <v>140</v>
      </c>
      <c r="F17" s="20" t="s">
        <v>269</v>
      </c>
      <c r="G17" s="26" t="s">
        <v>270</v>
      </c>
      <c r="H17" s="1" t="s">
        <v>143</v>
      </c>
      <c r="I17" s="1" t="s">
        <v>210</v>
      </c>
      <c r="J17" s="33" t="s">
        <v>145</v>
      </c>
      <c r="K17" s="33" t="s">
        <v>146</v>
      </c>
      <c r="L17" s="20" t="s">
        <v>271</v>
      </c>
      <c r="M17" s="10" t="s">
        <v>272</v>
      </c>
      <c r="N17" s="14">
        <v>2198</v>
      </c>
      <c r="O17" s="14" t="s">
        <v>149</v>
      </c>
      <c r="P17" s="20">
        <v>1055226889</v>
      </c>
      <c r="Q17" s="1" t="s">
        <v>273</v>
      </c>
      <c r="R17" s="1" t="s">
        <v>150</v>
      </c>
      <c r="S17" s="310" t="s">
        <v>274</v>
      </c>
      <c r="T17" s="310">
        <v>3208029317</v>
      </c>
      <c r="U17" s="26" t="s">
        <v>275</v>
      </c>
      <c r="V17" s="311">
        <v>32400000</v>
      </c>
      <c r="W17" s="118">
        <f t="shared" ref="W17:W80" si="2">(V17/Z17)</f>
        <v>5400000</v>
      </c>
      <c r="X17" s="118">
        <f t="shared" ref="X17:X80" si="3">(V17/Y17)</f>
        <v>180000</v>
      </c>
      <c r="Y17" s="312">
        <v>180</v>
      </c>
      <c r="Z17" s="312">
        <v>6</v>
      </c>
      <c r="AA17" s="36">
        <v>22</v>
      </c>
      <c r="AB17" s="37">
        <v>44572</v>
      </c>
      <c r="AC17" s="38">
        <v>32400000</v>
      </c>
      <c r="AD17" s="450">
        <v>8</v>
      </c>
      <c r="AE17" s="39">
        <v>44573</v>
      </c>
      <c r="AF17" s="98">
        <v>32400000</v>
      </c>
      <c r="AG17" s="29">
        <v>32400000</v>
      </c>
      <c r="AH17" s="313">
        <v>32400000</v>
      </c>
      <c r="AI17" s="342">
        <v>1</v>
      </c>
      <c r="AJ17" s="315">
        <v>44573</v>
      </c>
      <c r="AK17" s="30">
        <v>44575</v>
      </c>
      <c r="AL17" s="30">
        <v>44754</v>
      </c>
      <c r="AM17" s="316" t="s">
        <v>18</v>
      </c>
      <c r="AN17" s="316" t="s">
        <v>18</v>
      </c>
      <c r="AO17" s="316" t="s">
        <v>18</v>
      </c>
      <c r="AP17" s="54" t="s">
        <v>18</v>
      </c>
      <c r="AQ17" s="54" t="s">
        <v>18</v>
      </c>
      <c r="AR17" s="54" t="s">
        <v>18</v>
      </c>
      <c r="AS17" s="54" t="s">
        <v>18</v>
      </c>
      <c r="AT17" s="54" t="s">
        <v>18</v>
      </c>
      <c r="AU17" s="53" t="s">
        <v>18</v>
      </c>
      <c r="AV17" s="53" t="s">
        <v>18</v>
      </c>
      <c r="AW17" s="53" t="s">
        <v>18</v>
      </c>
      <c r="AX17" s="53" t="s">
        <v>18</v>
      </c>
      <c r="AY17" s="53" t="s">
        <v>18</v>
      </c>
      <c r="AZ17" s="53" t="s">
        <v>18</v>
      </c>
      <c r="BA17" s="53" t="s">
        <v>18</v>
      </c>
      <c r="BB17" s="53" t="s">
        <v>18</v>
      </c>
      <c r="BC17" s="53" t="s">
        <v>18</v>
      </c>
      <c r="BD17" s="53" t="s">
        <v>18</v>
      </c>
      <c r="BE17" s="120"/>
      <c r="BF17" s="120"/>
      <c r="BG17" s="120"/>
      <c r="BH17" s="120"/>
      <c r="BI17" s="33" t="s">
        <v>19</v>
      </c>
      <c r="BJ17" s="33" t="s">
        <v>19</v>
      </c>
      <c r="BK17" s="33" t="s">
        <v>19</v>
      </c>
      <c r="BL17" s="33"/>
      <c r="BM17" s="314">
        <v>0.76670000000000005</v>
      </c>
      <c r="BN17" s="32" t="s">
        <v>276</v>
      </c>
      <c r="BO17" s="56" t="s">
        <v>277</v>
      </c>
      <c r="BP17" s="39">
        <v>44946</v>
      </c>
      <c r="BQ17" s="317" t="s">
        <v>278</v>
      </c>
      <c r="BR17" s="501"/>
      <c r="BS17" s="318" t="s">
        <v>279</v>
      </c>
      <c r="BT17" s="33">
        <v>66752</v>
      </c>
      <c r="BU17" s="33"/>
      <c r="BV17" s="33"/>
      <c r="BW17" s="33"/>
      <c r="BX17" s="33"/>
      <c r="BY17" s="33">
        <v>1</v>
      </c>
      <c r="BZ17" s="33">
        <v>1</v>
      </c>
      <c r="CA17" s="33">
        <v>1</v>
      </c>
      <c r="CB17" s="33" t="s">
        <v>157</v>
      </c>
      <c r="CC17" s="33" t="s">
        <v>158</v>
      </c>
      <c r="CD17" s="319">
        <v>44754</v>
      </c>
      <c r="CE17" s="572" t="s">
        <v>32</v>
      </c>
    </row>
    <row r="18" spans="1:83">
      <c r="A18" s="571">
        <v>13</v>
      </c>
      <c r="B18" s="517"/>
      <c r="C18" s="66" t="s">
        <v>280</v>
      </c>
      <c r="D18" s="33">
        <v>2022</v>
      </c>
      <c r="E18" s="33" t="s">
        <v>140</v>
      </c>
      <c r="F18" s="20" t="s">
        <v>281</v>
      </c>
      <c r="G18" s="26" t="s">
        <v>282</v>
      </c>
      <c r="H18" s="1" t="s">
        <v>143</v>
      </c>
      <c r="I18" s="1" t="s">
        <v>210</v>
      </c>
      <c r="J18" s="33" t="s">
        <v>145</v>
      </c>
      <c r="K18" s="33" t="s">
        <v>146</v>
      </c>
      <c r="L18" s="20" t="s">
        <v>283</v>
      </c>
      <c r="M18" s="10" t="s">
        <v>163</v>
      </c>
      <c r="N18" s="14">
        <v>2198</v>
      </c>
      <c r="O18" s="14" t="s">
        <v>149</v>
      </c>
      <c r="P18" s="20">
        <v>80793701</v>
      </c>
      <c r="Q18" s="1" t="s">
        <v>36</v>
      </c>
      <c r="R18" s="1" t="s">
        <v>150</v>
      </c>
      <c r="S18" s="310" t="s">
        <v>284</v>
      </c>
      <c r="T18" s="310">
        <v>3023749077</v>
      </c>
      <c r="U18" s="26" t="s">
        <v>285</v>
      </c>
      <c r="V18" s="311">
        <v>14760000</v>
      </c>
      <c r="W18" s="118">
        <f t="shared" si="2"/>
        <v>2460000</v>
      </c>
      <c r="X18" s="118">
        <f t="shared" si="3"/>
        <v>82000</v>
      </c>
      <c r="Y18" s="312">
        <v>180</v>
      </c>
      <c r="Z18" s="312">
        <v>6</v>
      </c>
      <c r="AA18" s="36">
        <v>8</v>
      </c>
      <c r="AB18" s="37">
        <v>44572</v>
      </c>
      <c r="AC18" s="38">
        <v>29520000</v>
      </c>
      <c r="AD18" s="450">
        <v>12</v>
      </c>
      <c r="AE18" s="39">
        <v>44574</v>
      </c>
      <c r="AF18" s="98">
        <v>14760000</v>
      </c>
      <c r="AG18" s="29">
        <v>14760000</v>
      </c>
      <c r="AH18" s="313">
        <v>14760000</v>
      </c>
      <c r="AI18" s="342">
        <v>1</v>
      </c>
      <c r="AJ18" s="315">
        <v>44573</v>
      </c>
      <c r="AK18" s="30">
        <v>44574</v>
      </c>
      <c r="AL18" s="30">
        <v>44753</v>
      </c>
      <c r="AM18" s="316" t="s">
        <v>18</v>
      </c>
      <c r="AN18" s="316" t="s">
        <v>18</v>
      </c>
      <c r="AO18" s="316" t="s">
        <v>18</v>
      </c>
      <c r="AP18" s="54" t="s">
        <v>18</v>
      </c>
      <c r="AQ18" s="54" t="s">
        <v>18</v>
      </c>
      <c r="AR18" s="54" t="s">
        <v>18</v>
      </c>
      <c r="AS18" s="54" t="s">
        <v>18</v>
      </c>
      <c r="AT18" s="54" t="s">
        <v>18</v>
      </c>
      <c r="AU18" s="53" t="s">
        <v>18</v>
      </c>
      <c r="AV18" s="53" t="s">
        <v>18</v>
      </c>
      <c r="AW18" s="53" t="s">
        <v>18</v>
      </c>
      <c r="AX18" s="53" t="s">
        <v>18</v>
      </c>
      <c r="AY18" s="53" t="s">
        <v>18</v>
      </c>
      <c r="AZ18" s="53" t="s">
        <v>18</v>
      </c>
      <c r="BA18" s="53" t="s">
        <v>18</v>
      </c>
      <c r="BB18" s="53" t="s">
        <v>18</v>
      </c>
      <c r="BC18" s="53" t="s">
        <v>18</v>
      </c>
      <c r="BD18" s="53" t="s">
        <v>18</v>
      </c>
      <c r="BE18" s="120"/>
      <c r="BF18" s="120"/>
      <c r="BG18" s="120"/>
      <c r="BH18" s="120"/>
      <c r="BI18" s="33" t="s">
        <v>19</v>
      </c>
      <c r="BJ18" s="33" t="s">
        <v>19</v>
      </c>
      <c r="BK18" s="33" t="s">
        <v>19</v>
      </c>
      <c r="BL18" s="33"/>
      <c r="BM18" s="314">
        <v>1</v>
      </c>
      <c r="BN18" s="32" t="s">
        <v>276</v>
      </c>
      <c r="BO18" s="32" t="s">
        <v>286</v>
      </c>
      <c r="BP18" s="39">
        <v>44944</v>
      </c>
      <c r="BQ18" s="317" t="s">
        <v>155</v>
      </c>
      <c r="BR18" s="501"/>
      <c r="BS18" s="318" t="s">
        <v>182</v>
      </c>
      <c r="BT18" s="33">
        <v>67761</v>
      </c>
      <c r="BU18" s="33"/>
      <c r="BV18" s="33"/>
      <c r="BW18" s="33"/>
      <c r="BX18" s="33"/>
      <c r="BY18" s="33">
        <v>1</v>
      </c>
      <c r="BZ18" s="33">
        <v>1</v>
      </c>
      <c r="CA18" s="33">
        <v>1</v>
      </c>
      <c r="CB18" s="2" t="s">
        <v>33</v>
      </c>
      <c r="CC18" s="33" t="s">
        <v>158</v>
      </c>
      <c r="CD18" s="319">
        <v>44753</v>
      </c>
      <c r="CE18" s="572" t="s">
        <v>33</v>
      </c>
    </row>
    <row r="19" spans="1:83">
      <c r="A19" s="571">
        <v>14</v>
      </c>
      <c r="B19" s="517"/>
      <c r="C19" s="66" t="s">
        <v>287</v>
      </c>
      <c r="D19" s="33">
        <v>2022</v>
      </c>
      <c r="E19" s="33" t="s">
        <v>140</v>
      </c>
      <c r="F19" s="20" t="s">
        <v>288</v>
      </c>
      <c r="G19" s="343" t="s">
        <v>289</v>
      </c>
      <c r="H19" s="1" t="s">
        <v>143</v>
      </c>
      <c r="I19" s="1" t="s">
        <v>144</v>
      </c>
      <c r="J19" s="33" t="s">
        <v>145</v>
      </c>
      <c r="K19" s="33" t="s">
        <v>146</v>
      </c>
      <c r="L19" s="20" t="s">
        <v>290</v>
      </c>
      <c r="M19" s="10" t="s">
        <v>236</v>
      </c>
      <c r="N19" s="14">
        <v>2198</v>
      </c>
      <c r="O19" s="14" t="s">
        <v>149</v>
      </c>
      <c r="P19" s="20">
        <v>1083902434</v>
      </c>
      <c r="Q19" s="1" t="s">
        <v>26</v>
      </c>
      <c r="R19" s="1" t="s">
        <v>150</v>
      </c>
      <c r="S19" s="310" t="s">
        <v>291</v>
      </c>
      <c r="T19" s="310">
        <v>3204402762</v>
      </c>
      <c r="U19" s="26" t="s">
        <v>292</v>
      </c>
      <c r="V19" s="311">
        <v>66000000</v>
      </c>
      <c r="W19" s="118">
        <f t="shared" si="2"/>
        <v>6000000</v>
      </c>
      <c r="X19" s="118">
        <f t="shared" si="3"/>
        <v>200000</v>
      </c>
      <c r="Y19" s="312">
        <v>330</v>
      </c>
      <c r="Z19" s="312">
        <v>11</v>
      </c>
      <c r="AA19" s="36">
        <v>12</v>
      </c>
      <c r="AB19" s="37">
        <v>44572</v>
      </c>
      <c r="AC19" s="38">
        <v>198000000</v>
      </c>
      <c r="AD19" s="450">
        <v>20</v>
      </c>
      <c r="AE19" s="39">
        <v>44574</v>
      </c>
      <c r="AF19" s="98">
        <v>66000000</v>
      </c>
      <c r="AG19" s="29">
        <v>72800000</v>
      </c>
      <c r="AH19" s="116">
        <v>72600000</v>
      </c>
      <c r="AI19" s="325">
        <v>0.99729999999999996</v>
      </c>
      <c r="AJ19" s="30">
        <v>44573</v>
      </c>
      <c r="AK19" s="30">
        <v>44574</v>
      </c>
      <c r="AL19" s="30">
        <v>44906</v>
      </c>
      <c r="AM19" s="330">
        <v>1</v>
      </c>
      <c r="AN19" s="330">
        <v>34</v>
      </c>
      <c r="AO19" s="331">
        <v>44940</v>
      </c>
      <c r="AP19" s="332">
        <v>1</v>
      </c>
      <c r="AQ19" s="43" t="s">
        <v>293</v>
      </c>
      <c r="AR19" s="55">
        <v>1026292206</v>
      </c>
      <c r="AS19" s="333">
        <v>44845</v>
      </c>
      <c r="AT19" s="334">
        <v>12200000</v>
      </c>
      <c r="AU19" s="47">
        <v>1</v>
      </c>
      <c r="AV19" s="47" t="s">
        <v>294</v>
      </c>
      <c r="AW19" s="48">
        <v>44904</v>
      </c>
      <c r="AX19" s="47" t="s">
        <v>243</v>
      </c>
      <c r="AY19" s="47">
        <v>695</v>
      </c>
      <c r="AZ19" s="48">
        <v>44904</v>
      </c>
      <c r="BA19" s="47" t="s">
        <v>294</v>
      </c>
      <c r="BB19" s="47">
        <v>514</v>
      </c>
      <c r="BC19" s="48">
        <v>44902</v>
      </c>
      <c r="BD19" s="47" t="s">
        <v>294</v>
      </c>
      <c r="BE19" s="120"/>
      <c r="BF19" s="120"/>
      <c r="BG19" s="120"/>
      <c r="BH19" s="120"/>
      <c r="BI19" s="33" t="s">
        <v>29</v>
      </c>
      <c r="BJ19" s="33" t="s">
        <v>19</v>
      </c>
      <c r="BK19" s="33" t="s">
        <v>19</v>
      </c>
      <c r="BL19" s="33"/>
      <c r="BM19" s="314">
        <v>0.79400000000000004</v>
      </c>
      <c r="BN19" s="56" t="s">
        <v>191</v>
      </c>
      <c r="BO19" s="56" t="s">
        <v>295</v>
      </c>
      <c r="BP19" s="39">
        <v>45107</v>
      </c>
      <c r="BQ19" s="317" t="s">
        <v>296</v>
      </c>
      <c r="BR19" s="501"/>
      <c r="BS19" s="318" t="s">
        <v>170</v>
      </c>
      <c r="BT19" s="33">
        <v>66854</v>
      </c>
      <c r="BU19" s="33"/>
      <c r="BV19" s="33"/>
      <c r="BW19" s="33"/>
      <c r="BX19" s="33"/>
      <c r="BY19" s="33">
        <v>1</v>
      </c>
      <c r="BZ19" s="33">
        <v>1</v>
      </c>
      <c r="CA19" s="33">
        <v>1</v>
      </c>
      <c r="CB19" s="33" t="s">
        <v>157</v>
      </c>
      <c r="CC19" s="33" t="s">
        <v>158</v>
      </c>
      <c r="CD19" s="323">
        <v>44940</v>
      </c>
      <c r="CE19" s="572" t="s">
        <v>32</v>
      </c>
    </row>
    <row r="20" spans="1:83">
      <c r="A20" s="571">
        <v>15</v>
      </c>
      <c r="B20" s="517"/>
      <c r="C20" s="66" t="s">
        <v>297</v>
      </c>
      <c r="D20" s="33">
        <v>2022</v>
      </c>
      <c r="E20" s="33" t="s">
        <v>140</v>
      </c>
      <c r="F20" s="20" t="s">
        <v>298</v>
      </c>
      <c r="G20" s="343" t="s">
        <v>299</v>
      </c>
      <c r="H20" s="1" t="s">
        <v>143</v>
      </c>
      <c r="I20" s="1" t="s">
        <v>144</v>
      </c>
      <c r="J20" s="33" t="s">
        <v>145</v>
      </c>
      <c r="K20" s="33" t="s">
        <v>146</v>
      </c>
      <c r="L20" s="20" t="s">
        <v>300</v>
      </c>
      <c r="M20" s="10" t="s">
        <v>236</v>
      </c>
      <c r="N20" s="14">
        <v>2198</v>
      </c>
      <c r="O20" s="14" t="s">
        <v>149</v>
      </c>
      <c r="P20" s="20">
        <v>1144024602</v>
      </c>
      <c r="Q20" s="1" t="s">
        <v>301</v>
      </c>
      <c r="R20" s="1" t="s">
        <v>150</v>
      </c>
      <c r="S20" s="310" t="s">
        <v>302</v>
      </c>
      <c r="T20" s="310">
        <v>3104795279</v>
      </c>
      <c r="U20" s="26" t="s">
        <v>303</v>
      </c>
      <c r="V20" s="311">
        <v>66000000</v>
      </c>
      <c r="W20" s="118">
        <f t="shared" si="2"/>
        <v>6000000</v>
      </c>
      <c r="X20" s="118">
        <f t="shared" si="3"/>
        <v>200000</v>
      </c>
      <c r="Y20" s="312">
        <v>330</v>
      </c>
      <c r="Z20" s="312">
        <v>11</v>
      </c>
      <c r="AA20" s="36">
        <v>11</v>
      </c>
      <c r="AB20" s="37">
        <v>44572</v>
      </c>
      <c r="AC20" s="38">
        <v>66000000</v>
      </c>
      <c r="AD20" s="450">
        <v>9</v>
      </c>
      <c r="AE20" s="39">
        <v>44574</v>
      </c>
      <c r="AF20" s="98">
        <v>66000000</v>
      </c>
      <c r="AG20" s="29">
        <v>72800000</v>
      </c>
      <c r="AH20" s="116">
        <v>69800000</v>
      </c>
      <c r="AI20" s="325">
        <v>0.95879999999999999</v>
      </c>
      <c r="AJ20" s="30">
        <v>44573</v>
      </c>
      <c r="AK20" s="30">
        <v>44574</v>
      </c>
      <c r="AL20" s="30">
        <v>44906</v>
      </c>
      <c r="AM20" s="330">
        <v>1</v>
      </c>
      <c r="AN20" s="330">
        <v>34</v>
      </c>
      <c r="AO20" s="331">
        <v>44941</v>
      </c>
      <c r="AP20" s="54" t="s">
        <v>18</v>
      </c>
      <c r="AQ20" s="54" t="s">
        <v>18</v>
      </c>
      <c r="AR20" s="54" t="s">
        <v>18</v>
      </c>
      <c r="AS20" s="54" t="s">
        <v>18</v>
      </c>
      <c r="AT20" s="54" t="s">
        <v>18</v>
      </c>
      <c r="AU20" s="47">
        <v>1</v>
      </c>
      <c r="AV20" s="47" t="s">
        <v>294</v>
      </c>
      <c r="AW20" s="48">
        <v>44904</v>
      </c>
      <c r="AX20" s="47" t="s">
        <v>243</v>
      </c>
      <c r="AY20" s="47">
        <v>694</v>
      </c>
      <c r="AZ20" s="48">
        <v>44904</v>
      </c>
      <c r="BA20" s="47" t="s">
        <v>294</v>
      </c>
      <c r="BB20" s="47">
        <v>694</v>
      </c>
      <c r="BC20" s="48">
        <v>44904</v>
      </c>
      <c r="BD20" s="47" t="s">
        <v>294</v>
      </c>
      <c r="BE20" s="120"/>
      <c r="BF20" s="120"/>
      <c r="BG20" s="120"/>
      <c r="BH20" s="120"/>
      <c r="BI20" s="33" t="s">
        <v>29</v>
      </c>
      <c r="BJ20" s="33" t="s">
        <v>19</v>
      </c>
      <c r="BK20" s="3" t="s">
        <v>19</v>
      </c>
      <c r="BL20" s="33"/>
      <c r="BM20" s="314">
        <v>0.95879999999999999</v>
      </c>
      <c r="BN20" s="56" t="s">
        <v>191</v>
      </c>
      <c r="BO20" s="56" t="s">
        <v>304</v>
      </c>
      <c r="BP20" s="39">
        <v>45088</v>
      </c>
      <c r="BQ20" s="317" t="s">
        <v>278</v>
      </c>
      <c r="BR20" s="501"/>
      <c r="BS20" s="318" t="s">
        <v>206</v>
      </c>
      <c r="BT20" s="33">
        <v>67104</v>
      </c>
      <c r="BU20" s="33"/>
      <c r="BV20" s="33"/>
      <c r="BW20" s="33"/>
      <c r="BX20" s="33"/>
      <c r="BY20" s="33">
        <v>1</v>
      </c>
      <c r="BZ20" s="33">
        <v>1</v>
      </c>
      <c r="CA20" s="33">
        <v>1</v>
      </c>
      <c r="CB20" s="33" t="s">
        <v>157</v>
      </c>
      <c r="CC20" s="33" t="s">
        <v>158</v>
      </c>
      <c r="CD20" s="323">
        <v>44941</v>
      </c>
      <c r="CE20" s="575" t="s">
        <v>305</v>
      </c>
    </row>
    <row r="21" spans="1:83">
      <c r="A21" s="571">
        <v>16</v>
      </c>
      <c r="B21" s="517"/>
      <c r="C21" s="66" t="s">
        <v>306</v>
      </c>
      <c r="D21" s="33">
        <v>2022</v>
      </c>
      <c r="E21" s="33" t="s">
        <v>140</v>
      </c>
      <c r="F21" s="20" t="s">
        <v>307</v>
      </c>
      <c r="G21" s="343" t="s">
        <v>308</v>
      </c>
      <c r="H21" s="1" t="s">
        <v>143</v>
      </c>
      <c r="I21" s="1" t="s">
        <v>144</v>
      </c>
      <c r="J21" s="33" t="s">
        <v>145</v>
      </c>
      <c r="K21" s="33" t="s">
        <v>146</v>
      </c>
      <c r="L21" s="20" t="s">
        <v>259</v>
      </c>
      <c r="M21" s="10" t="s">
        <v>197</v>
      </c>
      <c r="N21" s="14">
        <v>2186</v>
      </c>
      <c r="O21" s="14" t="s">
        <v>149</v>
      </c>
      <c r="P21" s="321">
        <v>39725525</v>
      </c>
      <c r="Q21" s="65" t="s">
        <v>309</v>
      </c>
      <c r="R21" s="1" t="s">
        <v>150</v>
      </c>
      <c r="S21" s="310" t="s">
        <v>310</v>
      </c>
      <c r="T21" s="310">
        <v>3115527051</v>
      </c>
      <c r="U21" s="26" t="s">
        <v>311</v>
      </c>
      <c r="V21" s="311">
        <v>51840000</v>
      </c>
      <c r="W21" s="118">
        <f t="shared" si="2"/>
        <v>6480000</v>
      </c>
      <c r="X21" s="118">
        <f t="shared" si="3"/>
        <v>216000</v>
      </c>
      <c r="Y21" s="312">
        <v>240</v>
      </c>
      <c r="Z21" s="312">
        <v>8</v>
      </c>
      <c r="AA21" s="36">
        <v>30</v>
      </c>
      <c r="AB21" s="37">
        <v>44572</v>
      </c>
      <c r="AC21" s="38">
        <v>103680000</v>
      </c>
      <c r="AD21" s="450">
        <v>287</v>
      </c>
      <c r="AE21" s="39">
        <v>44579</v>
      </c>
      <c r="AF21" s="98">
        <v>51840000</v>
      </c>
      <c r="AG21" s="29">
        <v>74304000</v>
      </c>
      <c r="AH21" s="116">
        <v>67824000</v>
      </c>
      <c r="AI21" s="325">
        <v>0.91279999999999994</v>
      </c>
      <c r="AJ21" s="30">
        <v>44574</v>
      </c>
      <c r="AK21" s="30">
        <v>44579</v>
      </c>
      <c r="AL21" s="30">
        <v>44820</v>
      </c>
      <c r="AM21" s="71">
        <v>1</v>
      </c>
      <c r="AN21" s="71">
        <v>104</v>
      </c>
      <c r="AO21" s="339">
        <v>44926</v>
      </c>
      <c r="AP21" s="54" t="s">
        <v>18</v>
      </c>
      <c r="AQ21" s="54" t="s">
        <v>18</v>
      </c>
      <c r="AR21" s="54" t="s">
        <v>18</v>
      </c>
      <c r="AS21" s="54" t="s">
        <v>18</v>
      </c>
      <c r="AT21" s="54" t="s">
        <v>18</v>
      </c>
      <c r="AU21" s="44">
        <v>1</v>
      </c>
      <c r="AV21" s="45">
        <v>22464000</v>
      </c>
      <c r="AW21" s="46">
        <v>44816</v>
      </c>
      <c r="AX21" s="35" t="s">
        <v>202</v>
      </c>
      <c r="AY21" s="44">
        <v>592</v>
      </c>
      <c r="AZ21" s="46">
        <v>44818</v>
      </c>
      <c r="BA21" s="45">
        <v>22464000</v>
      </c>
      <c r="BB21" s="44">
        <v>448</v>
      </c>
      <c r="BC21" s="46">
        <v>44806</v>
      </c>
      <c r="BD21" s="45">
        <v>22464000</v>
      </c>
      <c r="BE21" s="120"/>
      <c r="BF21" s="120"/>
      <c r="BG21" s="120"/>
      <c r="BH21" s="120"/>
      <c r="BI21" s="33" t="s">
        <v>29</v>
      </c>
      <c r="BJ21" s="33" t="s">
        <v>19</v>
      </c>
      <c r="BK21" s="3" t="s">
        <v>19</v>
      </c>
      <c r="BL21" s="33"/>
      <c r="BM21" s="314">
        <v>0.73799999999999999</v>
      </c>
      <c r="BN21" s="56" t="s">
        <v>191</v>
      </c>
      <c r="BO21" s="56" t="s">
        <v>312</v>
      </c>
      <c r="BP21" s="39">
        <v>45122</v>
      </c>
      <c r="BQ21" s="317" t="s">
        <v>265</v>
      </c>
      <c r="BR21" s="501"/>
      <c r="BS21" s="318" t="s">
        <v>266</v>
      </c>
      <c r="BT21" s="33">
        <v>66610</v>
      </c>
      <c r="BU21" s="33"/>
      <c r="BV21" s="33"/>
      <c r="BW21" s="33"/>
      <c r="BX21" s="33"/>
      <c r="BY21" s="33">
        <v>1</v>
      </c>
      <c r="BZ21" s="33">
        <v>1</v>
      </c>
      <c r="CA21" s="33">
        <v>1</v>
      </c>
      <c r="CB21" s="33" t="s">
        <v>157</v>
      </c>
      <c r="CC21" s="33" t="s">
        <v>158</v>
      </c>
      <c r="CD21" s="323">
        <v>44926</v>
      </c>
      <c r="CE21" s="575" t="s">
        <v>305</v>
      </c>
    </row>
    <row r="22" spans="1:83">
      <c r="A22" s="571">
        <v>17</v>
      </c>
      <c r="B22" s="517"/>
      <c r="C22" s="66" t="s">
        <v>313</v>
      </c>
      <c r="D22" s="33">
        <v>2022</v>
      </c>
      <c r="E22" s="33" t="s">
        <v>140</v>
      </c>
      <c r="F22" s="20" t="s">
        <v>314</v>
      </c>
      <c r="G22" s="343" t="s">
        <v>315</v>
      </c>
      <c r="H22" s="1" t="s">
        <v>143</v>
      </c>
      <c r="I22" s="1" t="s">
        <v>210</v>
      </c>
      <c r="J22" s="33" t="s">
        <v>145</v>
      </c>
      <c r="K22" s="33" t="s">
        <v>146</v>
      </c>
      <c r="L22" s="20" t="s">
        <v>316</v>
      </c>
      <c r="M22" s="10" t="s">
        <v>221</v>
      </c>
      <c r="N22" s="14">
        <v>2198</v>
      </c>
      <c r="O22" s="14" t="s">
        <v>317</v>
      </c>
      <c r="P22" s="20">
        <v>79469325</v>
      </c>
      <c r="Q22" s="1" t="s">
        <v>318</v>
      </c>
      <c r="R22" s="1" t="s">
        <v>150</v>
      </c>
      <c r="S22" s="310" t="s">
        <v>319</v>
      </c>
      <c r="T22" s="310">
        <v>3144416085</v>
      </c>
      <c r="U22" s="344"/>
      <c r="V22" s="311">
        <v>16200000</v>
      </c>
      <c r="W22" s="118">
        <f t="shared" si="2"/>
        <v>2700000</v>
      </c>
      <c r="X22" s="118">
        <f t="shared" si="3"/>
        <v>90000</v>
      </c>
      <c r="Y22" s="312">
        <v>180</v>
      </c>
      <c r="Z22" s="312">
        <v>6</v>
      </c>
      <c r="AA22" s="36">
        <v>3</v>
      </c>
      <c r="AB22" s="37">
        <v>44565</v>
      </c>
      <c r="AC22" s="38">
        <v>32400000</v>
      </c>
      <c r="AD22" s="450">
        <v>25</v>
      </c>
      <c r="AE22" s="39">
        <v>44575</v>
      </c>
      <c r="AF22" s="98">
        <v>16200000</v>
      </c>
      <c r="AG22" s="29">
        <v>16200000</v>
      </c>
      <c r="AH22" s="116">
        <v>15120000</v>
      </c>
      <c r="AI22" s="325">
        <v>0.93330000000000002</v>
      </c>
      <c r="AJ22" s="315">
        <v>44574</v>
      </c>
      <c r="AK22" s="30">
        <v>44575</v>
      </c>
      <c r="AL22" s="30">
        <v>44754</v>
      </c>
      <c r="AM22" s="316" t="s">
        <v>18</v>
      </c>
      <c r="AN22" s="316" t="s">
        <v>18</v>
      </c>
      <c r="AO22" s="316" t="s">
        <v>18</v>
      </c>
      <c r="AP22" s="54" t="s">
        <v>18</v>
      </c>
      <c r="AQ22" s="54" t="s">
        <v>18</v>
      </c>
      <c r="AR22" s="54" t="s">
        <v>18</v>
      </c>
      <c r="AS22" s="54" t="s">
        <v>18</v>
      </c>
      <c r="AT22" s="54" t="s">
        <v>18</v>
      </c>
      <c r="AU22" s="53" t="s">
        <v>18</v>
      </c>
      <c r="AV22" s="53" t="s">
        <v>18</v>
      </c>
      <c r="AW22" s="53" t="s">
        <v>18</v>
      </c>
      <c r="AX22" s="53" t="s">
        <v>18</v>
      </c>
      <c r="AY22" s="53" t="s">
        <v>18</v>
      </c>
      <c r="AZ22" s="53" t="s">
        <v>18</v>
      </c>
      <c r="BA22" s="53" t="s">
        <v>18</v>
      </c>
      <c r="BB22" s="53" t="s">
        <v>18</v>
      </c>
      <c r="BC22" s="53" t="s">
        <v>18</v>
      </c>
      <c r="BD22" s="53" t="s">
        <v>18</v>
      </c>
      <c r="BE22" s="120"/>
      <c r="BF22" s="120"/>
      <c r="BG22" s="120"/>
      <c r="BH22" s="120"/>
      <c r="BI22" s="33" t="s">
        <v>19</v>
      </c>
      <c r="BJ22" s="33" t="s">
        <v>19</v>
      </c>
      <c r="BK22" s="33" t="s">
        <v>19</v>
      </c>
      <c r="BL22" s="33"/>
      <c r="BM22" s="314">
        <v>0.93330000000000002</v>
      </c>
      <c r="BN22" s="56" t="s">
        <v>191</v>
      </c>
      <c r="BO22" s="56" t="s">
        <v>320</v>
      </c>
      <c r="BP22" s="39">
        <v>44948</v>
      </c>
      <c r="BQ22" s="317" t="s">
        <v>321</v>
      </c>
      <c r="BR22" s="501"/>
      <c r="BS22" s="318" t="s">
        <v>170</v>
      </c>
      <c r="BT22" s="33">
        <v>69866</v>
      </c>
      <c r="BU22" s="33"/>
      <c r="BV22" s="33"/>
      <c r="BW22" s="33"/>
      <c r="BX22" s="33"/>
      <c r="BY22" s="33">
        <v>1</v>
      </c>
      <c r="BZ22" s="33">
        <v>1</v>
      </c>
      <c r="CA22" s="33">
        <v>1</v>
      </c>
      <c r="CB22" s="33" t="s">
        <v>157</v>
      </c>
      <c r="CC22" s="33" t="s">
        <v>158</v>
      </c>
      <c r="CD22" s="319">
        <v>44754</v>
      </c>
      <c r="CE22" s="575" t="s">
        <v>305</v>
      </c>
    </row>
    <row r="23" spans="1:83">
      <c r="A23" s="571">
        <v>18</v>
      </c>
      <c r="B23" s="517"/>
      <c r="C23" s="66" t="s">
        <v>322</v>
      </c>
      <c r="D23" s="33">
        <v>2022</v>
      </c>
      <c r="E23" s="33" t="s">
        <v>140</v>
      </c>
      <c r="F23" s="20" t="s">
        <v>323</v>
      </c>
      <c r="G23" s="320" t="s">
        <v>324</v>
      </c>
      <c r="H23" s="1" t="s">
        <v>143</v>
      </c>
      <c r="I23" s="1" t="s">
        <v>210</v>
      </c>
      <c r="J23" s="33" t="s">
        <v>145</v>
      </c>
      <c r="K23" s="33" t="s">
        <v>146</v>
      </c>
      <c r="L23" s="20" t="s">
        <v>220</v>
      </c>
      <c r="M23" s="10" t="s">
        <v>221</v>
      </c>
      <c r="N23" s="14">
        <v>2198</v>
      </c>
      <c r="O23" s="14" t="s">
        <v>317</v>
      </c>
      <c r="P23" s="321">
        <v>51678981</v>
      </c>
      <c r="Q23" s="1" t="s">
        <v>41</v>
      </c>
      <c r="R23" s="1" t="s">
        <v>150</v>
      </c>
      <c r="S23" s="310" t="s">
        <v>325</v>
      </c>
      <c r="T23" s="310">
        <v>3203079805</v>
      </c>
      <c r="U23" s="344"/>
      <c r="V23" s="311">
        <v>19680000</v>
      </c>
      <c r="W23" s="118">
        <f t="shared" si="2"/>
        <v>2460000</v>
      </c>
      <c r="X23" s="118">
        <f t="shared" si="3"/>
        <v>82000</v>
      </c>
      <c r="Y23" s="312">
        <v>240</v>
      </c>
      <c r="Z23" s="312">
        <v>8</v>
      </c>
      <c r="AA23" s="36">
        <v>18</v>
      </c>
      <c r="AB23" s="37">
        <v>44572</v>
      </c>
      <c r="AC23" s="38">
        <v>236160000</v>
      </c>
      <c r="AD23" s="450">
        <v>26</v>
      </c>
      <c r="AE23" s="39">
        <v>44575</v>
      </c>
      <c r="AF23" s="98">
        <v>19680000</v>
      </c>
      <c r="AG23" s="29">
        <v>19680000</v>
      </c>
      <c r="AH23" s="313">
        <v>19680000</v>
      </c>
      <c r="AI23" s="342">
        <v>1</v>
      </c>
      <c r="AJ23" s="30">
        <v>44574</v>
      </c>
      <c r="AK23" s="30">
        <v>44575</v>
      </c>
      <c r="AL23" s="30">
        <v>44816</v>
      </c>
      <c r="AM23" s="316" t="s">
        <v>18</v>
      </c>
      <c r="AN23" s="316" t="s">
        <v>18</v>
      </c>
      <c r="AO23" s="316" t="s">
        <v>18</v>
      </c>
      <c r="AP23" s="54" t="s">
        <v>18</v>
      </c>
      <c r="AQ23" s="54" t="s">
        <v>18</v>
      </c>
      <c r="AR23" s="54" t="s">
        <v>18</v>
      </c>
      <c r="AS23" s="54" t="s">
        <v>18</v>
      </c>
      <c r="AT23" s="54" t="s">
        <v>18</v>
      </c>
      <c r="AU23" s="53" t="s">
        <v>18</v>
      </c>
      <c r="AV23" s="53" t="s">
        <v>18</v>
      </c>
      <c r="AW23" s="53" t="s">
        <v>18</v>
      </c>
      <c r="AX23" s="53" t="s">
        <v>18</v>
      </c>
      <c r="AY23" s="53" t="s">
        <v>18</v>
      </c>
      <c r="AZ23" s="53" t="s">
        <v>18</v>
      </c>
      <c r="BA23" s="53" t="s">
        <v>18</v>
      </c>
      <c r="BB23" s="53" t="s">
        <v>18</v>
      </c>
      <c r="BC23" s="53" t="s">
        <v>18</v>
      </c>
      <c r="BD23" s="53" t="s">
        <v>18</v>
      </c>
      <c r="BE23" s="120"/>
      <c r="BF23" s="120"/>
      <c r="BG23" s="120"/>
      <c r="BH23" s="120"/>
      <c r="BI23" s="33" t="s">
        <v>19</v>
      </c>
      <c r="BJ23" s="33" t="s">
        <v>19</v>
      </c>
      <c r="BK23" s="33" t="s">
        <v>19</v>
      </c>
      <c r="BL23" s="33"/>
      <c r="BM23" s="314">
        <v>1</v>
      </c>
      <c r="BN23" s="56" t="s">
        <v>191</v>
      </c>
      <c r="BO23" s="56" t="s">
        <v>326</v>
      </c>
      <c r="BP23" s="39">
        <v>44997</v>
      </c>
      <c r="BQ23" s="317" t="s">
        <v>225</v>
      </c>
      <c r="BR23" s="501"/>
      <c r="BS23" s="318" t="s">
        <v>170</v>
      </c>
      <c r="BT23" s="33">
        <v>66818</v>
      </c>
      <c r="BU23" s="33"/>
      <c r="BV23" s="33"/>
      <c r="BW23" s="33"/>
      <c r="BX23" s="33"/>
      <c r="BY23" s="33">
        <v>1</v>
      </c>
      <c r="BZ23" s="33">
        <v>1</v>
      </c>
      <c r="CA23" s="33">
        <v>1</v>
      </c>
      <c r="CB23" s="33" t="s">
        <v>157</v>
      </c>
      <c r="CC23" s="33" t="s">
        <v>158</v>
      </c>
      <c r="CD23" s="319">
        <v>44816</v>
      </c>
      <c r="CE23" s="572" t="s">
        <v>32</v>
      </c>
    </row>
    <row r="24" spans="1:83">
      <c r="A24" s="571">
        <v>19</v>
      </c>
      <c r="B24" s="517"/>
      <c r="C24" s="66" t="s">
        <v>327</v>
      </c>
      <c r="D24" s="33">
        <v>2022</v>
      </c>
      <c r="E24" s="33" t="s">
        <v>140</v>
      </c>
      <c r="F24" s="20" t="s">
        <v>328</v>
      </c>
      <c r="G24" s="320" t="s">
        <v>329</v>
      </c>
      <c r="H24" s="1" t="s">
        <v>143</v>
      </c>
      <c r="I24" s="1" t="s">
        <v>210</v>
      </c>
      <c r="J24" s="33" t="s">
        <v>145</v>
      </c>
      <c r="K24" s="33" t="s">
        <v>146</v>
      </c>
      <c r="L24" s="20" t="s">
        <v>220</v>
      </c>
      <c r="M24" s="10" t="s">
        <v>163</v>
      </c>
      <c r="N24" s="14">
        <v>2198</v>
      </c>
      <c r="O24" s="14" t="s">
        <v>149</v>
      </c>
      <c r="P24" s="20">
        <v>79370565</v>
      </c>
      <c r="Q24" s="1" t="s">
        <v>330</v>
      </c>
      <c r="R24" s="1" t="s">
        <v>150</v>
      </c>
      <c r="S24" s="310" t="s">
        <v>331</v>
      </c>
      <c r="T24" s="310">
        <v>3115529331</v>
      </c>
      <c r="U24" s="344"/>
      <c r="V24" s="311">
        <v>19680000</v>
      </c>
      <c r="W24" s="118">
        <f t="shared" si="2"/>
        <v>2460000</v>
      </c>
      <c r="X24" s="118">
        <f t="shared" si="3"/>
        <v>82000</v>
      </c>
      <c r="Y24" s="312">
        <v>240</v>
      </c>
      <c r="Z24" s="312">
        <v>8</v>
      </c>
      <c r="AA24" s="36">
        <v>18</v>
      </c>
      <c r="AB24" s="37">
        <v>44572</v>
      </c>
      <c r="AC24" s="38">
        <v>236160000</v>
      </c>
      <c r="AD24" s="450">
        <v>23</v>
      </c>
      <c r="AE24" s="39">
        <v>44575</v>
      </c>
      <c r="AF24" s="98">
        <v>19680000</v>
      </c>
      <c r="AG24" s="29">
        <v>19680000</v>
      </c>
      <c r="AH24" s="313">
        <v>19680000</v>
      </c>
      <c r="AI24" s="342">
        <v>1</v>
      </c>
      <c r="AJ24" s="30">
        <v>44574</v>
      </c>
      <c r="AK24" s="30">
        <v>44575</v>
      </c>
      <c r="AL24" s="30">
        <v>44816</v>
      </c>
      <c r="AM24" s="316" t="s">
        <v>18</v>
      </c>
      <c r="AN24" s="316" t="s">
        <v>18</v>
      </c>
      <c r="AO24" s="316" t="s">
        <v>18</v>
      </c>
      <c r="AP24" s="54" t="s">
        <v>18</v>
      </c>
      <c r="AQ24" s="54" t="s">
        <v>18</v>
      </c>
      <c r="AR24" s="54" t="s">
        <v>18</v>
      </c>
      <c r="AS24" s="54" t="s">
        <v>18</v>
      </c>
      <c r="AT24" s="54" t="s">
        <v>18</v>
      </c>
      <c r="AU24" s="53" t="s">
        <v>18</v>
      </c>
      <c r="AV24" s="53" t="s">
        <v>18</v>
      </c>
      <c r="AW24" s="53" t="s">
        <v>18</v>
      </c>
      <c r="AX24" s="53" t="s">
        <v>18</v>
      </c>
      <c r="AY24" s="53" t="s">
        <v>18</v>
      </c>
      <c r="AZ24" s="53" t="s">
        <v>18</v>
      </c>
      <c r="BA24" s="53" t="s">
        <v>18</v>
      </c>
      <c r="BB24" s="53" t="s">
        <v>18</v>
      </c>
      <c r="BC24" s="53" t="s">
        <v>18</v>
      </c>
      <c r="BD24" s="53" t="s">
        <v>18</v>
      </c>
      <c r="BE24" s="120"/>
      <c r="BF24" s="120"/>
      <c r="BG24" s="120"/>
      <c r="BH24" s="120"/>
      <c r="BI24" s="33" t="s">
        <v>19</v>
      </c>
      <c r="BJ24" s="33" t="s">
        <v>19</v>
      </c>
      <c r="BK24" s="33" t="s">
        <v>19</v>
      </c>
      <c r="BL24" s="33"/>
      <c r="BM24" s="314">
        <v>1</v>
      </c>
      <c r="BN24" s="56" t="s">
        <v>191</v>
      </c>
      <c r="BO24" s="56" t="s">
        <v>332</v>
      </c>
      <c r="BP24" s="39">
        <v>44997</v>
      </c>
      <c r="BQ24" s="317" t="s">
        <v>225</v>
      </c>
      <c r="BR24" s="501"/>
      <c r="BS24" s="318" t="s">
        <v>182</v>
      </c>
      <c r="BT24" s="33">
        <v>66818</v>
      </c>
      <c r="BU24" s="33"/>
      <c r="BV24" s="33"/>
      <c r="BW24" s="33"/>
      <c r="BX24" s="33"/>
      <c r="BY24" s="33">
        <v>1</v>
      </c>
      <c r="BZ24" s="33">
        <v>1</v>
      </c>
      <c r="CA24" s="33">
        <v>1</v>
      </c>
      <c r="CB24" s="33" t="s">
        <v>157</v>
      </c>
      <c r="CC24" s="33" t="s">
        <v>158</v>
      </c>
      <c r="CD24" s="319">
        <v>44816</v>
      </c>
      <c r="CE24" s="572" t="s">
        <v>32</v>
      </c>
    </row>
    <row r="25" spans="1:83">
      <c r="A25" s="571">
        <v>20</v>
      </c>
      <c r="B25" s="517"/>
      <c r="C25" s="66" t="s">
        <v>333</v>
      </c>
      <c r="D25" s="33">
        <v>2022</v>
      </c>
      <c r="E25" s="33" t="s">
        <v>140</v>
      </c>
      <c r="F25" s="20" t="s">
        <v>334</v>
      </c>
      <c r="G25" s="320" t="s">
        <v>335</v>
      </c>
      <c r="H25" s="1" t="s">
        <v>143</v>
      </c>
      <c r="I25" s="1" t="s">
        <v>210</v>
      </c>
      <c r="J25" s="33" t="s">
        <v>145</v>
      </c>
      <c r="K25" s="33" t="s">
        <v>146</v>
      </c>
      <c r="L25" s="20" t="s">
        <v>336</v>
      </c>
      <c r="M25" s="10" t="s">
        <v>337</v>
      </c>
      <c r="N25" s="14">
        <v>2198</v>
      </c>
      <c r="O25" s="14" t="s">
        <v>149</v>
      </c>
      <c r="P25" s="20">
        <v>1013643851</v>
      </c>
      <c r="Q25" s="1" t="s">
        <v>338</v>
      </c>
      <c r="R25" s="1" t="s">
        <v>150</v>
      </c>
      <c r="S25" s="310" t="s">
        <v>339</v>
      </c>
      <c r="T25" s="310">
        <v>3197783773</v>
      </c>
      <c r="U25" s="26" t="s">
        <v>340</v>
      </c>
      <c r="V25" s="311">
        <v>14760000</v>
      </c>
      <c r="W25" s="118">
        <f t="shared" si="2"/>
        <v>2460000</v>
      </c>
      <c r="X25" s="118">
        <f t="shared" si="3"/>
        <v>82000</v>
      </c>
      <c r="Y25" s="312">
        <v>180</v>
      </c>
      <c r="Z25" s="312">
        <v>6</v>
      </c>
      <c r="AA25" s="36">
        <v>31</v>
      </c>
      <c r="AB25" s="37">
        <v>44572</v>
      </c>
      <c r="AC25" s="38">
        <v>14760000</v>
      </c>
      <c r="AD25" s="450">
        <v>277</v>
      </c>
      <c r="AE25" s="39">
        <v>44575</v>
      </c>
      <c r="AF25" s="98">
        <v>14760000</v>
      </c>
      <c r="AG25" s="29">
        <v>14760000</v>
      </c>
      <c r="AH25" s="313">
        <v>14760000</v>
      </c>
      <c r="AI25" s="342">
        <v>1</v>
      </c>
      <c r="AJ25" s="315">
        <v>44574</v>
      </c>
      <c r="AK25" s="30">
        <v>44575</v>
      </c>
      <c r="AL25" s="30">
        <v>44754</v>
      </c>
      <c r="AM25" s="316" t="s">
        <v>18</v>
      </c>
      <c r="AN25" s="316" t="s">
        <v>18</v>
      </c>
      <c r="AO25" s="316" t="s">
        <v>18</v>
      </c>
      <c r="AP25" s="54" t="s">
        <v>18</v>
      </c>
      <c r="AQ25" s="54" t="s">
        <v>18</v>
      </c>
      <c r="AR25" s="54" t="s">
        <v>18</v>
      </c>
      <c r="AS25" s="54" t="s">
        <v>18</v>
      </c>
      <c r="AT25" s="54" t="s">
        <v>18</v>
      </c>
      <c r="AU25" s="53" t="s">
        <v>18</v>
      </c>
      <c r="AV25" s="53" t="s">
        <v>18</v>
      </c>
      <c r="AW25" s="53" t="s">
        <v>18</v>
      </c>
      <c r="AX25" s="53" t="s">
        <v>18</v>
      </c>
      <c r="AY25" s="53" t="s">
        <v>18</v>
      </c>
      <c r="AZ25" s="53" t="s">
        <v>18</v>
      </c>
      <c r="BA25" s="53" t="s">
        <v>18</v>
      </c>
      <c r="BB25" s="53" t="s">
        <v>18</v>
      </c>
      <c r="BC25" s="53" t="s">
        <v>18</v>
      </c>
      <c r="BD25" s="53" t="s">
        <v>18</v>
      </c>
      <c r="BE25" s="120"/>
      <c r="BF25" s="120"/>
      <c r="BG25" s="120"/>
      <c r="BH25" s="120"/>
      <c r="BI25" s="33" t="s">
        <v>29</v>
      </c>
      <c r="BJ25" s="33" t="s">
        <v>19</v>
      </c>
      <c r="BK25" s="33" t="s">
        <v>19</v>
      </c>
      <c r="BL25" s="33"/>
      <c r="BM25" s="314">
        <v>1</v>
      </c>
      <c r="BN25" s="56" t="s">
        <v>191</v>
      </c>
      <c r="BO25" s="56" t="s">
        <v>341</v>
      </c>
      <c r="BP25" s="39">
        <v>44938</v>
      </c>
      <c r="BQ25" s="317" t="s">
        <v>296</v>
      </c>
      <c r="BR25" s="501"/>
      <c r="BS25" s="318" t="s">
        <v>216</v>
      </c>
      <c r="BT25" s="33">
        <v>66608</v>
      </c>
      <c r="BU25" s="33"/>
      <c r="BV25" s="33"/>
      <c r="BW25" s="33"/>
      <c r="BX25" s="33"/>
      <c r="BY25" s="33">
        <v>1</v>
      </c>
      <c r="BZ25" s="33">
        <v>1</v>
      </c>
      <c r="CA25" s="33">
        <v>1</v>
      </c>
      <c r="CB25" s="33" t="s">
        <v>158</v>
      </c>
      <c r="CC25" s="33" t="s">
        <v>158</v>
      </c>
      <c r="CD25" s="319">
        <v>44754</v>
      </c>
      <c r="CE25" s="572" t="s">
        <v>33</v>
      </c>
    </row>
    <row r="26" spans="1:83">
      <c r="A26" s="571">
        <v>21</v>
      </c>
      <c r="B26" s="517"/>
      <c r="C26" s="65" t="s">
        <v>342</v>
      </c>
      <c r="D26" s="33">
        <v>2022</v>
      </c>
      <c r="E26" s="33" t="s">
        <v>140</v>
      </c>
      <c r="F26" s="20" t="s">
        <v>343</v>
      </c>
      <c r="G26" s="320" t="s">
        <v>344</v>
      </c>
      <c r="H26" s="1" t="s">
        <v>143</v>
      </c>
      <c r="I26" s="1" t="s">
        <v>210</v>
      </c>
      <c r="J26" s="33" t="s">
        <v>145</v>
      </c>
      <c r="K26" s="33" t="s">
        <v>146</v>
      </c>
      <c r="L26" s="20" t="s">
        <v>345</v>
      </c>
      <c r="M26" s="10" t="s">
        <v>337</v>
      </c>
      <c r="N26" s="14">
        <v>2198</v>
      </c>
      <c r="O26" s="14" t="s">
        <v>149</v>
      </c>
      <c r="P26" s="20">
        <v>1126908588</v>
      </c>
      <c r="Q26" s="1" t="s">
        <v>346</v>
      </c>
      <c r="R26" s="1" t="s">
        <v>150</v>
      </c>
      <c r="S26" s="310" t="s">
        <v>347</v>
      </c>
      <c r="T26" s="310">
        <v>3124693701</v>
      </c>
      <c r="U26" s="26" t="s">
        <v>348</v>
      </c>
      <c r="V26" s="311">
        <v>48840000</v>
      </c>
      <c r="W26" s="118">
        <f t="shared" si="2"/>
        <v>4440000</v>
      </c>
      <c r="X26" s="118">
        <f t="shared" si="3"/>
        <v>148000</v>
      </c>
      <c r="Y26" s="312">
        <v>330</v>
      </c>
      <c r="Z26" s="312">
        <v>11</v>
      </c>
      <c r="AA26" s="36">
        <v>316</v>
      </c>
      <c r="AB26" s="37">
        <v>44574</v>
      </c>
      <c r="AC26" s="38">
        <v>48840000</v>
      </c>
      <c r="AD26" s="450">
        <v>276</v>
      </c>
      <c r="AE26" s="39">
        <v>44575</v>
      </c>
      <c r="AF26" s="98">
        <v>48840000</v>
      </c>
      <c r="AG26" s="29">
        <v>53724000</v>
      </c>
      <c r="AH26" s="313">
        <v>48840000</v>
      </c>
      <c r="AI26" s="342">
        <v>1</v>
      </c>
      <c r="AJ26" s="30">
        <v>44574</v>
      </c>
      <c r="AK26" s="30">
        <v>44575</v>
      </c>
      <c r="AL26" s="30">
        <v>44907</v>
      </c>
      <c r="AM26" s="330">
        <v>1</v>
      </c>
      <c r="AN26" s="330">
        <v>33</v>
      </c>
      <c r="AO26" s="331">
        <v>44941</v>
      </c>
      <c r="AP26" s="54" t="s">
        <v>18</v>
      </c>
      <c r="AQ26" s="54" t="s">
        <v>18</v>
      </c>
      <c r="AR26" s="54" t="s">
        <v>18</v>
      </c>
      <c r="AS26" s="54" t="s">
        <v>18</v>
      </c>
      <c r="AT26" s="54" t="s">
        <v>18</v>
      </c>
      <c r="AU26" s="47">
        <v>1</v>
      </c>
      <c r="AV26" s="47" t="s">
        <v>349</v>
      </c>
      <c r="AW26" s="48">
        <v>44904</v>
      </c>
      <c r="AX26" s="47" t="s">
        <v>243</v>
      </c>
      <c r="AY26" s="47">
        <v>698</v>
      </c>
      <c r="AZ26" s="48">
        <v>44907</v>
      </c>
      <c r="BA26" s="47" t="s">
        <v>349</v>
      </c>
      <c r="BB26" s="44">
        <v>524</v>
      </c>
      <c r="BC26" s="46">
        <v>44902</v>
      </c>
      <c r="BD26" s="45" t="s">
        <v>349</v>
      </c>
      <c r="BE26" s="120"/>
      <c r="BF26" s="120"/>
      <c r="BG26" s="120"/>
      <c r="BH26" s="120"/>
      <c r="BI26" s="33" t="s">
        <v>19</v>
      </c>
      <c r="BJ26" s="33" t="s">
        <v>19</v>
      </c>
      <c r="BK26" s="3" t="s">
        <v>19</v>
      </c>
      <c r="BL26" s="33"/>
      <c r="BM26" s="314">
        <v>1</v>
      </c>
      <c r="BN26" s="56" t="s">
        <v>191</v>
      </c>
      <c r="BO26" s="56" t="s">
        <v>350</v>
      </c>
      <c r="BP26" s="39">
        <v>45091</v>
      </c>
      <c r="BQ26" s="317" t="s">
        <v>351</v>
      </c>
      <c r="BR26" s="501"/>
      <c r="BS26" s="318" t="s">
        <v>216</v>
      </c>
      <c r="BT26" s="33">
        <v>66607</v>
      </c>
      <c r="BU26" s="33"/>
      <c r="BV26" s="33"/>
      <c r="BW26" s="33"/>
      <c r="BX26" s="33"/>
      <c r="BY26" s="33">
        <v>1</v>
      </c>
      <c r="BZ26" s="33">
        <v>1</v>
      </c>
      <c r="CA26" s="33">
        <v>1</v>
      </c>
      <c r="CB26" s="33" t="s">
        <v>157</v>
      </c>
      <c r="CC26" s="33" t="s">
        <v>158</v>
      </c>
      <c r="CD26" s="323">
        <v>44941</v>
      </c>
      <c r="CE26" s="572" t="s">
        <v>32</v>
      </c>
    </row>
    <row r="27" spans="1:83">
      <c r="A27" s="571">
        <v>22</v>
      </c>
      <c r="B27" s="517"/>
      <c r="C27" s="65" t="s">
        <v>352</v>
      </c>
      <c r="D27" s="33">
        <v>2022</v>
      </c>
      <c r="E27" s="33" t="s">
        <v>140</v>
      </c>
      <c r="F27" s="20" t="s">
        <v>353</v>
      </c>
      <c r="G27" s="320" t="s">
        <v>354</v>
      </c>
      <c r="H27" s="1" t="s">
        <v>143</v>
      </c>
      <c r="I27" s="1" t="s">
        <v>144</v>
      </c>
      <c r="J27" s="33" t="s">
        <v>145</v>
      </c>
      <c r="K27" s="33" t="s">
        <v>146</v>
      </c>
      <c r="L27" s="20" t="s">
        <v>355</v>
      </c>
      <c r="M27" s="10" t="s">
        <v>356</v>
      </c>
      <c r="N27" s="14">
        <v>2198</v>
      </c>
      <c r="O27" s="14" t="s">
        <v>317</v>
      </c>
      <c r="P27" s="20">
        <v>79890568</v>
      </c>
      <c r="Q27" s="1" t="s">
        <v>357</v>
      </c>
      <c r="R27" s="1" t="s">
        <v>150</v>
      </c>
      <c r="S27" s="310" t="s">
        <v>358</v>
      </c>
      <c r="T27" s="310">
        <v>3013368818</v>
      </c>
      <c r="U27" s="26" t="s">
        <v>359</v>
      </c>
      <c r="V27" s="311">
        <v>32400000</v>
      </c>
      <c r="W27" s="118">
        <f t="shared" si="2"/>
        <v>5400000</v>
      </c>
      <c r="X27" s="118">
        <f t="shared" si="3"/>
        <v>180000</v>
      </c>
      <c r="Y27" s="312">
        <v>180</v>
      </c>
      <c r="Z27" s="312">
        <v>6</v>
      </c>
      <c r="AA27" s="36">
        <v>26</v>
      </c>
      <c r="AB27" s="37">
        <v>44572</v>
      </c>
      <c r="AC27" s="38">
        <v>32400000</v>
      </c>
      <c r="AD27" s="450">
        <v>281</v>
      </c>
      <c r="AE27" s="39">
        <v>44578</v>
      </c>
      <c r="AF27" s="98">
        <v>32400000</v>
      </c>
      <c r="AG27" s="29">
        <v>32400000</v>
      </c>
      <c r="AH27" s="313">
        <v>32400000</v>
      </c>
      <c r="AI27" s="342">
        <v>1</v>
      </c>
      <c r="AJ27" s="315">
        <v>44575</v>
      </c>
      <c r="AK27" s="30">
        <v>44578</v>
      </c>
      <c r="AL27" s="30">
        <v>44757</v>
      </c>
      <c r="AM27" s="316" t="s">
        <v>18</v>
      </c>
      <c r="AN27" s="316" t="s">
        <v>18</v>
      </c>
      <c r="AO27" s="316" t="s">
        <v>18</v>
      </c>
      <c r="AP27" s="54" t="s">
        <v>18</v>
      </c>
      <c r="AQ27" s="54" t="s">
        <v>18</v>
      </c>
      <c r="AR27" s="54" t="s">
        <v>18</v>
      </c>
      <c r="AS27" s="54" t="s">
        <v>18</v>
      </c>
      <c r="AT27" s="54" t="s">
        <v>18</v>
      </c>
      <c r="AU27" s="53" t="s">
        <v>18</v>
      </c>
      <c r="AV27" s="53" t="s">
        <v>18</v>
      </c>
      <c r="AW27" s="53" t="s">
        <v>18</v>
      </c>
      <c r="AX27" s="53" t="s">
        <v>18</v>
      </c>
      <c r="AY27" s="53" t="s">
        <v>18</v>
      </c>
      <c r="AZ27" s="53" t="s">
        <v>18</v>
      </c>
      <c r="BA27" s="53" t="s">
        <v>18</v>
      </c>
      <c r="BB27" s="53" t="s">
        <v>18</v>
      </c>
      <c r="BC27" s="53" t="s">
        <v>18</v>
      </c>
      <c r="BD27" s="53" t="s">
        <v>18</v>
      </c>
      <c r="BE27" s="120"/>
      <c r="BF27" s="120"/>
      <c r="BG27" s="120"/>
      <c r="BH27" s="120"/>
      <c r="BI27" s="33" t="s">
        <v>19</v>
      </c>
      <c r="BJ27" s="33" t="s">
        <v>19</v>
      </c>
      <c r="BK27" s="33" t="s">
        <v>19</v>
      </c>
      <c r="BL27" s="33"/>
      <c r="BM27" s="314">
        <v>1</v>
      </c>
      <c r="BN27" s="32" t="s">
        <v>276</v>
      </c>
      <c r="BO27" s="56" t="s">
        <v>360</v>
      </c>
      <c r="BP27" s="39">
        <v>44951</v>
      </c>
      <c r="BQ27" s="317" t="s">
        <v>321</v>
      </c>
      <c r="BR27" s="501"/>
      <c r="BS27" s="318" t="s">
        <v>156</v>
      </c>
      <c r="BT27" s="33">
        <v>66699</v>
      </c>
      <c r="BU27" s="33"/>
      <c r="BV27" s="33"/>
      <c r="BW27" s="33"/>
      <c r="BX27" s="33"/>
      <c r="BY27" s="33">
        <v>1</v>
      </c>
      <c r="BZ27" s="33">
        <v>1</v>
      </c>
      <c r="CA27" s="33">
        <v>1</v>
      </c>
      <c r="CB27" s="33" t="s">
        <v>158</v>
      </c>
      <c r="CC27" s="33" t="s">
        <v>158</v>
      </c>
      <c r="CD27" s="319">
        <v>44757</v>
      </c>
      <c r="CE27" s="572" t="s">
        <v>33</v>
      </c>
    </row>
    <row r="28" spans="1:83">
      <c r="A28" s="571">
        <v>23</v>
      </c>
      <c r="B28" s="517"/>
      <c r="C28" s="65" t="s">
        <v>361</v>
      </c>
      <c r="D28" s="33">
        <v>2022</v>
      </c>
      <c r="E28" s="33" t="s">
        <v>140</v>
      </c>
      <c r="F28" s="20" t="s">
        <v>362</v>
      </c>
      <c r="G28" s="320" t="s">
        <v>363</v>
      </c>
      <c r="H28" s="1" t="s">
        <v>143</v>
      </c>
      <c r="I28" s="1" t="s">
        <v>210</v>
      </c>
      <c r="J28" s="33" t="s">
        <v>145</v>
      </c>
      <c r="K28" s="33" t="s">
        <v>146</v>
      </c>
      <c r="L28" s="20" t="s">
        <v>220</v>
      </c>
      <c r="M28" s="10" t="s">
        <v>163</v>
      </c>
      <c r="N28" s="14">
        <v>2198</v>
      </c>
      <c r="O28" s="14" t="s">
        <v>149</v>
      </c>
      <c r="P28" s="321">
        <v>51879613</v>
      </c>
      <c r="Q28" s="1" t="s">
        <v>48</v>
      </c>
      <c r="R28" s="1" t="s">
        <v>150</v>
      </c>
      <c r="S28" s="310" t="s">
        <v>364</v>
      </c>
      <c r="T28" s="310">
        <v>6017138109</v>
      </c>
      <c r="U28" s="320" t="s">
        <v>365</v>
      </c>
      <c r="V28" s="311">
        <v>19680000</v>
      </c>
      <c r="W28" s="118">
        <f t="shared" si="2"/>
        <v>2460000</v>
      </c>
      <c r="X28" s="118">
        <f t="shared" si="3"/>
        <v>82000</v>
      </c>
      <c r="Y28" s="312">
        <v>240</v>
      </c>
      <c r="Z28" s="312">
        <v>8</v>
      </c>
      <c r="AA28" s="36">
        <v>18</v>
      </c>
      <c r="AB28" s="37">
        <v>44572</v>
      </c>
      <c r="AC28" s="38">
        <v>236160000</v>
      </c>
      <c r="AD28" s="450">
        <v>22</v>
      </c>
      <c r="AE28" s="39">
        <v>44575</v>
      </c>
      <c r="AF28" s="98">
        <v>19680000</v>
      </c>
      <c r="AG28" s="29">
        <v>19680000</v>
      </c>
      <c r="AH28" s="313">
        <v>19680000</v>
      </c>
      <c r="AI28" s="342">
        <v>1</v>
      </c>
      <c r="AJ28" s="30">
        <v>44574</v>
      </c>
      <c r="AK28" s="30">
        <v>44576</v>
      </c>
      <c r="AL28" s="30">
        <v>44817</v>
      </c>
      <c r="AM28" s="316" t="s">
        <v>18</v>
      </c>
      <c r="AN28" s="316" t="s">
        <v>18</v>
      </c>
      <c r="AO28" s="316" t="s">
        <v>18</v>
      </c>
      <c r="AP28" s="54" t="s">
        <v>18</v>
      </c>
      <c r="AQ28" s="54" t="s">
        <v>18</v>
      </c>
      <c r="AR28" s="54" t="s">
        <v>18</v>
      </c>
      <c r="AS28" s="54" t="s">
        <v>18</v>
      </c>
      <c r="AT28" s="54" t="s">
        <v>18</v>
      </c>
      <c r="AU28" s="53" t="s">
        <v>18</v>
      </c>
      <c r="AV28" s="53" t="s">
        <v>18</v>
      </c>
      <c r="AW28" s="53" t="s">
        <v>18</v>
      </c>
      <c r="AX28" s="53" t="s">
        <v>18</v>
      </c>
      <c r="AY28" s="53" t="s">
        <v>18</v>
      </c>
      <c r="AZ28" s="53" t="s">
        <v>18</v>
      </c>
      <c r="BA28" s="53" t="s">
        <v>18</v>
      </c>
      <c r="BB28" s="53" t="s">
        <v>18</v>
      </c>
      <c r="BC28" s="53" t="s">
        <v>18</v>
      </c>
      <c r="BD28" s="53" t="s">
        <v>18</v>
      </c>
      <c r="BE28" s="120"/>
      <c r="BF28" s="120"/>
      <c r="BG28" s="120"/>
      <c r="BH28" s="120"/>
      <c r="BI28" s="33" t="s">
        <v>19</v>
      </c>
      <c r="BJ28" s="33" t="s">
        <v>19</v>
      </c>
      <c r="BK28" s="33" t="s">
        <v>19</v>
      </c>
      <c r="BL28" s="33"/>
      <c r="BM28" s="314">
        <v>1</v>
      </c>
      <c r="BN28" s="56" t="s">
        <v>180</v>
      </c>
      <c r="BO28" s="56" t="s">
        <v>366</v>
      </c>
      <c r="BP28" s="39">
        <v>45001</v>
      </c>
      <c r="BQ28" s="317" t="s">
        <v>225</v>
      </c>
      <c r="BR28" s="501"/>
      <c r="BS28" s="318" t="s">
        <v>182</v>
      </c>
      <c r="BT28" s="33">
        <v>66818</v>
      </c>
      <c r="BU28" s="33"/>
      <c r="BV28" s="33"/>
      <c r="BW28" s="33"/>
      <c r="BX28" s="33"/>
      <c r="BY28" s="33">
        <v>1</v>
      </c>
      <c r="BZ28" s="33">
        <v>1</v>
      </c>
      <c r="CA28" s="33">
        <v>1</v>
      </c>
      <c r="CB28" s="33" t="s">
        <v>157</v>
      </c>
      <c r="CC28" s="33" t="s">
        <v>158</v>
      </c>
      <c r="CD28" s="319">
        <v>44816</v>
      </c>
      <c r="CE28" s="572" t="s">
        <v>32</v>
      </c>
    </row>
    <row r="29" spans="1:83">
      <c r="A29" s="571">
        <v>24</v>
      </c>
      <c r="B29" s="517"/>
      <c r="C29" s="65" t="s">
        <v>367</v>
      </c>
      <c r="D29" s="33">
        <v>2022</v>
      </c>
      <c r="E29" s="33" t="s">
        <v>140</v>
      </c>
      <c r="F29" s="20" t="s">
        <v>368</v>
      </c>
      <c r="G29" s="320" t="s">
        <v>369</v>
      </c>
      <c r="H29" s="1" t="s">
        <v>143</v>
      </c>
      <c r="I29" s="1" t="s">
        <v>144</v>
      </c>
      <c r="J29" s="33" t="s">
        <v>145</v>
      </c>
      <c r="K29" s="33" t="s">
        <v>146</v>
      </c>
      <c r="L29" s="20" t="s">
        <v>370</v>
      </c>
      <c r="M29" s="10" t="s">
        <v>371</v>
      </c>
      <c r="N29" s="14">
        <v>2186</v>
      </c>
      <c r="O29" s="14" t="s">
        <v>149</v>
      </c>
      <c r="P29" s="321">
        <v>1074133645</v>
      </c>
      <c r="Q29" s="1" t="s">
        <v>372</v>
      </c>
      <c r="R29" s="1" t="s">
        <v>150</v>
      </c>
      <c r="S29" s="310" t="s">
        <v>373</v>
      </c>
      <c r="T29" s="310">
        <v>3223669282</v>
      </c>
      <c r="U29" s="26" t="s">
        <v>374</v>
      </c>
      <c r="V29" s="311">
        <v>36000000</v>
      </c>
      <c r="W29" s="118">
        <f t="shared" si="2"/>
        <v>6000000</v>
      </c>
      <c r="X29" s="118">
        <f t="shared" si="3"/>
        <v>200000</v>
      </c>
      <c r="Y29" s="312">
        <v>180</v>
      </c>
      <c r="Z29" s="312">
        <v>6</v>
      </c>
      <c r="AA29" s="36">
        <v>295</v>
      </c>
      <c r="AB29" s="37">
        <v>44574</v>
      </c>
      <c r="AC29" s="38">
        <v>36000000</v>
      </c>
      <c r="AD29" s="450">
        <v>278</v>
      </c>
      <c r="AE29" s="39">
        <v>44575</v>
      </c>
      <c r="AF29" s="98">
        <v>36000000</v>
      </c>
      <c r="AG29" s="29">
        <v>36000000</v>
      </c>
      <c r="AH29" s="116">
        <v>33600000</v>
      </c>
      <c r="AI29" s="325">
        <v>0.93330000000000002</v>
      </c>
      <c r="AJ29" s="315">
        <v>44574</v>
      </c>
      <c r="AK29" s="30">
        <v>44575</v>
      </c>
      <c r="AL29" s="30">
        <v>44754</v>
      </c>
      <c r="AM29" s="316" t="s">
        <v>18</v>
      </c>
      <c r="AN29" s="316" t="s">
        <v>18</v>
      </c>
      <c r="AO29" s="316" t="s">
        <v>18</v>
      </c>
      <c r="AP29" s="54" t="s">
        <v>18</v>
      </c>
      <c r="AQ29" s="54" t="s">
        <v>18</v>
      </c>
      <c r="AR29" s="54" t="s">
        <v>18</v>
      </c>
      <c r="AS29" s="54" t="s">
        <v>18</v>
      </c>
      <c r="AT29" s="54" t="s">
        <v>18</v>
      </c>
      <c r="AU29" s="53" t="s">
        <v>18</v>
      </c>
      <c r="AV29" s="53" t="s">
        <v>18</v>
      </c>
      <c r="AW29" s="53" t="s">
        <v>18</v>
      </c>
      <c r="AX29" s="53" t="s">
        <v>18</v>
      </c>
      <c r="AY29" s="53" t="s">
        <v>18</v>
      </c>
      <c r="AZ29" s="53" t="s">
        <v>18</v>
      </c>
      <c r="BA29" s="53" t="s">
        <v>18</v>
      </c>
      <c r="BB29" s="53" t="s">
        <v>18</v>
      </c>
      <c r="BC29" s="53" t="s">
        <v>18</v>
      </c>
      <c r="BD29" s="53" t="s">
        <v>18</v>
      </c>
      <c r="BE29" s="120"/>
      <c r="BF29" s="120"/>
      <c r="BG29" s="120"/>
      <c r="BH29" s="120"/>
      <c r="BI29" s="33" t="s">
        <v>19</v>
      </c>
      <c r="BJ29" s="33" t="s">
        <v>19</v>
      </c>
      <c r="BK29" s="33" t="s">
        <v>19</v>
      </c>
      <c r="BL29" s="33"/>
      <c r="BM29" s="314">
        <v>0.93330000000000002</v>
      </c>
      <c r="BN29" s="56" t="s">
        <v>167</v>
      </c>
      <c r="BO29" s="56" t="s">
        <v>375</v>
      </c>
      <c r="BP29" s="39">
        <v>44939</v>
      </c>
      <c r="BQ29" s="317" t="s">
        <v>265</v>
      </c>
      <c r="BR29" s="501"/>
      <c r="BS29" s="318" t="s">
        <v>216</v>
      </c>
      <c r="BT29" s="33">
        <v>67660</v>
      </c>
      <c r="BU29" s="33"/>
      <c r="BV29" s="33"/>
      <c r="BW29" s="33"/>
      <c r="BX29" s="33"/>
      <c r="BY29" s="33">
        <v>1</v>
      </c>
      <c r="BZ29" s="33">
        <v>1</v>
      </c>
      <c r="CA29" s="33">
        <v>1</v>
      </c>
      <c r="CB29" s="33" t="s">
        <v>157</v>
      </c>
      <c r="CC29" s="33" t="s">
        <v>158</v>
      </c>
      <c r="CD29" s="319">
        <v>44754</v>
      </c>
      <c r="CE29" s="572" t="s">
        <v>32</v>
      </c>
    </row>
    <row r="30" spans="1:83">
      <c r="A30" s="571">
        <v>25</v>
      </c>
      <c r="B30" s="517"/>
      <c r="C30" s="65" t="s">
        <v>376</v>
      </c>
      <c r="D30" s="33">
        <v>2022</v>
      </c>
      <c r="E30" s="33" t="s">
        <v>140</v>
      </c>
      <c r="F30" s="20" t="s">
        <v>377</v>
      </c>
      <c r="G30" s="320" t="s">
        <v>378</v>
      </c>
      <c r="H30" s="1" t="s">
        <v>143</v>
      </c>
      <c r="I30" s="1" t="s">
        <v>144</v>
      </c>
      <c r="J30" s="33" t="s">
        <v>145</v>
      </c>
      <c r="K30" s="33" t="s">
        <v>146</v>
      </c>
      <c r="L30" s="20" t="s">
        <v>379</v>
      </c>
      <c r="M30" s="10" t="s">
        <v>380</v>
      </c>
      <c r="N30" s="14">
        <v>2189</v>
      </c>
      <c r="O30" s="14" t="s">
        <v>149</v>
      </c>
      <c r="P30" s="321">
        <v>79614602</v>
      </c>
      <c r="Q30" s="1" t="s">
        <v>381</v>
      </c>
      <c r="R30" s="1" t="s">
        <v>150</v>
      </c>
      <c r="S30" s="310" t="s">
        <v>382</v>
      </c>
      <c r="T30" s="310">
        <v>3144280010</v>
      </c>
      <c r="U30" s="26" t="s">
        <v>383</v>
      </c>
      <c r="V30" s="311">
        <v>57600000</v>
      </c>
      <c r="W30" s="118">
        <f t="shared" si="2"/>
        <v>7200000</v>
      </c>
      <c r="X30" s="118">
        <f t="shared" si="3"/>
        <v>240000</v>
      </c>
      <c r="Y30" s="312">
        <v>240</v>
      </c>
      <c r="Z30" s="312">
        <v>8</v>
      </c>
      <c r="AA30" s="36">
        <v>25</v>
      </c>
      <c r="AB30" s="37">
        <v>44572</v>
      </c>
      <c r="AC30" s="38">
        <v>57600000</v>
      </c>
      <c r="AD30" s="450">
        <v>21</v>
      </c>
      <c r="AE30" s="39">
        <v>44575</v>
      </c>
      <c r="AF30" s="98">
        <v>57600000</v>
      </c>
      <c r="AG30" s="29">
        <v>57600000</v>
      </c>
      <c r="AH30" s="313">
        <v>57600000</v>
      </c>
      <c r="AI30" s="342">
        <v>1</v>
      </c>
      <c r="AJ30" s="30">
        <v>44574</v>
      </c>
      <c r="AK30" s="30">
        <v>44579</v>
      </c>
      <c r="AL30" s="30">
        <v>44820</v>
      </c>
      <c r="AM30" s="316" t="s">
        <v>18</v>
      </c>
      <c r="AN30" s="316" t="s">
        <v>18</v>
      </c>
      <c r="AO30" s="316" t="s">
        <v>18</v>
      </c>
      <c r="AP30" s="54" t="s">
        <v>18</v>
      </c>
      <c r="AQ30" s="54" t="s">
        <v>18</v>
      </c>
      <c r="AR30" s="54" t="s">
        <v>18</v>
      </c>
      <c r="AS30" s="54" t="s">
        <v>18</v>
      </c>
      <c r="AT30" s="54" t="s">
        <v>18</v>
      </c>
      <c r="AU30" s="53" t="s">
        <v>18</v>
      </c>
      <c r="AV30" s="53" t="s">
        <v>18</v>
      </c>
      <c r="AW30" s="53" t="s">
        <v>18</v>
      </c>
      <c r="AX30" s="53" t="s">
        <v>18</v>
      </c>
      <c r="AY30" s="53" t="s">
        <v>18</v>
      </c>
      <c r="AZ30" s="53" t="s">
        <v>18</v>
      </c>
      <c r="BA30" s="53" t="s">
        <v>18</v>
      </c>
      <c r="BB30" s="53" t="s">
        <v>18</v>
      </c>
      <c r="BC30" s="53" t="s">
        <v>18</v>
      </c>
      <c r="BD30" s="53" t="s">
        <v>18</v>
      </c>
      <c r="BE30" s="120"/>
      <c r="BF30" s="120"/>
      <c r="BG30" s="120"/>
      <c r="BH30" s="120"/>
      <c r="BI30" s="33" t="s">
        <v>19</v>
      </c>
      <c r="BJ30" s="33" t="s">
        <v>19</v>
      </c>
      <c r="BK30" s="33" t="s">
        <v>19</v>
      </c>
      <c r="BL30" s="33"/>
      <c r="BM30" s="314">
        <v>0.93330000000000002</v>
      </c>
      <c r="BN30" s="32" t="s">
        <v>276</v>
      </c>
      <c r="BO30" s="56" t="s">
        <v>384</v>
      </c>
      <c r="BP30" s="39">
        <v>44939</v>
      </c>
      <c r="BQ30" s="317" t="s">
        <v>205</v>
      </c>
      <c r="BR30" s="501"/>
      <c r="BS30" s="318" t="s">
        <v>279</v>
      </c>
      <c r="BT30" s="33">
        <v>66717</v>
      </c>
      <c r="BU30" s="33"/>
      <c r="BV30" s="33"/>
      <c r="BW30" s="33"/>
      <c r="BX30" s="33"/>
      <c r="BY30" s="33">
        <v>1</v>
      </c>
      <c r="BZ30" s="33">
        <v>1</v>
      </c>
      <c r="CA30" s="33">
        <v>1</v>
      </c>
      <c r="CB30" s="33" t="s">
        <v>157</v>
      </c>
      <c r="CC30" s="33" t="s">
        <v>158</v>
      </c>
      <c r="CD30" s="319">
        <v>44820</v>
      </c>
      <c r="CE30" s="572" t="s">
        <v>32</v>
      </c>
    </row>
    <row r="31" spans="1:83">
      <c r="A31" s="571">
        <v>26</v>
      </c>
      <c r="B31" s="517"/>
      <c r="C31" s="65" t="s">
        <v>385</v>
      </c>
      <c r="D31" s="33">
        <v>2022</v>
      </c>
      <c r="E31" s="33" t="s">
        <v>140</v>
      </c>
      <c r="F31" s="20" t="s">
        <v>386</v>
      </c>
      <c r="G31" s="320" t="s">
        <v>387</v>
      </c>
      <c r="H31" s="1" t="s">
        <v>143</v>
      </c>
      <c r="I31" s="1" t="s">
        <v>144</v>
      </c>
      <c r="J31" s="33" t="s">
        <v>145</v>
      </c>
      <c r="K31" s="33" t="s">
        <v>146</v>
      </c>
      <c r="L31" s="345" t="s">
        <v>388</v>
      </c>
      <c r="M31" s="10" t="s">
        <v>163</v>
      </c>
      <c r="N31" s="14">
        <v>2198</v>
      </c>
      <c r="O31" s="14" t="s">
        <v>149</v>
      </c>
      <c r="P31" s="20">
        <v>1018456962</v>
      </c>
      <c r="Q31" s="1" t="s">
        <v>389</v>
      </c>
      <c r="R31" s="1" t="s">
        <v>150</v>
      </c>
      <c r="S31" s="310" t="s">
        <v>390</v>
      </c>
      <c r="T31" s="310">
        <v>3217678032</v>
      </c>
      <c r="U31" s="26" t="s">
        <v>391</v>
      </c>
      <c r="V31" s="311">
        <v>27720000</v>
      </c>
      <c r="W31" s="118">
        <f t="shared" si="2"/>
        <v>4620000</v>
      </c>
      <c r="X31" s="118">
        <f t="shared" si="3"/>
        <v>154000</v>
      </c>
      <c r="Y31" s="312">
        <v>180</v>
      </c>
      <c r="Z31" s="312">
        <v>6</v>
      </c>
      <c r="AA31" s="36">
        <v>288</v>
      </c>
      <c r="AB31" s="37">
        <v>44574</v>
      </c>
      <c r="AC31" s="38">
        <v>27720000</v>
      </c>
      <c r="AD31" s="450">
        <v>24</v>
      </c>
      <c r="AE31" s="39">
        <v>44575</v>
      </c>
      <c r="AF31" s="98">
        <v>27720000</v>
      </c>
      <c r="AG31" s="29">
        <v>27720000</v>
      </c>
      <c r="AH31" s="313">
        <v>27720000</v>
      </c>
      <c r="AI31" s="342">
        <v>1</v>
      </c>
      <c r="AJ31" s="315">
        <v>44574</v>
      </c>
      <c r="AK31" s="30">
        <v>44575</v>
      </c>
      <c r="AL31" s="30">
        <v>44754</v>
      </c>
      <c r="AM31" s="316" t="s">
        <v>18</v>
      </c>
      <c r="AN31" s="316" t="s">
        <v>18</v>
      </c>
      <c r="AO31" s="316" t="s">
        <v>18</v>
      </c>
      <c r="AP31" s="54" t="s">
        <v>18</v>
      </c>
      <c r="AQ31" s="54" t="s">
        <v>18</v>
      </c>
      <c r="AR31" s="54" t="s">
        <v>18</v>
      </c>
      <c r="AS31" s="54" t="s">
        <v>18</v>
      </c>
      <c r="AT31" s="54" t="s">
        <v>18</v>
      </c>
      <c r="AU31" s="53" t="s">
        <v>18</v>
      </c>
      <c r="AV31" s="53" t="s">
        <v>18</v>
      </c>
      <c r="AW31" s="53" t="s">
        <v>18</v>
      </c>
      <c r="AX31" s="53" t="s">
        <v>18</v>
      </c>
      <c r="AY31" s="53" t="s">
        <v>18</v>
      </c>
      <c r="AZ31" s="53" t="s">
        <v>18</v>
      </c>
      <c r="BA31" s="53" t="s">
        <v>18</v>
      </c>
      <c r="BB31" s="53" t="s">
        <v>18</v>
      </c>
      <c r="BC31" s="53" t="s">
        <v>18</v>
      </c>
      <c r="BD31" s="53" t="s">
        <v>18</v>
      </c>
      <c r="BE31" s="120"/>
      <c r="BF31" s="120"/>
      <c r="BG31" s="120"/>
      <c r="BH31" s="120"/>
      <c r="BI31" s="33" t="s">
        <v>19</v>
      </c>
      <c r="BJ31" s="33" t="s">
        <v>19</v>
      </c>
      <c r="BK31" s="33" t="s">
        <v>19</v>
      </c>
      <c r="BL31" s="33"/>
      <c r="BM31" s="314">
        <v>1</v>
      </c>
      <c r="BN31" s="32" t="s">
        <v>276</v>
      </c>
      <c r="BO31" s="56" t="s">
        <v>392</v>
      </c>
      <c r="BP31" s="39">
        <v>44944</v>
      </c>
      <c r="BQ31" s="317" t="s">
        <v>393</v>
      </c>
      <c r="BR31" s="501"/>
      <c r="BS31" s="318" t="s">
        <v>182</v>
      </c>
      <c r="BT31" s="33">
        <v>67699</v>
      </c>
      <c r="BU31" s="33"/>
      <c r="BV31" s="33"/>
      <c r="BW31" s="33"/>
      <c r="BX31" s="33"/>
      <c r="BY31" s="33">
        <v>1</v>
      </c>
      <c r="BZ31" s="33">
        <v>1</v>
      </c>
      <c r="CA31" s="33">
        <v>1</v>
      </c>
      <c r="CB31" s="33" t="s">
        <v>158</v>
      </c>
      <c r="CC31" s="33" t="s">
        <v>158</v>
      </c>
      <c r="CD31" s="319">
        <v>44754</v>
      </c>
      <c r="CE31" s="572" t="s">
        <v>33</v>
      </c>
    </row>
    <row r="32" spans="1:83">
      <c r="A32" s="571">
        <v>27</v>
      </c>
      <c r="B32" s="517"/>
      <c r="C32" s="65" t="s">
        <v>394</v>
      </c>
      <c r="D32" s="33">
        <v>2022</v>
      </c>
      <c r="E32" s="33" t="s">
        <v>140</v>
      </c>
      <c r="F32" s="20" t="s">
        <v>395</v>
      </c>
      <c r="G32" s="320" t="s">
        <v>396</v>
      </c>
      <c r="H32" s="1" t="s">
        <v>143</v>
      </c>
      <c r="I32" s="1" t="s">
        <v>144</v>
      </c>
      <c r="J32" s="33" t="s">
        <v>145</v>
      </c>
      <c r="K32" s="33" t="s">
        <v>146</v>
      </c>
      <c r="L32" s="20" t="s">
        <v>397</v>
      </c>
      <c r="M32" s="10" t="s">
        <v>398</v>
      </c>
      <c r="N32" s="14">
        <v>2189</v>
      </c>
      <c r="O32" s="14" t="s">
        <v>149</v>
      </c>
      <c r="P32" s="20">
        <v>10194914219</v>
      </c>
      <c r="Q32" s="1" t="s">
        <v>399</v>
      </c>
      <c r="R32" s="1" t="s">
        <v>150</v>
      </c>
      <c r="S32" s="1" t="s">
        <v>400</v>
      </c>
      <c r="T32" s="310">
        <v>3005336782</v>
      </c>
      <c r="U32" s="26" t="s">
        <v>401</v>
      </c>
      <c r="V32" s="311">
        <v>27720000</v>
      </c>
      <c r="W32" s="118">
        <f t="shared" si="2"/>
        <v>4620000</v>
      </c>
      <c r="X32" s="118">
        <f t="shared" si="3"/>
        <v>154000</v>
      </c>
      <c r="Y32" s="312">
        <v>180</v>
      </c>
      <c r="Z32" s="312">
        <v>6</v>
      </c>
      <c r="AA32" s="36">
        <v>294</v>
      </c>
      <c r="AB32" s="37">
        <v>44574</v>
      </c>
      <c r="AC32" s="38">
        <v>83160000</v>
      </c>
      <c r="AD32" s="450">
        <v>297</v>
      </c>
      <c r="AE32" s="39">
        <v>44580</v>
      </c>
      <c r="AF32" s="98">
        <v>27720000</v>
      </c>
      <c r="AG32" s="29">
        <v>27720000</v>
      </c>
      <c r="AH32" s="313">
        <v>27720000</v>
      </c>
      <c r="AI32" s="342">
        <v>1</v>
      </c>
      <c r="AJ32" s="315">
        <v>44579</v>
      </c>
      <c r="AK32" s="30">
        <v>44580</v>
      </c>
      <c r="AL32" s="30">
        <v>44759</v>
      </c>
      <c r="AM32" s="316" t="s">
        <v>18</v>
      </c>
      <c r="AN32" s="316" t="s">
        <v>18</v>
      </c>
      <c r="AO32" s="316" t="s">
        <v>18</v>
      </c>
      <c r="AP32" s="54" t="s">
        <v>18</v>
      </c>
      <c r="AQ32" s="54" t="s">
        <v>18</v>
      </c>
      <c r="AR32" s="54" t="s">
        <v>18</v>
      </c>
      <c r="AS32" s="54" t="s">
        <v>18</v>
      </c>
      <c r="AT32" s="54" t="s">
        <v>18</v>
      </c>
      <c r="AU32" s="53" t="s">
        <v>18</v>
      </c>
      <c r="AV32" s="53" t="s">
        <v>18</v>
      </c>
      <c r="AW32" s="53" t="s">
        <v>18</v>
      </c>
      <c r="AX32" s="53" t="s">
        <v>18</v>
      </c>
      <c r="AY32" s="53" t="s">
        <v>18</v>
      </c>
      <c r="AZ32" s="53" t="s">
        <v>18</v>
      </c>
      <c r="BA32" s="53" t="s">
        <v>18</v>
      </c>
      <c r="BB32" s="53" t="s">
        <v>18</v>
      </c>
      <c r="BC32" s="53" t="s">
        <v>18</v>
      </c>
      <c r="BD32" s="53" t="s">
        <v>18</v>
      </c>
      <c r="BE32" s="120"/>
      <c r="BF32" s="120"/>
      <c r="BG32" s="120"/>
      <c r="BH32" s="120"/>
      <c r="BI32" s="33" t="s">
        <v>19</v>
      </c>
      <c r="BJ32" s="33" t="s">
        <v>19</v>
      </c>
      <c r="BK32" s="33" t="s">
        <v>19</v>
      </c>
      <c r="BL32" s="33"/>
      <c r="BM32" s="314">
        <v>1</v>
      </c>
      <c r="BN32" s="56" t="s">
        <v>180</v>
      </c>
      <c r="BO32" s="56" t="s">
        <v>402</v>
      </c>
      <c r="BP32" s="39">
        <v>44944</v>
      </c>
      <c r="BQ32" s="317" t="s">
        <v>403</v>
      </c>
      <c r="BR32" s="501"/>
      <c r="BS32" s="318" t="s">
        <v>266</v>
      </c>
      <c r="BT32" s="33">
        <v>67094</v>
      </c>
      <c r="BU32" s="33"/>
      <c r="BV32" s="33"/>
      <c r="BW32" s="33"/>
      <c r="BX32" s="33"/>
      <c r="BY32" s="33">
        <v>1</v>
      </c>
      <c r="BZ32" s="33">
        <v>1</v>
      </c>
      <c r="CA32" s="33">
        <v>1</v>
      </c>
      <c r="CB32" s="33" t="s">
        <v>158</v>
      </c>
      <c r="CC32" s="33" t="s">
        <v>158</v>
      </c>
      <c r="CD32" s="319">
        <v>44749</v>
      </c>
      <c r="CE32" s="572" t="s">
        <v>33</v>
      </c>
    </row>
    <row r="33" spans="1:84">
      <c r="A33" s="571">
        <v>28</v>
      </c>
      <c r="B33" s="517"/>
      <c r="C33" s="65" t="s">
        <v>404</v>
      </c>
      <c r="D33" s="33">
        <v>2022</v>
      </c>
      <c r="E33" s="33" t="s">
        <v>140</v>
      </c>
      <c r="F33" s="20" t="s">
        <v>405</v>
      </c>
      <c r="G33" s="320" t="s">
        <v>406</v>
      </c>
      <c r="H33" s="1" t="s">
        <v>143</v>
      </c>
      <c r="I33" s="1" t="s">
        <v>144</v>
      </c>
      <c r="J33" s="33" t="s">
        <v>145</v>
      </c>
      <c r="K33" s="33" t="s">
        <v>146</v>
      </c>
      <c r="L33" s="20" t="s">
        <v>407</v>
      </c>
      <c r="M33" s="10" t="s">
        <v>408</v>
      </c>
      <c r="N33" s="14">
        <v>1851</v>
      </c>
      <c r="O33" s="14" t="s">
        <v>149</v>
      </c>
      <c r="P33" s="20" t="s">
        <v>409</v>
      </c>
      <c r="Q33" s="1" t="s">
        <v>410</v>
      </c>
      <c r="R33" s="1" t="s">
        <v>150</v>
      </c>
      <c r="S33" s="310" t="s">
        <v>411</v>
      </c>
      <c r="T33" s="310">
        <v>3193315840</v>
      </c>
      <c r="U33" s="26" t="s">
        <v>412</v>
      </c>
      <c r="V33" s="311">
        <v>32400000</v>
      </c>
      <c r="W33" s="118">
        <f t="shared" si="2"/>
        <v>5400000</v>
      </c>
      <c r="X33" s="118">
        <f t="shared" si="3"/>
        <v>180000</v>
      </c>
      <c r="Y33" s="312">
        <v>180</v>
      </c>
      <c r="Z33" s="312">
        <v>6</v>
      </c>
      <c r="AA33" s="36">
        <v>28</v>
      </c>
      <c r="AB33" s="37">
        <v>44572</v>
      </c>
      <c r="AC33" s="38">
        <v>32400000</v>
      </c>
      <c r="AD33" s="450">
        <v>291</v>
      </c>
      <c r="AE33" s="39">
        <v>44579</v>
      </c>
      <c r="AF33" s="98">
        <v>32400000</v>
      </c>
      <c r="AG33" s="29">
        <v>32400000</v>
      </c>
      <c r="AH33" s="116">
        <v>29340000</v>
      </c>
      <c r="AI33" s="325">
        <v>0.90559999999999996</v>
      </c>
      <c r="AJ33" s="315">
        <v>44578</v>
      </c>
      <c r="AK33" s="30">
        <v>44580</v>
      </c>
      <c r="AL33" s="30">
        <v>44759</v>
      </c>
      <c r="AM33" s="316" t="s">
        <v>18</v>
      </c>
      <c r="AN33" s="316" t="s">
        <v>18</v>
      </c>
      <c r="AO33" s="316" t="s">
        <v>18</v>
      </c>
      <c r="AP33" s="54" t="s">
        <v>18</v>
      </c>
      <c r="AQ33" s="54" t="s">
        <v>18</v>
      </c>
      <c r="AR33" s="54" t="s">
        <v>18</v>
      </c>
      <c r="AS33" s="54" t="s">
        <v>18</v>
      </c>
      <c r="AT33" s="54" t="s">
        <v>18</v>
      </c>
      <c r="AU33" s="53" t="s">
        <v>18</v>
      </c>
      <c r="AV33" s="53" t="s">
        <v>18</v>
      </c>
      <c r="AW33" s="53" t="s">
        <v>18</v>
      </c>
      <c r="AX33" s="53" t="s">
        <v>18</v>
      </c>
      <c r="AY33" s="53" t="s">
        <v>18</v>
      </c>
      <c r="AZ33" s="53" t="s">
        <v>18</v>
      </c>
      <c r="BA33" s="53" t="s">
        <v>18</v>
      </c>
      <c r="BB33" s="53" t="s">
        <v>18</v>
      </c>
      <c r="BC33" s="53" t="s">
        <v>18</v>
      </c>
      <c r="BD33" s="53" t="s">
        <v>18</v>
      </c>
      <c r="BE33" s="120"/>
      <c r="BF33" s="120"/>
      <c r="BG33" s="120"/>
      <c r="BH33" s="120"/>
      <c r="BI33" s="33" t="s">
        <v>19</v>
      </c>
      <c r="BJ33" s="33" t="s">
        <v>19</v>
      </c>
      <c r="BK33" s="33" t="s">
        <v>19</v>
      </c>
      <c r="BL33" s="33"/>
      <c r="BM33" s="314">
        <v>0.90559999999999996</v>
      </c>
      <c r="BN33" s="32" t="s">
        <v>276</v>
      </c>
      <c r="BO33" s="56" t="s">
        <v>413</v>
      </c>
      <c r="BP33" s="39">
        <v>44944</v>
      </c>
      <c r="BQ33" s="317" t="s">
        <v>414</v>
      </c>
      <c r="BR33" s="501"/>
      <c r="BS33" s="318" t="s">
        <v>266</v>
      </c>
      <c r="BT33" s="33">
        <v>66612</v>
      </c>
      <c r="BU33" s="33"/>
      <c r="BV33" s="33"/>
      <c r="BW33" s="33"/>
      <c r="BX33" s="33"/>
      <c r="BY33" s="33">
        <v>1</v>
      </c>
      <c r="BZ33" s="33">
        <v>1</v>
      </c>
      <c r="CA33" s="33">
        <v>1</v>
      </c>
      <c r="CB33" s="33" t="s">
        <v>157</v>
      </c>
      <c r="CC33" s="33" t="s">
        <v>158</v>
      </c>
      <c r="CD33" s="319">
        <v>44759</v>
      </c>
      <c r="CE33" s="575" t="s">
        <v>415</v>
      </c>
    </row>
    <row r="34" spans="1:84">
      <c r="A34" s="571">
        <v>29</v>
      </c>
      <c r="B34" s="517"/>
      <c r="C34" s="65" t="s">
        <v>416</v>
      </c>
      <c r="D34" s="33">
        <v>2022</v>
      </c>
      <c r="E34" s="33" t="s">
        <v>140</v>
      </c>
      <c r="F34" s="20" t="s">
        <v>417</v>
      </c>
      <c r="G34" s="320" t="s">
        <v>418</v>
      </c>
      <c r="H34" s="1" t="s">
        <v>143</v>
      </c>
      <c r="I34" s="1" t="s">
        <v>210</v>
      </c>
      <c r="J34" s="33" t="s">
        <v>145</v>
      </c>
      <c r="K34" s="33" t="s">
        <v>146</v>
      </c>
      <c r="L34" s="20" t="s">
        <v>419</v>
      </c>
      <c r="M34" s="10" t="s">
        <v>272</v>
      </c>
      <c r="N34" s="14">
        <v>2198</v>
      </c>
      <c r="O34" s="14" t="s">
        <v>149</v>
      </c>
      <c r="P34" s="321">
        <v>1023875489</v>
      </c>
      <c r="Q34" s="1" t="s">
        <v>420</v>
      </c>
      <c r="R34" s="1" t="s">
        <v>150</v>
      </c>
      <c r="S34" s="310" t="s">
        <v>421</v>
      </c>
      <c r="T34" s="310">
        <v>3506382483</v>
      </c>
      <c r="U34" s="344"/>
      <c r="V34" s="311">
        <v>11160000</v>
      </c>
      <c r="W34" s="118">
        <f t="shared" si="2"/>
        <v>1860000</v>
      </c>
      <c r="X34" s="118">
        <f t="shared" si="3"/>
        <v>62000</v>
      </c>
      <c r="Y34" s="312">
        <v>180</v>
      </c>
      <c r="Z34" s="312">
        <v>6</v>
      </c>
      <c r="AA34" s="36">
        <v>312</v>
      </c>
      <c r="AB34" s="37">
        <v>44574</v>
      </c>
      <c r="AC34" s="38">
        <v>11160000</v>
      </c>
      <c r="AD34" s="450">
        <v>290</v>
      </c>
      <c r="AE34" s="39">
        <v>44579</v>
      </c>
      <c r="AF34" s="98">
        <v>11160000</v>
      </c>
      <c r="AG34" s="29">
        <v>11160000</v>
      </c>
      <c r="AH34" s="313">
        <v>11160000</v>
      </c>
      <c r="AI34" s="342">
        <v>1</v>
      </c>
      <c r="AJ34" s="315">
        <v>44578</v>
      </c>
      <c r="AK34" s="30">
        <v>44579</v>
      </c>
      <c r="AL34" s="30">
        <v>44758</v>
      </c>
      <c r="AM34" s="316" t="s">
        <v>18</v>
      </c>
      <c r="AN34" s="316" t="s">
        <v>18</v>
      </c>
      <c r="AO34" s="316" t="s">
        <v>18</v>
      </c>
      <c r="AP34" s="54" t="s">
        <v>18</v>
      </c>
      <c r="AQ34" s="54" t="s">
        <v>18</v>
      </c>
      <c r="AR34" s="54" t="s">
        <v>18</v>
      </c>
      <c r="AS34" s="54" t="s">
        <v>18</v>
      </c>
      <c r="AT34" s="54" t="s">
        <v>18</v>
      </c>
      <c r="AU34" s="53" t="s">
        <v>18</v>
      </c>
      <c r="AV34" s="53" t="s">
        <v>18</v>
      </c>
      <c r="AW34" s="53" t="s">
        <v>18</v>
      </c>
      <c r="AX34" s="53" t="s">
        <v>18</v>
      </c>
      <c r="AY34" s="53" t="s">
        <v>18</v>
      </c>
      <c r="AZ34" s="53" t="s">
        <v>18</v>
      </c>
      <c r="BA34" s="53" t="s">
        <v>18</v>
      </c>
      <c r="BB34" s="53" t="s">
        <v>18</v>
      </c>
      <c r="BC34" s="53" t="s">
        <v>18</v>
      </c>
      <c r="BD34" s="53" t="s">
        <v>18</v>
      </c>
      <c r="BE34" s="120"/>
      <c r="BF34" s="120"/>
      <c r="BG34" s="120"/>
      <c r="BH34" s="120"/>
      <c r="BI34" s="33" t="s">
        <v>19</v>
      </c>
      <c r="BJ34" s="33" t="s">
        <v>19</v>
      </c>
      <c r="BK34" s="33" t="s">
        <v>19</v>
      </c>
      <c r="BL34" s="33"/>
      <c r="BM34" s="314">
        <v>1</v>
      </c>
      <c r="BN34" s="56" t="s">
        <v>167</v>
      </c>
      <c r="BO34" s="56" t="s">
        <v>422</v>
      </c>
      <c r="BP34" s="39">
        <v>44942</v>
      </c>
      <c r="BQ34" s="317" t="s">
        <v>181</v>
      </c>
      <c r="BR34" s="501"/>
      <c r="BS34" s="318" t="s">
        <v>182</v>
      </c>
      <c r="BT34" s="33">
        <v>69835</v>
      </c>
      <c r="BU34" s="33"/>
      <c r="BV34" s="33"/>
      <c r="BW34" s="33"/>
      <c r="BX34" s="33"/>
      <c r="BY34" s="33">
        <v>1</v>
      </c>
      <c r="BZ34" s="33">
        <v>1</v>
      </c>
      <c r="CA34" s="33">
        <v>1</v>
      </c>
      <c r="CB34" s="33" t="s">
        <v>158</v>
      </c>
      <c r="CC34" s="33" t="s">
        <v>158</v>
      </c>
      <c r="CD34" s="319">
        <v>44758</v>
      </c>
      <c r="CE34" s="572" t="s">
        <v>33</v>
      </c>
    </row>
    <row r="35" spans="1:84">
      <c r="A35" s="571">
        <v>30</v>
      </c>
      <c r="B35" s="517"/>
      <c r="C35" s="65" t="s">
        <v>423</v>
      </c>
      <c r="D35" s="33">
        <v>2022</v>
      </c>
      <c r="E35" s="33" t="s">
        <v>140</v>
      </c>
      <c r="F35" s="20" t="s">
        <v>424</v>
      </c>
      <c r="G35" s="320" t="s">
        <v>425</v>
      </c>
      <c r="H35" s="1" t="s">
        <v>143</v>
      </c>
      <c r="I35" s="1" t="s">
        <v>210</v>
      </c>
      <c r="J35" s="33" t="s">
        <v>145</v>
      </c>
      <c r="K35" s="33" t="s">
        <v>146</v>
      </c>
      <c r="L35" s="20" t="s">
        <v>426</v>
      </c>
      <c r="M35" s="10" t="s">
        <v>272</v>
      </c>
      <c r="N35" s="14">
        <v>2198</v>
      </c>
      <c r="O35" s="14" t="s">
        <v>149</v>
      </c>
      <c r="P35" s="321">
        <v>79488817</v>
      </c>
      <c r="Q35" s="1" t="s">
        <v>427</v>
      </c>
      <c r="R35" s="1" t="s">
        <v>150</v>
      </c>
      <c r="S35" s="310" t="s">
        <v>428</v>
      </c>
      <c r="T35" s="310">
        <v>3202716325</v>
      </c>
      <c r="U35" s="344"/>
      <c r="V35" s="311">
        <v>29997000</v>
      </c>
      <c r="W35" s="118">
        <f t="shared" si="2"/>
        <v>2727000</v>
      </c>
      <c r="X35" s="118">
        <f t="shared" si="3"/>
        <v>90900</v>
      </c>
      <c r="Y35" s="312">
        <v>330</v>
      </c>
      <c r="Z35" s="312">
        <v>11</v>
      </c>
      <c r="AA35" s="36">
        <v>328</v>
      </c>
      <c r="AB35" s="37">
        <v>44575</v>
      </c>
      <c r="AC35" s="38">
        <v>29997000</v>
      </c>
      <c r="AD35" s="450">
        <v>279</v>
      </c>
      <c r="AE35" s="39">
        <v>44575</v>
      </c>
      <c r="AF35" s="98">
        <v>29997000</v>
      </c>
      <c r="AG35" s="29">
        <v>32724000</v>
      </c>
      <c r="AH35" s="313">
        <v>29997000</v>
      </c>
      <c r="AI35" s="342">
        <v>1</v>
      </c>
      <c r="AJ35" s="30">
        <v>44575</v>
      </c>
      <c r="AK35" s="30">
        <v>44578</v>
      </c>
      <c r="AL35" s="30">
        <v>44910</v>
      </c>
      <c r="AM35" s="316">
        <v>1</v>
      </c>
      <c r="AN35" s="316" t="s">
        <v>429</v>
      </c>
      <c r="AO35" s="322">
        <v>44941</v>
      </c>
      <c r="AP35" s="54" t="s">
        <v>18</v>
      </c>
      <c r="AQ35" s="54" t="s">
        <v>18</v>
      </c>
      <c r="AR35" s="54" t="s">
        <v>18</v>
      </c>
      <c r="AS35" s="54" t="s">
        <v>18</v>
      </c>
      <c r="AT35" s="54" t="s">
        <v>18</v>
      </c>
      <c r="AU35" s="47">
        <v>1</v>
      </c>
      <c r="AV35" s="47" t="s">
        <v>430</v>
      </c>
      <c r="AW35" s="48">
        <v>44907</v>
      </c>
      <c r="AX35" s="47" t="s">
        <v>243</v>
      </c>
      <c r="AY35" s="47">
        <v>707</v>
      </c>
      <c r="AZ35" s="48">
        <v>44909</v>
      </c>
      <c r="BA35" s="47" t="s">
        <v>430</v>
      </c>
      <c r="BB35" s="47">
        <v>518</v>
      </c>
      <c r="BC35" s="48">
        <v>44902</v>
      </c>
      <c r="BD35" s="47" t="s">
        <v>430</v>
      </c>
      <c r="BE35" s="120"/>
      <c r="BF35" s="120"/>
      <c r="BG35" s="120"/>
      <c r="BH35" s="120"/>
      <c r="BI35" s="33" t="s">
        <v>19</v>
      </c>
      <c r="BJ35" s="33" t="s">
        <v>19</v>
      </c>
      <c r="BK35" s="324"/>
      <c r="BL35" s="33"/>
      <c r="BM35" s="314">
        <v>1</v>
      </c>
      <c r="BN35" s="56" t="s">
        <v>167</v>
      </c>
      <c r="BO35" s="56" t="s">
        <v>431</v>
      </c>
      <c r="BP35" s="39">
        <v>45030</v>
      </c>
      <c r="BQ35" s="317" t="s">
        <v>321</v>
      </c>
      <c r="BR35" s="501"/>
      <c r="BS35" s="318" t="s">
        <v>279</v>
      </c>
      <c r="BT35" s="33">
        <v>66793</v>
      </c>
      <c r="BU35" s="33"/>
      <c r="BV35" s="33"/>
      <c r="BW35" s="33"/>
      <c r="BX35" s="33"/>
      <c r="BY35" s="33">
        <v>1</v>
      </c>
      <c r="BZ35" s="33">
        <v>1</v>
      </c>
      <c r="CA35" s="33">
        <v>1</v>
      </c>
      <c r="CB35" s="33" t="s">
        <v>157</v>
      </c>
      <c r="CC35" s="33" t="s">
        <v>158</v>
      </c>
      <c r="CD35" s="323">
        <v>44941</v>
      </c>
      <c r="CE35" s="572" t="s">
        <v>32</v>
      </c>
    </row>
    <row r="36" spans="1:84">
      <c r="A36" s="571">
        <v>31</v>
      </c>
      <c r="B36" s="517"/>
      <c r="C36" s="65" t="s">
        <v>432</v>
      </c>
      <c r="D36" s="33">
        <v>2022</v>
      </c>
      <c r="E36" s="33" t="s">
        <v>140</v>
      </c>
      <c r="F36" s="20" t="s">
        <v>433</v>
      </c>
      <c r="G36" s="320" t="s">
        <v>434</v>
      </c>
      <c r="H36" s="1" t="s">
        <v>143</v>
      </c>
      <c r="I36" s="1" t="s">
        <v>144</v>
      </c>
      <c r="J36" s="33" t="s">
        <v>145</v>
      </c>
      <c r="K36" s="33" t="s">
        <v>146</v>
      </c>
      <c r="L36" s="20" t="s">
        <v>435</v>
      </c>
      <c r="M36" s="10" t="s">
        <v>236</v>
      </c>
      <c r="N36" s="14">
        <v>2198</v>
      </c>
      <c r="O36" s="14" t="s">
        <v>149</v>
      </c>
      <c r="P36" s="20">
        <v>5230855</v>
      </c>
      <c r="Q36" s="1" t="s">
        <v>436</v>
      </c>
      <c r="R36" s="1" t="s">
        <v>150</v>
      </c>
      <c r="S36" s="310" t="s">
        <v>437</v>
      </c>
      <c r="T36" s="310">
        <v>3184842653</v>
      </c>
      <c r="U36" s="26" t="s">
        <v>438</v>
      </c>
      <c r="V36" s="311">
        <v>59400000</v>
      </c>
      <c r="W36" s="118">
        <f t="shared" si="2"/>
        <v>5400000</v>
      </c>
      <c r="X36" s="118">
        <f t="shared" si="3"/>
        <v>180000</v>
      </c>
      <c r="Y36" s="312">
        <v>330</v>
      </c>
      <c r="Z36" s="312">
        <v>11</v>
      </c>
      <c r="AA36" s="36">
        <v>317</v>
      </c>
      <c r="AB36" s="37">
        <v>44575</v>
      </c>
      <c r="AC36" s="38">
        <v>178200000</v>
      </c>
      <c r="AD36" s="450">
        <v>280</v>
      </c>
      <c r="AE36" s="39">
        <v>44578</v>
      </c>
      <c r="AF36" s="98">
        <v>59400000</v>
      </c>
      <c r="AG36" s="29">
        <v>59400000</v>
      </c>
      <c r="AH36" s="313">
        <v>59400000</v>
      </c>
      <c r="AI36" s="342">
        <v>1</v>
      </c>
      <c r="AJ36" s="30">
        <v>44575</v>
      </c>
      <c r="AK36" s="30">
        <v>44578</v>
      </c>
      <c r="AL36" s="30">
        <v>44910</v>
      </c>
      <c r="AM36" s="316"/>
      <c r="AN36" s="316"/>
      <c r="AO36" s="316" t="s">
        <v>18</v>
      </c>
      <c r="AP36" s="54" t="s">
        <v>18</v>
      </c>
      <c r="AQ36" s="54" t="s">
        <v>18</v>
      </c>
      <c r="AR36" s="54" t="s">
        <v>18</v>
      </c>
      <c r="AS36" s="54" t="s">
        <v>18</v>
      </c>
      <c r="AT36" s="54" t="s">
        <v>18</v>
      </c>
      <c r="AU36" s="53" t="s">
        <v>18</v>
      </c>
      <c r="AV36" s="53" t="s">
        <v>18</v>
      </c>
      <c r="AW36" s="53" t="s">
        <v>18</v>
      </c>
      <c r="AX36" s="53" t="s">
        <v>18</v>
      </c>
      <c r="AY36" s="53" t="s">
        <v>18</v>
      </c>
      <c r="AZ36" s="53" t="s">
        <v>18</v>
      </c>
      <c r="BA36" s="53" t="s">
        <v>18</v>
      </c>
      <c r="BB36" s="53" t="s">
        <v>18</v>
      </c>
      <c r="BC36" s="53" t="s">
        <v>18</v>
      </c>
      <c r="BD36" s="53" t="s">
        <v>18</v>
      </c>
      <c r="BE36" s="120"/>
      <c r="BF36" s="120"/>
      <c r="BG36" s="120"/>
      <c r="BH36" s="120"/>
      <c r="BI36" s="33" t="s">
        <v>19</v>
      </c>
      <c r="BJ36" s="33" t="s">
        <v>19</v>
      </c>
      <c r="BK36" s="33" t="s">
        <v>19</v>
      </c>
      <c r="BL36" s="33"/>
      <c r="BM36" s="314">
        <v>1</v>
      </c>
      <c r="BN36" s="56" t="s">
        <v>167</v>
      </c>
      <c r="BO36" s="56" t="s">
        <v>439</v>
      </c>
      <c r="BP36" s="39">
        <v>45107</v>
      </c>
      <c r="BQ36" s="317" t="s">
        <v>440</v>
      </c>
      <c r="BR36" s="501"/>
      <c r="BS36" s="318" t="s">
        <v>206</v>
      </c>
      <c r="BT36" s="33">
        <v>67406</v>
      </c>
      <c r="BU36" s="33"/>
      <c r="BV36" s="33"/>
      <c r="BW36" s="33"/>
      <c r="BX36" s="33"/>
      <c r="BY36" s="33">
        <v>1</v>
      </c>
      <c r="BZ36" s="33">
        <v>1</v>
      </c>
      <c r="CA36" s="33">
        <v>1</v>
      </c>
      <c r="CB36" s="33" t="s">
        <v>157</v>
      </c>
      <c r="CC36" s="3" t="s">
        <v>158</v>
      </c>
      <c r="CD36" s="319">
        <v>44910</v>
      </c>
      <c r="CE36" s="572" t="s">
        <v>32</v>
      </c>
    </row>
    <row r="37" spans="1:84">
      <c r="A37" s="571">
        <v>32</v>
      </c>
      <c r="B37" s="517"/>
      <c r="C37" s="65" t="s">
        <v>441</v>
      </c>
      <c r="D37" s="33">
        <v>2022</v>
      </c>
      <c r="E37" s="33" t="s">
        <v>140</v>
      </c>
      <c r="F37" s="20" t="s">
        <v>442</v>
      </c>
      <c r="G37" s="320" t="s">
        <v>443</v>
      </c>
      <c r="H37" s="1" t="s">
        <v>143</v>
      </c>
      <c r="I37" s="1" t="s">
        <v>144</v>
      </c>
      <c r="J37" s="33" t="s">
        <v>145</v>
      </c>
      <c r="K37" s="33" t="s">
        <v>146</v>
      </c>
      <c r="L37" s="20" t="s">
        <v>444</v>
      </c>
      <c r="M37" s="10" t="s">
        <v>445</v>
      </c>
      <c r="N37" s="14">
        <v>2190</v>
      </c>
      <c r="O37" s="14" t="s">
        <v>317</v>
      </c>
      <c r="P37" s="321">
        <v>1082896812</v>
      </c>
      <c r="Q37" s="1" t="s">
        <v>446</v>
      </c>
      <c r="R37" s="1" t="s">
        <v>150</v>
      </c>
      <c r="S37" s="310" t="s">
        <v>447</v>
      </c>
      <c r="T37" s="310">
        <v>3102807420</v>
      </c>
      <c r="U37" s="26" t="s">
        <v>448</v>
      </c>
      <c r="V37" s="311">
        <v>27720000</v>
      </c>
      <c r="W37" s="118">
        <f t="shared" si="2"/>
        <v>4620000</v>
      </c>
      <c r="X37" s="118">
        <f t="shared" si="3"/>
        <v>154000</v>
      </c>
      <c r="Y37" s="312">
        <v>180</v>
      </c>
      <c r="Z37" s="312">
        <v>6</v>
      </c>
      <c r="AA37" s="36">
        <v>23</v>
      </c>
      <c r="AB37" s="37">
        <v>44572</v>
      </c>
      <c r="AC37" s="38">
        <v>27720000</v>
      </c>
      <c r="AD37" s="450">
        <v>282</v>
      </c>
      <c r="AE37" s="39">
        <v>44578</v>
      </c>
      <c r="AF37" s="98">
        <v>27720000</v>
      </c>
      <c r="AG37" s="29">
        <v>27720000</v>
      </c>
      <c r="AH37" s="116">
        <v>25256000</v>
      </c>
      <c r="AI37" s="325">
        <v>1</v>
      </c>
      <c r="AJ37" s="315">
        <v>44575</v>
      </c>
      <c r="AK37" s="30">
        <v>44579</v>
      </c>
      <c r="AL37" s="30">
        <v>44758</v>
      </c>
      <c r="AM37" s="316" t="s">
        <v>18</v>
      </c>
      <c r="AN37" s="316" t="s">
        <v>18</v>
      </c>
      <c r="AO37" s="316" t="s">
        <v>18</v>
      </c>
      <c r="AP37" s="54" t="s">
        <v>18</v>
      </c>
      <c r="AQ37" s="54" t="s">
        <v>18</v>
      </c>
      <c r="AR37" s="54" t="s">
        <v>18</v>
      </c>
      <c r="AS37" s="54" t="s">
        <v>18</v>
      </c>
      <c r="AT37" s="54" t="s">
        <v>18</v>
      </c>
      <c r="AU37" s="53" t="s">
        <v>18</v>
      </c>
      <c r="AV37" s="53" t="s">
        <v>18</v>
      </c>
      <c r="AW37" s="53" t="s">
        <v>18</v>
      </c>
      <c r="AX37" s="53" t="s">
        <v>18</v>
      </c>
      <c r="AY37" s="53" t="s">
        <v>18</v>
      </c>
      <c r="AZ37" s="53" t="s">
        <v>18</v>
      </c>
      <c r="BA37" s="53" t="s">
        <v>18</v>
      </c>
      <c r="BB37" s="53" t="s">
        <v>18</v>
      </c>
      <c r="BC37" s="53" t="s">
        <v>18</v>
      </c>
      <c r="BD37" s="53" t="s">
        <v>18</v>
      </c>
      <c r="BE37" s="120"/>
      <c r="BF37" s="120"/>
      <c r="BG37" s="120"/>
      <c r="BH37" s="120"/>
      <c r="BI37" s="33" t="s">
        <v>19</v>
      </c>
      <c r="BJ37" s="33" t="s">
        <v>19</v>
      </c>
      <c r="BK37" s="33" t="s">
        <v>19</v>
      </c>
      <c r="BL37" s="33"/>
      <c r="BM37" s="314">
        <v>1</v>
      </c>
      <c r="BN37" s="56" t="s">
        <v>167</v>
      </c>
      <c r="BO37" s="56" t="s">
        <v>449</v>
      </c>
      <c r="BP37" s="39">
        <v>41305</v>
      </c>
      <c r="BQ37" s="317" t="s">
        <v>450</v>
      </c>
      <c r="BR37" s="501"/>
      <c r="BS37" s="318" t="s">
        <v>156</v>
      </c>
      <c r="BT37" s="33">
        <v>66852</v>
      </c>
      <c r="BU37" s="33"/>
      <c r="BV37" s="33"/>
      <c r="BW37" s="33"/>
      <c r="BX37" s="33"/>
      <c r="BY37" s="33">
        <v>1</v>
      </c>
      <c r="BZ37" s="33">
        <v>1</v>
      </c>
      <c r="CA37" s="33">
        <v>1</v>
      </c>
      <c r="CB37" s="33" t="s">
        <v>157</v>
      </c>
      <c r="CC37" s="33" t="s">
        <v>158</v>
      </c>
      <c r="CD37" s="319">
        <v>44758</v>
      </c>
      <c r="CE37" s="572" t="s">
        <v>32</v>
      </c>
    </row>
    <row r="38" spans="1:84">
      <c r="A38" s="571">
        <v>33</v>
      </c>
      <c r="B38" s="517"/>
      <c r="C38" s="65" t="s">
        <v>451</v>
      </c>
      <c r="D38" s="33">
        <v>2022</v>
      </c>
      <c r="E38" s="33" t="s">
        <v>140</v>
      </c>
      <c r="F38" s="20" t="s">
        <v>452</v>
      </c>
      <c r="G38" s="21" t="s">
        <v>453</v>
      </c>
      <c r="H38" s="1" t="s">
        <v>143</v>
      </c>
      <c r="I38" s="1" t="s">
        <v>144</v>
      </c>
      <c r="J38" s="33" t="s">
        <v>145</v>
      </c>
      <c r="K38" s="33" t="s">
        <v>146</v>
      </c>
      <c r="L38" s="20" t="s">
        <v>454</v>
      </c>
      <c r="M38" s="10" t="s">
        <v>272</v>
      </c>
      <c r="N38" s="14">
        <v>2198</v>
      </c>
      <c r="O38" s="14" t="s">
        <v>149</v>
      </c>
      <c r="P38" s="321">
        <v>1015449672</v>
      </c>
      <c r="Q38" s="1" t="s">
        <v>38</v>
      </c>
      <c r="R38" s="1" t="s">
        <v>150</v>
      </c>
      <c r="S38" s="310" t="s">
        <v>455</v>
      </c>
      <c r="T38" s="310">
        <v>3202728662</v>
      </c>
      <c r="U38" s="26" t="s">
        <v>456</v>
      </c>
      <c r="V38" s="311">
        <v>77220000</v>
      </c>
      <c r="W38" s="118">
        <f t="shared" si="2"/>
        <v>7020000</v>
      </c>
      <c r="X38" s="118">
        <f t="shared" si="3"/>
        <v>234000</v>
      </c>
      <c r="Y38" s="312">
        <v>330</v>
      </c>
      <c r="Z38" s="312">
        <v>11</v>
      </c>
      <c r="AA38" s="36">
        <v>17</v>
      </c>
      <c r="AB38" s="37">
        <v>44572</v>
      </c>
      <c r="AC38" s="38">
        <v>77220000</v>
      </c>
      <c r="AD38" s="450">
        <v>283</v>
      </c>
      <c r="AE38" s="39">
        <v>44579</v>
      </c>
      <c r="AF38" s="98">
        <v>77220000</v>
      </c>
      <c r="AG38" s="29">
        <v>84240000</v>
      </c>
      <c r="AH38" s="116">
        <v>80496000</v>
      </c>
      <c r="AI38" s="325">
        <v>0.9556</v>
      </c>
      <c r="AJ38" s="30">
        <v>44578</v>
      </c>
      <c r="AK38" s="30">
        <v>44579</v>
      </c>
      <c r="AL38" s="30">
        <v>44911</v>
      </c>
      <c r="AM38" s="316">
        <v>1</v>
      </c>
      <c r="AN38" s="316" t="s">
        <v>457</v>
      </c>
      <c r="AO38" s="322">
        <v>44941</v>
      </c>
      <c r="AP38" s="54" t="s">
        <v>18</v>
      </c>
      <c r="AQ38" s="54" t="s">
        <v>18</v>
      </c>
      <c r="AR38" s="54" t="s">
        <v>18</v>
      </c>
      <c r="AS38" s="54" t="s">
        <v>18</v>
      </c>
      <c r="AT38" s="54" t="s">
        <v>18</v>
      </c>
      <c r="AU38" s="47">
        <v>1</v>
      </c>
      <c r="AV38" s="47" t="s">
        <v>458</v>
      </c>
      <c r="AW38" s="48">
        <v>44909</v>
      </c>
      <c r="AX38" s="47" t="s">
        <v>243</v>
      </c>
      <c r="AY38" s="47">
        <v>711</v>
      </c>
      <c r="AZ38" s="48">
        <v>44910</v>
      </c>
      <c r="BA38" s="47" t="s">
        <v>458</v>
      </c>
      <c r="BB38" s="47">
        <v>538</v>
      </c>
      <c r="BC38" s="48">
        <v>44904</v>
      </c>
      <c r="BD38" s="47" t="s">
        <v>458</v>
      </c>
      <c r="BE38" s="120"/>
      <c r="BF38" s="120"/>
      <c r="BG38" s="120"/>
      <c r="BH38" s="120"/>
      <c r="BI38" s="33" t="s">
        <v>19</v>
      </c>
      <c r="BJ38" s="33" t="s">
        <v>19</v>
      </c>
      <c r="BK38" s="324"/>
      <c r="BL38" s="33"/>
      <c r="BM38" s="314">
        <v>0.76970000000000005</v>
      </c>
      <c r="BN38" s="56" t="s">
        <v>167</v>
      </c>
      <c r="BO38" s="56" t="s">
        <v>459</v>
      </c>
      <c r="BP38" s="39">
        <v>45107</v>
      </c>
      <c r="BQ38" s="317" t="s">
        <v>460</v>
      </c>
      <c r="BR38" s="501"/>
      <c r="BS38" s="318" t="s">
        <v>279</v>
      </c>
      <c r="BT38" s="33">
        <v>66801</v>
      </c>
      <c r="BU38" s="33"/>
      <c r="BV38" s="33"/>
      <c r="BW38" s="33"/>
      <c r="BX38" s="33"/>
      <c r="BY38" s="33">
        <v>1</v>
      </c>
      <c r="BZ38" s="33">
        <v>1</v>
      </c>
      <c r="CA38" s="33">
        <v>1</v>
      </c>
      <c r="CB38" s="33" t="s">
        <v>157</v>
      </c>
      <c r="CC38" s="33" t="s">
        <v>158</v>
      </c>
      <c r="CD38" s="319">
        <v>44941</v>
      </c>
      <c r="CE38" s="573" t="s">
        <v>461</v>
      </c>
    </row>
    <row r="39" spans="1:84">
      <c r="A39" s="571">
        <v>34</v>
      </c>
      <c r="B39" s="517"/>
      <c r="C39" s="65" t="s">
        <v>462</v>
      </c>
      <c r="D39" s="33">
        <v>2022</v>
      </c>
      <c r="E39" s="33" t="s">
        <v>140</v>
      </c>
      <c r="F39" s="20" t="s">
        <v>463</v>
      </c>
      <c r="G39" s="26" t="s">
        <v>464</v>
      </c>
      <c r="H39" s="1" t="s">
        <v>143</v>
      </c>
      <c r="I39" s="1" t="s">
        <v>144</v>
      </c>
      <c r="J39" s="33" t="s">
        <v>145</v>
      </c>
      <c r="K39" s="33" t="s">
        <v>146</v>
      </c>
      <c r="L39" s="20" t="s">
        <v>465</v>
      </c>
      <c r="M39" s="10" t="s">
        <v>272</v>
      </c>
      <c r="N39" s="14">
        <v>2198</v>
      </c>
      <c r="O39" s="14" t="s">
        <v>149</v>
      </c>
      <c r="P39" s="321">
        <v>65716349</v>
      </c>
      <c r="Q39" s="1" t="s">
        <v>466</v>
      </c>
      <c r="R39" s="1" t="s">
        <v>150</v>
      </c>
      <c r="S39" s="310" t="s">
        <v>467</v>
      </c>
      <c r="T39" s="310">
        <v>3503428662</v>
      </c>
      <c r="U39" s="346" t="s">
        <v>468</v>
      </c>
      <c r="V39" s="311">
        <v>42318000</v>
      </c>
      <c r="W39" s="118">
        <f t="shared" si="2"/>
        <v>7053000</v>
      </c>
      <c r="X39" s="118">
        <f t="shared" si="3"/>
        <v>235100</v>
      </c>
      <c r="Y39" s="312">
        <v>180</v>
      </c>
      <c r="Z39" s="312">
        <v>6</v>
      </c>
      <c r="AA39" s="36">
        <v>318</v>
      </c>
      <c r="AB39" s="37">
        <v>44575</v>
      </c>
      <c r="AC39" s="38">
        <v>42318000</v>
      </c>
      <c r="AD39" s="450">
        <v>327</v>
      </c>
      <c r="AE39" s="39">
        <v>44585</v>
      </c>
      <c r="AF39" s="98">
        <v>42318000</v>
      </c>
      <c r="AG39" s="29">
        <v>42318000</v>
      </c>
      <c r="AH39" s="116">
        <v>41142500</v>
      </c>
      <c r="AI39" s="325">
        <v>0.97219999999999995</v>
      </c>
      <c r="AJ39" s="315">
        <v>44582</v>
      </c>
      <c r="AK39" s="30">
        <v>44596</v>
      </c>
      <c r="AL39" s="30">
        <v>44778</v>
      </c>
      <c r="AM39" s="316" t="s">
        <v>18</v>
      </c>
      <c r="AN39" s="316" t="s">
        <v>18</v>
      </c>
      <c r="AO39" s="316" t="s">
        <v>18</v>
      </c>
      <c r="AP39" s="54" t="s">
        <v>18</v>
      </c>
      <c r="AQ39" s="54" t="s">
        <v>18</v>
      </c>
      <c r="AR39" s="54" t="s">
        <v>18</v>
      </c>
      <c r="AS39" s="54" t="s">
        <v>18</v>
      </c>
      <c r="AT39" s="54" t="s">
        <v>18</v>
      </c>
      <c r="AU39" s="53" t="s">
        <v>18</v>
      </c>
      <c r="AV39" s="53" t="s">
        <v>18</v>
      </c>
      <c r="AW39" s="53" t="s">
        <v>18</v>
      </c>
      <c r="AX39" s="53" t="s">
        <v>18</v>
      </c>
      <c r="AY39" s="53" t="s">
        <v>18</v>
      </c>
      <c r="AZ39" s="53" t="s">
        <v>18</v>
      </c>
      <c r="BA39" s="53" t="s">
        <v>18</v>
      </c>
      <c r="BB39" s="53" t="s">
        <v>18</v>
      </c>
      <c r="BC39" s="53" t="s">
        <v>18</v>
      </c>
      <c r="BD39" s="53" t="s">
        <v>18</v>
      </c>
      <c r="BE39" s="120"/>
      <c r="BF39" s="120"/>
      <c r="BG39" s="120"/>
      <c r="BH39" s="120"/>
      <c r="BI39" s="33" t="s">
        <v>19</v>
      </c>
      <c r="BJ39" s="33" t="s">
        <v>19</v>
      </c>
      <c r="BK39" s="33" t="s">
        <v>19</v>
      </c>
      <c r="BL39" s="33"/>
      <c r="BM39" s="314">
        <v>0.97219999999999995</v>
      </c>
      <c r="BN39" s="56" t="s">
        <v>167</v>
      </c>
      <c r="BO39" s="347" t="s">
        <v>469</v>
      </c>
      <c r="BP39" s="39">
        <v>44957</v>
      </c>
      <c r="BQ39" s="317" t="s">
        <v>278</v>
      </c>
      <c r="BR39" s="501"/>
      <c r="BS39" s="318" t="s">
        <v>279</v>
      </c>
      <c r="BT39" s="33">
        <v>67678</v>
      </c>
      <c r="BU39" s="33"/>
      <c r="BV39" s="33"/>
      <c r="BW39" s="33"/>
      <c r="BX39" s="33"/>
      <c r="BY39" s="33">
        <v>1</v>
      </c>
      <c r="BZ39" s="33">
        <v>1</v>
      </c>
      <c r="CA39" s="33">
        <v>1</v>
      </c>
      <c r="CB39" s="33" t="s">
        <v>157</v>
      </c>
      <c r="CC39" s="33" t="s">
        <v>158</v>
      </c>
      <c r="CD39" s="319">
        <v>44778</v>
      </c>
      <c r="CE39" s="575" t="s">
        <v>415</v>
      </c>
    </row>
    <row r="40" spans="1:84">
      <c r="A40" s="571">
        <v>35</v>
      </c>
      <c r="B40" s="517"/>
      <c r="C40" s="65" t="s">
        <v>470</v>
      </c>
      <c r="D40" s="33">
        <v>2022</v>
      </c>
      <c r="E40" s="33" t="s">
        <v>140</v>
      </c>
      <c r="F40" s="20" t="s">
        <v>471</v>
      </c>
      <c r="G40" s="26" t="s">
        <v>472</v>
      </c>
      <c r="H40" s="1" t="s">
        <v>143</v>
      </c>
      <c r="I40" s="1" t="s">
        <v>144</v>
      </c>
      <c r="J40" s="33" t="s">
        <v>145</v>
      </c>
      <c r="K40" s="33" t="s">
        <v>146</v>
      </c>
      <c r="L40" s="20" t="s">
        <v>473</v>
      </c>
      <c r="M40" s="10" t="s">
        <v>474</v>
      </c>
      <c r="N40" s="14">
        <v>2200</v>
      </c>
      <c r="O40" s="14" t="s">
        <v>149</v>
      </c>
      <c r="P40" s="321">
        <v>1019002889</v>
      </c>
      <c r="Q40" s="1" t="s">
        <v>21</v>
      </c>
      <c r="R40" s="1" t="s">
        <v>150</v>
      </c>
      <c r="S40" s="310" t="s">
        <v>475</v>
      </c>
      <c r="T40" s="310">
        <v>3138557537</v>
      </c>
      <c r="U40" s="26" t="s">
        <v>476</v>
      </c>
      <c r="V40" s="311">
        <v>32400000</v>
      </c>
      <c r="W40" s="118">
        <f t="shared" si="2"/>
        <v>5400000</v>
      </c>
      <c r="X40" s="118">
        <f t="shared" si="3"/>
        <v>180000</v>
      </c>
      <c r="Y40" s="312">
        <v>180</v>
      </c>
      <c r="Z40" s="312">
        <v>6</v>
      </c>
      <c r="AA40" s="36">
        <v>24</v>
      </c>
      <c r="AB40" s="37">
        <v>44572</v>
      </c>
      <c r="AC40" s="38">
        <v>32400000</v>
      </c>
      <c r="AD40" s="450">
        <v>284</v>
      </c>
      <c r="AE40" s="39">
        <v>44579</v>
      </c>
      <c r="AF40" s="98">
        <v>32400000</v>
      </c>
      <c r="AG40" s="29">
        <v>32400000</v>
      </c>
      <c r="AH40" s="313">
        <v>32400000</v>
      </c>
      <c r="AI40" s="342">
        <v>1</v>
      </c>
      <c r="AJ40" s="315">
        <v>44578</v>
      </c>
      <c r="AK40" s="30">
        <v>44579</v>
      </c>
      <c r="AL40" s="30">
        <v>44758</v>
      </c>
      <c r="AM40" s="316" t="s">
        <v>18</v>
      </c>
      <c r="AN40" s="316" t="s">
        <v>18</v>
      </c>
      <c r="AO40" s="316" t="s">
        <v>18</v>
      </c>
      <c r="AP40" s="54" t="s">
        <v>18</v>
      </c>
      <c r="AQ40" s="54" t="s">
        <v>18</v>
      </c>
      <c r="AR40" s="54" t="s">
        <v>18</v>
      </c>
      <c r="AS40" s="54" t="s">
        <v>18</v>
      </c>
      <c r="AT40" s="54" t="s">
        <v>18</v>
      </c>
      <c r="AU40" s="53" t="s">
        <v>18</v>
      </c>
      <c r="AV40" s="53" t="s">
        <v>18</v>
      </c>
      <c r="AW40" s="53" t="s">
        <v>18</v>
      </c>
      <c r="AX40" s="53" t="s">
        <v>18</v>
      </c>
      <c r="AY40" s="53" t="s">
        <v>18</v>
      </c>
      <c r="AZ40" s="53" t="s">
        <v>18</v>
      </c>
      <c r="BA40" s="53" t="s">
        <v>18</v>
      </c>
      <c r="BB40" s="53" t="s">
        <v>18</v>
      </c>
      <c r="BC40" s="53" t="s">
        <v>18</v>
      </c>
      <c r="BD40" s="53" t="s">
        <v>18</v>
      </c>
      <c r="BE40" s="120"/>
      <c r="BF40" s="120"/>
      <c r="BG40" s="120"/>
      <c r="BH40" s="120"/>
      <c r="BI40" s="33" t="s">
        <v>19</v>
      </c>
      <c r="BJ40" s="33" t="s">
        <v>19</v>
      </c>
      <c r="BK40" s="33" t="s">
        <v>19</v>
      </c>
      <c r="BL40" s="33"/>
      <c r="BM40" s="314">
        <v>1</v>
      </c>
      <c r="BN40" s="32" t="s">
        <v>276</v>
      </c>
      <c r="BO40" s="56" t="s">
        <v>477</v>
      </c>
      <c r="BP40" s="39">
        <v>44948</v>
      </c>
      <c r="BQ40" s="317" t="s">
        <v>155</v>
      </c>
      <c r="BR40" s="501"/>
      <c r="BS40" s="318" t="s">
        <v>279</v>
      </c>
      <c r="BT40" s="33">
        <v>66850</v>
      </c>
      <c r="BU40" s="33"/>
      <c r="BV40" s="33"/>
      <c r="BW40" s="33"/>
      <c r="BX40" s="33"/>
      <c r="BY40" s="33">
        <v>1</v>
      </c>
      <c r="BZ40" s="33">
        <v>1</v>
      </c>
      <c r="CA40" s="33">
        <v>1</v>
      </c>
      <c r="CB40" s="33" t="s">
        <v>158</v>
      </c>
      <c r="CC40" s="33" t="s">
        <v>158</v>
      </c>
      <c r="CD40" s="319">
        <v>44758</v>
      </c>
      <c r="CE40" s="572" t="s">
        <v>478</v>
      </c>
    </row>
    <row r="41" spans="1:84">
      <c r="A41" s="571">
        <v>36</v>
      </c>
      <c r="B41" s="517"/>
      <c r="C41" s="65" t="s">
        <v>479</v>
      </c>
      <c r="D41" s="33">
        <v>2022</v>
      </c>
      <c r="E41" s="33" t="s">
        <v>140</v>
      </c>
      <c r="F41" s="20" t="s">
        <v>480</v>
      </c>
      <c r="G41" s="26" t="s">
        <v>481</v>
      </c>
      <c r="H41" s="1" t="s">
        <v>143</v>
      </c>
      <c r="I41" s="1" t="s">
        <v>144</v>
      </c>
      <c r="J41" s="33" t="s">
        <v>145</v>
      </c>
      <c r="K41" s="33" t="s">
        <v>146</v>
      </c>
      <c r="L41" s="20" t="s">
        <v>482</v>
      </c>
      <c r="M41" s="10" t="s">
        <v>483</v>
      </c>
      <c r="N41" s="14">
        <v>2048</v>
      </c>
      <c r="O41" s="14" t="s">
        <v>149</v>
      </c>
      <c r="P41" s="321">
        <v>1072715196</v>
      </c>
      <c r="Q41" s="1" t="s">
        <v>484</v>
      </c>
      <c r="R41" s="1" t="s">
        <v>150</v>
      </c>
      <c r="S41" s="310" t="s">
        <v>485</v>
      </c>
      <c r="T41" s="310">
        <v>3222176277</v>
      </c>
      <c r="U41" s="26" t="s">
        <v>486</v>
      </c>
      <c r="V41" s="311">
        <v>32400000</v>
      </c>
      <c r="W41" s="118">
        <f t="shared" si="2"/>
        <v>5400000</v>
      </c>
      <c r="X41" s="118">
        <f t="shared" si="3"/>
        <v>180000</v>
      </c>
      <c r="Y41" s="312">
        <v>180</v>
      </c>
      <c r="Z41" s="312">
        <v>6</v>
      </c>
      <c r="AA41" s="36">
        <v>20</v>
      </c>
      <c r="AB41" s="37">
        <v>44572</v>
      </c>
      <c r="AC41" s="38">
        <v>32400000</v>
      </c>
      <c r="AD41" s="450">
        <v>289</v>
      </c>
      <c r="AE41" s="39">
        <v>44579</v>
      </c>
      <c r="AF41" s="98">
        <v>32400000</v>
      </c>
      <c r="AG41" s="29">
        <v>32400000</v>
      </c>
      <c r="AH41" s="313">
        <v>32400000</v>
      </c>
      <c r="AI41" s="342">
        <v>1</v>
      </c>
      <c r="AJ41" s="315">
        <v>44578</v>
      </c>
      <c r="AK41" s="30">
        <v>44579</v>
      </c>
      <c r="AL41" s="30">
        <v>44758</v>
      </c>
      <c r="AM41" s="316" t="s">
        <v>18</v>
      </c>
      <c r="AN41" s="316" t="s">
        <v>18</v>
      </c>
      <c r="AO41" s="316" t="s">
        <v>18</v>
      </c>
      <c r="AP41" s="54" t="s">
        <v>18</v>
      </c>
      <c r="AQ41" s="54" t="s">
        <v>18</v>
      </c>
      <c r="AR41" s="54" t="s">
        <v>18</v>
      </c>
      <c r="AS41" s="54" t="s">
        <v>18</v>
      </c>
      <c r="AT41" s="54" t="s">
        <v>18</v>
      </c>
      <c r="AU41" s="53" t="s">
        <v>18</v>
      </c>
      <c r="AV41" s="53" t="s">
        <v>18</v>
      </c>
      <c r="AW41" s="53" t="s">
        <v>18</v>
      </c>
      <c r="AX41" s="53" t="s">
        <v>18</v>
      </c>
      <c r="AY41" s="53" t="s">
        <v>18</v>
      </c>
      <c r="AZ41" s="53" t="s">
        <v>18</v>
      </c>
      <c r="BA41" s="53" t="s">
        <v>18</v>
      </c>
      <c r="BB41" s="53" t="s">
        <v>18</v>
      </c>
      <c r="BC41" s="53" t="s">
        <v>18</v>
      </c>
      <c r="BD41" s="53" t="s">
        <v>18</v>
      </c>
      <c r="BE41" s="120"/>
      <c r="BF41" s="120"/>
      <c r="BG41" s="120"/>
      <c r="BH41" s="120"/>
      <c r="BI41" s="33" t="s">
        <v>19</v>
      </c>
      <c r="BJ41" s="33" t="s">
        <v>19</v>
      </c>
      <c r="BK41" s="33" t="s">
        <v>19</v>
      </c>
      <c r="BL41" s="33"/>
      <c r="BM41" s="314">
        <v>1</v>
      </c>
      <c r="BN41" s="32" t="s">
        <v>276</v>
      </c>
      <c r="BO41" s="56" t="s">
        <v>487</v>
      </c>
      <c r="BP41" s="39">
        <v>44948</v>
      </c>
      <c r="BQ41" s="317" t="s">
        <v>155</v>
      </c>
      <c r="BR41" s="501"/>
      <c r="BS41" s="318" t="s">
        <v>279</v>
      </c>
      <c r="BT41" s="33">
        <v>66837</v>
      </c>
      <c r="BU41" s="33"/>
      <c r="BV41" s="33"/>
      <c r="BW41" s="33"/>
      <c r="BX41" s="33"/>
      <c r="BY41" s="33">
        <v>1</v>
      </c>
      <c r="BZ41" s="33">
        <v>1</v>
      </c>
      <c r="CA41" s="33">
        <v>1</v>
      </c>
      <c r="CB41" s="33" t="s">
        <v>158</v>
      </c>
      <c r="CC41" s="33" t="s">
        <v>158</v>
      </c>
      <c r="CD41" s="319">
        <v>44758</v>
      </c>
      <c r="CE41" s="572" t="s">
        <v>488</v>
      </c>
      <c r="CF41" s="60"/>
    </row>
    <row r="42" spans="1:84">
      <c r="A42" s="571">
        <v>37</v>
      </c>
      <c r="B42" s="517"/>
      <c r="C42" s="65" t="s">
        <v>489</v>
      </c>
      <c r="D42" s="33">
        <v>2022</v>
      </c>
      <c r="E42" s="33" t="s">
        <v>140</v>
      </c>
      <c r="F42" s="20" t="s">
        <v>490</v>
      </c>
      <c r="G42" s="26" t="s">
        <v>491</v>
      </c>
      <c r="H42" s="1" t="s">
        <v>143</v>
      </c>
      <c r="I42" s="1" t="s">
        <v>144</v>
      </c>
      <c r="J42" s="33" t="s">
        <v>145</v>
      </c>
      <c r="K42" s="33" t="s">
        <v>146</v>
      </c>
      <c r="L42" s="20" t="s">
        <v>435</v>
      </c>
      <c r="M42" s="10" t="s">
        <v>236</v>
      </c>
      <c r="N42" s="14">
        <v>2198</v>
      </c>
      <c r="O42" s="14" t="s">
        <v>149</v>
      </c>
      <c r="P42" s="20">
        <v>1019047566</v>
      </c>
      <c r="Q42" s="1" t="s">
        <v>492</v>
      </c>
      <c r="R42" s="1" t="s">
        <v>150</v>
      </c>
      <c r="S42" s="310" t="s">
        <v>493</v>
      </c>
      <c r="T42" s="310">
        <v>3028277036</v>
      </c>
      <c r="U42" s="320" t="s">
        <v>365</v>
      </c>
      <c r="V42" s="311">
        <v>59400000</v>
      </c>
      <c r="W42" s="118">
        <f t="shared" si="2"/>
        <v>5400000</v>
      </c>
      <c r="X42" s="118">
        <f t="shared" si="3"/>
        <v>180000</v>
      </c>
      <c r="Y42" s="312">
        <v>330</v>
      </c>
      <c r="Z42" s="312">
        <v>11</v>
      </c>
      <c r="AA42" s="36">
        <v>317</v>
      </c>
      <c r="AB42" s="37">
        <v>44575</v>
      </c>
      <c r="AC42" s="38">
        <v>178200000</v>
      </c>
      <c r="AD42" s="450">
        <v>288</v>
      </c>
      <c r="AE42" s="39">
        <v>44579</v>
      </c>
      <c r="AF42" s="98">
        <v>59400000</v>
      </c>
      <c r="AG42" s="29">
        <v>64620000</v>
      </c>
      <c r="AH42" s="313">
        <v>59400000</v>
      </c>
      <c r="AI42" s="342">
        <v>1</v>
      </c>
      <c r="AJ42" s="30">
        <v>44578</v>
      </c>
      <c r="AK42" s="30">
        <v>44579</v>
      </c>
      <c r="AL42" s="30">
        <v>44911</v>
      </c>
      <c r="AM42" s="316">
        <v>1</v>
      </c>
      <c r="AN42" s="316" t="s">
        <v>494</v>
      </c>
      <c r="AO42" s="322">
        <v>44941</v>
      </c>
      <c r="AP42" s="54" t="s">
        <v>18</v>
      </c>
      <c r="AQ42" s="54" t="s">
        <v>18</v>
      </c>
      <c r="AR42" s="54" t="s">
        <v>18</v>
      </c>
      <c r="AS42" s="54" t="s">
        <v>18</v>
      </c>
      <c r="AT42" s="54" t="s">
        <v>18</v>
      </c>
      <c r="AU42" s="47">
        <v>1</v>
      </c>
      <c r="AV42" s="47" t="s">
        <v>30</v>
      </c>
      <c r="AW42" s="48">
        <v>44910</v>
      </c>
      <c r="AX42" s="47" t="s">
        <v>243</v>
      </c>
      <c r="AY42" s="47">
        <v>716</v>
      </c>
      <c r="AZ42" s="48">
        <v>44911</v>
      </c>
      <c r="BA42" s="47" t="s">
        <v>30</v>
      </c>
      <c r="BB42" s="47">
        <v>544</v>
      </c>
      <c r="BC42" s="48">
        <v>44907</v>
      </c>
      <c r="BD42" s="348">
        <v>5400000</v>
      </c>
      <c r="BE42" s="120"/>
      <c r="BF42" s="120"/>
      <c r="BG42" s="120"/>
      <c r="BH42" s="120"/>
      <c r="BI42" s="33" t="s">
        <v>19</v>
      </c>
      <c r="BJ42" s="33" t="s">
        <v>19</v>
      </c>
      <c r="BK42" s="324"/>
      <c r="BL42" s="33"/>
      <c r="BM42" s="314">
        <v>1</v>
      </c>
      <c r="BN42" s="56" t="s">
        <v>167</v>
      </c>
      <c r="BO42" s="56" t="s">
        <v>495</v>
      </c>
      <c r="BP42" s="39">
        <v>45094</v>
      </c>
      <c r="BQ42" s="317" t="s">
        <v>496</v>
      </c>
      <c r="BR42" s="501"/>
      <c r="BS42" s="318" t="s">
        <v>206</v>
      </c>
      <c r="BT42" s="33">
        <v>67406</v>
      </c>
      <c r="BU42" s="33"/>
      <c r="BV42" s="33"/>
      <c r="BW42" s="33"/>
      <c r="BX42" s="33"/>
      <c r="BY42" s="33">
        <v>1</v>
      </c>
      <c r="BZ42" s="33">
        <v>1</v>
      </c>
      <c r="CA42" s="33">
        <v>1</v>
      </c>
      <c r="CB42" s="33" t="s">
        <v>157</v>
      </c>
      <c r="CC42" s="33" t="s">
        <v>158</v>
      </c>
      <c r="CD42" s="323">
        <v>44941</v>
      </c>
      <c r="CE42" s="572" t="s">
        <v>497</v>
      </c>
    </row>
    <row r="43" spans="1:84">
      <c r="A43" s="571">
        <v>38</v>
      </c>
      <c r="B43" s="517"/>
      <c r="C43" s="65" t="s">
        <v>498</v>
      </c>
      <c r="D43" s="33">
        <v>2022</v>
      </c>
      <c r="E43" s="33" t="s">
        <v>140</v>
      </c>
      <c r="F43" s="20" t="s">
        <v>499</v>
      </c>
      <c r="G43" s="26" t="s">
        <v>500</v>
      </c>
      <c r="H43" s="1" t="s">
        <v>143</v>
      </c>
      <c r="I43" s="1" t="s">
        <v>144</v>
      </c>
      <c r="J43" s="33" t="s">
        <v>145</v>
      </c>
      <c r="K43" s="33" t="s">
        <v>146</v>
      </c>
      <c r="L43" s="345" t="s">
        <v>501</v>
      </c>
      <c r="M43" s="10" t="s">
        <v>236</v>
      </c>
      <c r="N43" s="14">
        <v>2198</v>
      </c>
      <c r="O43" s="14" t="s">
        <v>149</v>
      </c>
      <c r="P43" s="20">
        <v>1016009101</v>
      </c>
      <c r="Q43" s="1" t="s">
        <v>502</v>
      </c>
      <c r="R43" s="1" t="s">
        <v>150</v>
      </c>
      <c r="S43" s="310" t="s">
        <v>503</v>
      </c>
      <c r="T43" s="310">
        <v>3204770154</v>
      </c>
      <c r="U43" s="26" t="s">
        <v>504</v>
      </c>
      <c r="V43" s="311">
        <v>27720000</v>
      </c>
      <c r="W43" s="118">
        <f t="shared" si="2"/>
        <v>4620000</v>
      </c>
      <c r="X43" s="118">
        <f t="shared" si="3"/>
        <v>154000</v>
      </c>
      <c r="Y43" s="312">
        <v>180</v>
      </c>
      <c r="Z43" s="312">
        <v>6</v>
      </c>
      <c r="AA43" s="36">
        <v>304</v>
      </c>
      <c r="AB43" s="37">
        <v>44574</v>
      </c>
      <c r="AC43" s="38">
        <v>55440000</v>
      </c>
      <c r="AD43" s="450">
        <v>285</v>
      </c>
      <c r="AE43" s="39">
        <v>44579</v>
      </c>
      <c r="AF43" s="98">
        <v>55440000</v>
      </c>
      <c r="AG43" s="29">
        <v>27720000</v>
      </c>
      <c r="AH43" s="116">
        <v>25256000</v>
      </c>
      <c r="AI43" s="325">
        <v>0.91110000000000002</v>
      </c>
      <c r="AJ43" s="315">
        <v>44578</v>
      </c>
      <c r="AK43" s="30">
        <v>44579</v>
      </c>
      <c r="AL43" s="30">
        <v>44758</v>
      </c>
      <c r="AM43" s="316" t="s">
        <v>18</v>
      </c>
      <c r="AN43" s="316" t="s">
        <v>18</v>
      </c>
      <c r="AO43" s="316" t="s">
        <v>18</v>
      </c>
      <c r="AP43" s="54" t="s">
        <v>18</v>
      </c>
      <c r="AQ43" s="54" t="s">
        <v>18</v>
      </c>
      <c r="AR43" s="54" t="s">
        <v>18</v>
      </c>
      <c r="AS43" s="54" t="s">
        <v>18</v>
      </c>
      <c r="AT43" s="54" t="s">
        <v>18</v>
      </c>
      <c r="AU43" s="53" t="s">
        <v>18</v>
      </c>
      <c r="AV43" s="53" t="s">
        <v>18</v>
      </c>
      <c r="AW43" s="53" t="s">
        <v>18</v>
      </c>
      <c r="AX43" s="53" t="s">
        <v>18</v>
      </c>
      <c r="AY43" s="53" t="s">
        <v>18</v>
      </c>
      <c r="AZ43" s="53" t="s">
        <v>18</v>
      </c>
      <c r="BA43" s="53" t="s">
        <v>18</v>
      </c>
      <c r="BB43" s="53" t="s">
        <v>18</v>
      </c>
      <c r="BC43" s="53" t="s">
        <v>18</v>
      </c>
      <c r="BD43" s="53" t="s">
        <v>18</v>
      </c>
      <c r="BE43" s="120"/>
      <c r="BF43" s="120"/>
      <c r="BG43" s="120"/>
      <c r="BH43" s="120"/>
      <c r="BI43" s="33" t="s">
        <v>19</v>
      </c>
      <c r="BJ43" s="33" t="s">
        <v>19</v>
      </c>
      <c r="BK43" s="33" t="s">
        <v>19</v>
      </c>
      <c r="BL43" s="33"/>
      <c r="BM43" s="314">
        <v>0.91110000000000002</v>
      </c>
      <c r="BN43" s="56" t="s">
        <v>167</v>
      </c>
      <c r="BO43" s="56" t="s">
        <v>505</v>
      </c>
      <c r="BP43" s="39">
        <v>44943</v>
      </c>
      <c r="BQ43" s="317" t="s">
        <v>506</v>
      </c>
      <c r="BR43" s="501"/>
      <c r="BS43" s="318" t="s">
        <v>206</v>
      </c>
      <c r="BT43" s="33">
        <v>67784</v>
      </c>
      <c r="BU43" s="33"/>
      <c r="BV43" s="33"/>
      <c r="BW43" s="33"/>
      <c r="BX43" s="33"/>
      <c r="BY43" s="33">
        <v>1</v>
      </c>
      <c r="BZ43" s="33">
        <v>1</v>
      </c>
      <c r="CA43" s="33">
        <v>1</v>
      </c>
      <c r="CB43" s="33" t="s">
        <v>157</v>
      </c>
      <c r="CC43" s="33" t="s">
        <v>158</v>
      </c>
      <c r="CD43" s="319">
        <v>44758</v>
      </c>
      <c r="CE43" s="572" t="s">
        <v>31</v>
      </c>
    </row>
    <row r="44" spans="1:84">
      <c r="A44" s="571">
        <v>39</v>
      </c>
      <c r="B44" s="517"/>
      <c r="C44" s="65" t="s">
        <v>507</v>
      </c>
      <c r="D44" s="33">
        <v>2022</v>
      </c>
      <c r="E44" s="33" t="s">
        <v>140</v>
      </c>
      <c r="F44" s="20" t="s">
        <v>508</v>
      </c>
      <c r="G44" s="26" t="s">
        <v>509</v>
      </c>
      <c r="H44" s="1" t="s">
        <v>143</v>
      </c>
      <c r="I44" s="1" t="s">
        <v>210</v>
      </c>
      <c r="J44" s="33" t="s">
        <v>145</v>
      </c>
      <c r="K44" s="33" t="s">
        <v>146</v>
      </c>
      <c r="L44" s="20" t="s">
        <v>510</v>
      </c>
      <c r="M44" s="10" t="s">
        <v>511</v>
      </c>
      <c r="N44" s="14">
        <v>2199</v>
      </c>
      <c r="O44" s="14" t="s">
        <v>149</v>
      </c>
      <c r="P44" s="20">
        <v>1013632075</v>
      </c>
      <c r="Q44" s="1" t="s">
        <v>512</v>
      </c>
      <c r="R44" s="1" t="s">
        <v>150</v>
      </c>
      <c r="S44" s="310" t="s">
        <v>513</v>
      </c>
      <c r="T44" s="310">
        <v>3167370449</v>
      </c>
      <c r="U44" s="26" t="s">
        <v>514</v>
      </c>
      <c r="V44" s="311">
        <v>14760000</v>
      </c>
      <c r="W44" s="118">
        <f t="shared" si="2"/>
        <v>2460000</v>
      </c>
      <c r="X44" s="118">
        <f t="shared" si="3"/>
        <v>82000</v>
      </c>
      <c r="Y44" s="312">
        <v>180</v>
      </c>
      <c r="Z44" s="312">
        <v>6</v>
      </c>
      <c r="AA44" s="36">
        <v>319</v>
      </c>
      <c r="AB44" s="37">
        <v>44575</v>
      </c>
      <c r="AC44" s="38">
        <v>14760000</v>
      </c>
      <c r="AD44" s="450">
        <v>298</v>
      </c>
      <c r="AE44" s="39">
        <v>44580</v>
      </c>
      <c r="AF44" s="98">
        <v>14760000</v>
      </c>
      <c r="AG44" s="29">
        <v>14760000</v>
      </c>
      <c r="AH44" s="313">
        <v>14760000</v>
      </c>
      <c r="AI44" s="342">
        <v>1</v>
      </c>
      <c r="AJ44" s="315">
        <v>44579</v>
      </c>
      <c r="AK44" s="30">
        <v>44580</v>
      </c>
      <c r="AL44" s="30">
        <v>44759</v>
      </c>
      <c r="AM44" s="316" t="s">
        <v>18</v>
      </c>
      <c r="AN44" s="316" t="s">
        <v>18</v>
      </c>
      <c r="AO44" s="316" t="s">
        <v>18</v>
      </c>
      <c r="AP44" s="54" t="s">
        <v>18</v>
      </c>
      <c r="AQ44" s="54" t="s">
        <v>18</v>
      </c>
      <c r="AR44" s="54" t="s">
        <v>18</v>
      </c>
      <c r="AS44" s="54" t="s">
        <v>18</v>
      </c>
      <c r="AT44" s="54" t="s">
        <v>18</v>
      </c>
      <c r="AU44" s="53" t="s">
        <v>18</v>
      </c>
      <c r="AV44" s="53" t="s">
        <v>18</v>
      </c>
      <c r="AW44" s="53" t="s">
        <v>18</v>
      </c>
      <c r="AX44" s="53" t="s">
        <v>18</v>
      </c>
      <c r="AY44" s="53" t="s">
        <v>18</v>
      </c>
      <c r="AZ44" s="53" t="s">
        <v>18</v>
      </c>
      <c r="BA44" s="53" t="s">
        <v>18</v>
      </c>
      <c r="BB44" s="53" t="s">
        <v>18</v>
      </c>
      <c r="BC44" s="53" t="s">
        <v>18</v>
      </c>
      <c r="BD44" s="53" t="s">
        <v>18</v>
      </c>
      <c r="BE44" s="120"/>
      <c r="BF44" s="120"/>
      <c r="BG44" s="120"/>
      <c r="BH44" s="120"/>
      <c r="BI44" s="33" t="s">
        <v>19</v>
      </c>
      <c r="BJ44" s="33" t="s">
        <v>19</v>
      </c>
      <c r="BK44" s="33" t="s">
        <v>19</v>
      </c>
      <c r="BL44" s="33"/>
      <c r="BM44" s="314">
        <v>1</v>
      </c>
      <c r="BN44" s="56" t="s">
        <v>167</v>
      </c>
      <c r="BO44" s="56" t="s">
        <v>515</v>
      </c>
      <c r="BP44" s="39">
        <v>44943</v>
      </c>
      <c r="BQ44" s="317" t="s">
        <v>450</v>
      </c>
      <c r="BR44" s="501"/>
      <c r="BS44" s="318" t="s">
        <v>216</v>
      </c>
      <c r="BT44" s="33">
        <v>68134</v>
      </c>
      <c r="BU44" s="33"/>
      <c r="BV44" s="33"/>
      <c r="BW44" s="33"/>
      <c r="BX44" s="33"/>
      <c r="BY44" s="33">
        <v>1</v>
      </c>
      <c r="BZ44" s="33">
        <v>1</v>
      </c>
      <c r="CA44" s="33">
        <v>1</v>
      </c>
      <c r="CB44" s="33" t="s">
        <v>158</v>
      </c>
      <c r="CC44" s="33" t="s">
        <v>158</v>
      </c>
      <c r="CD44" s="319">
        <v>44759</v>
      </c>
      <c r="CE44" s="572" t="s">
        <v>488</v>
      </c>
    </row>
    <row r="45" spans="1:84">
      <c r="A45" s="571">
        <v>40</v>
      </c>
      <c r="B45" s="517"/>
      <c r="C45" s="65" t="s">
        <v>516</v>
      </c>
      <c r="D45" s="33">
        <v>2022</v>
      </c>
      <c r="E45" s="33" t="s">
        <v>140</v>
      </c>
      <c r="F45" s="20" t="s">
        <v>517</v>
      </c>
      <c r="G45" s="349" t="s">
        <v>518</v>
      </c>
      <c r="H45" s="1" t="s">
        <v>143</v>
      </c>
      <c r="I45" s="1" t="s">
        <v>210</v>
      </c>
      <c r="J45" s="33" t="s">
        <v>145</v>
      </c>
      <c r="K45" s="33" t="s">
        <v>146</v>
      </c>
      <c r="L45" s="20" t="s">
        <v>211</v>
      </c>
      <c r="M45" s="10" t="s">
        <v>519</v>
      </c>
      <c r="N45" s="14">
        <v>2198</v>
      </c>
      <c r="O45" s="14" t="s">
        <v>149</v>
      </c>
      <c r="P45" s="20">
        <v>101422250</v>
      </c>
      <c r="Q45" s="1" t="s">
        <v>520</v>
      </c>
      <c r="R45" s="1" t="s">
        <v>150</v>
      </c>
      <c r="S45" s="310" t="s">
        <v>521</v>
      </c>
      <c r="T45" s="310">
        <v>3229454668</v>
      </c>
      <c r="U45" s="26" t="s">
        <v>522</v>
      </c>
      <c r="V45" s="311">
        <v>16740000</v>
      </c>
      <c r="W45" s="118">
        <f t="shared" si="2"/>
        <v>2790000</v>
      </c>
      <c r="X45" s="118">
        <f t="shared" si="3"/>
        <v>93000</v>
      </c>
      <c r="Y45" s="312">
        <v>180</v>
      </c>
      <c r="Z45" s="312">
        <v>6</v>
      </c>
      <c r="AA45" s="36">
        <v>9</v>
      </c>
      <c r="AB45" s="37">
        <v>44572</v>
      </c>
      <c r="AC45" s="38">
        <v>33480000</v>
      </c>
      <c r="AD45" s="450">
        <v>304</v>
      </c>
      <c r="AE45" s="39">
        <v>44580</v>
      </c>
      <c r="AF45" s="98">
        <v>16740000</v>
      </c>
      <c r="AG45" s="29">
        <v>16740000</v>
      </c>
      <c r="AH45" s="116">
        <v>14694000</v>
      </c>
      <c r="AI45" s="325">
        <v>0.87780000000000002</v>
      </c>
      <c r="AJ45" s="315">
        <v>44579</v>
      </c>
      <c r="AK45" s="30">
        <v>44585</v>
      </c>
      <c r="AL45" s="30">
        <v>44764</v>
      </c>
      <c r="AM45" s="316" t="s">
        <v>18</v>
      </c>
      <c r="AN45" s="316" t="s">
        <v>18</v>
      </c>
      <c r="AO45" s="316" t="s">
        <v>18</v>
      </c>
      <c r="AP45" s="54" t="s">
        <v>18</v>
      </c>
      <c r="AQ45" s="54" t="s">
        <v>18</v>
      </c>
      <c r="AR45" s="54" t="s">
        <v>18</v>
      </c>
      <c r="AS45" s="54" t="s">
        <v>18</v>
      </c>
      <c r="AT45" s="54" t="s">
        <v>18</v>
      </c>
      <c r="AU45" s="53" t="s">
        <v>18</v>
      </c>
      <c r="AV45" s="53" t="s">
        <v>18</v>
      </c>
      <c r="AW45" s="53" t="s">
        <v>18</v>
      </c>
      <c r="AX45" s="53" t="s">
        <v>18</v>
      </c>
      <c r="AY45" s="53" t="s">
        <v>18</v>
      </c>
      <c r="AZ45" s="53" t="s">
        <v>18</v>
      </c>
      <c r="BA45" s="53" t="s">
        <v>18</v>
      </c>
      <c r="BB45" s="53" t="s">
        <v>18</v>
      </c>
      <c r="BC45" s="53" t="s">
        <v>18</v>
      </c>
      <c r="BD45" s="53" t="s">
        <v>18</v>
      </c>
      <c r="BE45" s="120"/>
      <c r="BF45" s="120"/>
      <c r="BG45" s="120"/>
      <c r="BH45" s="120"/>
      <c r="BI45" s="33" t="s">
        <v>19</v>
      </c>
      <c r="BJ45" s="33" t="s">
        <v>19</v>
      </c>
      <c r="BK45" s="33" t="s">
        <v>19</v>
      </c>
      <c r="BL45" s="33"/>
      <c r="BM45" s="314">
        <v>0.87780000000000002</v>
      </c>
      <c r="BN45" s="56" t="s">
        <v>167</v>
      </c>
      <c r="BO45" s="56" t="s">
        <v>523</v>
      </c>
      <c r="BP45" s="39">
        <v>44943</v>
      </c>
      <c r="BQ45" s="317" t="s">
        <v>155</v>
      </c>
      <c r="BR45" s="501"/>
      <c r="BS45" s="318" t="s">
        <v>216</v>
      </c>
      <c r="BT45" s="33">
        <v>67158</v>
      </c>
      <c r="BU45" s="33"/>
      <c r="BV45" s="33"/>
      <c r="BW45" s="33"/>
      <c r="BX45" s="33"/>
      <c r="BY45" s="33">
        <v>1</v>
      </c>
      <c r="BZ45" s="33">
        <v>1</v>
      </c>
      <c r="CA45" s="33">
        <v>1</v>
      </c>
      <c r="CB45" s="33" t="s">
        <v>157</v>
      </c>
      <c r="CC45" s="33" t="s">
        <v>158</v>
      </c>
      <c r="CD45" s="319">
        <v>44764</v>
      </c>
      <c r="CE45" s="575" t="s">
        <v>415</v>
      </c>
    </row>
    <row r="46" spans="1:84">
      <c r="A46" s="571">
        <v>41</v>
      </c>
      <c r="B46" s="517"/>
      <c r="C46" s="65" t="s">
        <v>524</v>
      </c>
      <c r="D46" s="33">
        <v>2022</v>
      </c>
      <c r="E46" s="33" t="s">
        <v>140</v>
      </c>
      <c r="F46" s="20" t="s">
        <v>525</v>
      </c>
      <c r="G46" s="320" t="s">
        <v>526</v>
      </c>
      <c r="H46" s="1" t="s">
        <v>143</v>
      </c>
      <c r="I46" s="1" t="s">
        <v>210</v>
      </c>
      <c r="J46" s="33" t="s">
        <v>145</v>
      </c>
      <c r="K46" s="33" t="s">
        <v>146</v>
      </c>
      <c r="L46" s="20" t="s">
        <v>426</v>
      </c>
      <c r="M46" s="10" t="s">
        <v>221</v>
      </c>
      <c r="N46" s="14">
        <v>2198</v>
      </c>
      <c r="O46" s="14" t="s">
        <v>317</v>
      </c>
      <c r="P46" s="20">
        <v>79392568</v>
      </c>
      <c r="Q46" s="1" t="s">
        <v>527</v>
      </c>
      <c r="R46" s="1" t="s">
        <v>150</v>
      </c>
      <c r="S46" s="310" t="s">
        <v>528</v>
      </c>
      <c r="T46" s="310">
        <v>3041159374</v>
      </c>
      <c r="U46" s="344"/>
      <c r="V46" s="311">
        <v>14760000</v>
      </c>
      <c r="W46" s="118">
        <f t="shared" si="2"/>
        <v>2460000</v>
      </c>
      <c r="X46" s="118">
        <f t="shared" si="3"/>
        <v>82000</v>
      </c>
      <c r="Y46" s="312">
        <v>180</v>
      </c>
      <c r="Z46" s="312">
        <v>6</v>
      </c>
      <c r="AA46" s="36">
        <v>329</v>
      </c>
      <c r="AB46" s="37">
        <v>44575</v>
      </c>
      <c r="AC46" s="38">
        <v>29520000</v>
      </c>
      <c r="AD46" s="450">
        <v>292</v>
      </c>
      <c r="AE46" s="39">
        <v>44580</v>
      </c>
      <c r="AF46" s="98">
        <v>14760000</v>
      </c>
      <c r="AG46" s="29">
        <v>14760000</v>
      </c>
      <c r="AH46" s="116">
        <v>13366000</v>
      </c>
      <c r="AI46" s="325">
        <v>0.90559999999999996</v>
      </c>
      <c r="AJ46" s="315">
        <v>44579</v>
      </c>
      <c r="AK46" s="30">
        <v>44580</v>
      </c>
      <c r="AL46" s="30">
        <v>44759</v>
      </c>
      <c r="AM46" s="316" t="s">
        <v>18</v>
      </c>
      <c r="AN46" s="316" t="s">
        <v>18</v>
      </c>
      <c r="AO46" s="316" t="s">
        <v>18</v>
      </c>
      <c r="AP46" s="54" t="s">
        <v>18</v>
      </c>
      <c r="AQ46" s="54" t="s">
        <v>18</v>
      </c>
      <c r="AR46" s="54" t="s">
        <v>18</v>
      </c>
      <c r="AS46" s="54" t="s">
        <v>18</v>
      </c>
      <c r="AT46" s="54" t="s">
        <v>18</v>
      </c>
      <c r="AU46" s="53" t="s">
        <v>18</v>
      </c>
      <c r="AV46" s="53" t="s">
        <v>18</v>
      </c>
      <c r="AW46" s="53" t="s">
        <v>18</v>
      </c>
      <c r="AX46" s="53" t="s">
        <v>18</v>
      </c>
      <c r="AY46" s="53" t="s">
        <v>18</v>
      </c>
      <c r="AZ46" s="53" t="s">
        <v>18</v>
      </c>
      <c r="BA46" s="53" t="s">
        <v>18</v>
      </c>
      <c r="BB46" s="53" t="s">
        <v>18</v>
      </c>
      <c r="BC46" s="53" t="s">
        <v>18</v>
      </c>
      <c r="BD46" s="53" t="s">
        <v>18</v>
      </c>
      <c r="BE46" s="120"/>
      <c r="BF46" s="120"/>
      <c r="BG46" s="120"/>
      <c r="BH46" s="120"/>
      <c r="BI46" s="33" t="s">
        <v>19</v>
      </c>
      <c r="BJ46" s="33" t="s">
        <v>19</v>
      </c>
      <c r="BK46" s="33" t="s">
        <v>19</v>
      </c>
      <c r="BL46" s="33"/>
      <c r="BM46" s="314">
        <v>0.90559999999999996</v>
      </c>
      <c r="BN46" s="56" t="s">
        <v>180</v>
      </c>
      <c r="BO46" s="56" t="s">
        <v>529</v>
      </c>
      <c r="BP46" s="39">
        <v>44950</v>
      </c>
      <c r="BQ46" s="317" t="s">
        <v>321</v>
      </c>
      <c r="BR46" s="501"/>
      <c r="BS46" s="318" t="s">
        <v>170</v>
      </c>
      <c r="BT46" s="33">
        <v>67774</v>
      </c>
      <c r="BU46" s="33"/>
      <c r="BV46" s="33"/>
      <c r="BW46" s="33"/>
      <c r="BX46" s="33"/>
      <c r="BY46" s="33">
        <v>1</v>
      </c>
      <c r="BZ46" s="33">
        <v>1</v>
      </c>
      <c r="CA46" s="33">
        <v>1</v>
      </c>
      <c r="CB46" s="33" t="s">
        <v>157</v>
      </c>
      <c r="CC46" s="33" t="s">
        <v>158</v>
      </c>
      <c r="CD46" s="319">
        <v>44759</v>
      </c>
      <c r="CE46" s="572" t="s">
        <v>31</v>
      </c>
    </row>
    <row r="47" spans="1:84">
      <c r="A47" s="571">
        <v>42</v>
      </c>
      <c r="B47" s="517"/>
      <c r="C47" s="65" t="s">
        <v>530</v>
      </c>
      <c r="D47" s="33">
        <v>2022</v>
      </c>
      <c r="E47" s="33" t="s">
        <v>140</v>
      </c>
      <c r="F47" s="20" t="s">
        <v>531</v>
      </c>
      <c r="G47" s="320" t="s">
        <v>532</v>
      </c>
      <c r="H47" s="1" t="s">
        <v>143</v>
      </c>
      <c r="I47" s="1" t="s">
        <v>210</v>
      </c>
      <c r="J47" s="33" t="s">
        <v>145</v>
      </c>
      <c r="K47" s="33" t="s">
        <v>146</v>
      </c>
      <c r="L47" s="20" t="s">
        <v>316</v>
      </c>
      <c r="M47" s="10" t="s">
        <v>221</v>
      </c>
      <c r="N47" s="14">
        <v>2198</v>
      </c>
      <c r="O47" s="14" t="s">
        <v>317</v>
      </c>
      <c r="P47" s="20">
        <v>71594128</v>
      </c>
      <c r="Q47" s="1" t="s">
        <v>46</v>
      </c>
      <c r="R47" s="1" t="s">
        <v>150</v>
      </c>
      <c r="S47" s="310" t="s">
        <v>533</v>
      </c>
      <c r="T47" s="310">
        <v>3007775006</v>
      </c>
      <c r="U47" s="344"/>
      <c r="V47" s="311">
        <v>16200000</v>
      </c>
      <c r="W47" s="118">
        <f t="shared" si="2"/>
        <v>2700000</v>
      </c>
      <c r="X47" s="118">
        <f t="shared" si="3"/>
        <v>90000</v>
      </c>
      <c r="Y47" s="312">
        <v>180</v>
      </c>
      <c r="Z47" s="312">
        <v>6</v>
      </c>
      <c r="AA47" s="36">
        <v>3</v>
      </c>
      <c r="AB47" s="37">
        <v>44565</v>
      </c>
      <c r="AC47" s="38">
        <v>32400000</v>
      </c>
      <c r="AD47" s="450">
        <v>293</v>
      </c>
      <c r="AE47" s="39">
        <v>44580</v>
      </c>
      <c r="AF47" s="98">
        <v>16200000</v>
      </c>
      <c r="AG47" s="29">
        <v>16200000</v>
      </c>
      <c r="AH47" s="116">
        <v>14670000</v>
      </c>
      <c r="AI47" s="325">
        <v>0.90559999999999996</v>
      </c>
      <c r="AJ47" s="315">
        <v>44579</v>
      </c>
      <c r="AK47" s="30">
        <v>44580</v>
      </c>
      <c r="AL47" s="30">
        <v>44759</v>
      </c>
      <c r="AM47" s="316" t="s">
        <v>18</v>
      </c>
      <c r="AN47" s="316" t="s">
        <v>18</v>
      </c>
      <c r="AO47" s="316" t="s">
        <v>18</v>
      </c>
      <c r="AP47" s="54" t="s">
        <v>18</v>
      </c>
      <c r="AQ47" s="54" t="s">
        <v>18</v>
      </c>
      <c r="AR47" s="54" t="s">
        <v>18</v>
      </c>
      <c r="AS47" s="54" t="s">
        <v>18</v>
      </c>
      <c r="AT47" s="54" t="s">
        <v>18</v>
      </c>
      <c r="AU47" s="53" t="s">
        <v>18</v>
      </c>
      <c r="AV47" s="53" t="s">
        <v>18</v>
      </c>
      <c r="AW47" s="53" t="s">
        <v>18</v>
      </c>
      <c r="AX47" s="53" t="s">
        <v>18</v>
      </c>
      <c r="AY47" s="53" t="s">
        <v>18</v>
      </c>
      <c r="AZ47" s="53" t="s">
        <v>18</v>
      </c>
      <c r="BA47" s="53" t="s">
        <v>18</v>
      </c>
      <c r="BB47" s="53" t="s">
        <v>18</v>
      </c>
      <c r="BC47" s="53" t="s">
        <v>18</v>
      </c>
      <c r="BD47" s="53" t="s">
        <v>18</v>
      </c>
      <c r="BE47" s="120"/>
      <c r="BF47" s="120"/>
      <c r="BG47" s="120"/>
      <c r="BH47" s="120"/>
      <c r="BI47" s="33" t="s">
        <v>19</v>
      </c>
      <c r="BJ47" s="33" t="s">
        <v>19</v>
      </c>
      <c r="BK47" s="33" t="s">
        <v>19</v>
      </c>
      <c r="BL47" s="33"/>
      <c r="BM47" s="314">
        <v>0.90559999999999996</v>
      </c>
      <c r="BN47" s="56" t="s">
        <v>167</v>
      </c>
      <c r="BO47" s="56" t="s">
        <v>534</v>
      </c>
      <c r="BP47" s="39">
        <v>44944</v>
      </c>
      <c r="BQ47" s="317" t="s">
        <v>321</v>
      </c>
      <c r="BR47" s="501"/>
      <c r="BS47" s="318" t="s">
        <v>170</v>
      </c>
      <c r="BT47" s="33">
        <v>69866</v>
      </c>
      <c r="BU47" s="33"/>
      <c r="BV47" s="33"/>
      <c r="BW47" s="33"/>
      <c r="BX47" s="33"/>
      <c r="BY47" s="33">
        <v>1</v>
      </c>
      <c r="BZ47" s="33">
        <v>1</v>
      </c>
      <c r="CA47" s="33">
        <v>1</v>
      </c>
      <c r="CB47" s="33" t="s">
        <v>157</v>
      </c>
      <c r="CC47" s="33" t="s">
        <v>158</v>
      </c>
      <c r="CD47" s="319">
        <v>44759</v>
      </c>
      <c r="CE47" s="575" t="s">
        <v>415</v>
      </c>
    </row>
    <row r="48" spans="1:84">
      <c r="A48" s="571">
        <v>43</v>
      </c>
      <c r="B48" s="517"/>
      <c r="C48" s="65" t="s">
        <v>535</v>
      </c>
      <c r="D48" s="33">
        <v>2022</v>
      </c>
      <c r="E48" s="33" t="s">
        <v>140</v>
      </c>
      <c r="F48" s="20" t="s">
        <v>536</v>
      </c>
      <c r="G48" s="320" t="s">
        <v>537</v>
      </c>
      <c r="H48" s="1" t="s">
        <v>143</v>
      </c>
      <c r="I48" s="1" t="s">
        <v>144</v>
      </c>
      <c r="J48" s="33" t="s">
        <v>145</v>
      </c>
      <c r="K48" s="33" t="s">
        <v>146</v>
      </c>
      <c r="L48" s="20" t="s">
        <v>538</v>
      </c>
      <c r="M48" s="10" t="s">
        <v>398</v>
      </c>
      <c r="N48" s="14">
        <v>2189</v>
      </c>
      <c r="O48" s="14" t="s">
        <v>149</v>
      </c>
      <c r="P48" s="321">
        <v>87090158</v>
      </c>
      <c r="Q48" s="1" t="s">
        <v>539</v>
      </c>
      <c r="R48" s="1" t="s">
        <v>150</v>
      </c>
      <c r="S48" s="1" t="s">
        <v>540</v>
      </c>
      <c r="T48" s="310">
        <v>3212094075</v>
      </c>
      <c r="U48" s="26" t="s">
        <v>541</v>
      </c>
      <c r="V48" s="311">
        <v>105600000</v>
      </c>
      <c r="W48" s="118">
        <f t="shared" si="2"/>
        <v>9600000</v>
      </c>
      <c r="X48" s="118">
        <f t="shared" si="3"/>
        <v>320000</v>
      </c>
      <c r="Y48" s="312">
        <v>330</v>
      </c>
      <c r="Z48" s="312">
        <v>11</v>
      </c>
      <c r="AA48" s="36">
        <v>21</v>
      </c>
      <c r="AB48" s="37">
        <v>44572</v>
      </c>
      <c r="AC48" s="38">
        <v>105600000</v>
      </c>
      <c r="AD48" s="450">
        <v>295</v>
      </c>
      <c r="AE48" s="39">
        <v>44580</v>
      </c>
      <c r="AF48" s="98">
        <v>105600000</v>
      </c>
      <c r="AG48" s="29">
        <v>113920000</v>
      </c>
      <c r="AH48" s="116">
        <v>109440000</v>
      </c>
      <c r="AI48" s="325">
        <v>0.9607</v>
      </c>
      <c r="AJ48" s="30">
        <v>44579</v>
      </c>
      <c r="AK48" s="30">
        <v>44581</v>
      </c>
      <c r="AL48" s="30">
        <v>44913</v>
      </c>
      <c r="AM48" s="316">
        <v>1</v>
      </c>
      <c r="AN48" s="316" t="s">
        <v>542</v>
      </c>
      <c r="AO48" s="322">
        <v>44940</v>
      </c>
      <c r="AP48" s="54" t="s">
        <v>18</v>
      </c>
      <c r="AQ48" s="54" t="s">
        <v>18</v>
      </c>
      <c r="AR48" s="54" t="s">
        <v>18</v>
      </c>
      <c r="AS48" s="54" t="s">
        <v>18</v>
      </c>
      <c r="AT48" s="54" t="s">
        <v>18</v>
      </c>
      <c r="AU48" s="47">
        <v>1</v>
      </c>
      <c r="AV48" s="47" t="s">
        <v>543</v>
      </c>
      <c r="AW48" s="48">
        <v>44910</v>
      </c>
      <c r="AX48" s="47" t="s">
        <v>544</v>
      </c>
      <c r="AY48" s="47">
        <v>715</v>
      </c>
      <c r="AZ48" s="48">
        <v>44911</v>
      </c>
      <c r="BA48" s="47" t="s">
        <v>543</v>
      </c>
      <c r="BB48" s="47">
        <v>568</v>
      </c>
      <c r="BC48" s="48">
        <v>44909</v>
      </c>
      <c r="BD48" s="47" t="s">
        <v>543</v>
      </c>
      <c r="BE48" s="120"/>
      <c r="BF48" s="120"/>
      <c r="BG48" s="120"/>
      <c r="BH48" s="120"/>
      <c r="BI48" s="33" t="s">
        <v>19</v>
      </c>
      <c r="BJ48" s="33" t="s">
        <v>19</v>
      </c>
      <c r="BK48" s="324"/>
      <c r="BL48" s="33"/>
      <c r="BM48" s="314">
        <v>0.79210000000000003</v>
      </c>
      <c r="BN48" s="56" t="s">
        <v>167</v>
      </c>
      <c r="BO48" s="56" t="s">
        <v>545</v>
      </c>
      <c r="BP48" s="39">
        <v>45034</v>
      </c>
      <c r="BQ48" s="317" t="s">
        <v>460</v>
      </c>
      <c r="BR48" s="501"/>
      <c r="BS48" s="318" t="s">
        <v>266</v>
      </c>
      <c r="BT48" s="33">
        <v>66764</v>
      </c>
      <c r="BU48" s="33"/>
      <c r="BV48" s="33"/>
      <c r="BW48" s="33"/>
      <c r="BX48" s="33"/>
      <c r="BY48" s="33">
        <v>1</v>
      </c>
      <c r="BZ48" s="33">
        <v>1</v>
      </c>
      <c r="CA48" s="33">
        <v>1</v>
      </c>
      <c r="CB48" s="33" t="s">
        <v>157</v>
      </c>
      <c r="CC48" s="33" t="s">
        <v>158</v>
      </c>
      <c r="CD48" s="323">
        <v>44940</v>
      </c>
      <c r="CE48" s="572" t="s">
        <v>31</v>
      </c>
    </row>
    <row r="49" spans="1:83">
      <c r="A49" s="571">
        <v>44</v>
      </c>
      <c r="B49" s="517"/>
      <c r="C49" s="65" t="s">
        <v>546</v>
      </c>
      <c r="D49" s="33">
        <v>2022</v>
      </c>
      <c r="E49" s="33" t="s">
        <v>140</v>
      </c>
      <c r="F49" s="20" t="s">
        <v>547</v>
      </c>
      <c r="G49" s="320" t="s">
        <v>548</v>
      </c>
      <c r="H49" s="1" t="s">
        <v>143</v>
      </c>
      <c r="I49" s="1" t="s">
        <v>210</v>
      </c>
      <c r="J49" s="33" t="s">
        <v>145</v>
      </c>
      <c r="K49" s="33" t="s">
        <v>146</v>
      </c>
      <c r="L49" s="20" t="s">
        <v>549</v>
      </c>
      <c r="M49" s="65" t="s">
        <v>163</v>
      </c>
      <c r="N49" s="14">
        <v>2198</v>
      </c>
      <c r="O49" s="14" t="s">
        <v>149</v>
      </c>
      <c r="P49" s="321">
        <v>1070979522</v>
      </c>
      <c r="Q49" s="1" t="s">
        <v>550</v>
      </c>
      <c r="R49" s="1" t="s">
        <v>150</v>
      </c>
      <c r="S49" s="310" t="s">
        <v>551</v>
      </c>
      <c r="T49" s="310">
        <v>3014849118</v>
      </c>
      <c r="U49" s="26" t="s">
        <v>552</v>
      </c>
      <c r="V49" s="311">
        <v>14760000</v>
      </c>
      <c r="W49" s="118">
        <f t="shared" si="2"/>
        <v>2460000</v>
      </c>
      <c r="X49" s="118">
        <f t="shared" si="3"/>
        <v>82000</v>
      </c>
      <c r="Y49" s="312">
        <v>180</v>
      </c>
      <c r="Z49" s="312">
        <v>6</v>
      </c>
      <c r="AA49" s="36">
        <v>10</v>
      </c>
      <c r="AB49" s="37">
        <v>44572</v>
      </c>
      <c r="AC49" s="38">
        <v>29520000</v>
      </c>
      <c r="AD49" s="450">
        <v>303</v>
      </c>
      <c r="AE49" s="39">
        <v>44580</v>
      </c>
      <c r="AF49" s="98">
        <v>14760000</v>
      </c>
      <c r="AG49" s="29">
        <v>14760000</v>
      </c>
      <c r="AH49" s="313">
        <v>14760000</v>
      </c>
      <c r="AI49" s="342">
        <v>1</v>
      </c>
      <c r="AJ49" s="315">
        <v>44579</v>
      </c>
      <c r="AK49" s="30">
        <v>44581</v>
      </c>
      <c r="AL49" s="30">
        <v>44760</v>
      </c>
      <c r="AM49" s="316" t="s">
        <v>18</v>
      </c>
      <c r="AN49" s="316" t="s">
        <v>18</v>
      </c>
      <c r="AO49" s="316" t="s">
        <v>18</v>
      </c>
      <c r="AP49" s="332">
        <v>1</v>
      </c>
      <c r="AQ49" s="43" t="s">
        <v>553</v>
      </c>
      <c r="AR49" s="43">
        <v>1053869262</v>
      </c>
      <c r="AS49" s="333">
        <v>44713</v>
      </c>
      <c r="AT49" s="43" t="s">
        <v>554</v>
      </c>
      <c r="AU49" s="53" t="s">
        <v>18</v>
      </c>
      <c r="AV49" s="53" t="s">
        <v>18</v>
      </c>
      <c r="AW49" s="53" t="s">
        <v>18</v>
      </c>
      <c r="AX49" s="53" t="s">
        <v>18</v>
      </c>
      <c r="AY49" s="53" t="s">
        <v>18</v>
      </c>
      <c r="AZ49" s="53" t="s">
        <v>18</v>
      </c>
      <c r="BA49" s="53" t="s">
        <v>18</v>
      </c>
      <c r="BB49" s="53" t="s">
        <v>18</v>
      </c>
      <c r="BC49" s="53" t="s">
        <v>18</v>
      </c>
      <c r="BD49" s="53" t="s">
        <v>18</v>
      </c>
      <c r="BE49" s="120"/>
      <c r="BF49" s="120"/>
      <c r="BG49" s="120"/>
      <c r="BH49" s="120"/>
      <c r="BI49" s="33" t="s">
        <v>19</v>
      </c>
      <c r="BJ49" s="33" t="s">
        <v>19</v>
      </c>
      <c r="BK49" s="33" t="s">
        <v>19</v>
      </c>
      <c r="BL49" s="33"/>
      <c r="BM49" s="314">
        <v>1</v>
      </c>
      <c r="BN49" s="56" t="s">
        <v>167</v>
      </c>
      <c r="BO49" s="56" t="s">
        <v>555</v>
      </c>
      <c r="BP49" s="39">
        <v>45107</v>
      </c>
      <c r="BQ49" s="317" t="s">
        <v>414</v>
      </c>
      <c r="BR49" s="501"/>
      <c r="BS49" s="318" t="s">
        <v>182</v>
      </c>
      <c r="BT49" s="33">
        <v>67114</v>
      </c>
      <c r="BU49" s="33"/>
      <c r="BV49" s="33"/>
      <c r="BW49" s="33"/>
      <c r="BX49" s="33"/>
      <c r="BY49" s="33">
        <v>1</v>
      </c>
      <c r="BZ49" s="33">
        <v>1</v>
      </c>
      <c r="CA49" s="33">
        <v>1</v>
      </c>
      <c r="CB49" s="33" t="s">
        <v>556</v>
      </c>
      <c r="CC49" s="33" t="s">
        <v>158</v>
      </c>
      <c r="CD49" s="319">
        <v>44760</v>
      </c>
      <c r="CE49" s="572" t="s">
        <v>31</v>
      </c>
    </row>
    <row r="50" spans="1:83">
      <c r="A50" s="571">
        <v>45</v>
      </c>
      <c r="B50" s="517"/>
      <c r="C50" s="65" t="s">
        <v>557</v>
      </c>
      <c r="D50" s="33">
        <v>2022</v>
      </c>
      <c r="E50" s="33" t="s">
        <v>140</v>
      </c>
      <c r="F50" s="20" t="s">
        <v>558</v>
      </c>
      <c r="G50" s="26" t="s">
        <v>559</v>
      </c>
      <c r="H50" s="1" t="s">
        <v>143</v>
      </c>
      <c r="I50" s="1" t="s">
        <v>144</v>
      </c>
      <c r="J50" s="33" t="s">
        <v>145</v>
      </c>
      <c r="K50" s="33" t="s">
        <v>146</v>
      </c>
      <c r="L50" s="345" t="s">
        <v>501</v>
      </c>
      <c r="M50" s="10" t="s">
        <v>236</v>
      </c>
      <c r="N50" s="14">
        <v>2198</v>
      </c>
      <c r="O50" s="14" t="s">
        <v>149</v>
      </c>
      <c r="P50" s="20">
        <v>80252467</v>
      </c>
      <c r="Q50" s="350" t="s">
        <v>560</v>
      </c>
      <c r="R50" s="1" t="s">
        <v>150</v>
      </c>
      <c r="S50" s="310" t="s">
        <v>561</v>
      </c>
      <c r="T50" s="310">
        <v>3112314753</v>
      </c>
      <c r="U50" s="26" t="s">
        <v>562</v>
      </c>
      <c r="V50" s="311">
        <v>27720000</v>
      </c>
      <c r="W50" s="118">
        <f t="shared" si="2"/>
        <v>4620000</v>
      </c>
      <c r="X50" s="118">
        <f t="shared" si="3"/>
        <v>154000</v>
      </c>
      <c r="Y50" s="312">
        <v>180</v>
      </c>
      <c r="Z50" s="312">
        <v>6</v>
      </c>
      <c r="AA50" s="36">
        <v>304</v>
      </c>
      <c r="AB50" s="37">
        <v>44574</v>
      </c>
      <c r="AC50" s="38">
        <v>55440000</v>
      </c>
      <c r="AD50" s="450">
        <v>294</v>
      </c>
      <c r="AE50" s="39">
        <v>44580</v>
      </c>
      <c r="AF50" s="98">
        <v>27720000</v>
      </c>
      <c r="AG50" s="29">
        <v>27720000</v>
      </c>
      <c r="AH50" s="116">
        <v>10472000</v>
      </c>
      <c r="AI50" s="325">
        <v>0.87</v>
      </c>
      <c r="AJ50" s="315">
        <v>44579</v>
      </c>
      <c r="AK50" s="30">
        <v>44582</v>
      </c>
      <c r="AL50" s="30">
        <v>44761</v>
      </c>
      <c r="AM50" s="316" t="s">
        <v>18</v>
      </c>
      <c r="AN50" s="316" t="s">
        <v>18</v>
      </c>
      <c r="AO50" s="316" t="s">
        <v>18</v>
      </c>
      <c r="AP50" s="332">
        <v>1</v>
      </c>
      <c r="AQ50" s="43" t="s">
        <v>563</v>
      </c>
      <c r="AR50" s="43">
        <v>1018438731</v>
      </c>
      <c r="AS50" s="333">
        <v>44684</v>
      </c>
      <c r="AT50" s="43" t="s">
        <v>564</v>
      </c>
      <c r="AU50" s="53" t="s">
        <v>18</v>
      </c>
      <c r="AV50" s="53" t="s">
        <v>18</v>
      </c>
      <c r="AW50" s="53" t="s">
        <v>18</v>
      </c>
      <c r="AX50" s="53" t="s">
        <v>18</v>
      </c>
      <c r="AY50" s="53" t="s">
        <v>18</v>
      </c>
      <c r="AZ50" s="53" t="s">
        <v>18</v>
      </c>
      <c r="BA50" s="53" t="s">
        <v>18</v>
      </c>
      <c r="BB50" s="53" t="s">
        <v>18</v>
      </c>
      <c r="BC50" s="53" t="s">
        <v>18</v>
      </c>
      <c r="BD50" s="53" t="s">
        <v>18</v>
      </c>
      <c r="BE50" s="120"/>
      <c r="BF50" s="120"/>
      <c r="BG50" s="120"/>
      <c r="BH50" s="120"/>
      <c r="BI50" s="33" t="s">
        <v>19</v>
      </c>
      <c r="BJ50" s="33" t="s">
        <v>19</v>
      </c>
      <c r="BK50" s="33" t="s">
        <v>19</v>
      </c>
      <c r="BL50" s="33"/>
      <c r="BM50" s="314">
        <v>0.37780000000000002</v>
      </c>
      <c r="BN50" s="32" t="s">
        <v>276</v>
      </c>
      <c r="BO50" s="56" t="s">
        <v>565</v>
      </c>
      <c r="BP50" s="39">
        <v>44944</v>
      </c>
      <c r="BQ50" s="317" t="s">
        <v>566</v>
      </c>
      <c r="BR50" s="501"/>
      <c r="BS50" s="318" t="s">
        <v>206</v>
      </c>
      <c r="BT50" s="33">
        <v>67784</v>
      </c>
      <c r="BU50" s="33"/>
      <c r="BV50" s="33"/>
      <c r="BW50" s="33"/>
      <c r="BX50" s="33"/>
      <c r="BY50" s="33">
        <v>1</v>
      </c>
      <c r="BZ50" s="33">
        <v>1</v>
      </c>
      <c r="CA50" s="33">
        <v>1</v>
      </c>
      <c r="CB50" s="33" t="s">
        <v>556</v>
      </c>
      <c r="CC50" s="33" t="s">
        <v>158</v>
      </c>
      <c r="CD50" s="319">
        <v>44761</v>
      </c>
      <c r="CE50" s="573" t="s">
        <v>567</v>
      </c>
    </row>
    <row r="51" spans="1:83">
      <c r="A51" s="571">
        <v>46</v>
      </c>
      <c r="B51" s="517"/>
      <c r="C51" s="65" t="s">
        <v>568</v>
      </c>
      <c r="D51" s="33">
        <v>2022</v>
      </c>
      <c r="E51" s="33" t="s">
        <v>140</v>
      </c>
      <c r="F51" s="20" t="s">
        <v>569</v>
      </c>
      <c r="G51" s="320" t="s">
        <v>570</v>
      </c>
      <c r="H51" s="1" t="s">
        <v>143</v>
      </c>
      <c r="I51" s="1" t="s">
        <v>144</v>
      </c>
      <c r="J51" s="33" t="s">
        <v>145</v>
      </c>
      <c r="K51" s="33" t="s">
        <v>146</v>
      </c>
      <c r="L51" s="20" t="s">
        <v>571</v>
      </c>
      <c r="M51" s="10" t="s">
        <v>572</v>
      </c>
      <c r="N51" s="14">
        <v>2207</v>
      </c>
      <c r="O51" s="14" t="s">
        <v>149</v>
      </c>
      <c r="P51" s="321">
        <v>30204199</v>
      </c>
      <c r="Q51" s="1" t="s">
        <v>573</v>
      </c>
      <c r="R51" s="1" t="s">
        <v>150</v>
      </c>
      <c r="S51" s="310" t="s">
        <v>574</v>
      </c>
      <c r="T51" s="310">
        <v>3008800280</v>
      </c>
      <c r="U51" s="26" t="s">
        <v>575</v>
      </c>
      <c r="V51" s="311">
        <v>27720000</v>
      </c>
      <c r="W51" s="118">
        <f t="shared" si="2"/>
        <v>4620000</v>
      </c>
      <c r="X51" s="118">
        <f t="shared" si="3"/>
        <v>154000</v>
      </c>
      <c r="Y51" s="312">
        <v>180</v>
      </c>
      <c r="Z51" s="312">
        <v>6</v>
      </c>
      <c r="AA51" s="36">
        <v>297</v>
      </c>
      <c r="AB51" s="37">
        <v>44574</v>
      </c>
      <c r="AC51" s="38">
        <v>83160000</v>
      </c>
      <c r="AD51" s="450">
        <v>302</v>
      </c>
      <c r="AE51" s="39">
        <v>44580</v>
      </c>
      <c r="AF51" s="98">
        <v>27720000</v>
      </c>
      <c r="AG51" s="29">
        <v>27720000</v>
      </c>
      <c r="AH51" s="118">
        <v>25102000</v>
      </c>
      <c r="AI51" s="325">
        <v>0.90559999999999996</v>
      </c>
      <c r="AJ51" s="315">
        <v>44579</v>
      </c>
      <c r="AK51" s="30">
        <v>44580</v>
      </c>
      <c r="AL51" s="30">
        <v>44759</v>
      </c>
      <c r="AM51" s="316" t="s">
        <v>18</v>
      </c>
      <c r="AN51" s="316" t="s">
        <v>18</v>
      </c>
      <c r="AO51" s="316" t="s">
        <v>18</v>
      </c>
      <c r="AP51" s="54" t="s">
        <v>18</v>
      </c>
      <c r="AQ51" s="54" t="s">
        <v>18</v>
      </c>
      <c r="AR51" s="54" t="s">
        <v>18</v>
      </c>
      <c r="AS51" s="54" t="s">
        <v>18</v>
      </c>
      <c r="AT51" s="54" t="s">
        <v>18</v>
      </c>
      <c r="AU51" s="53" t="s">
        <v>18</v>
      </c>
      <c r="AV51" s="53" t="s">
        <v>18</v>
      </c>
      <c r="AW51" s="53" t="s">
        <v>18</v>
      </c>
      <c r="AX51" s="53" t="s">
        <v>18</v>
      </c>
      <c r="AY51" s="53" t="s">
        <v>18</v>
      </c>
      <c r="AZ51" s="53" t="s">
        <v>18</v>
      </c>
      <c r="BA51" s="53" t="s">
        <v>18</v>
      </c>
      <c r="BB51" s="53" t="s">
        <v>18</v>
      </c>
      <c r="BC51" s="53" t="s">
        <v>18</v>
      </c>
      <c r="BD51" s="53" t="s">
        <v>18</v>
      </c>
      <c r="BE51" s="120"/>
      <c r="BF51" s="120"/>
      <c r="BG51" s="120"/>
      <c r="BH51" s="120"/>
      <c r="BI51" s="33" t="s">
        <v>19</v>
      </c>
      <c r="BJ51" s="33" t="s">
        <v>19</v>
      </c>
      <c r="BK51" s="33" t="s">
        <v>19</v>
      </c>
      <c r="BL51" s="33"/>
      <c r="BM51" s="314">
        <v>0.90559999999999996</v>
      </c>
      <c r="BN51" s="56" t="s">
        <v>167</v>
      </c>
      <c r="BO51" s="56" t="s">
        <v>576</v>
      </c>
      <c r="BP51" s="39">
        <v>44957</v>
      </c>
      <c r="BQ51" s="317" t="s">
        <v>265</v>
      </c>
      <c r="BR51" s="501"/>
      <c r="BS51" s="318" t="s">
        <v>182</v>
      </c>
      <c r="BT51" s="33">
        <v>66978</v>
      </c>
      <c r="BU51" s="33"/>
      <c r="BV51" s="33"/>
      <c r="BW51" s="33"/>
      <c r="BX51" s="33"/>
      <c r="BY51" s="33">
        <v>1</v>
      </c>
      <c r="BZ51" s="33">
        <v>1</v>
      </c>
      <c r="CA51" s="33">
        <v>1</v>
      </c>
      <c r="CB51" s="33" t="s">
        <v>157</v>
      </c>
      <c r="CC51" s="33" t="s">
        <v>158</v>
      </c>
      <c r="CD51" s="319">
        <v>44759</v>
      </c>
      <c r="CE51" s="573" t="s">
        <v>577</v>
      </c>
    </row>
    <row r="52" spans="1:83">
      <c r="A52" s="571">
        <v>47</v>
      </c>
      <c r="B52" s="517"/>
      <c r="C52" s="65" t="s">
        <v>578</v>
      </c>
      <c r="D52" s="33">
        <v>2022</v>
      </c>
      <c r="E52" s="33" t="s">
        <v>140</v>
      </c>
      <c r="F52" s="20" t="s">
        <v>579</v>
      </c>
      <c r="G52" s="320" t="s">
        <v>580</v>
      </c>
      <c r="H52" s="1" t="s">
        <v>143</v>
      </c>
      <c r="I52" s="1" t="s">
        <v>144</v>
      </c>
      <c r="J52" s="33" t="s">
        <v>145</v>
      </c>
      <c r="K52" s="33" t="s">
        <v>146</v>
      </c>
      <c r="L52" s="20" t="s">
        <v>581</v>
      </c>
      <c r="M52" s="10" t="s">
        <v>236</v>
      </c>
      <c r="N52" s="14">
        <v>2198</v>
      </c>
      <c r="O52" s="14" t="s">
        <v>149</v>
      </c>
      <c r="P52" s="20">
        <v>52951852</v>
      </c>
      <c r="Q52" s="1" t="s">
        <v>582</v>
      </c>
      <c r="R52" s="1" t="s">
        <v>150</v>
      </c>
      <c r="S52" s="310" t="s">
        <v>583</v>
      </c>
      <c r="T52" s="310">
        <v>3124212352</v>
      </c>
      <c r="U52" s="26" t="s">
        <v>584</v>
      </c>
      <c r="V52" s="311">
        <v>32400000</v>
      </c>
      <c r="W52" s="118">
        <f t="shared" si="2"/>
        <v>5400000</v>
      </c>
      <c r="X52" s="118">
        <f t="shared" si="3"/>
        <v>180000</v>
      </c>
      <c r="Y52" s="312">
        <v>180</v>
      </c>
      <c r="Z52" s="312">
        <v>6</v>
      </c>
      <c r="AA52" s="36">
        <v>27</v>
      </c>
      <c r="AB52" s="37">
        <v>44572</v>
      </c>
      <c r="AC52" s="38">
        <v>32400000</v>
      </c>
      <c r="AD52" s="450">
        <v>296</v>
      </c>
      <c r="AE52" s="39">
        <v>44580</v>
      </c>
      <c r="AF52" s="98">
        <v>32400000</v>
      </c>
      <c r="AG52" s="29">
        <v>32400000</v>
      </c>
      <c r="AH52" s="116">
        <v>29160000</v>
      </c>
      <c r="AI52" s="325">
        <v>0.9</v>
      </c>
      <c r="AJ52" s="315">
        <v>44215</v>
      </c>
      <c r="AK52" s="30">
        <v>44581</v>
      </c>
      <c r="AL52" s="30">
        <v>44760</v>
      </c>
      <c r="AM52" s="316" t="s">
        <v>18</v>
      </c>
      <c r="AN52" s="316" t="s">
        <v>18</v>
      </c>
      <c r="AO52" s="316" t="s">
        <v>18</v>
      </c>
      <c r="AP52" s="54" t="s">
        <v>18</v>
      </c>
      <c r="AQ52" s="54" t="s">
        <v>18</v>
      </c>
      <c r="AR52" s="54" t="s">
        <v>18</v>
      </c>
      <c r="AS52" s="54" t="s">
        <v>18</v>
      </c>
      <c r="AT52" s="54" t="s">
        <v>18</v>
      </c>
      <c r="AU52" s="53" t="s">
        <v>18</v>
      </c>
      <c r="AV52" s="53" t="s">
        <v>18</v>
      </c>
      <c r="AW52" s="53" t="s">
        <v>18</v>
      </c>
      <c r="AX52" s="53" t="s">
        <v>18</v>
      </c>
      <c r="AY52" s="53" t="s">
        <v>18</v>
      </c>
      <c r="AZ52" s="53" t="s">
        <v>18</v>
      </c>
      <c r="BA52" s="53" t="s">
        <v>18</v>
      </c>
      <c r="BB52" s="53" t="s">
        <v>18</v>
      </c>
      <c r="BC52" s="53" t="s">
        <v>18</v>
      </c>
      <c r="BD52" s="53" t="s">
        <v>18</v>
      </c>
      <c r="BE52" s="120"/>
      <c r="BF52" s="120"/>
      <c r="BG52" s="120"/>
      <c r="BH52" s="120"/>
      <c r="BI52" s="33" t="s">
        <v>19</v>
      </c>
      <c r="BJ52" s="33" t="s">
        <v>19</v>
      </c>
      <c r="BK52" s="33" t="s">
        <v>19</v>
      </c>
      <c r="BL52" s="33"/>
      <c r="BM52" s="314">
        <v>0.73329999999999995</v>
      </c>
      <c r="BN52" s="56" t="s">
        <v>167</v>
      </c>
      <c r="BO52" s="56" t="s">
        <v>585</v>
      </c>
      <c r="BP52" s="37">
        <v>44884</v>
      </c>
      <c r="BQ52" s="317" t="s">
        <v>414</v>
      </c>
      <c r="BR52" s="501"/>
      <c r="BS52" s="318" t="s">
        <v>266</v>
      </c>
      <c r="BT52" s="33">
        <v>66692</v>
      </c>
      <c r="BU52" s="33"/>
      <c r="BV52" s="33"/>
      <c r="BW52" s="33"/>
      <c r="BX52" s="33"/>
      <c r="BY52" s="33">
        <v>1</v>
      </c>
      <c r="BZ52" s="33">
        <v>1</v>
      </c>
      <c r="CA52" s="33">
        <v>1</v>
      </c>
      <c r="CB52" s="33" t="s">
        <v>157</v>
      </c>
      <c r="CC52" s="33" t="s">
        <v>158</v>
      </c>
      <c r="CD52" s="319">
        <v>44760</v>
      </c>
      <c r="CE52" s="575" t="s">
        <v>415</v>
      </c>
    </row>
    <row r="53" spans="1:83">
      <c r="A53" s="571">
        <v>48</v>
      </c>
      <c r="B53" s="517"/>
      <c r="C53" s="65" t="s">
        <v>586</v>
      </c>
      <c r="D53" s="33">
        <v>2022</v>
      </c>
      <c r="E53" s="33" t="s">
        <v>140</v>
      </c>
      <c r="F53" s="20" t="s">
        <v>587</v>
      </c>
      <c r="G53" s="320" t="s">
        <v>588</v>
      </c>
      <c r="H53" s="1" t="s">
        <v>143</v>
      </c>
      <c r="I53" s="1" t="s">
        <v>210</v>
      </c>
      <c r="J53" s="33" t="s">
        <v>145</v>
      </c>
      <c r="K53" s="33" t="s">
        <v>146</v>
      </c>
      <c r="L53" s="20" t="s">
        <v>220</v>
      </c>
      <c r="M53" s="10" t="s">
        <v>272</v>
      </c>
      <c r="N53" s="14">
        <v>2198</v>
      </c>
      <c r="O53" s="14" t="s">
        <v>149</v>
      </c>
      <c r="P53" s="20">
        <v>1013659896</v>
      </c>
      <c r="Q53" s="1" t="s">
        <v>589</v>
      </c>
      <c r="R53" s="1" t="s">
        <v>150</v>
      </c>
      <c r="S53" s="310" t="s">
        <v>590</v>
      </c>
      <c r="T53" s="310">
        <v>3145538656</v>
      </c>
      <c r="U53" s="344"/>
      <c r="V53" s="311">
        <v>19680000</v>
      </c>
      <c r="W53" s="118">
        <f t="shared" si="2"/>
        <v>2460000</v>
      </c>
      <c r="X53" s="118">
        <f t="shared" si="3"/>
        <v>82000</v>
      </c>
      <c r="Y53" s="312">
        <v>240</v>
      </c>
      <c r="Z53" s="312">
        <v>8</v>
      </c>
      <c r="AA53" s="36">
        <v>18</v>
      </c>
      <c r="AB53" s="37">
        <v>44572</v>
      </c>
      <c r="AC53" s="38">
        <v>236160000</v>
      </c>
      <c r="AD53" s="451">
        <v>301</v>
      </c>
      <c r="AE53" s="39">
        <v>44580</v>
      </c>
      <c r="AF53" s="98">
        <v>19680000</v>
      </c>
      <c r="AG53" s="29">
        <v>19680000</v>
      </c>
      <c r="AH53" s="116">
        <v>18204000</v>
      </c>
      <c r="AI53" s="325">
        <v>0.92500000000000004</v>
      </c>
      <c r="AJ53" s="30">
        <v>44215</v>
      </c>
      <c r="AK53" s="30">
        <v>44581</v>
      </c>
      <c r="AL53" s="30">
        <v>44822</v>
      </c>
      <c r="AM53" s="316" t="s">
        <v>18</v>
      </c>
      <c r="AN53" s="316" t="s">
        <v>18</v>
      </c>
      <c r="AO53" s="316" t="s">
        <v>18</v>
      </c>
      <c r="AP53" s="54" t="s">
        <v>18</v>
      </c>
      <c r="AQ53" s="54" t="s">
        <v>18</v>
      </c>
      <c r="AR53" s="54" t="s">
        <v>18</v>
      </c>
      <c r="AS53" s="54" t="s">
        <v>18</v>
      </c>
      <c r="AT53" s="54" t="s">
        <v>18</v>
      </c>
      <c r="AU53" s="53" t="s">
        <v>18</v>
      </c>
      <c r="AV53" s="53" t="s">
        <v>18</v>
      </c>
      <c r="AW53" s="53" t="s">
        <v>18</v>
      </c>
      <c r="AX53" s="53" t="s">
        <v>18</v>
      </c>
      <c r="AY53" s="53" t="s">
        <v>18</v>
      </c>
      <c r="AZ53" s="53" t="s">
        <v>18</v>
      </c>
      <c r="BA53" s="53" t="s">
        <v>18</v>
      </c>
      <c r="BB53" s="53" t="s">
        <v>18</v>
      </c>
      <c r="BC53" s="53" t="s">
        <v>18</v>
      </c>
      <c r="BD53" s="53" t="s">
        <v>18</v>
      </c>
      <c r="BE53" s="120"/>
      <c r="BF53" s="120"/>
      <c r="BG53" s="120"/>
      <c r="BH53" s="120"/>
      <c r="BI53" s="33" t="s">
        <v>19</v>
      </c>
      <c r="BJ53" s="33" t="s">
        <v>19</v>
      </c>
      <c r="BK53" s="33" t="s">
        <v>19</v>
      </c>
      <c r="BL53" s="33"/>
      <c r="BM53" s="314">
        <v>0.92520000000000002</v>
      </c>
      <c r="BN53" s="56" t="s">
        <v>167</v>
      </c>
      <c r="BO53" s="56" t="s">
        <v>591</v>
      </c>
      <c r="BP53" s="39">
        <v>45004</v>
      </c>
      <c r="BQ53" s="317" t="s">
        <v>225</v>
      </c>
      <c r="BR53" s="501"/>
      <c r="BS53" s="318" t="s">
        <v>279</v>
      </c>
      <c r="BT53" s="33">
        <v>66818</v>
      </c>
      <c r="BU53" s="33"/>
      <c r="BV53" s="33"/>
      <c r="BW53" s="33"/>
      <c r="BX53" s="33"/>
      <c r="BY53" s="33">
        <v>1</v>
      </c>
      <c r="BZ53" s="33">
        <v>1</v>
      </c>
      <c r="CA53" s="33">
        <v>1</v>
      </c>
      <c r="CB53" s="33" t="s">
        <v>157</v>
      </c>
      <c r="CC53" s="33" t="s">
        <v>158</v>
      </c>
      <c r="CD53" s="319">
        <v>44822</v>
      </c>
      <c r="CE53" s="575" t="s">
        <v>415</v>
      </c>
    </row>
    <row r="54" spans="1:83">
      <c r="A54" s="571">
        <v>49</v>
      </c>
      <c r="B54" s="517"/>
      <c r="C54" s="65" t="s">
        <v>592</v>
      </c>
      <c r="D54" s="33">
        <v>2022</v>
      </c>
      <c r="E54" s="33" t="s">
        <v>140</v>
      </c>
      <c r="F54" s="20" t="s">
        <v>593</v>
      </c>
      <c r="G54" s="320" t="s">
        <v>594</v>
      </c>
      <c r="H54" s="1" t="s">
        <v>143</v>
      </c>
      <c r="I54" s="1" t="s">
        <v>210</v>
      </c>
      <c r="J54" s="33" t="s">
        <v>145</v>
      </c>
      <c r="K54" s="33" t="s">
        <v>146</v>
      </c>
      <c r="L54" s="20" t="s">
        <v>595</v>
      </c>
      <c r="M54" s="10" t="s">
        <v>596</v>
      </c>
      <c r="N54" s="14">
        <v>2190</v>
      </c>
      <c r="O54" s="14" t="s">
        <v>149</v>
      </c>
      <c r="P54" s="20">
        <v>1013590912</v>
      </c>
      <c r="Q54" s="1" t="s">
        <v>597</v>
      </c>
      <c r="R54" s="1" t="s">
        <v>150</v>
      </c>
      <c r="S54" s="310" t="s">
        <v>598</v>
      </c>
      <c r="T54" s="310">
        <v>3213193421</v>
      </c>
      <c r="U54" s="26" t="s">
        <v>599</v>
      </c>
      <c r="V54" s="311">
        <v>14760000</v>
      </c>
      <c r="W54" s="118">
        <f t="shared" si="2"/>
        <v>2460000</v>
      </c>
      <c r="X54" s="118">
        <f t="shared" si="3"/>
        <v>82000</v>
      </c>
      <c r="Y54" s="312">
        <v>180</v>
      </c>
      <c r="Z54" s="312">
        <v>6</v>
      </c>
      <c r="AA54" s="36">
        <v>320</v>
      </c>
      <c r="AB54" s="37">
        <v>44575</v>
      </c>
      <c r="AC54" s="38">
        <v>29520000</v>
      </c>
      <c r="AD54" s="452">
        <v>319</v>
      </c>
      <c r="AE54" s="39">
        <v>44581</v>
      </c>
      <c r="AF54" s="98" t="s">
        <v>600</v>
      </c>
      <c r="AG54" s="29">
        <v>14760000</v>
      </c>
      <c r="AH54" s="313">
        <v>14760000</v>
      </c>
      <c r="AI54" s="342">
        <v>1</v>
      </c>
      <c r="AJ54" s="30">
        <v>44215</v>
      </c>
      <c r="AK54" s="30">
        <v>44582</v>
      </c>
      <c r="AL54" s="30">
        <v>44823</v>
      </c>
      <c r="AM54" s="316" t="s">
        <v>18</v>
      </c>
      <c r="AN54" s="316" t="s">
        <v>18</v>
      </c>
      <c r="AO54" s="316" t="s">
        <v>18</v>
      </c>
      <c r="AP54" s="54" t="s">
        <v>18</v>
      </c>
      <c r="AQ54" s="54" t="s">
        <v>18</v>
      </c>
      <c r="AR54" s="54" t="s">
        <v>18</v>
      </c>
      <c r="AS54" s="54" t="s">
        <v>18</v>
      </c>
      <c r="AT54" s="54" t="s">
        <v>18</v>
      </c>
      <c r="AU54" s="53" t="s">
        <v>18</v>
      </c>
      <c r="AV54" s="53" t="s">
        <v>18</v>
      </c>
      <c r="AW54" s="53" t="s">
        <v>18</v>
      </c>
      <c r="AX54" s="53" t="s">
        <v>18</v>
      </c>
      <c r="AY54" s="53" t="s">
        <v>18</v>
      </c>
      <c r="AZ54" s="53" t="s">
        <v>18</v>
      </c>
      <c r="BA54" s="53" t="s">
        <v>18</v>
      </c>
      <c r="BB54" s="53" t="s">
        <v>18</v>
      </c>
      <c r="BC54" s="53" t="s">
        <v>18</v>
      </c>
      <c r="BD54" s="53" t="s">
        <v>18</v>
      </c>
      <c r="BE54" s="120"/>
      <c r="BF54" s="120"/>
      <c r="BG54" s="120"/>
      <c r="BH54" s="120"/>
      <c r="BI54" s="33" t="s">
        <v>19</v>
      </c>
      <c r="BJ54" s="33" t="s">
        <v>19</v>
      </c>
      <c r="BK54" s="33" t="s">
        <v>19</v>
      </c>
      <c r="BL54" s="33"/>
      <c r="BM54" s="314">
        <v>1</v>
      </c>
      <c r="BN54" s="56" t="s">
        <v>167</v>
      </c>
      <c r="BO54" s="56" t="s">
        <v>601</v>
      </c>
      <c r="BP54" s="39">
        <v>44944</v>
      </c>
      <c r="BQ54" s="317" t="s">
        <v>450</v>
      </c>
      <c r="BR54" s="501"/>
      <c r="BS54" s="318" t="s">
        <v>216</v>
      </c>
      <c r="BT54" s="33">
        <v>68249</v>
      </c>
      <c r="BU54" s="33"/>
      <c r="BV54" s="33"/>
      <c r="BW54" s="33"/>
      <c r="BX54" s="33"/>
      <c r="BY54" s="33">
        <v>1</v>
      </c>
      <c r="BZ54" s="33">
        <v>1</v>
      </c>
      <c r="CA54" s="33">
        <v>1</v>
      </c>
      <c r="CB54" s="33" t="s">
        <v>33</v>
      </c>
      <c r="CC54" s="33" t="s">
        <v>158</v>
      </c>
      <c r="CD54" s="319">
        <v>44761</v>
      </c>
      <c r="CE54" s="572" t="s">
        <v>33</v>
      </c>
    </row>
    <row r="55" spans="1:83">
      <c r="A55" s="571">
        <v>50</v>
      </c>
      <c r="B55" s="517"/>
      <c r="C55" s="65" t="s">
        <v>602</v>
      </c>
      <c r="D55" s="33">
        <v>2022</v>
      </c>
      <c r="E55" s="33" t="s">
        <v>140</v>
      </c>
      <c r="F55" s="20" t="s">
        <v>603</v>
      </c>
      <c r="G55" s="21" t="s">
        <v>604</v>
      </c>
      <c r="H55" s="1" t="s">
        <v>143</v>
      </c>
      <c r="I55" s="1" t="s">
        <v>144</v>
      </c>
      <c r="J55" s="33" t="s">
        <v>145</v>
      </c>
      <c r="K55" s="33" t="s">
        <v>146</v>
      </c>
      <c r="L55" s="20" t="s">
        <v>605</v>
      </c>
      <c r="M55" s="10" t="s">
        <v>606</v>
      </c>
      <c r="N55" s="14">
        <v>1851</v>
      </c>
      <c r="O55" s="14" t="s">
        <v>317</v>
      </c>
      <c r="P55" s="321">
        <v>1013690740</v>
      </c>
      <c r="Q55" s="1" t="s">
        <v>607</v>
      </c>
      <c r="R55" s="1" t="s">
        <v>150</v>
      </c>
      <c r="S55" s="310" t="s">
        <v>608</v>
      </c>
      <c r="T55" s="310">
        <v>3115043427</v>
      </c>
      <c r="U55" s="26" t="s">
        <v>609</v>
      </c>
      <c r="V55" s="311">
        <v>20160000</v>
      </c>
      <c r="W55" s="118">
        <f t="shared" si="2"/>
        <v>3360000</v>
      </c>
      <c r="X55" s="118">
        <f t="shared" si="3"/>
        <v>112000</v>
      </c>
      <c r="Y55" s="312">
        <v>180</v>
      </c>
      <c r="Z55" s="312">
        <v>6</v>
      </c>
      <c r="AA55" s="36">
        <v>289</v>
      </c>
      <c r="AB55" s="37">
        <v>44574</v>
      </c>
      <c r="AC55" s="38">
        <v>20160000</v>
      </c>
      <c r="AD55" s="450">
        <v>311</v>
      </c>
      <c r="AE55" s="39">
        <v>44581</v>
      </c>
      <c r="AF55" s="98">
        <v>20160000</v>
      </c>
      <c r="AG55" s="29">
        <v>20160000</v>
      </c>
      <c r="AH55" s="116">
        <v>17972000</v>
      </c>
      <c r="AI55" s="325">
        <v>0.89149999999999996</v>
      </c>
      <c r="AJ55" s="315">
        <v>44215</v>
      </c>
      <c r="AK55" s="30">
        <v>44582</v>
      </c>
      <c r="AL55" s="30">
        <v>44761</v>
      </c>
      <c r="AM55" s="316" t="s">
        <v>18</v>
      </c>
      <c r="AN55" s="316" t="s">
        <v>18</v>
      </c>
      <c r="AO55" s="316" t="s">
        <v>18</v>
      </c>
      <c r="AP55" s="54" t="s">
        <v>18</v>
      </c>
      <c r="AQ55" s="54" t="s">
        <v>18</v>
      </c>
      <c r="AR55" s="54" t="s">
        <v>18</v>
      </c>
      <c r="AS55" s="54" t="s">
        <v>18</v>
      </c>
      <c r="AT55" s="54" t="s">
        <v>18</v>
      </c>
      <c r="AU55" s="53" t="s">
        <v>18</v>
      </c>
      <c r="AV55" s="53" t="s">
        <v>18</v>
      </c>
      <c r="AW55" s="53" t="s">
        <v>18</v>
      </c>
      <c r="AX55" s="53" t="s">
        <v>18</v>
      </c>
      <c r="AY55" s="53" t="s">
        <v>18</v>
      </c>
      <c r="AZ55" s="53" t="s">
        <v>18</v>
      </c>
      <c r="BA55" s="53" t="s">
        <v>18</v>
      </c>
      <c r="BB55" s="53" t="s">
        <v>18</v>
      </c>
      <c r="BC55" s="53" t="s">
        <v>18</v>
      </c>
      <c r="BD55" s="53" t="s">
        <v>18</v>
      </c>
      <c r="BE55" s="120"/>
      <c r="BF55" s="120"/>
      <c r="BG55" s="120"/>
      <c r="BH55" s="120"/>
      <c r="BI55" s="33" t="s">
        <v>19</v>
      </c>
      <c r="BJ55" s="33" t="s">
        <v>19</v>
      </c>
      <c r="BK55" s="33" t="s">
        <v>19</v>
      </c>
      <c r="BL55" s="33"/>
      <c r="BM55" s="314">
        <v>0.89149999999999996</v>
      </c>
      <c r="BN55" s="56" t="s">
        <v>167</v>
      </c>
      <c r="BO55" s="56" t="s">
        <v>610</v>
      </c>
      <c r="BP55" s="39">
        <v>44957</v>
      </c>
      <c r="BQ55" s="317" t="s">
        <v>611</v>
      </c>
      <c r="BR55" s="501"/>
      <c r="BS55" s="318" t="s">
        <v>156</v>
      </c>
      <c r="BT55" s="33">
        <v>67706</v>
      </c>
      <c r="BU55" s="33"/>
      <c r="BV55" s="33"/>
      <c r="BW55" s="33"/>
      <c r="BX55" s="33"/>
      <c r="BY55" s="33">
        <v>1</v>
      </c>
      <c r="BZ55" s="33">
        <v>1</v>
      </c>
      <c r="CA55" s="33">
        <v>1</v>
      </c>
      <c r="CB55" s="33" t="s">
        <v>157</v>
      </c>
      <c r="CC55" s="33" t="s">
        <v>158</v>
      </c>
      <c r="CD55" s="319">
        <v>44761</v>
      </c>
      <c r="CE55" s="575" t="s">
        <v>415</v>
      </c>
    </row>
    <row r="56" spans="1:83">
      <c r="A56" s="571">
        <v>51</v>
      </c>
      <c r="B56" s="517"/>
      <c r="C56" s="65" t="s">
        <v>612</v>
      </c>
      <c r="D56" s="33">
        <v>2022</v>
      </c>
      <c r="E56" s="33" t="s">
        <v>140</v>
      </c>
      <c r="F56" s="41" t="s">
        <v>613</v>
      </c>
      <c r="G56" s="320" t="s">
        <v>614</v>
      </c>
      <c r="H56" s="1" t="s">
        <v>143</v>
      </c>
      <c r="I56" s="1" t="s">
        <v>144</v>
      </c>
      <c r="J56" s="33" t="s">
        <v>145</v>
      </c>
      <c r="K56" s="33" t="s">
        <v>146</v>
      </c>
      <c r="L56" s="351" t="s">
        <v>615</v>
      </c>
      <c r="M56" s="10" t="s">
        <v>616</v>
      </c>
      <c r="N56" s="14">
        <v>2183</v>
      </c>
      <c r="O56" s="14" t="s">
        <v>317</v>
      </c>
      <c r="P56" s="41">
        <v>79417703</v>
      </c>
      <c r="Q56" s="1" t="s">
        <v>617</v>
      </c>
      <c r="R56" s="1" t="s">
        <v>150</v>
      </c>
      <c r="S56" s="310" t="s">
        <v>618</v>
      </c>
      <c r="T56" s="310" t="s">
        <v>619</v>
      </c>
      <c r="U56" s="344">
        <v>0</v>
      </c>
      <c r="V56" s="329">
        <v>27720000</v>
      </c>
      <c r="W56" s="118">
        <f t="shared" si="2"/>
        <v>4620000</v>
      </c>
      <c r="X56" s="118">
        <f t="shared" si="3"/>
        <v>154000</v>
      </c>
      <c r="Y56" s="312">
        <v>180</v>
      </c>
      <c r="Z56" s="312">
        <v>6</v>
      </c>
      <c r="AA56" s="36">
        <v>287</v>
      </c>
      <c r="AB56" s="37">
        <v>44574</v>
      </c>
      <c r="AC56" s="38">
        <v>27720000</v>
      </c>
      <c r="AD56" s="450">
        <v>313</v>
      </c>
      <c r="AE56" s="39">
        <v>44581</v>
      </c>
      <c r="AF56" s="98">
        <v>27720000</v>
      </c>
      <c r="AG56" s="29">
        <v>27720000</v>
      </c>
      <c r="AH56" s="116">
        <v>18172000</v>
      </c>
      <c r="AI56" s="325">
        <v>0.65559999999999996</v>
      </c>
      <c r="AJ56" s="315">
        <v>44215</v>
      </c>
      <c r="AK56" s="30">
        <v>44582</v>
      </c>
      <c r="AL56" s="30">
        <v>44761</v>
      </c>
      <c r="AM56" s="316" t="s">
        <v>18</v>
      </c>
      <c r="AN56" s="316" t="s">
        <v>18</v>
      </c>
      <c r="AO56" s="316" t="s">
        <v>18</v>
      </c>
      <c r="AP56" s="332">
        <v>1</v>
      </c>
      <c r="AQ56" s="43" t="s">
        <v>620</v>
      </c>
      <c r="AR56" s="43">
        <v>51966940</v>
      </c>
      <c r="AS56" s="333">
        <v>44623</v>
      </c>
      <c r="AT56" s="352">
        <v>21098000</v>
      </c>
      <c r="AU56" s="53" t="s">
        <v>18</v>
      </c>
      <c r="AV56" s="53" t="s">
        <v>18</v>
      </c>
      <c r="AW56" s="53" t="s">
        <v>18</v>
      </c>
      <c r="AX56" s="53" t="s">
        <v>18</v>
      </c>
      <c r="AY56" s="53" t="s">
        <v>18</v>
      </c>
      <c r="AZ56" s="53" t="s">
        <v>18</v>
      </c>
      <c r="BA56" s="53" t="s">
        <v>18</v>
      </c>
      <c r="BB56" s="53" t="s">
        <v>18</v>
      </c>
      <c r="BC56" s="53" t="s">
        <v>18</v>
      </c>
      <c r="BD56" s="53" t="s">
        <v>18</v>
      </c>
      <c r="BE56" s="120"/>
      <c r="BF56" s="120"/>
      <c r="BG56" s="120"/>
      <c r="BH56" s="120"/>
      <c r="BI56" s="33" t="s">
        <v>19</v>
      </c>
      <c r="BJ56" s="33" t="s">
        <v>19</v>
      </c>
      <c r="BK56" s="33" t="s">
        <v>19</v>
      </c>
      <c r="BL56" s="33"/>
      <c r="BM56" s="314">
        <v>0.65559999999999996</v>
      </c>
      <c r="BN56" s="56" t="s">
        <v>167</v>
      </c>
      <c r="BO56" s="56" t="s">
        <v>621</v>
      </c>
      <c r="BP56" s="39">
        <v>44957</v>
      </c>
      <c r="BQ56" s="317" t="s">
        <v>622</v>
      </c>
      <c r="BR56" s="501"/>
      <c r="BS56" s="335" t="s">
        <v>156</v>
      </c>
      <c r="BT56" s="33">
        <v>67709</v>
      </c>
      <c r="BU56" s="33"/>
      <c r="BV56" s="33"/>
      <c r="BW56" s="33"/>
      <c r="BX56" s="33"/>
      <c r="BY56" s="33">
        <v>1</v>
      </c>
      <c r="BZ56" s="33">
        <v>1</v>
      </c>
      <c r="CA56" s="33">
        <v>1</v>
      </c>
      <c r="CB56" s="33" t="s">
        <v>556</v>
      </c>
      <c r="CC56" s="33" t="s">
        <v>158</v>
      </c>
      <c r="CD56" s="319">
        <v>44761</v>
      </c>
      <c r="CE56" s="573" t="s">
        <v>623</v>
      </c>
    </row>
    <row r="57" spans="1:83">
      <c r="A57" s="571">
        <v>52</v>
      </c>
      <c r="B57" s="517"/>
      <c r="C57" s="65" t="s">
        <v>624</v>
      </c>
      <c r="D57" s="33">
        <v>2022</v>
      </c>
      <c r="E57" s="33" t="s">
        <v>140</v>
      </c>
      <c r="F57" s="20" t="s">
        <v>625</v>
      </c>
      <c r="G57" s="320" t="s">
        <v>626</v>
      </c>
      <c r="H57" s="1" t="s">
        <v>143</v>
      </c>
      <c r="I57" s="1" t="s">
        <v>144</v>
      </c>
      <c r="J57" s="33" t="s">
        <v>145</v>
      </c>
      <c r="K57" s="33" t="s">
        <v>146</v>
      </c>
      <c r="L57" s="20" t="s">
        <v>397</v>
      </c>
      <c r="M57" s="10" t="s">
        <v>627</v>
      </c>
      <c r="N57" s="14">
        <v>2189</v>
      </c>
      <c r="O57" s="14" t="s">
        <v>317</v>
      </c>
      <c r="P57" s="321">
        <v>53029627</v>
      </c>
      <c r="Q57" s="1" t="s">
        <v>628</v>
      </c>
      <c r="R57" s="1" t="s">
        <v>150</v>
      </c>
      <c r="S57" s="310" t="s">
        <v>629</v>
      </c>
      <c r="T57" s="310">
        <v>3213445278</v>
      </c>
      <c r="U57" s="26" t="s">
        <v>630</v>
      </c>
      <c r="V57" s="311">
        <v>27720000</v>
      </c>
      <c r="W57" s="118">
        <f t="shared" si="2"/>
        <v>4620000</v>
      </c>
      <c r="X57" s="118">
        <f t="shared" si="3"/>
        <v>154000</v>
      </c>
      <c r="Y57" s="312">
        <v>180</v>
      </c>
      <c r="Z57" s="312">
        <v>6</v>
      </c>
      <c r="AA57" s="36">
        <v>294</v>
      </c>
      <c r="AB57" s="37">
        <v>44574</v>
      </c>
      <c r="AC57" s="38">
        <v>83160000</v>
      </c>
      <c r="AD57" s="450">
        <v>314</v>
      </c>
      <c r="AE57" s="39">
        <v>44581</v>
      </c>
      <c r="AF57" s="98">
        <v>27720000</v>
      </c>
      <c r="AG57" s="29">
        <v>27720000</v>
      </c>
      <c r="AH57" s="116">
        <v>24332000</v>
      </c>
      <c r="AI57" s="325">
        <v>0.87780000000000002</v>
      </c>
      <c r="AJ57" s="315">
        <v>44215</v>
      </c>
      <c r="AK57" s="30">
        <v>44585</v>
      </c>
      <c r="AL57" s="61">
        <v>44761</v>
      </c>
      <c r="AM57" s="316" t="s">
        <v>18</v>
      </c>
      <c r="AN57" s="316" t="s">
        <v>18</v>
      </c>
      <c r="AO57" s="316" t="s">
        <v>18</v>
      </c>
      <c r="AP57" s="54" t="s">
        <v>18</v>
      </c>
      <c r="AQ57" s="54" t="s">
        <v>18</v>
      </c>
      <c r="AR57" s="54" t="s">
        <v>18</v>
      </c>
      <c r="AS57" s="54" t="s">
        <v>18</v>
      </c>
      <c r="AT57" s="54" t="s">
        <v>18</v>
      </c>
      <c r="AU57" s="53" t="s">
        <v>18</v>
      </c>
      <c r="AV57" s="53" t="s">
        <v>18</v>
      </c>
      <c r="AW57" s="53" t="s">
        <v>18</v>
      </c>
      <c r="AX57" s="53" t="s">
        <v>18</v>
      </c>
      <c r="AY57" s="53" t="s">
        <v>18</v>
      </c>
      <c r="AZ57" s="53" t="s">
        <v>18</v>
      </c>
      <c r="BA57" s="53" t="s">
        <v>18</v>
      </c>
      <c r="BB57" s="53" t="s">
        <v>18</v>
      </c>
      <c r="BC57" s="53" t="s">
        <v>18</v>
      </c>
      <c r="BD57" s="53" t="s">
        <v>18</v>
      </c>
      <c r="BE57" s="120"/>
      <c r="BF57" s="120"/>
      <c r="BG57" s="120"/>
      <c r="BH57" s="120"/>
      <c r="BI57" s="33" t="s">
        <v>19</v>
      </c>
      <c r="BJ57" s="33" t="s">
        <v>19</v>
      </c>
      <c r="BK57" s="33" t="s">
        <v>19</v>
      </c>
      <c r="BL57" s="33"/>
      <c r="BM57" s="314">
        <v>0.87780000000000002</v>
      </c>
      <c r="BN57" s="56" t="s">
        <v>167</v>
      </c>
      <c r="BO57" s="56" t="s">
        <v>631</v>
      </c>
      <c r="BP57" s="39">
        <v>44949</v>
      </c>
      <c r="BQ57" s="317" t="s">
        <v>496</v>
      </c>
      <c r="BR57" s="501"/>
      <c r="BS57" s="318" t="s">
        <v>156</v>
      </c>
      <c r="BT57" s="33">
        <v>67094</v>
      </c>
      <c r="BU57" s="33"/>
      <c r="BV57" s="33"/>
      <c r="BW57" s="33"/>
      <c r="BX57" s="33"/>
      <c r="BY57" s="33">
        <v>1</v>
      </c>
      <c r="BZ57" s="33">
        <v>1</v>
      </c>
      <c r="CA57" s="33">
        <v>1</v>
      </c>
      <c r="CB57" s="33" t="s">
        <v>157</v>
      </c>
      <c r="CC57" s="33" t="s">
        <v>158</v>
      </c>
      <c r="CD57" s="319">
        <v>44761</v>
      </c>
      <c r="CE57" s="575" t="s">
        <v>415</v>
      </c>
    </row>
    <row r="58" spans="1:83">
      <c r="A58" s="571">
        <v>53</v>
      </c>
      <c r="B58" s="517"/>
      <c r="C58" s="65" t="s">
        <v>632</v>
      </c>
      <c r="D58" s="33">
        <v>2022</v>
      </c>
      <c r="E58" s="33" t="s">
        <v>140</v>
      </c>
      <c r="F58" s="20" t="s">
        <v>633</v>
      </c>
      <c r="G58" s="320" t="s">
        <v>634</v>
      </c>
      <c r="H58" s="1" t="s">
        <v>143</v>
      </c>
      <c r="I58" s="1" t="s">
        <v>144</v>
      </c>
      <c r="J58" s="33" t="s">
        <v>145</v>
      </c>
      <c r="K58" s="33" t="s">
        <v>146</v>
      </c>
      <c r="L58" s="20" t="s">
        <v>635</v>
      </c>
      <c r="M58" s="10" t="s">
        <v>636</v>
      </c>
      <c r="N58" s="14">
        <v>2186</v>
      </c>
      <c r="O58" s="14" t="s">
        <v>149</v>
      </c>
      <c r="P58" s="20">
        <v>79600820</v>
      </c>
      <c r="Q58" s="1" t="s">
        <v>637</v>
      </c>
      <c r="R58" s="1" t="s">
        <v>150</v>
      </c>
      <c r="S58" s="310" t="s">
        <v>638</v>
      </c>
      <c r="T58" s="310">
        <v>3204434173</v>
      </c>
      <c r="U58" s="26" t="s">
        <v>639</v>
      </c>
      <c r="V58" s="311">
        <v>51840000</v>
      </c>
      <c r="W58" s="118">
        <f t="shared" si="2"/>
        <v>6480000</v>
      </c>
      <c r="X58" s="118">
        <f t="shared" si="3"/>
        <v>216000</v>
      </c>
      <c r="Y58" s="312">
        <v>240</v>
      </c>
      <c r="Z58" s="312">
        <v>8</v>
      </c>
      <c r="AA58" s="36">
        <v>296</v>
      </c>
      <c r="AB58" s="37">
        <v>44574</v>
      </c>
      <c r="AC58" s="38">
        <v>207360000</v>
      </c>
      <c r="AD58" s="450">
        <v>307</v>
      </c>
      <c r="AE58" s="39">
        <v>44581</v>
      </c>
      <c r="AF58" s="98">
        <v>51840000</v>
      </c>
      <c r="AG58" s="29">
        <v>73872000</v>
      </c>
      <c r="AH58" s="313">
        <v>51840000</v>
      </c>
      <c r="AI58" s="342">
        <v>1</v>
      </c>
      <c r="AJ58" s="30">
        <v>44215</v>
      </c>
      <c r="AK58" s="30">
        <v>44581</v>
      </c>
      <c r="AL58" s="30">
        <v>44822</v>
      </c>
      <c r="AM58" s="71">
        <v>1</v>
      </c>
      <c r="AN58" s="71">
        <v>102</v>
      </c>
      <c r="AO58" s="339">
        <v>44926</v>
      </c>
      <c r="AP58" s="54" t="s">
        <v>18</v>
      </c>
      <c r="AQ58" s="54" t="s">
        <v>18</v>
      </c>
      <c r="AR58" s="54" t="s">
        <v>18</v>
      </c>
      <c r="AS58" s="54" t="s">
        <v>18</v>
      </c>
      <c r="AT58" s="54" t="s">
        <v>18</v>
      </c>
      <c r="AU58" s="47">
        <v>1</v>
      </c>
      <c r="AV58" s="47" t="s">
        <v>640</v>
      </c>
      <c r="AW58" s="48">
        <v>44812</v>
      </c>
      <c r="AX58" s="47" t="s">
        <v>202</v>
      </c>
      <c r="AY58" s="47">
        <v>581</v>
      </c>
      <c r="AZ58" s="48">
        <v>44812</v>
      </c>
      <c r="BA58" s="47" t="s">
        <v>640</v>
      </c>
      <c r="BB58" s="47">
        <v>446</v>
      </c>
      <c r="BC58" s="48">
        <v>44806</v>
      </c>
      <c r="BD58" s="47" t="s">
        <v>640</v>
      </c>
      <c r="BE58" s="120"/>
      <c r="BF58" s="120"/>
      <c r="BG58" s="120"/>
      <c r="BH58" s="120"/>
      <c r="BI58" s="33" t="s">
        <v>19</v>
      </c>
      <c r="BJ58" s="33" t="s">
        <v>19</v>
      </c>
      <c r="BK58" s="33" t="s">
        <v>19</v>
      </c>
      <c r="BL58" s="33"/>
      <c r="BM58" s="314">
        <v>0.8246</v>
      </c>
      <c r="BN58" s="32" t="s">
        <v>276</v>
      </c>
      <c r="BO58" s="56" t="s">
        <v>641</v>
      </c>
      <c r="BP58" s="39">
        <v>45107</v>
      </c>
      <c r="BQ58" s="317" t="s">
        <v>265</v>
      </c>
      <c r="BR58" s="501"/>
      <c r="BS58" s="318" t="s">
        <v>170</v>
      </c>
      <c r="BT58" s="33">
        <v>68140</v>
      </c>
      <c r="BU58" s="33"/>
      <c r="BV58" s="33"/>
      <c r="BW58" s="33"/>
      <c r="BX58" s="33"/>
      <c r="BY58" s="33">
        <v>1</v>
      </c>
      <c r="BZ58" s="33">
        <v>1</v>
      </c>
      <c r="CA58" s="33">
        <v>1</v>
      </c>
      <c r="CB58" s="33" t="s">
        <v>157</v>
      </c>
      <c r="CC58" s="3" t="s">
        <v>158</v>
      </c>
      <c r="CD58" s="319">
        <v>44926</v>
      </c>
      <c r="CE58" s="572" t="s">
        <v>31</v>
      </c>
    </row>
    <row r="59" spans="1:83">
      <c r="A59" s="571">
        <v>54</v>
      </c>
      <c r="B59" s="517"/>
      <c r="C59" s="65" t="s">
        <v>642</v>
      </c>
      <c r="D59" s="33">
        <v>2022</v>
      </c>
      <c r="E59" s="33" t="s">
        <v>140</v>
      </c>
      <c r="F59" s="20" t="s">
        <v>643</v>
      </c>
      <c r="G59" s="320" t="s">
        <v>644</v>
      </c>
      <c r="H59" s="1" t="s">
        <v>143</v>
      </c>
      <c r="I59" s="1" t="s">
        <v>144</v>
      </c>
      <c r="J59" s="33" t="s">
        <v>145</v>
      </c>
      <c r="K59" s="33" t="s">
        <v>146</v>
      </c>
      <c r="L59" s="20" t="s">
        <v>635</v>
      </c>
      <c r="M59" s="2" t="s">
        <v>187</v>
      </c>
      <c r="N59" s="14">
        <v>2191</v>
      </c>
      <c r="O59" s="14" t="s">
        <v>149</v>
      </c>
      <c r="P59" s="20">
        <v>1019067443</v>
      </c>
      <c r="Q59" s="1" t="s">
        <v>645</v>
      </c>
      <c r="R59" s="1" t="s">
        <v>150</v>
      </c>
      <c r="S59" s="310" t="s">
        <v>646</v>
      </c>
      <c r="T59" s="310">
        <v>3124919190</v>
      </c>
      <c r="U59" s="26" t="s">
        <v>647</v>
      </c>
      <c r="V59" s="311">
        <v>51840000</v>
      </c>
      <c r="W59" s="118">
        <f t="shared" si="2"/>
        <v>6480000</v>
      </c>
      <c r="X59" s="118">
        <f t="shared" si="3"/>
        <v>216000</v>
      </c>
      <c r="Y59" s="312">
        <v>240</v>
      </c>
      <c r="Z59" s="312">
        <v>8</v>
      </c>
      <c r="AA59" s="36">
        <v>296</v>
      </c>
      <c r="AB59" s="37">
        <v>44574</v>
      </c>
      <c r="AC59" s="38">
        <v>207360000</v>
      </c>
      <c r="AD59" s="450">
        <v>308</v>
      </c>
      <c r="AE59" s="39">
        <v>44581</v>
      </c>
      <c r="AF59" s="98">
        <v>51840000</v>
      </c>
      <c r="AG59" s="29">
        <v>73872000</v>
      </c>
      <c r="AH59" s="313">
        <v>51840000</v>
      </c>
      <c r="AI59" s="342">
        <v>1</v>
      </c>
      <c r="AJ59" s="30">
        <v>44215</v>
      </c>
      <c r="AK59" s="30">
        <v>44581</v>
      </c>
      <c r="AL59" s="30">
        <v>44822</v>
      </c>
      <c r="AM59" s="71">
        <v>1</v>
      </c>
      <c r="AN59" s="71">
        <v>102</v>
      </c>
      <c r="AO59" s="339">
        <v>44926</v>
      </c>
      <c r="AP59" s="54" t="s">
        <v>18</v>
      </c>
      <c r="AQ59" s="54" t="s">
        <v>18</v>
      </c>
      <c r="AR59" s="54" t="s">
        <v>18</v>
      </c>
      <c r="AS59" s="54" t="s">
        <v>18</v>
      </c>
      <c r="AT59" s="54" t="s">
        <v>18</v>
      </c>
      <c r="AU59" s="47">
        <v>1</v>
      </c>
      <c r="AV59" s="47" t="s">
        <v>640</v>
      </c>
      <c r="AW59" s="48">
        <v>44812</v>
      </c>
      <c r="AX59" s="47" t="s">
        <v>202</v>
      </c>
      <c r="AY59" s="47">
        <v>580</v>
      </c>
      <c r="AZ59" s="48">
        <v>44812</v>
      </c>
      <c r="BA59" s="47" t="s">
        <v>640</v>
      </c>
      <c r="BB59" s="47">
        <v>445</v>
      </c>
      <c r="BC59" s="48">
        <v>44806</v>
      </c>
      <c r="BD59" s="47" t="s">
        <v>640</v>
      </c>
      <c r="BE59" s="120"/>
      <c r="BF59" s="120"/>
      <c r="BG59" s="120"/>
      <c r="BH59" s="120"/>
      <c r="BI59" s="33" t="s">
        <v>19</v>
      </c>
      <c r="BJ59" s="33" t="s">
        <v>19</v>
      </c>
      <c r="BK59" s="33" t="s">
        <v>19</v>
      </c>
      <c r="BL59" s="33"/>
      <c r="BM59" s="314">
        <v>0.8246</v>
      </c>
      <c r="BN59" s="56" t="s">
        <v>167</v>
      </c>
      <c r="BO59" s="56" t="s">
        <v>648</v>
      </c>
      <c r="BP59" s="39">
        <v>45107</v>
      </c>
      <c r="BQ59" s="317" t="s">
        <v>265</v>
      </c>
      <c r="BR59" s="501"/>
      <c r="BS59" s="318" t="s">
        <v>170</v>
      </c>
      <c r="BT59" s="33">
        <v>68140</v>
      </c>
      <c r="BU59" s="33"/>
      <c r="BV59" s="33"/>
      <c r="BW59" s="33"/>
      <c r="BX59" s="33"/>
      <c r="BY59" s="33">
        <v>1</v>
      </c>
      <c r="BZ59" s="33">
        <v>1</v>
      </c>
      <c r="CA59" s="33">
        <v>1</v>
      </c>
      <c r="CB59" s="33" t="s">
        <v>157</v>
      </c>
      <c r="CC59" s="3" t="s">
        <v>158</v>
      </c>
      <c r="CD59" s="319">
        <v>44926</v>
      </c>
      <c r="CE59" s="572" t="s">
        <v>31</v>
      </c>
    </row>
    <row r="60" spans="1:83">
      <c r="A60" s="571">
        <v>55</v>
      </c>
      <c r="B60" s="517"/>
      <c r="C60" s="65" t="s">
        <v>649</v>
      </c>
      <c r="D60" s="33">
        <v>2022</v>
      </c>
      <c r="E60" s="33" t="s">
        <v>140</v>
      </c>
      <c r="F60" s="20" t="s">
        <v>650</v>
      </c>
      <c r="G60" s="320" t="s">
        <v>651</v>
      </c>
      <c r="H60" s="1" t="s">
        <v>143</v>
      </c>
      <c r="I60" s="1" t="s">
        <v>144</v>
      </c>
      <c r="J60" s="33" t="s">
        <v>145</v>
      </c>
      <c r="K60" s="33" t="s">
        <v>146</v>
      </c>
      <c r="L60" s="20" t="s">
        <v>635</v>
      </c>
      <c r="M60" s="2" t="s">
        <v>187</v>
      </c>
      <c r="N60" s="14">
        <v>2191</v>
      </c>
      <c r="O60" s="14" t="s">
        <v>149</v>
      </c>
      <c r="P60" s="20">
        <v>1013656467</v>
      </c>
      <c r="Q60" s="1" t="s">
        <v>652</v>
      </c>
      <c r="R60" s="1" t="s">
        <v>150</v>
      </c>
      <c r="S60" s="310" t="s">
        <v>653</v>
      </c>
      <c r="T60" s="310">
        <v>3005281146</v>
      </c>
      <c r="U60" s="26" t="s">
        <v>654</v>
      </c>
      <c r="V60" s="311">
        <v>51840000</v>
      </c>
      <c r="W60" s="118">
        <f t="shared" si="2"/>
        <v>6480000</v>
      </c>
      <c r="X60" s="118">
        <f t="shared" si="3"/>
        <v>216000</v>
      </c>
      <c r="Y60" s="312">
        <v>240</v>
      </c>
      <c r="Z60" s="312">
        <v>8</v>
      </c>
      <c r="AA60" s="36">
        <v>296</v>
      </c>
      <c r="AB60" s="37">
        <v>44574</v>
      </c>
      <c r="AC60" s="38">
        <v>207360000</v>
      </c>
      <c r="AD60" s="450">
        <v>309</v>
      </c>
      <c r="AE60" s="39">
        <v>44581</v>
      </c>
      <c r="AF60" s="98">
        <v>51840000</v>
      </c>
      <c r="AG60" s="29">
        <v>77112000</v>
      </c>
      <c r="AH60" s="116">
        <v>73872000</v>
      </c>
      <c r="AI60" s="325">
        <v>0.95799999999999996</v>
      </c>
      <c r="AJ60" s="30">
        <v>44215</v>
      </c>
      <c r="AK60" s="30">
        <v>44581</v>
      </c>
      <c r="AL60" s="30">
        <v>44822</v>
      </c>
      <c r="AM60" s="71">
        <v>2</v>
      </c>
      <c r="AN60" s="71">
        <v>357</v>
      </c>
      <c r="AO60" s="339">
        <v>44941</v>
      </c>
      <c r="AP60" s="54" t="s">
        <v>18</v>
      </c>
      <c r="AQ60" s="54" t="s">
        <v>18</v>
      </c>
      <c r="AR60" s="54" t="s">
        <v>18</v>
      </c>
      <c r="AS60" s="54" t="s">
        <v>18</v>
      </c>
      <c r="AT60" s="54" t="s">
        <v>18</v>
      </c>
      <c r="AU60" s="47">
        <v>2</v>
      </c>
      <c r="AV60" s="47" t="s">
        <v>655</v>
      </c>
      <c r="AW60" s="48" t="s">
        <v>656</v>
      </c>
      <c r="AX60" s="47" t="s">
        <v>202</v>
      </c>
      <c r="AY60" s="47" t="s">
        <v>657</v>
      </c>
      <c r="AZ60" s="48" t="s">
        <v>656</v>
      </c>
      <c r="BA60" s="47" t="s">
        <v>658</v>
      </c>
      <c r="BB60" s="47" t="s">
        <v>659</v>
      </c>
      <c r="BC60" s="48" t="s">
        <v>660</v>
      </c>
      <c r="BD60" s="47" t="s">
        <v>661</v>
      </c>
      <c r="BE60" s="120"/>
      <c r="BF60" s="120"/>
      <c r="BG60" s="120"/>
      <c r="BH60" s="120"/>
      <c r="BI60" s="33" t="s">
        <v>19</v>
      </c>
      <c r="BJ60" s="33" t="s">
        <v>19</v>
      </c>
      <c r="BK60" s="33" t="s">
        <v>19</v>
      </c>
      <c r="BL60" s="33"/>
      <c r="BM60" s="314">
        <v>0.8246</v>
      </c>
      <c r="BN60" s="56" t="s">
        <v>167</v>
      </c>
      <c r="BO60" s="56" t="s">
        <v>662</v>
      </c>
      <c r="BP60" s="39">
        <v>45107</v>
      </c>
      <c r="BQ60" s="317" t="s">
        <v>265</v>
      </c>
      <c r="BR60" s="501"/>
      <c r="BS60" s="318" t="s">
        <v>170</v>
      </c>
      <c r="BT60" s="33">
        <v>68140</v>
      </c>
      <c r="BU60" s="33"/>
      <c r="BV60" s="33"/>
      <c r="BW60" s="33"/>
      <c r="BX60" s="33"/>
      <c r="BY60" s="33">
        <v>1</v>
      </c>
      <c r="BZ60" s="33">
        <v>1</v>
      </c>
      <c r="CA60" s="33">
        <v>1</v>
      </c>
      <c r="CB60" s="33" t="s">
        <v>157</v>
      </c>
      <c r="CC60" s="3" t="s">
        <v>158</v>
      </c>
      <c r="CD60" s="319">
        <v>44941</v>
      </c>
      <c r="CE60" s="575" t="s">
        <v>415</v>
      </c>
    </row>
    <row r="61" spans="1:83">
      <c r="A61" s="571">
        <v>56</v>
      </c>
      <c r="B61" s="517"/>
      <c r="C61" s="65" t="s">
        <v>663</v>
      </c>
      <c r="D61" s="33">
        <v>2022</v>
      </c>
      <c r="E61" s="33" t="s">
        <v>140</v>
      </c>
      <c r="F61" s="20" t="s">
        <v>664</v>
      </c>
      <c r="G61" s="320" t="s">
        <v>665</v>
      </c>
      <c r="H61" s="1" t="s">
        <v>143</v>
      </c>
      <c r="I61" s="1" t="s">
        <v>144</v>
      </c>
      <c r="J61" s="33" t="s">
        <v>145</v>
      </c>
      <c r="K61" s="33" t="s">
        <v>146</v>
      </c>
      <c r="L61" s="20" t="s">
        <v>635</v>
      </c>
      <c r="M61" s="2" t="s">
        <v>666</v>
      </c>
      <c r="N61" s="14">
        <v>2191</v>
      </c>
      <c r="O61" s="14" t="s">
        <v>149</v>
      </c>
      <c r="P61" s="20">
        <v>1026570525</v>
      </c>
      <c r="Q61" s="1" t="s">
        <v>667</v>
      </c>
      <c r="R61" s="1" t="s">
        <v>150</v>
      </c>
      <c r="S61" s="310" t="s">
        <v>668</v>
      </c>
      <c r="T61" s="310">
        <v>3043329020</v>
      </c>
      <c r="U61" s="26" t="s">
        <v>669</v>
      </c>
      <c r="V61" s="311">
        <v>51840000</v>
      </c>
      <c r="W61" s="118">
        <f t="shared" si="2"/>
        <v>6480000</v>
      </c>
      <c r="X61" s="118">
        <f t="shared" si="3"/>
        <v>216000</v>
      </c>
      <c r="Y61" s="312">
        <v>240</v>
      </c>
      <c r="Z61" s="312">
        <v>8</v>
      </c>
      <c r="AA61" s="36">
        <v>296</v>
      </c>
      <c r="AB61" s="37">
        <v>44574</v>
      </c>
      <c r="AC61" s="38">
        <v>207360000</v>
      </c>
      <c r="AD61" s="450">
        <v>310</v>
      </c>
      <c r="AE61" s="39">
        <v>44581</v>
      </c>
      <c r="AF61" s="98">
        <v>51840000</v>
      </c>
      <c r="AG61" s="29">
        <v>73872000</v>
      </c>
      <c r="AH61" s="313">
        <v>51840000</v>
      </c>
      <c r="AI61" s="342">
        <v>1</v>
      </c>
      <c r="AJ61" s="30">
        <v>44215</v>
      </c>
      <c r="AK61" s="30">
        <v>44581</v>
      </c>
      <c r="AL61" s="30">
        <v>44822</v>
      </c>
      <c r="AM61" s="71">
        <v>1</v>
      </c>
      <c r="AN61" s="71">
        <v>102</v>
      </c>
      <c r="AO61" s="339">
        <v>44926</v>
      </c>
      <c r="AP61" s="54" t="s">
        <v>18</v>
      </c>
      <c r="AQ61" s="54" t="s">
        <v>18</v>
      </c>
      <c r="AR61" s="54" t="s">
        <v>18</v>
      </c>
      <c r="AS61" s="54" t="s">
        <v>18</v>
      </c>
      <c r="AT61" s="54" t="s">
        <v>18</v>
      </c>
      <c r="AU61" s="47">
        <v>1</v>
      </c>
      <c r="AV61" s="47" t="s">
        <v>640</v>
      </c>
      <c r="AW61" s="48">
        <v>44812</v>
      </c>
      <c r="AX61" s="47" t="s">
        <v>202</v>
      </c>
      <c r="AY61" s="47">
        <v>583</v>
      </c>
      <c r="AZ61" s="48">
        <v>44812</v>
      </c>
      <c r="BA61" s="47" t="s">
        <v>640</v>
      </c>
      <c r="BB61" s="47">
        <v>443</v>
      </c>
      <c r="BC61" s="48">
        <v>44806</v>
      </c>
      <c r="BD61" s="47" t="s">
        <v>640</v>
      </c>
      <c r="BE61" s="120"/>
      <c r="BF61" s="120"/>
      <c r="BG61" s="120"/>
      <c r="BH61" s="120"/>
      <c r="BI61" s="33" t="s">
        <v>19</v>
      </c>
      <c r="BJ61" s="33" t="s">
        <v>19</v>
      </c>
      <c r="BK61" s="33" t="s">
        <v>19</v>
      </c>
      <c r="BL61" s="33"/>
      <c r="BM61" s="314">
        <v>0.8246</v>
      </c>
      <c r="BN61" s="56" t="s">
        <v>167</v>
      </c>
      <c r="BO61" s="56" t="s">
        <v>670</v>
      </c>
      <c r="BP61" s="39">
        <v>45107</v>
      </c>
      <c r="BQ61" s="317" t="s">
        <v>265</v>
      </c>
      <c r="BR61" s="501"/>
      <c r="BS61" s="318" t="s">
        <v>170</v>
      </c>
      <c r="BT61" s="33">
        <v>68140</v>
      </c>
      <c r="BU61" s="33"/>
      <c r="BV61" s="33"/>
      <c r="BW61" s="33"/>
      <c r="BX61" s="33"/>
      <c r="BY61" s="33">
        <v>1</v>
      </c>
      <c r="BZ61" s="33">
        <v>1</v>
      </c>
      <c r="CA61" s="33">
        <v>1</v>
      </c>
      <c r="CB61" s="33" t="s">
        <v>157</v>
      </c>
      <c r="CC61" s="3" t="s">
        <v>158</v>
      </c>
      <c r="CD61" s="319">
        <v>44926</v>
      </c>
      <c r="CE61" s="572" t="s">
        <v>31</v>
      </c>
    </row>
    <row r="62" spans="1:83">
      <c r="A62" s="571">
        <v>57</v>
      </c>
      <c r="B62" s="517"/>
      <c r="C62" s="65" t="s">
        <v>671</v>
      </c>
      <c r="D62" s="33">
        <v>2022</v>
      </c>
      <c r="E62" s="33" t="s">
        <v>140</v>
      </c>
      <c r="F62" s="20" t="s">
        <v>672</v>
      </c>
      <c r="G62" s="26" t="s">
        <v>673</v>
      </c>
      <c r="H62" s="1" t="s">
        <v>143</v>
      </c>
      <c r="I62" s="1" t="s">
        <v>144</v>
      </c>
      <c r="J62" s="33" t="s">
        <v>145</v>
      </c>
      <c r="K62" s="33" t="s">
        <v>146</v>
      </c>
      <c r="L62" s="345" t="s">
        <v>674</v>
      </c>
      <c r="M62" s="10" t="s">
        <v>675</v>
      </c>
      <c r="N62" s="14">
        <v>2191</v>
      </c>
      <c r="O62" s="14" t="s">
        <v>149</v>
      </c>
      <c r="P62" s="20">
        <v>19378831</v>
      </c>
      <c r="Q62" s="1" t="s">
        <v>676</v>
      </c>
      <c r="R62" s="1" t="s">
        <v>150</v>
      </c>
      <c r="S62" s="310" t="s">
        <v>677</v>
      </c>
      <c r="T62" s="310">
        <v>3208525072</v>
      </c>
      <c r="U62" s="320" t="s">
        <v>678</v>
      </c>
      <c r="V62" s="311">
        <v>27720000</v>
      </c>
      <c r="W62" s="118">
        <f t="shared" si="2"/>
        <v>4620000</v>
      </c>
      <c r="X62" s="118">
        <f t="shared" si="3"/>
        <v>154000</v>
      </c>
      <c r="Y62" s="312">
        <v>180</v>
      </c>
      <c r="Z62" s="312">
        <v>6</v>
      </c>
      <c r="AA62" s="36">
        <v>303</v>
      </c>
      <c r="AB62" s="37">
        <v>44574</v>
      </c>
      <c r="AC62" s="38">
        <v>55440000</v>
      </c>
      <c r="AD62" s="450">
        <v>312</v>
      </c>
      <c r="AE62" s="39">
        <v>44581</v>
      </c>
      <c r="AF62" s="98">
        <v>27720000</v>
      </c>
      <c r="AG62" s="29">
        <v>27720000</v>
      </c>
      <c r="AH62" s="116">
        <v>20174000</v>
      </c>
      <c r="AI62" s="325">
        <v>0.7278</v>
      </c>
      <c r="AJ62" s="315">
        <v>44215</v>
      </c>
      <c r="AK62" s="30">
        <v>44582</v>
      </c>
      <c r="AL62" s="30">
        <v>44761</v>
      </c>
      <c r="AM62" s="136" t="s">
        <v>18</v>
      </c>
      <c r="AN62" s="136" t="s">
        <v>18</v>
      </c>
      <c r="AO62" s="136" t="s">
        <v>18</v>
      </c>
      <c r="AP62" s="54" t="s">
        <v>18</v>
      </c>
      <c r="AQ62" s="54" t="s">
        <v>18</v>
      </c>
      <c r="AR62" s="54" t="s">
        <v>18</v>
      </c>
      <c r="AS62" s="54" t="s">
        <v>18</v>
      </c>
      <c r="AT62" s="54" t="s">
        <v>18</v>
      </c>
      <c r="AU62" s="53" t="s">
        <v>18</v>
      </c>
      <c r="AV62" s="53" t="s">
        <v>18</v>
      </c>
      <c r="AW62" s="53" t="s">
        <v>18</v>
      </c>
      <c r="AX62" s="53" t="s">
        <v>18</v>
      </c>
      <c r="AY62" s="53" t="s">
        <v>18</v>
      </c>
      <c r="AZ62" s="53" t="s">
        <v>18</v>
      </c>
      <c r="BA62" s="53" t="s">
        <v>18</v>
      </c>
      <c r="BB62" s="53" t="s">
        <v>18</v>
      </c>
      <c r="BC62" s="53" t="s">
        <v>18</v>
      </c>
      <c r="BD62" s="53" t="s">
        <v>18</v>
      </c>
      <c r="BE62" s="120"/>
      <c r="BF62" s="120"/>
      <c r="BG62" s="120"/>
      <c r="BH62" s="120"/>
      <c r="BI62" s="33" t="s">
        <v>19</v>
      </c>
      <c r="BJ62" s="33" t="s">
        <v>19</v>
      </c>
      <c r="BK62" s="33" t="s">
        <v>19</v>
      </c>
      <c r="BL62" s="33"/>
      <c r="BM62" s="314">
        <v>0.7278</v>
      </c>
      <c r="BN62" s="56" t="s">
        <v>167</v>
      </c>
      <c r="BO62" s="56" t="s">
        <v>679</v>
      </c>
      <c r="BP62" s="39">
        <v>45015</v>
      </c>
      <c r="BQ62" s="317" t="s">
        <v>506</v>
      </c>
      <c r="BR62" s="501"/>
      <c r="BS62" s="318" t="s">
        <v>266</v>
      </c>
      <c r="BT62" s="33">
        <v>67781</v>
      </c>
      <c r="BU62" s="33"/>
      <c r="BV62" s="33"/>
      <c r="BW62" s="33"/>
      <c r="BX62" s="33"/>
      <c r="BY62" s="33">
        <v>1</v>
      </c>
      <c r="BZ62" s="33">
        <v>1</v>
      </c>
      <c r="CA62" s="33">
        <v>1</v>
      </c>
      <c r="CB62" s="33" t="s">
        <v>157</v>
      </c>
      <c r="CC62" s="33" t="s">
        <v>158</v>
      </c>
      <c r="CD62" s="319">
        <v>44761</v>
      </c>
      <c r="CE62" s="572" t="s">
        <v>31</v>
      </c>
    </row>
    <row r="63" spans="1:83">
      <c r="A63" s="571">
        <v>58</v>
      </c>
      <c r="B63" s="517"/>
      <c r="C63" s="65" t="s">
        <v>680</v>
      </c>
      <c r="D63" s="33">
        <v>2022</v>
      </c>
      <c r="E63" s="33" t="s">
        <v>140</v>
      </c>
      <c r="F63" s="20" t="s">
        <v>681</v>
      </c>
      <c r="G63" s="320" t="s">
        <v>682</v>
      </c>
      <c r="H63" s="1" t="s">
        <v>143</v>
      </c>
      <c r="I63" s="1" t="s">
        <v>144</v>
      </c>
      <c r="J63" s="33" t="s">
        <v>145</v>
      </c>
      <c r="K63" s="33" t="s">
        <v>146</v>
      </c>
      <c r="L63" s="345" t="s">
        <v>683</v>
      </c>
      <c r="M63" s="10" t="s">
        <v>236</v>
      </c>
      <c r="N63" s="14">
        <v>2198</v>
      </c>
      <c r="O63" s="14" t="s">
        <v>149</v>
      </c>
      <c r="P63" s="20">
        <v>83161135</v>
      </c>
      <c r="Q63" s="1" t="s">
        <v>684</v>
      </c>
      <c r="R63" s="1" t="s">
        <v>150</v>
      </c>
      <c r="S63" s="310" t="s">
        <v>685</v>
      </c>
      <c r="T63" s="310">
        <v>3138994420</v>
      </c>
      <c r="U63" s="26" t="s">
        <v>686</v>
      </c>
      <c r="V63" s="311">
        <v>42120000</v>
      </c>
      <c r="W63" s="118">
        <f t="shared" si="2"/>
        <v>7020000</v>
      </c>
      <c r="X63" s="118">
        <f t="shared" si="3"/>
        <v>234000</v>
      </c>
      <c r="Y63" s="312">
        <v>180</v>
      </c>
      <c r="Z63" s="312">
        <v>6</v>
      </c>
      <c r="AA63" s="36">
        <v>326</v>
      </c>
      <c r="AB63" s="37">
        <v>44575</v>
      </c>
      <c r="AC63" s="38">
        <v>42120000</v>
      </c>
      <c r="AD63" s="450">
        <v>316</v>
      </c>
      <c r="AE63" s="39">
        <v>44581</v>
      </c>
      <c r="AF63" s="98">
        <v>42120000</v>
      </c>
      <c r="AG63" s="29">
        <v>42120000</v>
      </c>
      <c r="AH63" s="313">
        <v>42120000</v>
      </c>
      <c r="AI63" s="342">
        <v>1</v>
      </c>
      <c r="AJ63" s="315">
        <v>44215</v>
      </c>
      <c r="AK63" s="30">
        <v>44582</v>
      </c>
      <c r="AL63" s="30">
        <v>44761</v>
      </c>
      <c r="AM63" s="136" t="s">
        <v>18</v>
      </c>
      <c r="AN63" s="136" t="s">
        <v>18</v>
      </c>
      <c r="AO63" s="136" t="s">
        <v>18</v>
      </c>
      <c r="AP63" s="54" t="s">
        <v>18</v>
      </c>
      <c r="AQ63" s="54" t="s">
        <v>18</v>
      </c>
      <c r="AR63" s="54" t="s">
        <v>18</v>
      </c>
      <c r="AS63" s="54" t="s">
        <v>18</v>
      </c>
      <c r="AT63" s="54" t="s">
        <v>18</v>
      </c>
      <c r="AU63" s="53" t="s">
        <v>18</v>
      </c>
      <c r="AV63" s="53" t="s">
        <v>18</v>
      </c>
      <c r="AW63" s="53" t="s">
        <v>18</v>
      </c>
      <c r="AX63" s="53" t="s">
        <v>18</v>
      </c>
      <c r="AY63" s="53" t="s">
        <v>18</v>
      </c>
      <c r="AZ63" s="53" t="s">
        <v>18</v>
      </c>
      <c r="BA63" s="53" t="s">
        <v>18</v>
      </c>
      <c r="BB63" s="53" t="s">
        <v>18</v>
      </c>
      <c r="BC63" s="53" t="s">
        <v>18</v>
      </c>
      <c r="BD63" s="53" t="s">
        <v>18</v>
      </c>
      <c r="BE63" s="120"/>
      <c r="BF63" s="120"/>
      <c r="BG63" s="120"/>
      <c r="BH63" s="120"/>
      <c r="BI63" s="33" t="s">
        <v>19</v>
      </c>
      <c r="BJ63" s="33" t="s">
        <v>19</v>
      </c>
      <c r="BK63" s="33" t="s">
        <v>19</v>
      </c>
      <c r="BL63" s="33"/>
      <c r="BM63" s="314">
        <v>1</v>
      </c>
      <c r="BN63" s="32" t="s">
        <v>276</v>
      </c>
      <c r="BO63" s="56" t="s">
        <v>687</v>
      </c>
      <c r="BP63" s="39">
        <v>44951</v>
      </c>
      <c r="BQ63" s="317" t="s">
        <v>460</v>
      </c>
      <c r="BR63" s="501"/>
      <c r="BS63" s="318" t="s">
        <v>266</v>
      </c>
      <c r="BT63" s="33">
        <v>67569</v>
      </c>
      <c r="BU63" s="33"/>
      <c r="BV63" s="33"/>
      <c r="BW63" s="33"/>
      <c r="BX63" s="33"/>
      <c r="BY63" s="33">
        <v>1</v>
      </c>
      <c r="BZ63" s="33">
        <v>1</v>
      </c>
      <c r="CA63" s="33">
        <v>1</v>
      </c>
      <c r="CB63" s="33" t="s">
        <v>158</v>
      </c>
      <c r="CC63" s="33" t="s">
        <v>158</v>
      </c>
      <c r="CD63" s="319">
        <v>44761</v>
      </c>
      <c r="CE63" s="572" t="s">
        <v>33</v>
      </c>
    </row>
    <row r="64" spans="1:83">
      <c r="A64" s="571">
        <v>59</v>
      </c>
      <c r="B64" s="517"/>
      <c r="C64" s="65" t="s">
        <v>688</v>
      </c>
      <c r="D64" s="33">
        <v>2022</v>
      </c>
      <c r="E64" s="33" t="s">
        <v>140</v>
      </c>
      <c r="F64" s="20" t="s">
        <v>689</v>
      </c>
      <c r="G64" s="320" t="s">
        <v>690</v>
      </c>
      <c r="H64" s="1" t="s">
        <v>143</v>
      </c>
      <c r="I64" s="1" t="s">
        <v>144</v>
      </c>
      <c r="J64" s="33" t="s">
        <v>145</v>
      </c>
      <c r="K64" s="33" t="s">
        <v>146</v>
      </c>
      <c r="L64" s="20" t="s">
        <v>435</v>
      </c>
      <c r="M64" s="10" t="s">
        <v>236</v>
      </c>
      <c r="N64" s="14">
        <v>2198</v>
      </c>
      <c r="O64" s="14" t="s">
        <v>149</v>
      </c>
      <c r="P64" s="20">
        <v>87070701</v>
      </c>
      <c r="Q64" s="1" t="s">
        <v>691</v>
      </c>
      <c r="R64" s="1" t="s">
        <v>150</v>
      </c>
      <c r="S64" s="310" t="s">
        <v>692</v>
      </c>
      <c r="T64" s="310">
        <v>3114524406</v>
      </c>
      <c r="U64" s="26" t="s">
        <v>693</v>
      </c>
      <c r="V64" s="311">
        <v>59400000</v>
      </c>
      <c r="W64" s="118">
        <f t="shared" si="2"/>
        <v>5400000</v>
      </c>
      <c r="X64" s="118">
        <f t="shared" si="3"/>
        <v>180000</v>
      </c>
      <c r="Y64" s="312">
        <v>330</v>
      </c>
      <c r="Z64" s="312">
        <v>11</v>
      </c>
      <c r="AA64" s="36">
        <v>317</v>
      </c>
      <c r="AB64" s="37">
        <v>44575</v>
      </c>
      <c r="AC64" s="38">
        <v>178200000</v>
      </c>
      <c r="AD64" s="450">
        <v>306</v>
      </c>
      <c r="AE64" s="39">
        <v>44581</v>
      </c>
      <c r="AF64" s="98">
        <v>59400000</v>
      </c>
      <c r="AG64" s="29">
        <v>59400000</v>
      </c>
      <c r="AH64" s="313">
        <v>59400000</v>
      </c>
      <c r="AI64" s="342">
        <v>1</v>
      </c>
      <c r="AJ64" s="30">
        <v>44215</v>
      </c>
      <c r="AK64" s="30">
        <v>44581</v>
      </c>
      <c r="AL64" s="30">
        <v>44913</v>
      </c>
      <c r="AM64" s="136" t="s">
        <v>18</v>
      </c>
      <c r="AN64" s="136" t="s">
        <v>18</v>
      </c>
      <c r="AO64" s="136" t="s">
        <v>18</v>
      </c>
      <c r="AP64" s="54" t="s">
        <v>18</v>
      </c>
      <c r="AQ64" s="54" t="s">
        <v>18</v>
      </c>
      <c r="AR64" s="54" t="s">
        <v>18</v>
      </c>
      <c r="AS64" s="54" t="s">
        <v>18</v>
      </c>
      <c r="AT64" s="54" t="s">
        <v>18</v>
      </c>
      <c r="AU64" s="53" t="s">
        <v>18</v>
      </c>
      <c r="AV64" s="53" t="s">
        <v>18</v>
      </c>
      <c r="AW64" s="53" t="s">
        <v>18</v>
      </c>
      <c r="AX64" s="53" t="s">
        <v>18</v>
      </c>
      <c r="AY64" s="53" t="s">
        <v>18</v>
      </c>
      <c r="AZ64" s="53" t="s">
        <v>18</v>
      </c>
      <c r="BA64" s="53" t="s">
        <v>18</v>
      </c>
      <c r="BB64" s="53" t="s">
        <v>18</v>
      </c>
      <c r="BC64" s="53" t="s">
        <v>18</v>
      </c>
      <c r="BD64" s="53" t="s">
        <v>18</v>
      </c>
      <c r="BE64" s="120"/>
      <c r="BF64" s="120"/>
      <c r="BG64" s="120"/>
      <c r="BH64" s="120"/>
      <c r="BI64" s="33" t="s">
        <v>19</v>
      </c>
      <c r="BJ64" s="33" t="s">
        <v>19</v>
      </c>
      <c r="BK64" s="33" t="s">
        <v>19</v>
      </c>
      <c r="BL64" s="33"/>
      <c r="BM64" s="314">
        <v>1</v>
      </c>
      <c r="BN64" s="56" t="s">
        <v>167</v>
      </c>
      <c r="BO64" s="56" t="s">
        <v>694</v>
      </c>
      <c r="BP64" s="39">
        <v>45097</v>
      </c>
      <c r="BQ64" s="66" t="s">
        <v>695</v>
      </c>
      <c r="BR64" s="503"/>
      <c r="BS64" s="318" t="s">
        <v>206</v>
      </c>
      <c r="BT64" s="33">
        <v>67406</v>
      </c>
      <c r="BU64" s="33"/>
      <c r="BV64" s="33"/>
      <c r="BW64" s="33"/>
      <c r="BX64" s="33"/>
      <c r="BY64" s="33">
        <v>1</v>
      </c>
      <c r="BZ64" s="33">
        <v>1</v>
      </c>
      <c r="CA64" s="33">
        <v>1</v>
      </c>
      <c r="CB64" s="33" t="s">
        <v>157</v>
      </c>
      <c r="CC64" s="33" t="s">
        <v>158</v>
      </c>
      <c r="CD64" s="319">
        <v>44913</v>
      </c>
      <c r="CE64" s="572" t="s">
        <v>31</v>
      </c>
    </row>
    <row r="65" spans="1:83">
      <c r="A65" s="571">
        <v>60</v>
      </c>
      <c r="B65" s="517"/>
      <c r="C65" s="65" t="s">
        <v>696</v>
      </c>
      <c r="D65" s="33">
        <v>2022</v>
      </c>
      <c r="E65" s="33" t="s">
        <v>140</v>
      </c>
      <c r="F65" s="20" t="s">
        <v>697</v>
      </c>
      <c r="G65" s="320" t="s">
        <v>698</v>
      </c>
      <c r="H65" s="1" t="s">
        <v>143</v>
      </c>
      <c r="I65" s="1" t="s">
        <v>210</v>
      </c>
      <c r="J65" s="33" t="s">
        <v>145</v>
      </c>
      <c r="K65" s="33" t="s">
        <v>146</v>
      </c>
      <c r="L65" s="20" t="s">
        <v>699</v>
      </c>
      <c r="M65" s="10" t="s">
        <v>236</v>
      </c>
      <c r="N65" s="14">
        <v>2198</v>
      </c>
      <c r="O65" s="14" t="s">
        <v>149</v>
      </c>
      <c r="P65" s="20">
        <v>1022351156</v>
      </c>
      <c r="Q65" s="1" t="s">
        <v>700</v>
      </c>
      <c r="R65" s="1" t="s">
        <v>150</v>
      </c>
      <c r="S65" s="310" t="s">
        <v>701</v>
      </c>
      <c r="T65" s="310">
        <v>3057769304</v>
      </c>
      <c r="U65" s="26" t="s">
        <v>702</v>
      </c>
      <c r="V65" s="311">
        <v>11160000</v>
      </c>
      <c r="W65" s="118">
        <f t="shared" si="2"/>
        <v>1860000</v>
      </c>
      <c r="X65" s="118">
        <f t="shared" si="3"/>
        <v>62000</v>
      </c>
      <c r="Y65" s="312">
        <v>180</v>
      </c>
      <c r="Z65" s="312">
        <v>6</v>
      </c>
      <c r="AA65" s="36">
        <v>311</v>
      </c>
      <c r="AB65" s="37">
        <v>44574</v>
      </c>
      <c r="AC65" s="38">
        <v>27720000</v>
      </c>
      <c r="AD65" s="450">
        <v>305</v>
      </c>
      <c r="AE65" s="39">
        <v>44581</v>
      </c>
      <c r="AF65" s="98">
        <v>11160000</v>
      </c>
      <c r="AG65" s="29">
        <v>11160000</v>
      </c>
      <c r="AH65" s="116">
        <v>9300000</v>
      </c>
      <c r="AI65" s="325">
        <v>0.9</v>
      </c>
      <c r="AJ65" s="315">
        <v>44215</v>
      </c>
      <c r="AK65" s="30">
        <v>44581</v>
      </c>
      <c r="AL65" s="30">
        <v>44760</v>
      </c>
      <c r="AM65" s="136" t="s">
        <v>18</v>
      </c>
      <c r="AN65" s="136" t="s">
        <v>18</v>
      </c>
      <c r="AO65" s="136" t="s">
        <v>18</v>
      </c>
      <c r="AP65" s="54" t="s">
        <v>18</v>
      </c>
      <c r="AQ65" s="54" t="s">
        <v>18</v>
      </c>
      <c r="AR65" s="54" t="s">
        <v>18</v>
      </c>
      <c r="AS65" s="54" t="s">
        <v>18</v>
      </c>
      <c r="AT65" s="54" t="s">
        <v>18</v>
      </c>
      <c r="AU65" s="53" t="s">
        <v>18</v>
      </c>
      <c r="AV65" s="53" t="s">
        <v>18</v>
      </c>
      <c r="AW65" s="53" t="s">
        <v>18</v>
      </c>
      <c r="AX65" s="53" t="s">
        <v>18</v>
      </c>
      <c r="AY65" s="53" t="s">
        <v>18</v>
      </c>
      <c r="AZ65" s="53" t="s">
        <v>18</v>
      </c>
      <c r="BA65" s="53" t="s">
        <v>18</v>
      </c>
      <c r="BB65" s="53" t="s">
        <v>18</v>
      </c>
      <c r="BC65" s="53" t="s">
        <v>18</v>
      </c>
      <c r="BD65" s="53" t="s">
        <v>18</v>
      </c>
      <c r="BE65" s="120"/>
      <c r="BF65" s="120"/>
      <c r="BG65" s="120"/>
      <c r="BH65" s="120"/>
      <c r="BI65" s="33" t="s">
        <v>19</v>
      </c>
      <c r="BJ65" s="33" t="s">
        <v>19</v>
      </c>
      <c r="BK65" s="33" t="s">
        <v>19</v>
      </c>
      <c r="BL65" s="33"/>
      <c r="BM65" s="314">
        <v>0.83330000000000004</v>
      </c>
      <c r="BN65" s="56" t="s">
        <v>180</v>
      </c>
      <c r="BO65" s="56" t="s">
        <v>703</v>
      </c>
      <c r="BP65" s="39">
        <v>44951</v>
      </c>
      <c r="BQ65" s="66" t="s">
        <v>169</v>
      </c>
      <c r="BR65" s="503"/>
      <c r="BS65" s="318" t="s">
        <v>206</v>
      </c>
      <c r="BT65" s="33">
        <v>68805</v>
      </c>
      <c r="BU65" s="33"/>
      <c r="BV65" s="33"/>
      <c r="BW65" s="33"/>
      <c r="BX65" s="33"/>
      <c r="BY65" s="33">
        <v>1</v>
      </c>
      <c r="BZ65" s="33">
        <v>1</v>
      </c>
      <c r="CA65" s="33">
        <v>1</v>
      </c>
      <c r="CB65" s="33" t="s">
        <v>157</v>
      </c>
      <c r="CC65" s="33" t="s">
        <v>158</v>
      </c>
      <c r="CD65" s="319">
        <v>44760</v>
      </c>
      <c r="CE65" s="572" t="s">
        <v>704</v>
      </c>
    </row>
    <row r="66" spans="1:83">
      <c r="A66" s="571">
        <v>61</v>
      </c>
      <c r="B66" s="517"/>
      <c r="C66" s="65" t="s">
        <v>705</v>
      </c>
      <c r="D66" s="33">
        <v>2022</v>
      </c>
      <c r="E66" s="33" t="s">
        <v>140</v>
      </c>
      <c r="F66" s="20" t="s">
        <v>706</v>
      </c>
      <c r="G66" s="353" t="s">
        <v>707</v>
      </c>
      <c r="H66" s="1" t="s">
        <v>143</v>
      </c>
      <c r="I66" s="1" t="s">
        <v>144</v>
      </c>
      <c r="J66" s="33" t="s">
        <v>145</v>
      </c>
      <c r="K66" s="33" t="s">
        <v>146</v>
      </c>
      <c r="L66" s="20" t="s">
        <v>708</v>
      </c>
      <c r="M66" s="10" t="s">
        <v>709</v>
      </c>
      <c r="N66" s="14">
        <v>2203</v>
      </c>
      <c r="O66" s="14" t="s">
        <v>149</v>
      </c>
      <c r="P66" s="20">
        <v>1013636599</v>
      </c>
      <c r="Q66" s="1" t="s">
        <v>710</v>
      </c>
      <c r="R66" s="1" t="s">
        <v>150</v>
      </c>
      <c r="S66" s="310" t="s">
        <v>711</v>
      </c>
      <c r="T66" s="310">
        <v>3192929446</v>
      </c>
      <c r="U66" s="26" t="s">
        <v>712</v>
      </c>
      <c r="V66" s="311">
        <v>27720000</v>
      </c>
      <c r="W66" s="118">
        <f t="shared" si="2"/>
        <v>4620000</v>
      </c>
      <c r="X66" s="118">
        <f t="shared" si="3"/>
        <v>154000</v>
      </c>
      <c r="Y66" s="312">
        <v>180</v>
      </c>
      <c r="Z66" s="312">
        <v>6</v>
      </c>
      <c r="AA66" s="36">
        <v>310</v>
      </c>
      <c r="AB66" s="37">
        <v>44574</v>
      </c>
      <c r="AC66" s="38">
        <v>27720000</v>
      </c>
      <c r="AD66" s="450">
        <v>322</v>
      </c>
      <c r="AE66" s="39">
        <v>44582</v>
      </c>
      <c r="AF66" s="98">
        <v>27720000</v>
      </c>
      <c r="AG66" s="29">
        <v>27720000</v>
      </c>
      <c r="AH66" s="313">
        <v>27720000</v>
      </c>
      <c r="AI66" s="342">
        <v>1</v>
      </c>
      <c r="AJ66" s="315">
        <v>44581</v>
      </c>
      <c r="AK66" s="30">
        <v>44587</v>
      </c>
      <c r="AL66" s="30">
        <v>44766</v>
      </c>
      <c r="AM66" s="136" t="s">
        <v>18</v>
      </c>
      <c r="AN66" s="136" t="s">
        <v>18</v>
      </c>
      <c r="AO66" s="136" t="s">
        <v>18</v>
      </c>
      <c r="AP66" s="54" t="s">
        <v>18</v>
      </c>
      <c r="AQ66" s="54" t="s">
        <v>18</v>
      </c>
      <c r="AR66" s="54" t="s">
        <v>18</v>
      </c>
      <c r="AS66" s="54" t="s">
        <v>18</v>
      </c>
      <c r="AT66" s="54" t="s">
        <v>18</v>
      </c>
      <c r="AU66" s="53" t="s">
        <v>18</v>
      </c>
      <c r="AV66" s="53" t="s">
        <v>18</v>
      </c>
      <c r="AW66" s="53" t="s">
        <v>18</v>
      </c>
      <c r="AX66" s="53" t="s">
        <v>18</v>
      </c>
      <c r="AY66" s="53" t="s">
        <v>18</v>
      </c>
      <c r="AZ66" s="53" t="s">
        <v>18</v>
      </c>
      <c r="BA66" s="53" t="s">
        <v>18</v>
      </c>
      <c r="BB66" s="53" t="s">
        <v>18</v>
      </c>
      <c r="BC66" s="53" t="s">
        <v>18</v>
      </c>
      <c r="BD66" s="53" t="s">
        <v>18</v>
      </c>
      <c r="BE66" s="120"/>
      <c r="BF66" s="120"/>
      <c r="BG66" s="120"/>
      <c r="BH66" s="120"/>
      <c r="BI66" s="33" t="s">
        <v>19</v>
      </c>
      <c r="BJ66" s="33" t="s">
        <v>19</v>
      </c>
      <c r="BK66" s="33" t="s">
        <v>19</v>
      </c>
      <c r="BL66" s="33"/>
      <c r="BM66" s="314">
        <v>1</v>
      </c>
      <c r="BN66" s="56" t="s">
        <v>167</v>
      </c>
      <c r="BO66" s="56" t="s">
        <v>713</v>
      </c>
      <c r="BP66" s="39">
        <v>44956</v>
      </c>
      <c r="BQ66" s="317" t="s">
        <v>181</v>
      </c>
      <c r="BR66" s="501"/>
      <c r="BS66" s="318" t="s">
        <v>266</v>
      </c>
      <c r="BT66" s="33">
        <v>69673</v>
      </c>
      <c r="BU66" s="33"/>
      <c r="BV66" s="33"/>
      <c r="BW66" s="33"/>
      <c r="BX66" s="33"/>
      <c r="BY66" s="33">
        <v>1</v>
      </c>
      <c r="BZ66" s="33">
        <v>1</v>
      </c>
      <c r="CA66" s="33">
        <v>1</v>
      </c>
      <c r="CB66" s="33" t="s">
        <v>157</v>
      </c>
      <c r="CC66" s="33" t="s">
        <v>158</v>
      </c>
      <c r="CD66" s="319">
        <v>44766</v>
      </c>
      <c r="CE66" s="572" t="s">
        <v>31</v>
      </c>
    </row>
    <row r="67" spans="1:83">
      <c r="A67" s="571">
        <v>62</v>
      </c>
      <c r="B67" s="517"/>
      <c r="C67" s="65" t="s">
        <v>714</v>
      </c>
      <c r="D67" s="33">
        <v>2022</v>
      </c>
      <c r="E67" s="33" t="s">
        <v>140</v>
      </c>
      <c r="F67" s="20" t="s">
        <v>715</v>
      </c>
      <c r="G67" s="320" t="s">
        <v>716</v>
      </c>
      <c r="H67" s="1" t="s">
        <v>143</v>
      </c>
      <c r="I67" s="1" t="s">
        <v>210</v>
      </c>
      <c r="J67" s="33" t="s">
        <v>145</v>
      </c>
      <c r="K67" s="33" t="s">
        <v>146</v>
      </c>
      <c r="L67" s="20" t="s">
        <v>717</v>
      </c>
      <c r="M67" s="10" t="s">
        <v>718</v>
      </c>
      <c r="N67" s="14">
        <v>2207</v>
      </c>
      <c r="O67" s="14" t="s">
        <v>149</v>
      </c>
      <c r="P67" s="20">
        <v>1013633122</v>
      </c>
      <c r="Q67" s="1" t="s">
        <v>719</v>
      </c>
      <c r="R67" s="1" t="s">
        <v>150</v>
      </c>
      <c r="S67" s="310" t="s">
        <v>720</v>
      </c>
      <c r="T67" s="310">
        <v>3114916046</v>
      </c>
      <c r="U67" s="26" t="s">
        <v>721</v>
      </c>
      <c r="V67" s="311">
        <v>11160000</v>
      </c>
      <c r="W67" s="118">
        <f t="shared" si="2"/>
        <v>1860000</v>
      </c>
      <c r="X67" s="118">
        <f t="shared" si="3"/>
        <v>62000</v>
      </c>
      <c r="Y67" s="312">
        <v>180</v>
      </c>
      <c r="Z67" s="312">
        <v>6</v>
      </c>
      <c r="AA67" s="36">
        <v>298</v>
      </c>
      <c r="AB67" s="37">
        <v>44574</v>
      </c>
      <c r="AC67" s="38">
        <v>11160000</v>
      </c>
      <c r="AD67" s="450">
        <v>320</v>
      </c>
      <c r="AE67" s="39">
        <v>44582</v>
      </c>
      <c r="AF67" s="98">
        <v>11160000</v>
      </c>
      <c r="AG67" s="29">
        <v>11160000</v>
      </c>
      <c r="AH67" s="313">
        <v>11160000</v>
      </c>
      <c r="AI67" s="342">
        <v>1</v>
      </c>
      <c r="AJ67" s="315">
        <v>44581</v>
      </c>
      <c r="AK67" s="30">
        <v>44582</v>
      </c>
      <c r="AL67" s="30">
        <v>44761</v>
      </c>
      <c r="AM67" s="136" t="s">
        <v>18</v>
      </c>
      <c r="AN67" s="136" t="s">
        <v>18</v>
      </c>
      <c r="AO67" s="136" t="s">
        <v>18</v>
      </c>
      <c r="AP67" s="54" t="s">
        <v>18</v>
      </c>
      <c r="AQ67" s="54" t="s">
        <v>18</v>
      </c>
      <c r="AR67" s="54" t="s">
        <v>18</v>
      </c>
      <c r="AS67" s="54" t="s">
        <v>18</v>
      </c>
      <c r="AT67" s="54" t="s">
        <v>18</v>
      </c>
      <c r="AU67" s="53" t="s">
        <v>18</v>
      </c>
      <c r="AV67" s="53" t="s">
        <v>18</v>
      </c>
      <c r="AW67" s="53" t="s">
        <v>18</v>
      </c>
      <c r="AX67" s="53" t="s">
        <v>18</v>
      </c>
      <c r="AY67" s="53" t="s">
        <v>18</v>
      </c>
      <c r="AZ67" s="53" t="s">
        <v>18</v>
      </c>
      <c r="BA67" s="53" t="s">
        <v>18</v>
      </c>
      <c r="BB67" s="53" t="s">
        <v>18</v>
      </c>
      <c r="BC67" s="53" t="s">
        <v>18</v>
      </c>
      <c r="BD67" s="53" t="s">
        <v>18</v>
      </c>
      <c r="BE67" s="120"/>
      <c r="BF67" s="120"/>
      <c r="BG67" s="120"/>
      <c r="BH67" s="120"/>
      <c r="BI67" s="33" t="s">
        <v>19</v>
      </c>
      <c r="BJ67" s="33" t="s">
        <v>19</v>
      </c>
      <c r="BK67" s="33" t="s">
        <v>19</v>
      </c>
      <c r="BL67" s="33"/>
      <c r="BM67" s="314">
        <v>1</v>
      </c>
      <c r="BN67" s="56" t="s">
        <v>167</v>
      </c>
      <c r="BO67" s="56" t="s">
        <v>722</v>
      </c>
      <c r="BP67" s="39">
        <v>44956</v>
      </c>
      <c r="BQ67" s="317" t="s">
        <v>265</v>
      </c>
      <c r="BR67" s="501"/>
      <c r="BS67" s="318" t="s">
        <v>206</v>
      </c>
      <c r="BT67" s="33">
        <v>67828</v>
      </c>
      <c r="BU67" s="33"/>
      <c r="BV67" s="33"/>
      <c r="BW67" s="33"/>
      <c r="BX67" s="33"/>
      <c r="BY67" s="33">
        <v>1</v>
      </c>
      <c r="BZ67" s="33">
        <v>1</v>
      </c>
      <c r="CA67" s="33">
        <v>1</v>
      </c>
      <c r="CB67" s="33" t="s">
        <v>157</v>
      </c>
      <c r="CC67" s="33" t="s">
        <v>158</v>
      </c>
      <c r="CD67" s="319">
        <v>44761</v>
      </c>
      <c r="CE67" s="572" t="s">
        <v>31</v>
      </c>
    </row>
    <row r="68" spans="1:83">
      <c r="A68" s="571">
        <v>63</v>
      </c>
      <c r="B68" s="517"/>
      <c r="C68" s="65" t="s">
        <v>723</v>
      </c>
      <c r="D68" s="33">
        <v>2022</v>
      </c>
      <c r="E68" s="33" t="s">
        <v>140</v>
      </c>
      <c r="F68" s="20" t="s">
        <v>724</v>
      </c>
      <c r="G68" s="320" t="s">
        <v>725</v>
      </c>
      <c r="H68" s="1" t="s">
        <v>143</v>
      </c>
      <c r="I68" s="1" t="s">
        <v>144</v>
      </c>
      <c r="J68" s="33" t="s">
        <v>145</v>
      </c>
      <c r="K68" s="33" t="s">
        <v>146</v>
      </c>
      <c r="L68" s="20" t="s">
        <v>290</v>
      </c>
      <c r="M68" s="10" t="s">
        <v>337</v>
      </c>
      <c r="N68" s="14">
        <v>2198</v>
      </c>
      <c r="O68" s="14" t="s">
        <v>149</v>
      </c>
      <c r="P68" s="20">
        <v>52231157</v>
      </c>
      <c r="Q68" s="1" t="s">
        <v>22</v>
      </c>
      <c r="R68" s="1" t="s">
        <v>150</v>
      </c>
      <c r="S68" s="310" t="s">
        <v>726</v>
      </c>
      <c r="T68" s="310">
        <v>3144386456</v>
      </c>
      <c r="U68" s="26" t="s">
        <v>727</v>
      </c>
      <c r="V68" s="311">
        <v>66000000</v>
      </c>
      <c r="W68" s="118">
        <f t="shared" si="2"/>
        <v>6000000</v>
      </c>
      <c r="X68" s="118">
        <f t="shared" si="3"/>
        <v>200000</v>
      </c>
      <c r="Y68" s="312">
        <v>330</v>
      </c>
      <c r="Z68" s="312">
        <v>11</v>
      </c>
      <c r="AA68" s="36">
        <v>12</v>
      </c>
      <c r="AB68" s="37">
        <v>44572</v>
      </c>
      <c r="AC68" s="38">
        <v>198000000</v>
      </c>
      <c r="AD68" s="450">
        <v>326</v>
      </c>
      <c r="AE68" s="39">
        <v>44582</v>
      </c>
      <c r="AF68" s="98">
        <v>66000000</v>
      </c>
      <c r="AG68" s="29">
        <v>68200000</v>
      </c>
      <c r="AH68" s="118">
        <v>62200000</v>
      </c>
      <c r="AI68" s="325">
        <v>0.91200000000000003</v>
      </c>
      <c r="AJ68" s="30">
        <v>44581</v>
      </c>
      <c r="AK68" s="30">
        <v>44582</v>
      </c>
      <c r="AL68" s="30">
        <v>44914</v>
      </c>
      <c r="AM68" s="71">
        <v>1</v>
      </c>
      <c r="AN68" s="71">
        <v>11</v>
      </c>
      <c r="AO68" s="339">
        <v>44909</v>
      </c>
      <c r="AP68" s="54" t="s">
        <v>18</v>
      </c>
      <c r="AQ68" s="54" t="s">
        <v>18</v>
      </c>
      <c r="AR68" s="54" t="s">
        <v>18</v>
      </c>
      <c r="AS68" s="54" t="s">
        <v>18</v>
      </c>
      <c r="AT68" s="54" t="s">
        <v>18</v>
      </c>
      <c r="AU68" s="47">
        <v>1</v>
      </c>
      <c r="AV68" s="47" t="s">
        <v>728</v>
      </c>
      <c r="AW68" s="48">
        <v>44909</v>
      </c>
      <c r="AX68" s="47" t="s">
        <v>243</v>
      </c>
      <c r="AY68" s="47">
        <v>731</v>
      </c>
      <c r="AZ68" s="48">
        <v>44917</v>
      </c>
      <c r="BA68" s="47" t="s">
        <v>728</v>
      </c>
      <c r="BB68" s="47">
        <v>537</v>
      </c>
      <c r="BC68" s="48">
        <v>44904</v>
      </c>
      <c r="BD68" s="47" t="s">
        <v>728</v>
      </c>
      <c r="BE68" s="120"/>
      <c r="BF68" s="120"/>
      <c r="BG68" s="120"/>
      <c r="BH68" s="120"/>
      <c r="BI68" s="33" t="s">
        <v>19</v>
      </c>
      <c r="BJ68" s="33" t="s">
        <v>19</v>
      </c>
      <c r="BK68" s="33" t="s">
        <v>19</v>
      </c>
      <c r="BL68" s="33"/>
      <c r="BM68" s="314" t="s">
        <v>729</v>
      </c>
      <c r="BN68" s="56" t="s">
        <v>167</v>
      </c>
      <c r="BO68" s="56" t="s">
        <v>730</v>
      </c>
      <c r="BP68" s="39">
        <v>45117</v>
      </c>
      <c r="BQ68" s="66" t="s">
        <v>155</v>
      </c>
      <c r="BR68" s="503"/>
      <c r="BS68" s="318" t="s">
        <v>216</v>
      </c>
      <c r="BT68" s="33">
        <v>66854</v>
      </c>
      <c r="BU68" s="33"/>
      <c r="BV68" s="33"/>
      <c r="BW68" s="33"/>
      <c r="BX68" s="33"/>
      <c r="BY68" s="33">
        <v>1</v>
      </c>
      <c r="BZ68" s="33">
        <v>1</v>
      </c>
      <c r="CA68" s="33">
        <v>1</v>
      </c>
      <c r="CB68" s="33" t="s">
        <v>157</v>
      </c>
      <c r="CC68" s="33" t="s">
        <v>158</v>
      </c>
      <c r="CD68" s="319">
        <v>44925</v>
      </c>
      <c r="CE68" s="575" t="s">
        <v>415</v>
      </c>
    </row>
    <row r="69" spans="1:83">
      <c r="A69" s="571">
        <v>64</v>
      </c>
      <c r="B69" s="517"/>
      <c r="C69" s="65" t="s">
        <v>731</v>
      </c>
      <c r="D69" s="33">
        <v>2022</v>
      </c>
      <c r="E69" s="33" t="s">
        <v>140</v>
      </c>
      <c r="F69" s="20" t="s">
        <v>732</v>
      </c>
      <c r="G69" s="320" t="s">
        <v>733</v>
      </c>
      <c r="H69" s="1" t="s">
        <v>143</v>
      </c>
      <c r="I69" s="1" t="s">
        <v>144</v>
      </c>
      <c r="J69" s="33" t="s">
        <v>145</v>
      </c>
      <c r="K69" s="33" t="s">
        <v>146</v>
      </c>
      <c r="L69" s="345" t="s">
        <v>674</v>
      </c>
      <c r="M69" s="10" t="s">
        <v>675</v>
      </c>
      <c r="N69" s="14">
        <v>2191</v>
      </c>
      <c r="O69" s="14" t="s">
        <v>149</v>
      </c>
      <c r="P69" s="20">
        <v>87067788</v>
      </c>
      <c r="Q69" s="1" t="s">
        <v>734</v>
      </c>
      <c r="R69" s="1" t="s">
        <v>150</v>
      </c>
      <c r="S69" s="310" t="s">
        <v>735</v>
      </c>
      <c r="T69" s="310">
        <v>3155861694</v>
      </c>
      <c r="U69" s="26" t="s">
        <v>736</v>
      </c>
      <c r="V69" s="311">
        <v>27720000</v>
      </c>
      <c r="W69" s="118">
        <f t="shared" si="2"/>
        <v>4620000</v>
      </c>
      <c r="X69" s="118">
        <f t="shared" si="3"/>
        <v>154000</v>
      </c>
      <c r="Y69" s="354">
        <v>180</v>
      </c>
      <c r="Z69" s="354">
        <v>6</v>
      </c>
      <c r="AA69" s="36">
        <v>303</v>
      </c>
      <c r="AB69" s="37">
        <v>44574</v>
      </c>
      <c r="AC69" s="38">
        <v>55440000</v>
      </c>
      <c r="AD69" s="450">
        <v>332</v>
      </c>
      <c r="AE69" s="39">
        <v>44585</v>
      </c>
      <c r="AF69" s="98">
        <v>27720000</v>
      </c>
      <c r="AG69" s="29">
        <v>27720000</v>
      </c>
      <c r="AH69" s="313">
        <v>27720000</v>
      </c>
      <c r="AI69" s="342">
        <v>1</v>
      </c>
      <c r="AJ69" s="315">
        <v>44581</v>
      </c>
      <c r="AK69" s="30">
        <v>44585</v>
      </c>
      <c r="AL69" s="30">
        <v>44764</v>
      </c>
      <c r="AM69" s="136" t="s">
        <v>18</v>
      </c>
      <c r="AN69" s="136" t="s">
        <v>18</v>
      </c>
      <c r="AO69" s="136" t="s">
        <v>18</v>
      </c>
      <c r="AP69" s="54" t="s">
        <v>18</v>
      </c>
      <c r="AQ69" s="54" t="s">
        <v>18</v>
      </c>
      <c r="AR69" s="54" t="s">
        <v>18</v>
      </c>
      <c r="AS69" s="54" t="s">
        <v>18</v>
      </c>
      <c r="AT69" s="54" t="s">
        <v>18</v>
      </c>
      <c r="AU69" s="53" t="s">
        <v>18</v>
      </c>
      <c r="AV69" s="53" t="s">
        <v>18</v>
      </c>
      <c r="AW69" s="53" t="s">
        <v>18</v>
      </c>
      <c r="AX69" s="53" t="s">
        <v>18</v>
      </c>
      <c r="AY69" s="53" t="s">
        <v>18</v>
      </c>
      <c r="AZ69" s="53" t="s">
        <v>18</v>
      </c>
      <c r="BA69" s="53" t="s">
        <v>18</v>
      </c>
      <c r="BB69" s="53" t="s">
        <v>18</v>
      </c>
      <c r="BC69" s="53" t="s">
        <v>18</v>
      </c>
      <c r="BD69" s="53" t="s">
        <v>18</v>
      </c>
      <c r="BE69" s="120"/>
      <c r="BF69" s="120"/>
      <c r="BG69" s="120"/>
      <c r="BH69" s="120"/>
      <c r="BI69" s="33" t="s">
        <v>19</v>
      </c>
      <c r="BJ69" s="33" t="s">
        <v>19</v>
      </c>
      <c r="BK69" s="33" t="s">
        <v>19</v>
      </c>
      <c r="BL69" s="33"/>
      <c r="BM69" s="314">
        <v>1</v>
      </c>
      <c r="BN69" s="56" t="s">
        <v>167</v>
      </c>
      <c r="BO69" s="56" t="s">
        <v>737</v>
      </c>
      <c r="BP69" s="39">
        <v>44949</v>
      </c>
      <c r="BQ69" s="317" t="s">
        <v>506</v>
      </c>
      <c r="BR69" s="501"/>
      <c r="BS69" s="318" t="s">
        <v>266</v>
      </c>
      <c r="BT69" s="33">
        <v>67781</v>
      </c>
      <c r="BU69" s="33"/>
      <c r="BV69" s="33"/>
      <c r="BW69" s="33"/>
      <c r="BX69" s="33"/>
      <c r="BY69" s="33">
        <v>1</v>
      </c>
      <c r="BZ69" s="33">
        <v>1</v>
      </c>
      <c r="CA69" s="33">
        <v>1</v>
      </c>
      <c r="CB69" s="33" t="s">
        <v>157</v>
      </c>
      <c r="CC69" s="33" t="s">
        <v>158</v>
      </c>
      <c r="CD69" s="319">
        <v>44764</v>
      </c>
      <c r="CE69" s="572" t="s">
        <v>31</v>
      </c>
    </row>
    <row r="70" spans="1:83">
      <c r="A70" s="571">
        <v>65</v>
      </c>
      <c r="B70" s="517"/>
      <c r="C70" s="65" t="s">
        <v>738</v>
      </c>
      <c r="D70" s="33">
        <v>2022</v>
      </c>
      <c r="E70" s="33" t="s">
        <v>140</v>
      </c>
      <c r="F70" s="20" t="s">
        <v>739</v>
      </c>
      <c r="G70" s="320" t="s">
        <v>740</v>
      </c>
      <c r="H70" s="1" t="s">
        <v>143</v>
      </c>
      <c r="I70" s="1" t="s">
        <v>144</v>
      </c>
      <c r="J70" s="33" t="s">
        <v>145</v>
      </c>
      <c r="K70" s="33" t="s">
        <v>146</v>
      </c>
      <c r="L70" s="20" t="s">
        <v>741</v>
      </c>
      <c r="M70" s="2" t="s">
        <v>675</v>
      </c>
      <c r="N70" s="14">
        <v>2191</v>
      </c>
      <c r="O70" s="14" t="s">
        <v>149</v>
      </c>
      <c r="P70" s="20">
        <v>1015471920</v>
      </c>
      <c r="Q70" s="1" t="s">
        <v>742</v>
      </c>
      <c r="R70" s="1" t="s">
        <v>150</v>
      </c>
      <c r="S70" s="310" t="s">
        <v>743</v>
      </c>
      <c r="T70" s="310">
        <v>3016863122</v>
      </c>
      <c r="U70" s="26" t="s">
        <v>744</v>
      </c>
      <c r="V70" s="311">
        <v>27720000</v>
      </c>
      <c r="W70" s="118">
        <f t="shared" si="2"/>
        <v>4620000</v>
      </c>
      <c r="X70" s="118">
        <f t="shared" si="3"/>
        <v>154000</v>
      </c>
      <c r="Y70" s="312">
        <v>180</v>
      </c>
      <c r="Z70" s="312">
        <v>6</v>
      </c>
      <c r="AA70" s="36">
        <v>303</v>
      </c>
      <c r="AB70" s="37">
        <v>44574</v>
      </c>
      <c r="AC70" s="38">
        <v>55440000</v>
      </c>
      <c r="AD70" s="450">
        <v>324</v>
      </c>
      <c r="AE70" s="39">
        <v>44582</v>
      </c>
      <c r="AF70" s="98">
        <v>27720000</v>
      </c>
      <c r="AG70" s="29">
        <v>27720000</v>
      </c>
      <c r="AH70" s="313">
        <v>27720000</v>
      </c>
      <c r="AI70" s="342">
        <v>1</v>
      </c>
      <c r="AJ70" s="315">
        <v>44582</v>
      </c>
      <c r="AK70" s="30">
        <v>44585</v>
      </c>
      <c r="AL70" s="30">
        <v>44764</v>
      </c>
      <c r="AM70" s="136" t="s">
        <v>18</v>
      </c>
      <c r="AN70" s="136" t="s">
        <v>18</v>
      </c>
      <c r="AO70" s="136" t="s">
        <v>18</v>
      </c>
      <c r="AP70" s="54" t="s">
        <v>18</v>
      </c>
      <c r="AQ70" s="54" t="s">
        <v>18</v>
      </c>
      <c r="AR70" s="54" t="s">
        <v>18</v>
      </c>
      <c r="AS70" s="54" t="s">
        <v>18</v>
      </c>
      <c r="AT70" s="54" t="s">
        <v>18</v>
      </c>
      <c r="AU70" s="53" t="s">
        <v>18</v>
      </c>
      <c r="AV70" s="53" t="s">
        <v>18</v>
      </c>
      <c r="AW70" s="53" t="s">
        <v>18</v>
      </c>
      <c r="AX70" s="53" t="s">
        <v>18</v>
      </c>
      <c r="AY70" s="53" t="s">
        <v>18</v>
      </c>
      <c r="AZ70" s="53" t="s">
        <v>18</v>
      </c>
      <c r="BA70" s="53" t="s">
        <v>18</v>
      </c>
      <c r="BB70" s="53" t="s">
        <v>18</v>
      </c>
      <c r="BC70" s="53" t="s">
        <v>18</v>
      </c>
      <c r="BD70" s="53" t="s">
        <v>18</v>
      </c>
      <c r="BE70" s="120"/>
      <c r="BF70" s="120"/>
      <c r="BG70" s="120"/>
      <c r="BH70" s="120"/>
      <c r="BI70" s="33" t="s">
        <v>19</v>
      </c>
      <c r="BJ70" s="33" t="s">
        <v>19</v>
      </c>
      <c r="BK70" s="33" t="s">
        <v>19</v>
      </c>
      <c r="BL70" s="33"/>
      <c r="BM70" s="314">
        <v>1</v>
      </c>
      <c r="BN70" s="56" t="s">
        <v>167</v>
      </c>
      <c r="BO70" s="56" t="s">
        <v>745</v>
      </c>
      <c r="BP70" s="39">
        <v>44947</v>
      </c>
      <c r="BQ70" s="317" t="s">
        <v>265</v>
      </c>
      <c r="BR70" s="501"/>
      <c r="BS70" s="318" t="s">
        <v>156</v>
      </c>
      <c r="BT70" s="33">
        <v>66978</v>
      </c>
      <c r="BU70" s="33"/>
      <c r="BV70" s="33"/>
      <c r="BW70" s="33"/>
      <c r="BX70" s="33"/>
      <c r="BY70" s="33">
        <v>1</v>
      </c>
      <c r="BZ70" s="33">
        <v>1</v>
      </c>
      <c r="CA70" s="33">
        <v>1</v>
      </c>
      <c r="CB70" s="33" t="s">
        <v>157</v>
      </c>
      <c r="CC70" s="33" t="s">
        <v>158</v>
      </c>
      <c r="CD70" s="319">
        <v>44764</v>
      </c>
      <c r="CE70" s="572" t="s">
        <v>31</v>
      </c>
    </row>
    <row r="71" spans="1:83">
      <c r="A71" s="571">
        <v>66</v>
      </c>
      <c r="B71" s="517"/>
      <c r="C71" s="65" t="s">
        <v>746</v>
      </c>
      <c r="D71" s="33">
        <v>2022</v>
      </c>
      <c r="E71" s="33" t="s">
        <v>140</v>
      </c>
      <c r="F71" s="20" t="s">
        <v>747</v>
      </c>
      <c r="G71" s="320" t="s">
        <v>748</v>
      </c>
      <c r="H71" s="1" t="s">
        <v>143</v>
      </c>
      <c r="I71" s="1" t="s">
        <v>210</v>
      </c>
      <c r="J71" s="33" t="s">
        <v>145</v>
      </c>
      <c r="K71" s="33" t="s">
        <v>146</v>
      </c>
      <c r="L71" s="20" t="s">
        <v>749</v>
      </c>
      <c r="M71" s="10" t="s">
        <v>750</v>
      </c>
      <c r="N71" s="14">
        <v>2190</v>
      </c>
      <c r="O71" s="14" t="s">
        <v>149</v>
      </c>
      <c r="P71" s="20">
        <v>79352014</v>
      </c>
      <c r="Q71" s="1" t="s">
        <v>751</v>
      </c>
      <c r="R71" s="1" t="s">
        <v>150</v>
      </c>
      <c r="S71" s="310" t="s">
        <v>752</v>
      </c>
      <c r="T71" s="310">
        <v>3133069105</v>
      </c>
      <c r="U71" s="344"/>
      <c r="V71" s="311">
        <v>10080000</v>
      </c>
      <c r="W71" s="118">
        <f t="shared" si="2"/>
        <v>1680000</v>
      </c>
      <c r="X71" s="118">
        <f t="shared" si="3"/>
        <v>56000</v>
      </c>
      <c r="Y71" s="312">
        <v>180</v>
      </c>
      <c r="Z71" s="312">
        <v>6</v>
      </c>
      <c r="AA71" s="36">
        <v>4</v>
      </c>
      <c r="AB71" s="37">
        <v>44565</v>
      </c>
      <c r="AC71" s="38">
        <v>10080000</v>
      </c>
      <c r="AD71" s="450">
        <v>323</v>
      </c>
      <c r="AE71" s="39">
        <v>44582</v>
      </c>
      <c r="AF71" s="98">
        <v>10080000</v>
      </c>
      <c r="AG71" s="29">
        <v>10080000</v>
      </c>
      <c r="AH71" s="116">
        <v>9016000</v>
      </c>
      <c r="AI71" s="325">
        <v>0.89439999999999997</v>
      </c>
      <c r="AJ71" s="315">
        <v>44581</v>
      </c>
      <c r="AK71" s="30">
        <v>44582</v>
      </c>
      <c r="AL71" s="30">
        <v>44761</v>
      </c>
      <c r="AM71" s="136" t="s">
        <v>18</v>
      </c>
      <c r="AN71" s="136" t="s">
        <v>18</v>
      </c>
      <c r="AO71" s="136" t="s">
        <v>18</v>
      </c>
      <c r="AP71" s="54" t="s">
        <v>18</v>
      </c>
      <c r="AQ71" s="54" t="s">
        <v>18</v>
      </c>
      <c r="AR71" s="54" t="s">
        <v>18</v>
      </c>
      <c r="AS71" s="54" t="s">
        <v>18</v>
      </c>
      <c r="AT71" s="54" t="s">
        <v>18</v>
      </c>
      <c r="AU71" s="53" t="s">
        <v>18</v>
      </c>
      <c r="AV71" s="53" t="s">
        <v>18</v>
      </c>
      <c r="AW71" s="53" t="s">
        <v>18</v>
      </c>
      <c r="AX71" s="53" t="s">
        <v>18</v>
      </c>
      <c r="AY71" s="53" t="s">
        <v>18</v>
      </c>
      <c r="AZ71" s="53" t="s">
        <v>18</v>
      </c>
      <c r="BA71" s="53" t="s">
        <v>18</v>
      </c>
      <c r="BB71" s="53" t="s">
        <v>18</v>
      </c>
      <c r="BC71" s="53" t="s">
        <v>18</v>
      </c>
      <c r="BD71" s="53" t="s">
        <v>18</v>
      </c>
      <c r="BE71" s="120"/>
      <c r="BF71" s="120"/>
      <c r="BG71" s="120"/>
      <c r="BH71" s="120"/>
      <c r="BI71" s="33" t="s">
        <v>19</v>
      </c>
      <c r="BJ71" s="33" t="s">
        <v>19</v>
      </c>
      <c r="BK71" s="33" t="s">
        <v>19</v>
      </c>
      <c r="BL71" s="33"/>
      <c r="BM71" s="314">
        <v>0.89439999999999997</v>
      </c>
      <c r="BN71" s="56" t="s">
        <v>167</v>
      </c>
      <c r="BO71" s="56" t="s">
        <v>753</v>
      </c>
      <c r="BP71" s="39">
        <v>44951</v>
      </c>
      <c r="BQ71" s="317" t="s">
        <v>450</v>
      </c>
      <c r="BR71" s="501"/>
      <c r="BS71" s="318" t="s">
        <v>266</v>
      </c>
      <c r="BT71" s="33">
        <v>70779</v>
      </c>
      <c r="BU71" s="33"/>
      <c r="BV71" s="33"/>
      <c r="BW71" s="33"/>
      <c r="BX71" s="33"/>
      <c r="BY71" s="33">
        <v>1</v>
      </c>
      <c r="BZ71" s="33">
        <v>1</v>
      </c>
      <c r="CA71" s="33">
        <v>1</v>
      </c>
      <c r="CB71" s="33" t="s">
        <v>157</v>
      </c>
      <c r="CC71" s="33" t="s">
        <v>158</v>
      </c>
      <c r="CD71" s="319">
        <v>44761</v>
      </c>
      <c r="CE71" s="572" t="s">
        <v>754</v>
      </c>
    </row>
    <row r="72" spans="1:83">
      <c r="A72" s="571">
        <v>67</v>
      </c>
      <c r="B72" s="517"/>
      <c r="C72" s="65" t="s">
        <v>755</v>
      </c>
      <c r="D72" s="33">
        <v>2022</v>
      </c>
      <c r="E72" s="33" t="s">
        <v>140</v>
      </c>
      <c r="F72" s="20" t="s">
        <v>756</v>
      </c>
      <c r="G72" s="320" t="s">
        <v>757</v>
      </c>
      <c r="H72" s="1" t="s">
        <v>143</v>
      </c>
      <c r="I72" s="1" t="s">
        <v>144</v>
      </c>
      <c r="J72" s="33" t="s">
        <v>145</v>
      </c>
      <c r="K72" s="33" t="s">
        <v>146</v>
      </c>
      <c r="L72" s="20" t="s">
        <v>758</v>
      </c>
      <c r="M72" s="10" t="s">
        <v>759</v>
      </c>
      <c r="N72" s="14">
        <v>2209</v>
      </c>
      <c r="O72" s="14" t="s">
        <v>149</v>
      </c>
      <c r="P72" s="20">
        <v>1085293465</v>
      </c>
      <c r="Q72" s="1" t="s">
        <v>760</v>
      </c>
      <c r="R72" s="1" t="s">
        <v>150</v>
      </c>
      <c r="S72" s="310" t="s">
        <v>761</v>
      </c>
      <c r="T72" s="310">
        <v>3207324079</v>
      </c>
      <c r="U72" s="344"/>
      <c r="V72" s="311">
        <v>27720000</v>
      </c>
      <c r="W72" s="118">
        <f t="shared" si="2"/>
        <v>4620000</v>
      </c>
      <c r="X72" s="118">
        <f t="shared" si="3"/>
        <v>154000</v>
      </c>
      <c r="Y72" s="312">
        <v>180</v>
      </c>
      <c r="Z72" s="312">
        <v>6</v>
      </c>
      <c r="AA72" s="36">
        <v>315</v>
      </c>
      <c r="AB72" s="37">
        <v>44574</v>
      </c>
      <c r="AC72" s="38">
        <v>27720000</v>
      </c>
      <c r="AD72" s="450">
        <v>321</v>
      </c>
      <c r="AE72" s="39">
        <v>44582</v>
      </c>
      <c r="AF72" s="98">
        <v>27720000</v>
      </c>
      <c r="AG72" s="29">
        <v>27720000</v>
      </c>
      <c r="AH72" s="116">
        <v>24024000</v>
      </c>
      <c r="AI72" s="325">
        <v>0.86670000000000003</v>
      </c>
      <c r="AJ72" s="315">
        <v>44581</v>
      </c>
      <c r="AK72" s="30">
        <v>44615</v>
      </c>
      <c r="AL72" s="30">
        <v>44797</v>
      </c>
      <c r="AM72" s="136" t="s">
        <v>18</v>
      </c>
      <c r="AN72" s="136" t="s">
        <v>18</v>
      </c>
      <c r="AO72" s="136" t="s">
        <v>18</v>
      </c>
      <c r="AP72" s="332">
        <v>1</v>
      </c>
      <c r="AQ72" s="43" t="s">
        <v>762</v>
      </c>
      <c r="AR72" s="43">
        <v>1026583068</v>
      </c>
      <c r="AS72" s="333">
        <v>44614</v>
      </c>
      <c r="AT72" s="43" t="s">
        <v>763</v>
      </c>
      <c r="AU72" s="53" t="s">
        <v>18</v>
      </c>
      <c r="AV72" s="53" t="s">
        <v>18</v>
      </c>
      <c r="AW72" s="53" t="s">
        <v>18</v>
      </c>
      <c r="AX72" s="53" t="s">
        <v>18</v>
      </c>
      <c r="AY72" s="53" t="s">
        <v>18</v>
      </c>
      <c r="AZ72" s="53" t="s">
        <v>18</v>
      </c>
      <c r="BA72" s="53" t="s">
        <v>18</v>
      </c>
      <c r="BB72" s="53" t="s">
        <v>18</v>
      </c>
      <c r="BC72" s="53" t="s">
        <v>18</v>
      </c>
      <c r="BD72" s="53" t="s">
        <v>18</v>
      </c>
      <c r="BE72" s="120"/>
      <c r="BF72" s="120"/>
      <c r="BG72" s="120"/>
      <c r="BH72" s="120"/>
      <c r="BI72" s="33" t="s">
        <v>19</v>
      </c>
      <c r="BJ72" s="33" t="s">
        <v>19</v>
      </c>
      <c r="BK72" s="33" t="s">
        <v>19</v>
      </c>
      <c r="BL72" s="33"/>
      <c r="BM72" s="314">
        <v>0.86670000000000003</v>
      </c>
      <c r="BN72" s="56" t="s">
        <v>167</v>
      </c>
      <c r="BO72" s="56" t="s">
        <v>764</v>
      </c>
      <c r="BP72" s="39">
        <v>44981</v>
      </c>
      <c r="BQ72" s="317" t="s">
        <v>181</v>
      </c>
      <c r="BR72" s="501"/>
      <c r="BS72" s="318" t="s">
        <v>206</v>
      </c>
      <c r="BT72" s="33">
        <v>68818</v>
      </c>
      <c r="BU72" s="33"/>
      <c r="BV72" s="33"/>
      <c r="BW72" s="33"/>
      <c r="BX72" s="33"/>
      <c r="BY72" s="33">
        <v>1</v>
      </c>
      <c r="BZ72" s="33">
        <v>1</v>
      </c>
      <c r="CA72" s="33">
        <v>1</v>
      </c>
      <c r="CB72" s="33" t="s">
        <v>157</v>
      </c>
      <c r="CC72" s="33" t="s">
        <v>158</v>
      </c>
      <c r="CD72" s="319">
        <v>44797</v>
      </c>
      <c r="CE72" s="575" t="s">
        <v>415</v>
      </c>
    </row>
    <row r="73" spans="1:83">
      <c r="A73" s="571">
        <v>68</v>
      </c>
      <c r="B73" s="517"/>
      <c r="C73" s="65" t="s">
        <v>765</v>
      </c>
      <c r="D73" s="33">
        <v>2022</v>
      </c>
      <c r="E73" s="33" t="s">
        <v>140</v>
      </c>
      <c r="F73" s="20" t="s">
        <v>766</v>
      </c>
      <c r="G73" s="26" t="s">
        <v>767</v>
      </c>
      <c r="H73" s="1" t="s">
        <v>143</v>
      </c>
      <c r="I73" s="1" t="s">
        <v>144</v>
      </c>
      <c r="J73" s="33" t="s">
        <v>145</v>
      </c>
      <c r="K73" s="33" t="s">
        <v>146</v>
      </c>
      <c r="L73" s="20" t="s">
        <v>768</v>
      </c>
      <c r="M73" s="10" t="s">
        <v>769</v>
      </c>
      <c r="N73" s="14">
        <v>2201</v>
      </c>
      <c r="O73" s="14" t="s">
        <v>149</v>
      </c>
      <c r="P73" s="321">
        <v>80871795</v>
      </c>
      <c r="Q73" s="1" t="s">
        <v>770</v>
      </c>
      <c r="R73" s="1" t="s">
        <v>150</v>
      </c>
      <c r="S73" s="310" t="s">
        <v>771</v>
      </c>
      <c r="T73" s="310">
        <v>3105652256</v>
      </c>
      <c r="U73" s="26" t="s">
        <v>772</v>
      </c>
      <c r="V73" s="311">
        <v>40860000</v>
      </c>
      <c r="W73" s="118">
        <f t="shared" si="2"/>
        <v>6810000</v>
      </c>
      <c r="X73" s="118">
        <f t="shared" si="3"/>
        <v>227000</v>
      </c>
      <c r="Y73" s="312">
        <v>180</v>
      </c>
      <c r="Z73" s="312">
        <v>6</v>
      </c>
      <c r="AA73" s="36">
        <v>290</v>
      </c>
      <c r="AB73" s="37">
        <v>44574</v>
      </c>
      <c r="AC73" s="38">
        <v>40860000</v>
      </c>
      <c r="AD73" s="450">
        <v>325</v>
      </c>
      <c r="AE73" s="39">
        <v>44582</v>
      </c>
      <c r="AF73" s="98">
        <v>40860000</v>
      </c>
      <c r="AG73" s="29">
        <v>40860000</v>
      </c>
      <c r="AH73" s="116">
        <v>39952000</v>
      </c>
      <c r="AI73" s="325">
        <v>0.9778</v>
      </c>
      <c r="AJ73" s="315">
        <v>44582</v>
      </c>
      <c r="AK73" s="30">
        <v>44593</v>
      </c>
      <c r="AL73" s="30">
        <v>44773</v>
      </c>
      <c r="AM73" s="136" t="s">
        <v>18</v>
      </c>
      <c r="AN73" s="136" t="s">
        <v>18</v>
      </c>
      <c r="AO73" s="136" t="s">
        <v>18</v>
      </c>
      <c r="AP73" s="54" t="s">
        <v>18</v>
      </c>
      <c r="AQ73" s="54" t="s">
        <v>18</v>
      </c>
      <c r="AR73" s="54" t="s">
        <v>18</v>
      </c>
      <c r="AS73" s="54" t="s">
        <v>18</v>
      </c>
      <c r="AT73" s="54" t="s">
        <v>18</v>
      </c>
      <c r="AU73" s="53" t="s">
        <v>18</v>
      </c>
      <c r="AV73" s="53" t="s">
        <v>18</v>
      </c>
      <c r="AW73" s="53" t="s">
        <v>18</v>
      </c>
      <c r="AX73" s="53" t="s">
        <v>18</v>
      </c>
      <c r="AY73" s="53" t="s">
        <v>18</v>
      </c>
      <c r="AZ73" s="53" t="s">
        <v>18</v>
      </c>
      <c r="BA73" s="53" t="s">
        <v>18</v>
      </c>
      <c r="BB73" s="53" t="s">
        <v>18</v>
      </c>
      <c r="BC73" s="53" t="s">
        <v>18</v>
      </c>
      <c r="BD73" s="53" t="s">
        <v>18</v>
      </c>
      <c r="BE73" s="120"/>
      <c r="BF73" s="120"/>
      <c r="BG73" s="120"/>
      <c r="BH73" s="120"/>
      <c r="BI73" s="33" t="s">
        <v>19</v>
      </c>
      <c r="BJ73" s="33" t="s">
        <v>19</v>
      </c>
      <c r="BK73" s="33" t="s">
        <v>19</v>
      </c>
      <c r="BL73" s="33"/>
      <c r="BM73" s="314">
        <v>0.9778</v>
      </c>
      <c r="BN73" s="32" t="s">
        <v>276</v>
      </c>
      <c r="BO73" s="56" t="s">
        <v>773</v>
      </c>
      <c r="BP73" s="39">
        <v>44962</v>
      </c>
      <c r="BQ73" s="317" t="s">
        <v>414</v>
      </c>
      <c r="BR73" s="501"/>
      <c r="BS73" s="318" t="s">
        <v>156</v>
      </c>
      <c r="BT73" s="33">
        <v>67707</v>
      </c>
      <c r="BU73" s="33"/>
      <c r="BV73" s="33"/>
      <c r="BW73" s="33"/>
      <c r="BX73" s="33"/>
      <c r="BY73" s="33">
        <v>1</v>
      </c>
      <c r="BZ73" s="33">
        <v>1</v>
      </c>
      <c r="CA73" s="33">
        <v>1</v>
      </c>
      <c r="CB73" s="33" t="s">
        <v>157</v>
      </c>
      <c r="CC73" s="33" t="s">
        <v>158</v>
      </c>
      <c r="CD73" s="319">
        <v>44773</v>
      </c>
      <c r="CE73" s="572" t="s">
        <v>774</v>
      </c>
    </row>
    <row r="74" spans="1:83">
      <c r="A74" s="571">
        <v>69</v>
      </c>
      <c r="B74" s="517"/>
      <c r="C74" s="65" t="s">
        <v>775</v>
      </c>
      <c r="D74" s="33">
        <v>2022</v>
      </c>
      <c r="E74" s="33" t="s">
        <v>140</v>
      </c>
      <c r="F74" s="20" t="s">
        <v>776</v>
      </c>
      <c r="G74" s="320" t="s">
        <v>777</v>
      </c>
      <c r="H74" s="1" t="s">
        <v>143</v>
      </c>
      <c r="I74" s="1" t="s">
        <v>210</v>
      </c>
      <c r="J74" s="33" t="s">
        <v>145</v>
      </c>
      <c r="K74" s="33" t="s">
        <v>146</v>
      </c>
      <c r="L74" s="20" t="s">
        <v>778</v>
      </c>
      <c r="M74" s="10" t="s">
        <v>779</v>
      </c>
      <c r="N74" s="14">
        <v>2189</v>
      </c>
      <c r="O74" s="14" t="s">
        <v>149</v>
      </c>
      <c r="P74" s="321">
        <v>1013631878</v>
      </c>
      <c r="Q74" s="1" t="s">
        <v>45</v>
      </c>
      <c r="R74" s="1" t="s">
        <v>150</v>
      </c>
      <c r="S74" s="310" t="s">
        <v>780</v>
      </c>
      <c r="T74" s="310">
        <v>3202004243</v>
      </c>
      <c r="U74" s="26" t="s">
        <v>781</v>
      </c>
      <c r="V74" s="311">
        <v>27720000</v>
      </c>
      <c r="W74" s="118">
        <f t="shared" si="2"/>
        <v>4620000</v>
      </c>
      <c r="X74" s="118">
        <f t="shared" si="3"/>
        <v>154000</v>
      </c>
      <c r="Y74" s="312">
        <v>180</v>
      </c>
      <c r="Z74" s="312">
        <v>6</v>
      </c>
      <c r="AA74" s="36">
        <v>301</v>
      </c>
      <c r="AB74" s="37">
        <v>44574</v>
      </c>
      <c r="AC74" s="38">
        <v>55440000</v>
      </c>
      <c r="AD74" s="450">
        <v>336</v>
      </c>
      <c r="AE74" s="39">
        <v>44586</v>
      </c>
      <c r="AF74" s="98">
        <v>27720000</v>
      </c>
      <c r="AG74" s="29">
        <v>27720000</v>
      </c>
      <c r="AH74" s="116">
        <v>24178000</v>
      </c>
      <c r="AI74" s="325">
        <v>0.87219999999999998</v>
      </c>
      <c r="AJ74" s="315">
        <v>44582</v>
      </c>
      <c r="AK74" s="30">
        <v>44586</v>
      </c>
      <c r="AL74" s="30">
        <v>44765</v>
      </c>
      <c r="AM74" s="136" t="s">
        <v>18</v>
      </c>
      <c r="AN74" s="136" t="s">
        <v>18</v>
      </c>
      <c r="AO74" s="136" t="s">
        <v>18</v>
      </c>
      <c r="AP74" s="54" t="s">
        <v>18</v>
      </c>
      <c r="AQ74" s="54" t="s">
        <v>18</v>
      </c>
      <c r="AR74" s="54" t="s">
        <v>18</v>
      </c>
      <c r="AS74" s="54" t="s">
        <v>18</v>
      </c>
      <c r="AT74" s="54" t="s">
        <v>18</v>
      </c>
      <c r="AU74" s="53" t="s">
        <v>18</v>
      </c>
      <c r="AV74" s="53" t="s">
        <v>18</v>
      </c>
      <c r="AW74" s="53" t="s">
        <v>18</v>
      </c>
      <c r="AX74" s="53" t="s">
        <v>18</v>
      </c>
      <c r="AY74" s="53" t="s">
        <v>18</v>
      </c>
      <c r="AZ74" s="53" t="s">
        <v>18</v>
      </c>
      <c r="BA74" s="53" t="s">
        <v>18</v>
      </c>
      <c r="BB74" s="53" t="s">
        <v>18</v>
      </c>
      <c r="BC74" s="53" t="s">
        <v>18</v>
      </c>
      <c r="BD74" s="53" t="s">
        <v>18</v>
      </c>
      <c r="BE74" s="120"/>
      <c r="BF74" s="120"/>
      <c r="BG74" s="120"/>
      <c r="BH74" s="120"/>
      <c r="BI74" s="33" t="s">
        <v>19</v>
      </c>
      <c r="BJ74" s="33" t="s">
        <v>19</v>
      </c>
      <c r="BK74" s="33" t="s">
        <v>19</v>
      </c>
      <c r="BL74" s="33"/>
      <c r="BM74" s="314">
        <v>0.87219999999999998</v>
      </c>
      <c r="BN74" s="56" t="s">
        <v>167</v>
      </c>
      <c r="BO74" s="56" t="s">
        <v>782</v>
      </c>
      <c r="BP74" s="39">
        <v>44947</v>
      </c>
      <c r="BQ74" s="317" t="s">
        <v>783</v>
      </c>
      <c r="BR74" s="501"/>
      <c r="BS74" s="318" t="s">
        <v>216</v>
      </c>
      <c r="BT74" s="33">
        <v>68723</v>
      </c>
      <c r="BU74" s="33"/>
      <c r="BV74" s="33"/>
      <c r="BW74" s="33"/>
      <c r="BX74" s="33"/>
      <c r="BY74" s="33">
        <v>1</v>
      </c>
      <c r="BZ74" s="33">
        <v>1</v>
      </c>
      <c r="CA74" s="33">
        <v>1</v>
      </c>
      <c r="CB74" s="33" t="s">
        <v>157</v>
      </c>
      <c r="CC74" s="33" t="s">
        <v>158</v>
      </c>
      <c r="CD74" s="319">
        <v>44765</v>
      </c>
      <c r="CE74" s="575" t="s">
        <v>415</v>
      </c>
    </row>
    <row r="75" spans="1:83">
      <c r="A75" s="571">
        <v>70</v>
      </c>
      <c r="B75" s="517"/>
      <c r="C75" s="65" t="s">
        <v>784</v>
      </c>
      <c r="D75" s="33">
        <v>2022</v>
      </c>
      <c r="E75" s="33" t="s">
        <v>140</v>
      </c>
      <c r="F75" s="20" t="s">
        <v>785</v>
      </c>
      <c r="G75" s="26" t="s">
        <v>786</v>
      </c>
      <c r="H75" s="1" t="s">
        <v>143</v>
      </c>
      <c r="I75" s="1" t="s">
        <v>210</v>
      </c>
      <c r="J75" s="33" t="s">
        <v>145</v>
      </c>
      <c r="K75" s="33" t="s">
        <v>146</v>
      </c>
      <c r="L75" s="20" t="s">
        <v>283</v>
      </c>
      <c r="M75" s="10" t="s">
        <v>163</v>
      </c>
      <c r="N75" s="14">
        <v>2198</v>
      </c>
      <c r="O75" s="14" t="s">
        <v>149</v>
      </c>
      <c r="P75" s="321">
        <v>1032474556</v>
      </c>
      <c r="Q75" s="1" t="s">
        <v>787</v>
      </c>
      <c r="R75" s="1" t="s">
        <v>150</v>
      </c>
      <c r="S75" s="310" t="s">
        <v>788</v>
      </c>
      <c r="T75" s="310">
        <v>3005371651</v>
      </c>
      <c r="U75" s="26" t="s">
        <v>789</v>
      </c>
      <c r="V75" s="311">
        <v>14760000</v>
      </c>
      <c r="W75" s="118">
        <f t="shared" si="2"/>
        <v>2460000</v>
      </c>
      <c r="X75" s="118">
        <f t="shared" si="3"/>
        <v>82000</v>
      </c>
      <c r="Y75" s="312">
        <v>180</v>
      </c>
      <c r="Z75" s="312">
        <v>6</v>
      </c>
      <c r="AA75" s="36">
        <v>8</v>
      </c>
      <c r="AB75" s="37">
        <v>44572</v>
      </c>
      <c r="AC75" s="38">
        <v>29520000</v>
      </c>
      <c r="AD75" s="450">
        <v>335</v>
      </c>
      <c r="AE75" s="39">
        <v>44586</v>
      </c>
      <c r="AF75" s="98">
        <v>14760000</v>
      </c>
      <c r="AG75" s="29">
        <v>14760000</v>
      </c>
      <c r="AH75" s="116">
        <f>+AG75</f>
        <v>14760000</v>
      </c>
      <c r="AI75" s="325">
        <v>1</v>
      </c>
      <c r="AJ75" s="315">
        <v>44582</v>
      </c>
      <c r="AK75" s="30">
        <v>44586</v>
      </c>
      <c r="AL75" s="306">
        <v>44786</v>
      </c>
      <c r="AM75" s="136" t="s">
        <v>18</v>
      </c>
      <c r="AN75" s="136" t="s">
        <v>18</v>
      </c>
      <c r="AO75" s="136" t="s">
        <v>18</v>
      </c>
      <c r="AP75" s="332">
        <v>1</v>
      </c>
      <c r="AQ75" s="43" t="s">
        <v>790</v>
      </c>
      <c r="AR75" s="43">
        <v>1010203444</v>
      </c>
      <c r="AS75" s="333">
        <v>44657</v>
      </c>
      <c r="AT75" s="43" t="s">
        <v>554</v>
      </c>
      <c r="AU75" s="53" t="s">
        <v>18</v>
      </c>
      <c r="AV75" s="53" t="s">
        <v>18</v>
      </c>
      <c r="AW75" s="53" t="s">
        <v>18</v>
      </c>
      <c r="AX75" s="53" t="s">
        <v>18</v>
      </c>
      <c r="AY75" s="53" t="s">
        <v>18</v>
      </c>
      <c r="AZ75" s="53" t="s">
        <v>18</v>
      </c>
      <c r="BA75" s="53" t="s">
        <v>18</v>
      </c>
      <c r="BB75" s="53" t="s">
        <v>18</v>
      </c>
      <c r="BC75" s="53" t="s">
        <v>18</v>
      </c>
      <c r="BD75" s="53" t="s">
        <v>18</v>
      </c>
      <c r="BE75" s="120">
        <v>1</v>
      </c>
      <c r="BF75" s="355">
        <v>44635</v>
      </c>
      <c r="BG75" s="120">
        <v>20</v>
      </c>
      <c r="BH75" s="355">
        <v>44657</v>
      </c>
      <c r="BI75" s="33" t="s">
        <v>19</v>
      </c>
      <c r="BJ75" s="33" t="s">
        <v>19</v>
      </c>
      <c r="BK75" s="33" t="s">
        <v>19</v>
      </c>
      <c r="BL75" s="33"/>
      <c r="BM75" s="314">
        <v>0.84440000000000004</v>
      </c>
      <c r="BN75" s="32" t="s">
        <v>276</v>
      </c>
      <c r="BO75" s="56" t="s">
        <v>791</v>
      </c>
      <c r="BP75" s="39">
        <v>44957</v>
      </c>
      <c r="BQ75" s="317" t="s">
        <v>155</v>
      </c>
      <c r="BR75" s="501"/>
      <c r="BS75" s="318" t="s">
        <v>182</v>
      </c>
      <c r="BT75" s="33">
        <v>67161</v>
      </c>
      <c r="BU75" s="33"/>
      <c r="BV75" s="33"/>
      <c r="BW75" s="33"/>
      <c r="BX75" s="33"/>
      <c r="BY75" s="33">
        <v>1</v>
      </c>
      <c r="BZ75" s="33">
        <v>1</v>
      </c>
      <c r="CA75" s="33">
        <v>1</v>
      </c>
      <c r="CB75" s="33" t="s">
        <v>556</v>
      </c>
      <c r="CC75" s="33" t="s">
        <v>158</v>
      </c>
      <c r="CD75" s="319">
        <v>44786</v>
      </c>
      <c r="CE75" s="576" t="s">
        <v>792</v>
      </c>
    </row>
    <row r="76" spans="1:83">
      <c r="A76" s="571">
        <v>71</v>
      </c>
      <c r="B76" s="517"/>
      <c r="C76" s="65" t="s">
        <v>793</v>
      </c>
      <c r="D76" s="33">
        <v>2022</v>
      </c>
      <c r="E76" s="33" t="s">
        <v>140</v>
      </c>
      <c r="F76" s="20" t="s">
        <v>794</v>
      </c>
      <c r="G76" s="26" t="s">
        <v>795</v>
      </c>
      <c r="H76" s="1" t="s">
        <v>143</v>
      </c>
      <c r="I76" s="1" t="s">
        <v>210</v>
      </c>
      <c r="J76" s="33" t="s">
        <v>145</v>
      </c>
      <c r="K76" s="33" t="s">
        <v>146</v>
      </c>
      <c r="L76" s="6" t="s">
        <v>220</v>
      </c>
      <c r="M76" s="6" t="s">
        <v>272</v>
      </c>
      <c r="N76" s="357">
        <v>2198</v>
      </c>
      <c r="O76" s="14" t="s">
        <v>149</v>
      </c>
      <c r="P76" s="321">
        <v>19425371</v>
      </c>
      <c r="Q76" s="1" t="s">
        <v>796</v>
      </c>
      <c r="R76" s="1" t="s">
        <v>150</v>
      </c>
      <c r="S76" s="310" t="s">
        <v>797</v>
      </c>
      <c r="T76" s="310">
        <v>3144316476</v>
      </c>
      <c r="U76" s="26" t="s">
        <v>798</v>
      </c>
      <c r="V76" s="311">
        <v>19680000</v>
      </c>
      <c r="W76" s="118">
        <f t="shared" si="2"/>
        <v>2460000</v>
      </c>
      <c r="X76" s="118">
        <f t="shared" si="3"/>
        <v>82000</v>
      </c>
      <c r="Y76" s="312">
        <v>240</v>
      </c>
      <c r="Z76" s="312">
        <v>8</v>
      </c>
      <c r="AA76" s="36">
        <v>18</v>
      </c>
      <c r="AB76" s="37">
        <v>44572</v>
      </c>
      <c r="AC76" s="38">
        <v>236160000</v>
      </c>
      <c r="AD76" s="450">
        <v>328</v>
      </c>
      <c r="AE76" s="39">
        <v>44585</v>
      </c>
      <c r="AF76" s="98">
        <v>19680000</v>
      </c>
      <c r="AG76" s="29">
        <v>19680000</v>
      </c>
      <c r="AH76" s="116">
        <v>19680000</v>
      </c>
      <c r="AI76" s="327">
        <v>1</v>
      </c>
      <c r="AJ76" s="315">
        <v>44582</v>
      </c>
      <c r="AK76" s="30">
        <v>44585</v>
      </c>
      <c r="AL76" s="306">
        <v>44826</v>
      </c>
      <c r="AM76" s="136" t="s">
        <v>18</v>
      </c>
      <c r="AN76" s="136" t="s">
        <v>18</v>
      </c>
      <c r="AO76" s="136" t="s">
        <v>18</v>
      </c>
      <c r="AP76" s="54" t="s">
        <v>18</v>
      </c>
      <c r="AQ76" s="54" t="s">
        <v>18</v>
      </c>
      <c r="AR76" s="54" t="s">
        <v>18</v>
      </c>
      <c r="AS76" s="54" t="s">
        <v>18</v>
      </c>
      <c r="AT76" s="54" t="s">
        <v>18</v>
      </c>
      <c r="AU76" s="53" t="s">
        <v>18</v>
      </c>
      <c r="AV76" s="53" t="s">
        <v>18</v>
      </c>
      <c r="AW76" s="53" t="s">
        <v>18</v>
      </c>
      <c r="AX76" s="53" t="s">
        <v>18</v>
      </c>
      <c r="AY76" s="53" t="s">
        <v>18</v>
      </c>
      <c r="AZ76" s="53" t="s">
        <v>18</v>
      </c>
      <c r="BA76" s="53" t="s">
        <v>18</v>
      </c>
      <c r="BB76" s="53" t="s">
        <v>18</v>
      </c>
      <c r="BC76" s="53" t="s">
        <v>18</v>
      </c>
      <c r="BD76" s="53" t="s">
        <v>18</v>
      </c>
      <c r="BE76" s="120"/>
      <c r="BF76" s="120"/>
      <c r="BG76" s="120"/>
      <c r="BH76" s="120"/>
      <c r="BI76" s="33" t="s">
        <v>19</v>
      </c>
      <c r="BJ76" s="33" t="s">
        <v>19</v>
      </c>
      <c r="BK76" s="33" t="s">
        <v>19</v>
      </c>
      <c r="BL76" s="33"/>
      <c r="BM76" s="314">
        <v>1</v>
      </c>
      <c r="BN76" s="32" t="s">
        <v>276</v>
      </c>
      <c r="BO76" s="56" t="s">
        <v>799</v>
      </c>
      <c r="BP76" s="39">
        <v>45019</v>
      </c>
      <c r="BQ76" s="317" t="s">
        <v>225</v>
      </c>
      <c r="BR76" s="501"/>
      <c r="BS76" s="318" t="s">
        <v>279</v>
      </c>
      <c r="BT76" s="33">
        <v>68818</v>
      </c>
      <c r="BU76" s="33"/>
      <c r="BV76" s="33"/>
      <c r="BW76" s="33"/>
      <c r="BX76" s="33"/>
      <c r="BY76" s="33">
        <v>1</v>
      </c>
      <c r="BZ76" s="33">
        <v>1</v>
      </c>
      <c r="CA76" s="33">
        <v>1</v>
      </c>
      <c r="CB76" s="33" t="s">
        <v>157</v>
      </c>
      <c r="CC76" s="33" t="s">
        <v>158</v>
      </c>
      <c r="CD76" s="319">
        <v>44826</v>
      </c>
      <c r="CE76" s="572" t="s">
        <v>31</v>
      </c>
    </row>
    <row r="77" spans="1:83">
      <c r="A77" s="571">
        <v>72</v>
      </c>
      <c r="B77" s="517"/>
      <c r="C77" s="65" t="s">
        <v>800</v>
      </c>
      <c r="D77" s="33">
        <v>2022</v>
      </c>
      <c r="E77" s="33" t="s">
        <v>140</v>
      </c>
      <c r="F77" s="20" t="s">
        <v>801</v>
      </c>
      <c r="G77" s="26" t="s">
        <v>802</v>
      </c>
      <c r="H77" s="1" t="s">
        <v>143</v>
      </c>
      <c r="I77" s="1" t="s">
        <v>144</v>
      </c>
      <c r="J77" s="33" t="s">
        <v>145</v>
      </c>
      <c r="K77" s="33" t="s">
        <v>146</v>
      </c>
      <c r="L77" s="20" t="s">
        <v>397</v>
      </c>
      <c r="M77" s="10" t="s">
        <v>398</v>
      </c>
      <c r="N77" s="14">
        <v>2189</v>
      </c>
      <c r="O77" s="14" t="s">
        <v>149</v>
      </c>
      <c r="P77" s="20">
        <v>64558733</v>
      </c>
      <c r="Q77" s="1" t="s">
        <v>803</v>
      </c>
      <c r="R77" s="1" t="s">
        <v>150</v>
      </c>
      <c r="S77" s="310" t="s">
        <v>804</v>
      </c>
      <c r="T77" s="310" t="s">
        <v>805</v>
      </c>
      <c r="U77" s="26" t="s">
        <v>806</v>
      </c>
      <c r="V77" s="311">
        <v>27720000</v>
      </c>
      <c r="W77" s="118">
        <f t="shared" si="2"/>
        <v>4620000</v>
      </c>
      <c r="X77" s="118">
        <f t="shared" si="3"/>
        <v>154000</v>
      </c>
      <c r="Y77" s="312">
        <v>180</v>
      </c>
      <c r="Z77" s="312">
        <v>6</v>
      </c>
      <c r="AA77" s="36">
        <v>294</v>
      </c>
      <c r="AB77" s="37">
        <v>44574</v>
      </c>
      <c r="AC77" s="38">
        <v>83160000</v>
      </c>
      <c r="AD77" s="450">
        <v>331</v>
      </c>
      <c r="AE77" s="39">
        <v>44585</v>
      </c>
      <c r="AF77" s="98">
        <v>27720000</v>
      </c>
      <c r="AG77" s="29">
        <v>27720000</v>
      </c>
      <c r="AH77" s="116">
        <v>23100000</v>
      </c>
      <c r="AI77" s="325">
        <v>0.83330000000000004</v>
      </c>
      <c r="AJ77" s="315">
        <v>44582</v>
      </c>
      <c r="AK77" s="30">
        <v>44587</v>
      </c>
      <c r="AL77" s="30">
        <v>44766</v>
      </c>
      <c r="AM77" s="136" t="s">
        <v>18</v>
      </c>
      <c r="AN77" s="136" t="s">
        <v>18</v>
      </c>
      <c r="AO77" s="136" t="s">
        <v>18</v>
      </c>
      <c r="AP77" s="54" t="s">
        <v>18</v>
      </c>
      <c r="AQ77" s="54" t="s">
        <v>18</v>
      </c>
      <c r="AR77" s="54" t="s">
        <v>18</v>
      </c>
      <c r="AS77" s="54" t="s">
        <v>18</v>
      </c>
      <c r="AT77" s="54" t="s">
        <v>18</v>
      </c>
      <c r="AU77" s="53" t="s">
        <v>18</v>
      </c>
      <c r="AV77" s="53" t="s">
        <v>18</v>
      </c>
      <c r="AW77" s="53" t="s">
        <v>18</v>
      </c>
      <c r="AX77" s="53" t="s">
        <v>18</v>
      </c>
      <c r="AY77" s="53" t="s">
        <v>18</v>
      </c>
      <c r="AZ77" s="53" t="s">
        <v>18</v>
      </c>
      <c r="BA77" s="53" t="s">
        <v>18</v>
      </c>
      <c r="BB77" s="53" t="s">
        <v>18</v>
      </c>
      <c r="BC77" s="53" t="s">
        <v>18</v>
      </c>
      <c r="BD77" s="53" t="s">
        <v>18</v>
      </c>
      <c r="BE77" s="120"/>
      <c r="BF77" s="120"/>
      <c r="BG77" s="120"/>
      <c r="BH77" s="120"/>
      <c r="BI77" s="33" t="s">
        <v>19</v>
      </c>
      <c r="BJ77" s="33" t="s">
        <v>19</v>
      </c>
      <c r="BK77" s="33" t="s">
        <v>19</v>
      </c>
      <c r="BL77" s="33"/>
      <c r="BM77" s="314">
        <v>0.83330000000000004</v>
      </c>
      <c r="BN77" s="56" t="s">
        <v>167</v>
      </c>
      <c r="BO77" s="56" t="s">
        <v>807</v>
      </c>
      <c r="BP77" s="39">
        <v>44947</v>
      </c>
      <c r="BQ77" s="317" t="s">
        <v>808</v>
      </c>
      <c r="BR77" s="501"/>
      <c r="BS77" s="318" t="s">
        <v>266</v>
      </c>
      <c r="BT77" s="33">
        <v>67094</v>
      </c>
      <c r="BU77" s="33"/>
      <c r="BV77" s="33"/>
      <c r="BW77" s="33"/>
      <c r="BX77" s="33"/>
      <c r="BY77" s="33">
        <v>1</v>
      </c>
      <c r="BZ77" s="33">
        <v>1</v>
      </c>
      <c r="CA77" s="33">
        <v>1</v>
      </c>
      <c r="CB77" s="33" t="s">
        <v>157</v>
      </c>
      <c r="CC77" s="33" t="s">
        <v>158</v>
      </c>
      <c r="CD77" s="319">
        <v>44766</v>
      </c>
      <c r="CE77" s="573" t="s">
        <v>809</v>
      </c>
    </row>
    <row r="78" spans="1:83">
      <c r="A78" s="571">
        <v>73</v>
      </c>
      <c r="B78" s="517"/>
      <c r="C78" s="65" t="s">
        <v>810</v>
      </c>
      <c r="D78" s="33">
        <v>2022</v>
      </c>
      <c r="E78" s="33" t="s">
        <v>140</v>
      </c>
      <c r="F78" s="41" t="s">
        <v>811</v>
      </c>
      <c r="G78" s="26" t="s">
        <v>812</v>
      </c>
      <c r="H78" s="1" t="s">
        <v>143</v>
      </c>
      <c r="I78" s="1" t="s">
        <v>210</v>
      </c>
      <c r="J78" s="33" t="s">
        <v>145</v>
      </c>
      <c r="K78" s="33" t="s">
        <v>146</v>
      </c>
      <c r="L78" s="41" t="s">
        <v>220</v>
      </c>
      <c r="M78" s="10" t="s">
        <v>236</v>
      </c>
      <c r="N78" s="14">
        <v>2198</v>
      </c>
      <c r="O78" s="14" t="s">
        <v>149</v>
      </c>
      <c r="P78" s="2">
        <v>1030581504</v>
      </c>
      <c r="Q78" s="1" t="s">
        <v>813</v>
      </c>
      <c r="R78" s="1" t="s">
        <v>150</v>
      </c>
      <c r="S78" s="310" t="s">
        <v>814</v>
      </c>
      <c r="T78" s="310" t="s">
        <v>815</v>
      </c>
      <c r="U78" s="26" t="s">
        <v>816</v>
      </c>
      <c r="V78" s="329">
        <v>19680000</v>
      </c>
      <c r="W78" s="118">
        <f t="shared" si="2"/>
        <v>2460000</v>
      </c>
      <c r="X78" s="118">
        <f t="shared" si="3"/>
        <v>82000</v>
      </c>
      <c r="Y78" s="312">
        <v>240</v>
      </c>
      <c r="Z78" s="312">
        <v>8</v>
      </c>
      <c r="AA78" s="36">
        <v>18</v>
      </c>
      <c r="AB78" s="37">
        <v>44572</v>
      </c>
      <c r="AC78" s="38">
        <v>236160000</v>
      </c>
      <c r="AD78" s="450">
        <v>334</v>
      </c>
      <c r="AE78" s="39">
        <v>44585</v>
      </c>
      <c r="AF78" s="98">
        <v>19680000</v>
      </c>
      <c r="AG78" s="29">
        <v>19680000</v>
      </c>
      <c r="AH78" s="116">
        <v>18122000</v>
      </c>
      <c r="AI78" s="325">
        <v>0.92079999999999995</v>
      </c>
      <c r="AJ78" s="30">
        <v>44582</v>
      </c>
      <c r="AK78" s="30">
        <v>44608</v>
      </c>
      <c r="AL78" s="30">
        <v>44851</v>
      </c>
      <c r="AM78" s="136" t="s">
        <v>18</v>
      </c>
      <c r="AN78" s="136" t="s">
        <v>18</v>
      </c>
      <c r="AO78" s="136" t="s">
        <v>18</v>
      </c>
      <c r="AP78" s="332">
        <v>1</v>
      </c>
      <c r="AQ78" s="43" t="s">
        <v>817</v>
      </c>
      <c r="AR78" s="358">
        <v>80920065</v>
      </c>
      <c r="AS78" s="333">
        <v>44609</v>
      </c>
      <c r="AT78" s="43" t="s">
        <v>818</v>
      </c>
      <c r="AU78" s="53" t="s">
        <v>18</v>
      </c>
      <c r="AV78" s="53" t="s">
        <v>18</v>
      </c>
      <c r="AW78" s="53" t="s">
        <v>18</v>
      </c>
      <c r="AX78" s="53" t="s">
        <v>18</v>
      </c>
      <c r="AY78" s="53" t="s">
        <v>18</v>
      </c>
      <c r="AZ78" s="53" t="s">
        <v>18</v>
      </c>
      <c r="BA78" s="53" t="s">
        <v>18</v>
      </c>
      <c r="BB78" s="53" t="s">
        <v>18</v>
      </c>
      <c r="BC78" s="53" t="s">
        <v>18</v>
      </c>
      <c r="BD78" s="53" t="s">
        <v>18</v>
      </c>
      <c r="BE78" s="120"/>
      <c r="BF78" s="355"/>
      <c r="BG78" s="120"/>
      <c r="BH78" s="120"/>
      <c r="BI78" s="33" t="s">
        <v>19</v>
      </c>
      <c r="BJ78" s="33" t="s">
        <v>19</v>
      </c>
      <c r="BK78" s="33" t="s">
        <v>19</v>
      </c>
      <c r="BL78" s="33"/>
      <c r="BM78" s="314">
        <v>0.92079999999999995</v>
      </c>
      <c r="BN78" s="56" t="s">
        <v>167</v>
      </c>
      <c r="BO78" s="56" t="s">
        <v>819</v>
      </c>
      <c r="BP78" s="39">
        <v>45040</v>
      </c>
      <c r="BQ78" s="317" t="s">
        <v>225</v>
      </c>
      <c r="BR78" s="501"/>
      <c r="BS78" s="335" t="s">
        <v>266</v>
      </c>
      <c r="BT78" s="33">
        <v>66818</v>
      </c>
      <c r="BU78" s="33"/>
      <c r="BV78" s="33"/>
      <c r="BW78" s="33"/>
      <c r="BX78" s="33"/>
      <c r="BY78" s="33">
        <v>1</v>
      </c>
      <c r="BZ78" s="33">
        <v>1</v>
      </c>
      <c r="CA78" s="33">
        <v>1</v>
      </c>
      <c r="CB78" s="33" t="s">
        <v>556</v>
      </c>
      <c r="CC78" s="33" t="s">
        <v>158</v>
      </c>
      <c r="CD78" s="319">
        <v>44851</v>
      </c>
      <c r="CE78" s="573" t="s">
        <v>820</v>
      </c>
    </row>
    <row r="79" spans="1:83">
      <c r="A79" s="571">
        <v>74</v>
      </c>
      <c r="B79" s="517"/>
      <c r="C79" s="65" t="s">
        <v>821</v>
      </c>
      <c r="D79" s="33">
        <v>2022</v>
      </c>
      <c r="E79" s="33" t="s">
        <v>140</v>
      </c>
      <c r="F79" s="20" t="s">
        <v>822</v>
      </c>
      <c r="G79" s="26" t="s">
        <v>823</v>
      </c>
      <c r="H79" s="1" t="s">
        <v>143</v>
      </c>
      <c r="I79" s="1" t="s">
        <v>144</v>
      </c>
      <c r="J79" s="33" t="s">
        <v>145</v>
      </c>
      <c r="K79" s="33" t="s">
        <v>146</v>
      </c>
      <c r="L79" s="20" t="s">
        <v>824</v>
      </c>
      <c r="M79" s="10" t="s">
        <v>272</v>
      </c>
      <c r="N79" s="14">
        <v>2198</v>
      </c>
      <c r="O79" s="14" t="s">
        <v>149</v>
      </c>
      <c r="P79" s="321">
        <v>1018438731</v>
      </c>
      <c r="Q79" s="1" t="s">
        <v>563</v>
      </c>
      <c r="R79" s="1" t="s">
        <v>150</v>
      </c>
      <c r="S79" s="310" t="s">
        <v>825</v>
      </c>
      <c r="T79" s="310">
        <v>3003664304</v>
      </c>
      <c r="U79" s="26" t="s">
        <v>826</v>
      </c>
      <c r="V79" s="311">
        <v>32400000</v>
      </c>
      <c r="W79" s="118">
        <f t="shared" si="2"/>
        <v>5400000</v>
      </c>
      <c r="X79" s="118">
        <f t="shared" si="3"/>
        <v>180000</v>
      </c>
      <c r="Y79" s="312">
        <v>180</v>
      </c>
      <c r="Z79" s="312">
        <v>6</v>
      </c>
      <c r="AA79" s="36">
        <v>299</v>
      </c>
      <c r="AB79" s="37">
        <v>44574</v>
      </c>
      <c r="AC79" s="38">
        <v>32400000</v>
      </c>
      <c r="AD79" s="450">
        <v>333</v>
      </c>
      <c r="AE79" s="39">
        <v>44585</v>
      </c>
      <c r="AF79" s="98">
        <v>32400000</v>
      </c>
      <c r="AG79" s="29">
        <v>32400000</v>
      </c>
      <c r="AH79" s="116">
        <v>17460000</v>
      </c>
      <c r="AI79" s="325">
        <v>0.53890000000000005</v>
      </c>
      <c r="AJ79" s="315">
        <v>44582</v>
      </c>
      <c r="AK79" s="30">
        <v>44586</v>
      </c>
      <c r="AL79" s="30">
        <v>44816</v>
      </c>
      <c r="AM79" s="136" t="s">
        <v>18</v>
      </c>
      <c r="AN79" s="136" t="s">
        <v>18</v>
      </c>
      <c r="AO79" s="136" t="s">
        <v>18</v>
      </c>
      <c r="AP79" s="332">
        <v>1</v>
      </c>
      <c r="AQ79" s="43" t="s">
        <v>827</v>
      </c>
      <c r="AR79" s="43">
        <v>11449740</v>
      </c>
      <c r="AS79" s="333">
        <v>44684</v>
      </c>
      <c r="AT79" s="43" t="s">
        <v>828</v>
      </c>
      <c r="AU79" s="53" t="s">
        <v>18</v>
      </c>
      <c r="AV79" s="53" t="s">
        <v>18</v>
      </c>
      <c r="AW79" s="53" t="s">
        <v>18</v>
      </c>
      <c r="AX79" s="53" t="s">
        <v>18</v>
      </c>
      <c r="AY79" s="53" t="s">
        <v>18</v>
      </c>
      <c r="AZ79" s="53" t="s">
        <v>18</v>
      </c>
      <c r="BA79" s="53" t="s">
        <v>18</v>
      </c>
      <c r="BB79" s="53" t="s">
        <v>18</v>
      </c>
      <c r="BC79" s="53" t="s">
        <v>18</v>
      </c>
      <c r="BD79" s="53" t="s">
        <v>18</v>
      </c>
      <c r="BE79" s="120">
        <v>1</v>
      </c>
      <c r="BF79" s="355">
        <v>44624</v>
      </c>
      <c r="BG79" s="120">
        <v>50</v>
      </c>
      <c r="BH79" s="355">
        <v>44674</v>
      </c>
      <c r="BI79" s="33" t="s">
        <v>19</v>
      </c>
      <c r="BJ79" s="33" t="s">
        <v>19</v>
      </c>
      <c r="BK79" s="33" t="s">
        <v>19</v>
      </c>
      <c r="BL79" s="33"/>
      <c r="BM79" s="314">
        <v>0.53890000000000005</v>
      </c>
      <c r="BN79" s="32" t="s">
        <v>276</v>
      </c>
      <c r="BO79" s="56" t="s">
        <v>829</v>
      </c>
      <c r="BP79" s="39">
        <v>44998</v>
      </c>
      <c r="BQ79" s="317" t="s">
        <v>450</v>
      </c>
      <c r="BR79" s="501"/>
      <c r="BS79" s="318" t="s">
        <v>279</v>
      </c>
      <c r="BT79" s="33">
        <v>68931</v>
      </c>
      <c r="BU79" s="33"/>
      <c r="BV79" s="33"/>
      <c r="BW79" s="33"/>
      <c r="BX79" s="33"/>
      <c r="BY79" s="33">
        <v>1</v>
      </c>
      <c r="BZ79" s="33">
        <v>1</v>
      </c>
      <c r="CA79" s="33">
        <v>1</v>
      </c>
      <c r="CB79" s="33" t="s">
        <v>157</v>
      </c>
      <c r="CC79" s="33" t="s">
        <v>158</v>
      </c>
      <c r="CD79" s="319">
        <v>44816</v>
      </c>
      <c r="CE79" s="573" t="s">
        <v>830</v>
      </c>
    </row>
    <row r="80" spans="1:83">
      <c r="A80" s="571">
        <v>75</v>
      </c>
      <c r="B80" s="517"/>
      <c r="C80" s="65" t="s">
        <v>831</v>
      </c>
      <c r="D80" s="33">
        <v>2022</v>
      </c>
      <c r="E80" s="33" t="s">
        <v>140</v>
      </c>
      <c r="F80" s="20" t="s">
        <v>832</v>
      </c>
      <c r="G80" s="26" t="s">
        <v>833</v>
      </c>
      <c r="H80" s="1" t="s">
        <v>143</v>
      </c>
      <c r="I80" s="1" t="s">
        <v>144</v>
      </c>
      <c r="J80" s="33" t="s">
        <v>145</v>
      </c>
      <c r="K80" s="33" t="s">
        <v>146</v>
      </c>
      <c r="L80" s="20" t="s">
        <v>778</v>
      </c>
      <c r="M80" s="10" t="s">
        <v>779</v>
      </c>
      <c r="N80" s="14">
        <v>2189</v>
      </c>
      <c r="O80" s="14" t="s">
        <v>149</v>
      </c>
      <c r="P80" s="321">
        <v>1085300011</v>
      </c>
      <c r="Q80" s="1" t="s">
        <v>834</v>
      </c>
      <c r="R80" s="1" t="s">
        <v>150</v>
      </c>
      <c r="S80" s="310" t="s">
        <v>835</v>
      </c>
      <c r="T80" s="310">
        <v>3007970968</v>
      </c>
      <c r="U80" s="26" t="s">
        <v>836</v>
      </c>
      <c r="V80" s="311">
        <v>27720000</v>
      </c>
      <c r="W80" s="118">
        <f t="shared" si="2"/>
        <v>4620000</v>
      </c>
      <c r="X80" s="118">
        <f t="shared" si="3"/>
        <v>154000</v>
      </c>
      <c r="Y80" s="312">
        <v>180</v>
      </c>
      <c r="Z80" s="312">
        <v>6</v>
      </c>
      <c r="AA80" s="36">
        <v>301</v>
      </c>
      <c r="AB80" s="37">
        <v>44574</v>
      </c>
      <c r="AC80" s="38">
        <v>55440000</v>
      </c>
      <c r="AD80" s="450">
        <v>347</v>
      </c>
      <c r="AE80" s="39">
        <v>44586</v>
      </c>
      <c r="AF80" s="98">
        <v>27720000</v>
      </c>
      <c r="AG80" s="29">
        <v>27720000</v>
      </c>
      <c r="AH80" s="116">
        <v>23100000</v>
      </c>
      <c r="AI80" s="325">
        <v>0.83330000000000004</v>
      </c>
      <c r="AJ80" s="315">
        <v>44585</v>
      </c>
      <c r="AK80" s="30">
        <v>44593</v>
      </c>
      <c r="AL80" s="30">
        <v>44773</v>
      </c>
      <c r="AM80" s="136" t="s">
        <v>18</v>
      </c>
      <c r="AN80" s="136" t="s">
        <v>18</v>
      </c>
      <c r="AO80" s="136" t="s">
        <v>18</v>
      </c>
      <c r="AP80" s="54" t="s">
        <v>18</v>
      </c>
      <c r="AQ80" s="54" t="s">
        <v>18</v>
      </c>
      <c r="AR80" s="54" t="s">
        <v>18</v>
      </c>
      <c r="AS80" s="54" t="s">
        <v>18</v>
      </c>
      <c r="AT80" s="54" t="s">
        <v>18</v>
      </c>
      <c r="AU80" s="53" t="s">
        <v>18</v>
      </c>
      <c r="AV80" s="53" t="s">
        <v>18</v>
      </c>
      <c r="AW80" s="53" t="s">
        <v>18</v>
      </c>
      <c r="AX80" s="53" t="s">
        <v>18</v>
      </c>
      <c r="AY80" s="53" t="s">
        <v>18</v>
      </c>
      <c r="AZ80" s="53" t="s">
        <v>18</v>
      </c>
      <c r="BA80" s="53" t="s">
        <v>18</v>
      </c>
      <c r="BB80" s="53" t="s">
        <v>18</v>
      </c>
      <c r="BC80" s="53" t="s">
        <v>18</v>
      </c>
      <c r="BD80" s="53" t="s">
        <v>18</v>
      </c>
      <c r="BE80" s="120"/>
      <c r="BF80" s="120"/>
      <c r="BG80" s="120"/>
      <c r="BH80" s="120"/>
      <c r="BI80" s="33" t="s">
        <v>19</v>
      </c>
      <c r="BJ80" s="33" t="s">
        <v>19</v>
      </c>
      <c r="BK80" s="33" t="s">
        <v>19</v>
      </c>
      <c r="BL80" s="33"/>
      <c r="BM80" s="314">
        <v>0.83330000000000004</v>
      </c>
      <c r="BN80" s="56" t="s">
        <v>167</v>
      </c>
      <c r="BO80" s="56" t="s">
        <v>837</v>
      </c>
      <c r="BP80" s="39">
        <v>44585</v>
      </c>
      <c r="BQ80" s="317" t="s">
        <v>278</v>
      </c>
      <c r="BR80" s="501"/>
      <c r="BS80" s="318" t="s">
        <v>216</v>
      </c>
      <c r="BT80" s="33">
        <v>68723</v>
      </c>
      <c r="BU80" s="33"/>
      <c r="BV80" s="33"/>
      <c r="BW80" s="33"/>
      <c r="BX80" s="33"/>
      <c r="BY80" s="33">
        <v>1</v>
      </c>
      <c r="BZ80" s="33">
        <v>1</v>
      </c>
      <c r="CA80" s="33">
        <v>1</v>
      </c>
      <c r="CB80" s="33" t="s">
        <v>157</v>
      </c>
      <c r="CC80" s="33" t="s">
        <v>158</v>
      </c>
      <c r="CD80" s="319">
        <v>44773</v>
      </c>
      <c r="CE80" s="573" t="s">
        <v>838</v>
      </c>
    </row>
    <row r="81" spans="1:83">
      <c r="A81" s="571">
        <v>76</v>
      </c>
      <c r="B81" s="517"/>
      <c r="C81" s="65" t="s">
        <v>839</v>
      </c>
      <c r="D81" s="33">
        <v>2022</v>
      </c>
      <c r="E81" s="33" t="s">
        <v>140</v>
      </c>
      <c r="F81" s="20" t="s">
        <v>840</v>
      </c>
      <c r="G81" s="343" t="s">
        <v>841</v>
      </c>
      <c r="H81" s="1" t="s">
        <v>143</v>
      </c>
      <c r="I81" s="1" t="s">
        <v>144</v>
      </c>
      <c r="J81" s="33" t="s">
        <v>145</v>
      </c>
      <c r="K81" s="33" t="s">
        <v>146</v>
      </c>
      <c r="L81" s="345" t="s">
        <v>842</v>
      </c>
      <c r="M81" s="10" t="s">
        <v>843</v>
      </c>
      <c r="N81" s="14">
        <v>2205</v>
      </c>
      <c r="O81" s="14" t="s">
        <v>149</v>
      </c>
      <c r="P81" s="321">
        <v>1018466952</v>
      </c>
      <c r="Q81" s="1" t="s">
        <v>844</v>
      </c>
      <c r="R81" s="1" t="s">
        <v>150</v>
      </c>
      <c r="S81" s="310" t="s">
        <v>845</v>
      </c>
      <c r="T81" s="310">
        <v>3124710383</v>
      </c>
      <c r="U81" s="26" t="s">
        <v>846</v>
      </c>
      <c r="V81" s="311">
        <v>59400000</v>
      </c>
      <c r="W81" s="118">
        <f t="shared" ref="W81:W138" si="4">(V81/Z81)</f>
        <v>5400000</v>
      </c>
      <c r="X81" s="118">
        <f t="shared" ref="X81:X141" si="5">(V81/Y81)</f>
        <v>180000</v>
      </c>
      <c r="Y81" s="312">
        <v>330</v>
      </c>
      <c r="Z81" s="312">
        <v>11</v>
      </c>
      <c r="AA81" s="36">
        <v>306</v>
      </c>
      <c r="AB81" s="37">
        <v>44574</v>
      </c>
      <c r="AC81" s="38">
        <v>59400000</v>
      </c>
      <c r="AD81" s="450">
        <v>340</v>
      </c>
      <c r="AE81" s="39">
        <v>44586</v>
      </c>
      <c r="AF81" s="98">
        <v>59400000</v>
      </c>
      <c r="AG81" s="29">
        <v>59400000</v>
      </c>
      <c r="AH81" s="116">
        <v>44460000</v>
      </c>
      <c r="AI81" s="325">
        <v>0.89170000000000005</v>
      </c>
      <c r="AJ81" s="30">
        <v>44585</v>
      </c>
      <c r="AK81" s="30">
        <v>44586</v>
      </c>
      <c r="AL81" s="30">
        <v>44918</v>
      </c>
      <c r="AM81" s="136" t="s">
        <v>18</v>
      </c>
      <c r="AN81" s="136" t="s">
        <v>18</v>
      </c>
      <c r="AO81" s="136" t="s">
        <v>18</v>
      </c>
      <c r="AP81" s="54" t="s">
        <v>18</v>
      </c>
      <c r="AQ81" s="54" t="s">
        <v>18</v>
      </c>
      <c r="AR81" s="54" t="s">
        <v>18</v>
      </c>
      <c r="AS81" s="54" t="s">
        <v>18</v>
      </c>
      <c r="AT81" s="54" t="s">
        <v>18</v>
      </c>
      <c r="AU81" s="53" t="s">
        <v>18</v>
      </c>
      <c r="AV81" s="53" t="s">
        <v>18</v>
      </c>
      <c r="AW81" s="53" t="s">
        <v>18</v>
      </c>
      <c r="AX81" s="53" t="s">
        <v>18</v>
      </c>
      <c r="AY81" s="53" t="s">
        <v>18</v>
      </c>
      <c r="AZ81" s="53" t="s">
        <v>18</v>
      </c>
      <c r="BA81" s="53" t="s">
        <v>18</v>
      </c>
      <c r="BB81" s="53" t="s">
        <v>18</v>
      </c>
      <c r="BC81" s="53" t="s">
        <v>18</v>
      </c>
      <c r="BD81" s="53" t="s">
        <v>18</v>
      </c>
      <c r="BE81" s="120"/>
      <c r="BF81" s="120"/>
      <c r="BG81" s="120"/>
      <c r="BH81" s="120"/>
      <c r="BI81" s="33" t="s">
        <v>19</v>
      </c>
      <c r="BJ81" s="33" t="s">
        <v>19</v>
      </c>
      <c r="BK81" s="33" t="s">
        <v>19</v>
      </c>
      <c r="BL81" s="33"/>
      <c r="BM81" s="314">
        <v>0.74850000000000005</v>
      </c>
      <c r="BN81" s="56" t="s">
        <v>167</v>
      </c>
      <c r="BO81" s="56" t="s">
        <v>847</v>
      </c>
      <c r="BP81" s="39">
        <v>45111</v>
      </c>
      <c r="BQ81" s="317" t="s">
        <v>460</v>
      </c>
      <c r="BR81" s="501"/>
      <c r="BS81" s="318" t="s">
        <v>216</v>
      </c>
      <c r="BT81" s="33">
        <v>68795</v>
      </c>
      <c r="BU81" s="359">
        <v>44865</v>
      </c>
      <c r="BV81" s="33"/>
      <c r="BW81" s="33"/>
      <c r="BX81" s="33"/>
      <c r="BY81" s="33">
        <v>1</v>
      </c>
      <c r="BZ81" s="33">
        <v>1</v>
      </c>
      <c r="CA81" s="33">
        <v>1</v>
      </c>
      <c r="CB81" s="33" t="s">
        <v>157</v>
      </c>
      <c r="CC81" s="33" t="s">
        <v>158</v>
      </c>
      <c r="CD81" s="319">
        <v>44918</v>
      </c>
      <c r="CE81" s="575" t="s">
        <v>415</v>
      </c>
    </row>
    <row r="82" spans="1:83">
      <c r="A82" s="571">
        <v>77</v>
      </c>
      <c r="B82" s="517"/>
      <c r="C82" s="65" t="s">
        <v>848</v>
      </c>
      <c r="D82" s="33">
        <v>2022</v>
      </c>
      <c r="E82" s="33" t="s">
        <v>140</v>
      </c>
      <c r="F82" s="20" t="s">
        <v>849</v>
      </c>
      <c r="G82" s="353" t="s">
        <v>748</v>
      </c>
      <c r="H82" s="1" t="s">
        <v>143</v>
      </c>
      <c r="I82" s="1" t="s">
        <v>144</v>
      </c>
      <c r="J82" s="33" t="s">
        <v>145</v>
      </c>
      <c r="K82" s="33" t="s">
        <v>146</v>
      </c>
      <c r="L82" s="20" t="s">
        <v>290</v>
      </c>
      <c r="M82" s="10" t="s">
        <v>236</v>
      </c>
      <c r="N82" s="14">
        <v>2198</v>
      </c>
      <c r="O82" s="14" t="s">
        <v>149</v>
      </c>
      <c r="P82" s="20">
        <v>1022363943</v>
      </c>
      <c r="Q82" s="1" t="s">
        <v>25</v>
      </c>
      <c r="R82" s="1" t="s">
        <v>150</v>
      </c>
      <c r="S82" s="1" t="s">
        <v>850</v>
      </c>
      <c r="T82" s="310">
        <v>3227439404</v>
      </c>
      <c r="U82" s="26" t="s">
        <v>851</v>
      </c>
      <c r="V82" s="311">
        <v>66000000</v>
      </c>
      <c r="W82" s="118">
        <f t="shared" si="4"/>
        <v>6000000</v>
      </c>
      <c r="X82" s="118">
        <f t="shared" si="5"/>
        <v>200000</v>
      </c>
      <c r="Y82" s="312">
        <v>330</v>
      </c>
      <c r="Z82" s="312">
        <v>11</v>
      </c>
      <c r="AA82" s="36">
        <v>12</v>
      </c>
      <c r="AB82" s="37">
        <v>44578</v>
      </c>
      <c r="AC82" s="38">
        <v>198000000</v>
      </c>
      <c r="AD82" s="450">
        <v>337</v>
      </c>
      <c r="AE82" s="39">
        <v>44586</v>
      </c>
      <c r="AF82" s="98">
        <v>66000000</v>
      </c>
      <c r="AG82" s="29">
        <v>66000000</v>
      </c>
      <c r="AH82" s="116">
        <v>61400000</v>
      </c>
      <c r="AI82" s="325">
        <v>0.91100000000000003</v>
      </c>
      <c r="AJ82" s="30">
        <v>44585</v>
      </c>
      <c r="AK82" s="30">
        <v>44586</v>
      </c>
      <c r="AL82" s="30">
        <v>44918</v>
      </c>
      <c r="AM82" s="71">
        <v>1</v>
      </c>
      <c r="AN82" s="71">
        <v>7</v>
      </c>
      <c r="AO82" s="339">
        <v>44909</v>
      </c>
      <c r="AP82" s="54" t="s">
        <v>18</v>
      </c>
      <c r="AQ82" s="54" t="s">
        <v>18</v>
      </c>
      <c r="AR82" s="54" t="s">
        <v>18</v>
      </c>
      <c r="AS82" s="54" t="s">
        <v>18</v>
      </c>
      <c r="AT82" s="54" t="s">
        <v>18</v>
      </c>
      <c r="AU82" s="47">
        <v>1</v>
      </c>
      <c r="AV82" s="47" t="s">
        <v>852</v>
      </c>
      <c r="AW82" s="48">
        <v>44909</v>
      </c>
      <c r="AX82" s="47" t="s">
        <v>243</v>
      </c>
      <c r="AY82" s="47">
        <v>732</v>
      </c>
      <c r="AZ82" s="48">
        <v>44918</v>
      </c>
      <c r="BA82" s="47" t="s">
        <v>852</v>
      </c>
      <c r="BB82" s="47">
        <v>519</v>
      </c>
      <c r="BC82" s="48">
        <v>44902</v>
      </c>
      <c r="BD82" s="47" t="s">
        <v>852</v>
      </c>
      <c r="BE82" s="120"/>
      <c r="BF82" s="120"/>
      <c r="BG82" s="120"/>
      <c r="BH82" s="120"/>
      <c r="BI82" s="33" t="s">
        <v>19</v>
      </c>
      <c r="BJ82" s="33" t="s">
        <v>19</v>
      </c>
      <c r="BK82" s="33" t="s">
        <v>19</v>
      </c>
      <c r="BL82" s="33"/>
      <c r="BM82" s="314">
        <v>0.83940000000000003</v>
      </c>
      <c r="BN82" s="32" t="s">
        <v>276</v>
      </c>
      <c r="BO82" s="56" t="s">
        <v>853</v>
      </c>
      <c r="BP82" s="39">
        <v>45189</v>
      </c>
      <c r="BQ82" s="66" t="s">
        <v>155</v>
      </c>
      <c r="BR82" s="503"/>
      <c r="BS82" s="318" t="s">
        <v>206</v>
      </c>
      <c r="BT82" s="33">
        <v>66854</v>
      </c>
      <c r="BU82" s="33"/>
      <c r="BV82" s="33"/>
      <c r="BW82" s="33"/>
      <c r="BX82" s="33"/>
      <c r="BY82" s="33">
        <v>1</v>
      </c>
      <c r="BZ82" s="33">
        <v>1</v>
      </c>
      <c r="CA82" s="33">
        <v>1</v>
      </c>
      <c r="CB82" s="33" t="s">
        <v>157</v>
      </c>
      <c r="CC82" s="33" t="s">
        <v>158</v>
      </c>
      <c r="CD82" s="319">
        <v>44925</v>
      </c>
      <c r="CE82" s="575" t="s">
        <v>415</v>
      </c>
    </row>
    <row r="83" spans="1:83">
      <c r="A83" s="571">
        <v>78</v>
      </c>
      <c r="B83" s="517"/>
      <c r="C83" s="65" t="s">
        <v>854</v>
      </c>
      <c r="D83" s="33">
        <v>2022</v>
      </c>
      <c r="E83" s="33" t="s">
        <v>140</v>
      </c>
      <c r="F83" s="20" t="s">
        <v>855</v>
      </c>
      <c r="G83" s="353" t="s">
        <v>856</v>
      </c>
      <c r="H83" s="1" t="s">
        <v>143</v>
      </c>
      <c r="I83" s="1" t="s">
        <v>144</v>
      </c>
      <c r="J83" s="33" t="s">
        <v>145</v>
      </c>
      <c r="K83" s="33" t="s">
        <v>146</v>
      </c>
      <c r="L83" s="345" t="s">
        <v>857</v>
      </c>
      <c r="M83" s="10" t="s">
        <v>858</v>
      </c>
      <c r="N83" s="14">
        <v>2165</v>
      </c>
      <c r="O83" s="14" t="s">
        <v>149</v>
      </c>
      <c r="P83" s="321">
        <v>1233897079</v>
      </c>
      <c r="Q83" s="1" t="s">
        <v>859</v>
      </c>
      <c r="R83" s="1" t="s">
        <v>150</v>
      </c>
      <c r="S83" s="310" t="s">
        <v>860</v>
      </c>
      <c r="T83" s="310">
        <v>3182833684</v>
      </c>
      <c r="U83" s="26" t="s">
        <v>861</v>
      </c>
      <c r="V83" s="311">
        <v>27720000</v>
      </c>
      <c r="W83" s="118">
        <f>(V83/Z83)</f>
        <v>4620000</v>
      </c>
      <c r="X83" s="118">
        <f>(V83/Y83)</f>
        <v>154000</v>
      </c>
      <c r="Y83" s="312">
        <v>180</v>
      </c>
      <c r="Z83" s="312">
        <v>6</v>
      </c>
      <c r="AA83" s="36">
        <v>302</v>
      </c>
      <c r="AB83" s="37">
        <v>44574</v>
      </c>
      <c r="AC83" s="38">
        <v>55440000</v>
      </c>
      <c r="AD83" s="450">
        <v>341</v>
      </c>
      <c r="AE83" s="39">
        <v>44586</v>
      </c>
      <c r="AF83" s="98">
        <v>27720000</v>
      </c>
      <c r="AG83" s="29">
        <v>27720000</v>
      </c>
      <c r="AH83" s="313">
        <v>27720000</v>
      </c>
      <c r="AI83" s="327">
        <v>1</v>
      </c>
      <c r="AJ83" s="315">
        <v>44585</v>
      </c>
      <c r="AK83" s="30">
        <v>44586</v>
      </c>
      <c r="AL83" s="30">
        <v>44765</v>
      </c>
      <c r="AM83" s="136" t="s">
        <v>18</v>
      </c>
      <c r="AN83" s="136" t="s">
        <v>18</v>
      </c>
      <c r="AO83" s="136" t="s">
        <v>18</v>
      </c>
      <c r="AP83" s="54" t="s">
        <v>18</v>
      </c>
      <c r="AQ83" s="54" t="s">
        <v>18</v>
      </c>
      <c r="AR83" s="54" t="s">
        <v>18</v>
      </c>
      <c r="AS83" s="54" t="s">
        <v>18</v>
      </c>
      <c r="AT83" s="54" t="s">
        <v>18</v>
      </c>
      <c r="AU83" s="53" t="s">
        <v>18</v>
      </c>
      <c r="AV83" s="53" t="s">
        <v>18</v>
      </c>
      <c r="AW83" s="53" t="s">
        <v>18</v>
      </c>
      <c r="AX83" s="53" t="s">
        <v>18</v>
      </c>
      <c r="AY83" s="53" t="s">
        <v>18</v>
      </c>
      <c r="AZ83" s="53" t="s">
        <v>18</v>
      </c>
      <c r="BA83" s="53" t="s">
        <v>18</v>
      </c>
      <c r="BB83" s="53" t="s">
        <v>18</v>
      </c>
      <c r="BC83" s="53" t="s">
        <v>18</v>
      </c>
      <c r="BD83" s="53" t="s">
        <v>18</v>
      </c>
      <c r="BE83" s="120"/>
      <c r="BF83" s="120"/>
      <c r="BG83" s="120"/>
      <c r="BH83" s="120"/>
      <c r="BI83" s="33" t="s">
        <v>19</v>
      </c>
      <c r="BJ83" s="33" t="s">
        <v>19</v>
      </c>
      <c r="BK83" s="33" t="s">
        <v>19</v>
      </c>
      <c r="BL83" s="33"/>
      <c r="BM83" s="314">
        <v>1</v>
      </c>
      <c r="BN83" s="56" t="s">
        <v>191</v>
      </c>
      <c r="BO83" s="56" t="s">
        <v>862</v>
      </c>
      <c r="BP83" s="39">
        <v>45051</v>
      </c>
      <c r="BQ83" s="317" t="s">
        <v>506</v>
      </c>
      <c r="BR83" s="501"/>
      <c r="BS83" s="318" t="s">
        <v>279</v>
      </c>
      <c r="BT83" s="33">
        <v>67771</v>
      </c>
      <c r="BU83" s="33"/>
      <c r="BV83" s="33"/>
      <c r="BW83" s="33"/>
      <c r="BX83" s="33"/>
      <c r="BY83" s="33">
        <v>1</v>
      </c>
      <c r="BZ83" s="33">
        <v>1</v>
      </c>
      <c r="CA83" s="33">
        <v>1</v>
      </c>
      <c r="CB83" s="33" t="s">
        <v>157</v>
      </c>
      <c r="CC83" s="33" t="s">
        <v>158</v>
      </c>
      <c r="CD83" s="319">
        <v>44765</v>
      </c>
      <c r="CE83" s="572" t="s">
        <v>31</v>
      </c>
    </row>
    <row r="84" spans="1:83">
      <c r="A84" s="571">
        <v>79</v>
      </c>
      <c r="B84" s="517"/>
      <c r="C84" s="65" t="s">
        <v>863</v>
      </c>
      <c r="D84" s="33">
        <v>2022</v>
      </c>
      <c r="E84" s="33" t="s">
        <v>140</v>
      </c>
      <c r="F84" s="41" t="s">
        <v>864</v>
      </c>
      <c r="G84" s="353" t="s">
        <v>865</v>
      </c>
      <c r="H84" s="1" t="s">
        <v>143</v>
      </c>
      <c r="I84" s="1" t="s">
        <v>144</v>
      </c>
      <c r="J84" s="33" t="s">
        <v>145</v>
      </c>
      <c r="K84" s="33" t="s">
        <v>146</v>
      </c>
      <c r="L84" s="351" t="s">
        <v>866</v>
      </c>
      <c r="M84" s="10" t="s">
        <v>867</v>
      </c>
      <c r="N84" s="14">
        <v>2198</v>
      </c>
      <c r="O84" s="14" t="s">
        <v>149</v>
      </c>
      <c r="P84" s="41">
        <v>1022438097</v>
      </c>
      <c r="Q84" s="1" t="s">
        <v>868</v>
      </c>
      <c r="R84" s="1" t="s">
        <v>150</v>
      </c>
      <c r="S84" s="310" t="s">
        <v>869</v>
      </c>
      <c r="T84" s="310">
        <v>3043894746</v>
      </c>
      <c r="U84" s="26" t="s">
        <v>374</v>
      </c>
      <c r="V84" s="329">
        <v>30600000</v>
      </c>
      <c r="W84" s="118">
        <f>(V84/Z84)</f>
        <v>5100000</v>
      </c>
      <c r="X84" s="118">
        <f>(V84/Y84)</f>
        <v>170000</v>
      </c>
      <c r="Y84" s="312">
        <v>180</v>
      </c>
      <c r="Z84" s="312">
        <v>6</v>
      </c>
      <c r="AA84" s="36">
        <v>323</v>
      </c>
      <c r="AB84" s="37">
        <v>44575</v>
      </c>
      <c r="AC84" s="38">
        <v>30600000</v>
      </c>
      <c r="AD84" s="450">
        <v>338</v>
      </c>
      <c r="AE84" s="39">
        <v>44586</v>
      </c>
      <c r="AF84" s="98">
        <v>30600000</v>
      </c>
      <c r="AG84" s="29">
        <v>30600000</v>
      </c>
      <c r="AH84" s="116">
        <v>20400000</v>
      </c>
      <c r="AI84" s="325">
        <v>0.66669999999999996</v>
      </c>
      <c r="AJ84" s="315">
        <v>44585</v>
      </c>
      <c r="AK84" s="30">
        <v>44588</v>
      </c>
      <c r="AL84" s="30">
        <v>44767</v>
      </c>
      <c r="AM84" s="136" t="s">
        <v>18</v>
      </c>
      <c r="AN84" s="136" t="s">
        <v>18</v>
      </c>
      <c r="AO84" s="136" t="s">
        <v>18</v>
      </c>
      <c r="AP84" s="332">
        <v>1</v>
      </c>
      <c r="AQ84" s="43" t="s">
        <v>870</v>
      </c>
      <c r="AR84" s="43">
        <v>19244462</v>
      </c>
      <c r="AS84" s="333">
        <v>44621</v>
      </c>
      <c r="AT84" s="43" t="s">
        <v>871</v>
      </c>
      <c r="AU84" s="53" t="s">
        <v>18</v>
      </c>
      <c r="AV84" s="53" t="s">
        <v>18</v>
      </c>
      <c r="AW84" s="53" t="s">
        <v>18</v>
      </c>
      <c r="AX84" s="53" t="s">
        <v>18</v>
      </c>
      <c r="AY84" s="53" t="s">
        <v>18</v>
      </c>
      <c r="AZ84" s="53" t="s">
        <v>18</v>
      </c>
      <c r="BA84" s="53" t="s">
        <v>18</v>
      </c>
      <c r="BB84" s="53" t="s">
        <v>18</v>
      </c>
      <c r="BC84" s="53" t="s">
        <v>18</v>
      </c>
      <c r="BD84" s="53" t="s">
        <v>18</v>
      </c>
      <c r="BE84" s="120"/>
      <c r="BF84" s="120"/>
      <c r="BG84" s="120"/>
      <c r="BH84" s="120"/>
      <c r="BI84" s="33" t="s">
        <v>19</v>
      </c>
      <c r="BJ84" s="33" t="s">
        <v>19</v>
      </c>
      <c r="BK84" s="33" t="s">
        <v>19</v>
      </c>
      <c r="BL84" s="33"/>
      <c r="BM84" s="314">
        <v>0.66669999999999996</v>
      </c>
      <c r="BN84" s="32" t="s">
        <v>276</v>
      </c>
      <c r="BO84" s="56" t="s">
        <v>872</v>
      </c>
      <c r="BP84" s="39">
        <v>44992</v>
      </c>
      <c r="BQ84" s="317" t="s">
        <v>296</v>
      </c>
      <c r="BR84" s="501"/>
      <c r="BS84" s="335" t="s">
        <v>170</v>
      </c>
      <c r="BT84" s="33">
        <v>67792</v>
      </c>
      <c r="BU84" s="33"/>
      <c r="BV84" s="33"/>
      <c r="BW84" s="33"/>
      <c r="BX84" s="33"/>
      <c r="BY84" s="33">
        <v>1</v>
      </c>
      <c r="BZ84" s="33">
        <v>1</v>
      </c>
      <c r="CA84" s="33">
        <v>1</v>
      </c>
      <c r="CB84" s="33" t="s">
        <v>556</v>
      </c>
      <c r="CC84" s="33" t="s">
        <v>158</v>
      </c>
      <c r="CD84" s="319">
        <v>44767</v>
      </c>
      <c r="CE84" s="573" t="s">
        <v>873</v>
      </c>
    </row>
    <row r="85" spans="1:83">
      <c r="A85" s="571">
        <v>80</v>
      </c>
      <c r="B85" s="517"/>
      <c r="C85" s="65" t="s">
        <v>874</v>
      </c>
      <c r="D85" s="33">
        <v>2022</v>
      </c>
      <c r="E85" s="33" t="s">
        <v>140</v>
      </c>
      <c r="F85" s="20" t="s">
        <v>875</v>
      </c>
      <c r="G85" s="353" t="s">
        <v>876</v>
      </c>
      <c r="H85" s="1" t="s">
        <v>143</v>
      </c>
      <c r="I85" s="1" t="s">
        <v>144</v>
      </c>
      <c r="J85" s="33" t="s">
        <v>145</v>
      </c>
      <c r="K85" s="33" t="s">
        <v>146</v>
      </c>
      <c r="L85" s="345" t="s">
        <v>877</v>
      </c>
      <c r="M85" s="10" t="s">
        <v>221</v>
      </c>
      <c r="N85" s="14">
        <v>2198</v>
      </c>
      <c r="O85" s="14" t="s">
        <v>149</v>
      </c>
      <c r="P85" s="20">
        <v>79436634</v>
      </c>
      <c r="Q85" s="1" t="s">
        <v>878</v>
      </c>
      <c r="R85" s="1" t="s">
        <v>150</v>
      </c>
      <c r="S85" s="310" t="s">
        <v>879</v>
      </c>
      <c r="T85" s="310">
        <v>3134993798</v>
      </c>
      <c r="U85" s="26" t="s">
        <v>880</v>
      </c>
      <c r="V85" s="311">
        <v>27720000</v>
      </c>
      <c r="W85" s="118">
        <f t="shared" si="4"/>
        <v>4620000</v>
      </c>
      <c r="X85" s="118">
        <f t="shared" si="5"/>
        <v>154000</v>
      </c>
      <c r="Y85" s="312">
        <v>180</v>
      </c>
      <c r="Z85" s="312">
        <v>6</v>
      </c>
      <c r="AA85" s="36">
        <v>324</v>
      </c>
      <c r="AB85" s="37">
        <v>44575</v>
      </c>
      <c r="AC85" s="38">
        <v>55440000</v>
      </c>
      <c r="AD85" s="450">
        <v>339</v>
      </c>
      <c r="AE85" s="39">
        <v>44586</v>
      </c>
      <c r="AF85" s="98">
        <v>27720000</v>
      </c>
      <c r="AG85" s="29">
        <v>27720000</v>
      </c>
      <c r="AH85" s="313">
        <v>27720000</v>
      </c>
      <c r="AI85" s="327">
        <v>1</v>
      </c>
      <c r="AJ85" s="315">
        <v>44585</v>
      </c>
      <c r="AK85" s="30">
        <v>44586</v>
      </c>
      <c r="AL85" s="30">
        <v>44765</v>
      </c>
      <c r="AM85" s="136" t="s">
        <v>18</v>
      </c>
      <c r="AN85" s="136" t="s">
        <v>18</v>
      </c>
      <c r="AO85" s="136" t="s">
        <v>18</v>
      </c>
      <c r="AP85" s="54" t="s">
        <v>18</v>
      </c>
      <c r="AQ85" s="54" t="s">
        <v>18</v>
      </c>
      <c r="AR85" s="54" t="s">
        <v>18</v>
      </c>
      <c r="AS85" s="54" t="s">
        <v>18</v>
      </c>
      <c r="AT85" s="54" t="s">
        <v>18</v>
      </c>
      <c r="AU85" s="53" t="s">
        <v>18</v>
      </c>
      <c r="AV85" s="53" t="s">
        <v>18</v>
      </c>
      <c r="AW85" s="53" t="s">
        <v>18</v>
      </c>
      <c r="AX85" s="53" t="s">
        <v>18</v>
      </c>
      <c r="AY85" s="53" t="s">
        <v>18</v>
      </c>
      <c r="AZ85" s="53" t="s">
        <v>18</v>
      </c>
      <c r="BA85" s="53" t="s">
        <v>18</v>
      </c>
      <c r="BB85" s="53" t="s">
        <v>18</v>
      </c>
      <c r="BC85" s="53" t="s">
        <v>18</v>
      </c>
      <c r="BD85" s="53" t="s">
        <v>18</v>
      </c>
      <c r="BE85" s="120"/>
      <c r="BF85" s="120"/>
      <c r="BG85" s="120"/>
      <c r="BH85" s="120"/>
      <c r="BI85" s="33" t="s">
        <v>19</v>
      </c>
      <c r="BJ85" s="33" t="s">
        <v>19</v>
      </c>
      <c r="BK85" s="33" t="s">
        <v>19</v>
      </c>
      <c r="BL85" s="33"/>
      <c r="BM85" s="314"/>
      <c r="BN85" s="56" t="s">
        <v>191</v>
      </c>
      <c r="BO85" s="56" t="s">
        <v>881</v>
      </c>
      <c r="BP85" s="39">
        <v>44950</v>
      </c>
      <c r="BQ85" s="317" t="s">
        <v>506</v>
      </c>
      <c r="BR85" s="501"/>
      <c r="BS85" s="318" t="s">
        <v>170</v>
      </c>
      <c r="BT85" s="33">
        <v>67795</v>
      </c>
      <c r="BU85" s="33"/>
      <c r="BV85" s="33"/>
      <c r="BW85" s="33"/>
      <c r="BX85" s="33"/>
      <c r="BY85" s="33">
        <v>1</v>
      </c>
      <c r="BZ85" s="33">
        <v>1</v>
      </c>
      <c r="CA85" s="33">
        <v>1</v>
      </c>
      <c r="CB85" s="33" t="s">
        <v>157</v>
      </c>
      <c r="CC85" s="33" t="s">
        <v>158</v>
      </c>
      <c r="CD85" s="319">
        <v>44765</v>
      </c>
      <c r="CE85" s="572" t="s">
        <v>31</v>
      </c>
    </row>
    <row r="86" spans="1:83">
      <c r="A86" s="571">
        <v>81</v>
      </c>
      <c r="B86" s="517"/>
      <c r="C86" s="65" t="s">
        <v>882</v>
      </c>
      <c r="D86" s="33">
        <v>2022</v>
      </c>
      <c r="E86" s="33" t="s">
        <v>140</v>
      </c>
      <c r="F86" s="20" t="s">
        <v>883</v>
      </c>
      <c r="G86" s="26" t="s">
        <v>884</v>
      </c>
      <c r="H86" s="1" t="s">
        <v>143</v>
      </c>
      <c r="I86" s="1" t="s">
        <v>210</v>
      </c>
      <c r="J86" s="33" t="s">
        <v>145</v>
      </c>
      <c r="K86" s="33" t="s">
        <v>146</v>
      </c>
      <c r="L86" s="345" t="s">
        <v>885</v>
      </c>
      <c r="M86" s="10" t="s">
        <v>236</v>
      </c>
      <c r="N86" s="14">
        <v>2198</v>
      </c>
      <c r="O86" s="14" t="s">
        <v>149</v>
      </c>
      <c r="P86" s="20">
        <v>74327554</v>
      </c>
      <c r="Q86" s="1" t="s">
        <v>886</v>
      </c>
      <c r="R86" s="1" t="s">
        <v>150</v>
      </c>
      <c r="S86" s="310" t="s">
        <v>887</v>
      </c>
      <c r="T86" s="310">
        <v>3202314565</v>
      </c>
      <c r="U86" s="26" t="s">
        <v>888</v>
      </c>
      <c r="V86" s="311">
        <v>19680000</v>
      </c>
      <c r="W86" s="118">
        <f t="shared" si="4"/>
        <v>2460000</v>
      </c>
      <c r="X86" s="118">
        <f t="shared" si="5"/>
        <v>82000</v>
      </c>
      <c r="Y86" s="312">
        <v>240</v>
      </c>
      <c r="Z86" s="312">
        <v>8</v>
      </c>
      <c r="AA86" s="36">
        <v>18</v>
      </c>
      <c r="AB86" s="37">
        <v>44572</v>
      </c>
      <c r="AC86" s="38">
        <v>236160000</v>
      </c>
      <c r="AD86" s="450">
        <v>390</v>
      </c>
      <c r="AE86" s="39">
        <v>44589</v>
      </c>
      <c r="AF86" s="98">
        <v>19680000</v>
      </c>
      <c r="AG86" s="29">
        <v>19680000</v>
      </c>
      <c r="AH86" s="313">
        <v>19680000</v>
      </c>
      <c r="AI86" s="327">
        <v>1</v>
      </c>
      <c r="AJ86" s="30">
        <v>44585</v>
      </c>
      <c r="AK86" s="30">
        <v>44593</v>
      </c>
      <c r="AL86" s="30">
        <v>44834</v>
      </c>
      <c r="AM86" s="136" t="s">
        <v>18</v>
      </c>
      <c r="AN86" s="136" t="s">
        <v>18</v>
      </c>
      <c r="AO86" s="136" t="s">
        <v>18</v>
      </c>
      <c r="AP86" s="54" t="s">
        <v>18</v>
      </c>
      <c r="AQ86" s="54" t="s">
        <v>18</v>
      </c>
      <c r="AR86" s="54" t="s">
        <v>18</v>
      </c>
      <c r="AS86" s="54" t="s">
        <v>18</v>
      </c>
      <c r="AT86" s="54" t="s">
        <v>18</v>
      </c>
      <c r="AU86" s="53" t="s">
        <v>18</v>
      </c>
      <c r="AV86" s="53" t="s">
        <v>18</v>
      </c>
      <c r="AW86" s="53" t="s">
        <v>18</v>
      </c>
      <c r="AX86" s="53" t="s">
        <v>18</v>
      </c>
      <c r="AY86" s="53" t="s">
        <v>18</v>
      </c>
      <c r="AZ86" s="53" t="s">
        <v>18</v>
      </c>
      <c r="BA86" s="53" t="s">
        <v>18</v>
      </c>
      <c r="BB86" s="53" t="s">
        <v>18</v>
      </c>
      <c r="BC86" s="53" t="s">
        <v>18</v>
      </c>
      <c r="BD86" s="53" t="s">
        <v>18</v>
      </c>
      <c r="BE86" s="120"/>
      <c r="BF86" s="120"/>
      <c r="BG86" s="120"/>
      <c r="BH86" s="120"/>
      <c r="BI86" s="33" t="s">
        <v>19</v>
      </c>
      <c r="BJ86" s="33" t="s">
        <v>19</v>
      </c>
      <c r="BK86" s="33" t="s">
        <v>19</v>
      </c>
      <c r="BL86" s="33"/>
      <c r="BM86" s="314"/>
      <c r="BN86" s="32" t="s">
        <v>276</v>
      </c>
      <c r="BO86" s="56" t="s">
        <v>889</v>
      </c>
      <c r="BP86" s="39">
        <v>45019</v>
      </c>
      <c r="BQ86" s="317" t="s">
        <v>225</v>
      </c>
      <c r="BR86" s="501"/>
      <c r="BS86" s="318" t="s">
        <v>266</v>
      </c>
      <c r="BT86" s="33">
        <v>66818</v>
      </c>
      <c r="BU86" s="33"/>
      <c r="BV86" s="33"/>
      <c r="BW86" s="33"/>
      <c r="BX86" s="33"/>
      <c r="BY86" s="33">
        <v>1</v>
      </c>
      <c r="BZ86" s="33">
        <v>1</v>
      </c>
      <c r="CA86" s="33">
        <v>1</v>
      </c>
      <c r="CB86" s="33" t="s">
        <v>157</v>
      </c>
      <c r="CC86" s="33" t="s">
        <v>158</v>
      </c>
      <c r="CD86" s="360">
        <v>44834</v>
      </c>
      <c r="CE86" s="572" t="s">
        <v>31</v>
      </c>
    </row>
    <row r="87" spans="1:83">
      <c r="A87" s="571">
        <v>82</v>
      </c>
      <c r="B87" s="517"/>
      <c r="C87" s="65" t="s">
        <v>890</v>
      </c>
      <c r="D87" s="33">
        <v>2022</v>
      </c>
      <c r="E87" s="33" t="s">
        <v>140</v>
      </c>
      <c r="F87" s="20" t="s">
        <v>891</v>
      </c>
      <c r="G87" s="349" t="s">
        <v>892</v>
      </c>
      <c r="H87" s="1" t="s">
        <v>143</v>
      </c>
      <c r="I87" s="1" t="s">
        <v>144</v>
      </c>
      <c r="J87" s="33" t="s">
        <v>145</v>
      </c>
      <c r="K87" s="33" t="s">
        <v>146</v>
      </c>
      <c r="L87" s="345" t="s">
        <v>220</v>
      </c>
      <c r="M87" s="10" t="s">
        <v>893</v>
      </c>
      <c r="N87" s="14">
        <v>2198</v>
      </c>
      <c r="O87" s="14" t="s">
        <v>149</v>
      </c>
      <c r="P87" s="321">
        <v>19341321</v>
      </c>
      <c r="Q87" s="1" t="s">
        <v>894</v>
      </c>
      <c r="R87" s="1" t="s">
        <v>150</v>
      </c>
      <c r="S87" s="310" t="s">
        <v>895</v>
      </c>
      <c r="T87" s="310">
        <v>3219468601</v>
      </c>
      <c r="U87" s="26" t="s">
        <v>896</v>
      </c>
      <c r="V87" s="311">
        <v>19680000</v>
      </c>
      <c r="W87" s="118">
        <f t="shared" si="4"/>
        <v>2460000</v>
      </c>
      <c r="X87" s="118">
        <f t="shared" si="5"/>
        <v>82000</v>
      </c>
      <c r="Y87" s="312">
        <v>240</v>
      </c>
      <c r="Z87" s="312">
        <v>8</v>
      </c>
      <c r="AA87" s="36">
        <v>18</v>
      </c>
      <c r="AB87" s="37">
        <v>44572</v>
      </c>
      <c r="AC87" s="38">
        <v>236160000</v>
      </c>
      <c r="AD87" s="450">
        <v>356</v>
      </c>
      <c r="AE87" s="39">
        <v>44587</v>
      </c>
      <c r="AF87" s="98">
        <v>19680000</v>
      </c>
      <c r="AG87" s="29">
        <v>19680000</v>
      </c>
      <c r="AH87" s="116">
        <v>19330000</v>
      </c>
      <c r="AI87" s="325">
        <v>0.98219999999999996</v>
      </c>
      <c r="AJ87" s="30">
        <v>44586</v>
      </c>
      <c r="AK87" s="30">
        <v>44588</v>
      </c>
      <c r="AL87" s="30">
        <v>44829</v>
      </c>
      <c r="AM87" s="136" t="s">
        <v>18</v>
      </c>
      <c r="AN87" s="136" t="s">
        <v>18</v>
      </c>
      <c r="AO87" s="136" t="s">
        <v>18</v>
      </c>
      <c r="AP87" s="54" t="s">
        <v>18</v>
      </c>
      <c r="AQ87" s="54" t="s">
        <v>18</v>
      </c>
      <c r="AR87" s="54" t="s">
        <v>18</v>
      </c>
      <c r="AS87" s="54" t="s">
        <v>18</v>
      </c>
      <c r="AT87" s="54" t="s">
        <v>18</v>
      </c>
      <c r="AU87" s="53" t="s">
        <v>18</v>
      </c>
      <c r="AV87" s="53" t="s">
        <v>18</v>
      </c>
      <c r="AW87" s="53" t="s">
        <v>18</v>
      </c>
      <c r="AX87" s="53" t="s">
        <v>18</v>
      </c>
      <c r="AY87" s="53" t="s">
        <v>18</v>
      </c>
      <c r="AZ87" s="53" t="s">
        <v>18</v>
      </c>
      <c r="BA87" s="53" t="s">
        <v>18</v>
      </c>
      <c r="BB87" s="53" t="s">
        <v>18</v>
      </c>
      <c r="BC87" s="53" t="s">
        <v>18</v>
      </c>
      <c r="BD87" s="53" t="s">
        <v>18</v>
      </c>
      <c r="BE87" s="120"/>
      <c r="BF87" s="120"/>
      <c r="BG87" s="120"/>
      <c r="BH87" s="120"/>
      <c r="BI87" s="33" t="s">
        <v>19</v>
      </c>
      <c r="BJ87" s="33" t="s">
        <v>19</v>
      </c>
      <c r="BK87" s="33" t="s">
        <v>19</v>
      </c>
      <c r="BL87" s="33"/>
      <c r="BM87" s="314"/>
      <c r="BN87" s="56" t="s">
        <v>191</v>
      </c>
      <c r="BO87" s="56" t="s">
        <v>897</v>
      </c>
      <c r="BP87" s="39">
        <v>45015</v>
      </c>
      <c r="BQ87" s="317" t="s">
        <v>225</v>
      </c>
      <c r="BR87" s="501"/>
      <c r="BS87" s="318" t="s">
        <v>156</v>
      </c>
      <c r="BT87" s="33">
        <v>66818</v>
      </c>
      <c r="BU87" s="33"/>
      <c r="BV87" s="33"/>
      <c r="BW87" s="33"/>
      <c r="BX87" s="33"/>
      <c r="BY87" s="33">
        <v>1</v>
      </c>
      <c r="BZ87" s="33">
        <v>1</v>
      </c>
      <c r="CA87" s="33">
        <v>1</v>
      </c>
      <c r="CB87" s="33" t="s">
        <v>157</v>
      </c>
      <c r="CC87" s="33" t="s">
        <v>158</v>
      </c>
      <c r="CD87" s="360">
        <v>44829</v>
      </c>
      <c r="CE87" s="572" t="s">
        <v>31</v>
      </c>
    </row>
    <row r="88" spans="1:83">
      <c r="A88" s="571">
        <v>83</v>
      </c>
      <c r="B88" s="517"/>
      <c r="C88" s="65" t="s">
        <v>898</v>
      </c>
      <c r="D88" s="33">
        <v>2022</v>
      </c>
      <c r="E88" s="33" t="s">
        <v>140</v>
      </c>
      <c r="F88" s="20" t="s">
        <v>899</v>
      </c>
      <c r="G88" s="26" t="s">
        <v>900</v>
      </c>
      <c r="H88" s="1" t="s">
        <v>143</v>
      </c>
      <c r="I88" s="1" t="s">
        <v>144</v>
      </c>
      <c r="J88" s="33" t="s">
        <v>145</v>
      </c>
      <c r="K88" s="33" t="s">
        <v>146</v>
      </c>
      <c r="L88" s="345" t="s">
        <v>23</v>
      </c>
      <c r="M88" s="10" t="s">
        <v>769</v>
      </c>
      <c r="N88" s="14">
        <v>2201</v>
      </c>
      <c r="O88" s="14" t="s">
        <v>149</v>
      </c>
      <c r="P88" s="321">
        <v>1143835530</v>
      </c>
      <c r="Q88" s="1" t="s">
        <v>901</v>
      </c>
      <c r="R88" s="1" t="s">
        <v>150</v>
      </c>
      <c r="S88" s="310" t="s">
        <v>902</v>
      </c>
      <c r="T88" s="310">
        <v>3006198787</v>
      </c>
      <c r="U88" s="310" t="s">
        <v>903</v>
      </c>
      <c r="V88" s="311">
        <v>14760000</v>
      </c>
      <c r="W88" s="118">
        <f t="shared" si="4"/>
        <v>2460000</v>
      </c>
      <c r="X88" s="118">
        <f t="shared" si="5"/>
        <v>82000</v>
      </c>
      <c r="Y88" s="312">
        <v>180</v>
      </c>
      <c r="Z88" s="312">
        <v>6</v>
      </c>
      <c r="AA88" s="36">
        <v>313</v>
      </c>
      <c r="AB88" s="37">
        <v>44574</v>
      </c>
      <c r="AC88" s="38">
        <v>14760000</v>
      </c>
      <c r="AD88" s="450">
        <v>357</v>
      </c>
      <c r="AE88" s="39">
        <v>44587</v>
      </c>
      <c r="AF88" s="98">
        <v>14760000</v>
      </c>
      <c r="AG88" s="29">
        <v>14760000</v>
      </c>
      <c r="AH88" s="116">
        <v>14516000</v>
      </c>
      <c r="AI88" s="325">
        <v>0.98350000000000004</v>
      </c>
      <c r="AJ88" s="315">
        <v>44587</v>
      </c>
      <c r="AK88" s="30">
        <v>44594</v>
      </c>
      <c r="AL88" s="30">
        <v>44774</v>
      </c>
      <c r="AM88" s="136" t="s">
        <v>18</v>
      </c>
      <c r="AN88" s="136" t="s">
        <v>18</v>
      </c>
      <c r="AO88" s="136" t="s">
        <v>18</v>
      </c>
      <c r="AP88" s="54" t="s">
        <v>18</v>
      </c>
      <c r="AQ88" s="54" t="s">
        <v>18</v>
      </c>
      <c r="AR88" s="54" t="s">
        <v>18</v>
      </c>
      <c r="AS88" s="54" t="s">
        <v>18</v>
      </c>
      <c r="AT88" s="54" t="s">
        <v>18</v>
      </c>
      <c r="AU88" s="53" t="s">
        <v>18</v>
      </c>
      <c r="AV88" s="53" t="s">
        <v>18</v>
      </c>
      <c r="AW88" s="53" t="s">
        <v>18</v>
      </c>
      <c r="AX88" s="53" t="s">
        <v>18</v>
      </c>
      <c r="AY88" s="53" t="s">
        <v>18</v>
      </c>
      <c r="AZ88" s="53" t="s">
        <v>18</v>
      </c>
      <c r="BA88" s="53" t="s">
        <v>18</v>
      </c>
      <c r="BB88" s="53" t="s">
        <v>18</v>
      </c>
      <c r="BC88" s="53" t="s">
        <v>18</v>
      </c>
      <c r="BD88" s="53" t="s">
        <v>18</v>
      </c>
      <c r="BE88" s="120"/>
      <c r="BF88" s="120"/>
      <c r="BG88" s="120"/>
      <c r="BH88" s="120"/>
      <c r="BI88" s="33" t="s">
        <v>19</v>
      </c>
      <c r="BJ88" s="33" t="s">
        <v>19</v>
      </c>
      <c r="BK88" s="33" t="s">
        <v>19</v>
      </c>
      <c r="BL88" s="33"/>
      <c r="BM88" s="314"/>
      <c r="BN88" s="32" t="s">
        <v>276</v>
      </c>
      <c r="BO88" s="56" t="s">
        <v>904</v>
      </c>
      <c r="BP88" s="39">
        <v>44962</v>
      </c>
      <c r="BQ88" s="317" t="s">
        <v>905</v>
      </c>
      <c r="BR88" s="501"/>
      <c r="BS88" s="318" t="s">
        <v>156</v>
      </c>
      <c r="BT88" s="33">
        <v>70024</v>
      </c>
      <c r="BU88" s="33"/>
      <c r="BV88" s="33"/>
      <c r="BW88" s="33"/>
      <c r="BX88" s="33"/>
      <c r="BY88" s="33">
        <v>1</v>
      </c>
      <c r="BZ88" s="33">
        <v>1</v>
      </c>
      <c r="CA88" s="33">
        <v>1</v>
      </c>
      <c r="CB88" s="33" t="s">
        <v>158</v>
      </c>
      <c r="CC88" s="33" t="s">
        <v>158</v>
      </c>
      <c r="CD88" s="360">
        <v>44774</v>
      </c>
      <c r="CE88" s="575" t="s">
        <v>415</v>
      </c>
    </row>
    <row r="89" spans="1:83">
      <c r="A89" s="571">
        <v>84</v>
      </c>
      <c r="B89" s="517"/>
      <c r="C89" s="65" t="s">
        <v>906</v>
      </c>
      <c r="D89" s="33">
        <v>2022</v>
      </c>
      <c r="E89" s="33" t="s">
        <v>140</v>
      </c>
      <c r="F89" s="20" t="s">
        <v>907</v>
      </c>
      <c r="G89" s="349" t="s">
        <v>908</v>
      </c>
      <c r="H89" s="1" t="s">
        <v>143</v>
      </c>
      <c r="I89" s="1" t="s">
        <v>210</v>
      </c>
      <c r="J89" s="33" t="s">
        <v>145</v>
      </c>
      <c r="K89" s="33" t="s">
        <v>146</v>
      </c>
      <c r="L89" s="345" t="s">
        <v>909</v>
      </c>
      <c r="M89" s="10" t="s">
        <v>596</v>
      </c>
      <c r="N89" s="14">
        <v>2190</v>
      </c>
      <c r="O89" s="14" t="s">
        <v>149</v>
      </c>
      <c r="P89" s="20">
        <v>1013681550</v>
      </c>
      <c r="Q89" s="1" t="s">
        <v>910</v>
      </c>
      <c r="R89" s="1" t="s">
        <v>150</v>
      </c>
      <c r="S89" s="310" t="s">
        <v>911</v>
      </c>
      <c r="T89" s="310">
        <v>3115578780</v>
      </c>
      <c r="U89" s="310" t="s">
        <v>912</v>
      </c>
      <c r="V89" s="311">
        <v>14760000</v>
      </c>
      <c r="W89" s="118">
        <f t="shared" si="4"/>
        <v>2460000</v>
      </c>
      <c r="X89" s="118">
        <f t="shared" si="5"/>
        <v>82000</v>
      </c>
      <c r="Y89" s="312">
        <v>180</v>
      </c>
      <c r="Z89" s="312">
        <v>6</v>
      </c>
      <c r="AA89" s="36">
        <v>320</v>
      </c>
      <c r="AB89" s="37">
        <v>44575</v>
      </c>
      <c r="AC89" s="38">
        <v>29520000</v>
      </c>
      <c r="AD89" s="450">
        <v>367</v>
      </c>
      <c r="AE89" s="39">
        <v>44588</v>
      </c>
      <c r="AF89" s="98">
        <v>14760000</v>
      </c>
      <c r="AG89" s="29">
        <v>14760000</v>
      </c>
      <c r="AH89" s="116">
        <v>12710000</v>
      </c>
      <c r="AI89" s="325">
        <v>0.86109999999999998</v>
      </c>
      <c r="AJ89" s="315">
        <v>44585</v>
      </c>
      <c r="AK89" s="30">
        <v>44588</v>
      </c>
      <c r="AL89" s="30">
        <v>44767</v>
      </c>
      <c r="AM89" s="136" t="s">
        <v>18</v>
      </c>
      <c r="AN89" s="136" t="s">
        <v>18</v>
      </c>
      <c r="AO89" s="136" t="s">
        <v>18</v>
      </c>
      <c r="AP89" s="54" t="s">
        <v>18</v>
      </c>
      <c r="AQ89" s="54" t="s">
        <v>18</v>
      </c>
      <c r="AR89" s="54" t="s">
        <v>18</v>
      </c>
      <c r="AS89" s="54" t="s">
        <v>18</v>
      </c>
      <c r="AT89" s="54" t="s">
        <v>18</v>
      </c>
      <c r="AU89" s="53" t="s">
        <v>18</v>
      </c>
      <c r="AV89" s="53" t="s">
        <v>18</v>
      </c>
      <c r="AW89" s="53" t="s">
        <v>18</v>
      </c>
      <c r="AX89" s="53" t="s">
        <v>18</v>
      </c>
      <c r="AY89" s="53" t="s">
        <v>18</v>
      </c>
      <c r="AZ89" s="53" t="s">
        <v>18</v>
      </c>
      <c r="BA89" s="53" t="s">
        <v>18</v>
      </c>
      <c r="BB89" s="53" t="s">
        <v>18</v>
      </c>
      <c r="BC89" s="53" t="s">
        <v>18</v>
      </c>
      <c r="BD89" s="53" t="s">
        <v>18</v>
      </c>
      <c r="BE89" s="120"/>
      <c r="BF89" s="120"/>
      <c r="BG89" s="120"/>
      <c r="BH89" s="120"/>
      <c r="BI89" s="33" t="s">
        <v>19</v>
      </c>
      <c r="BJ89" s="33" t="s">
        <v>19</v>
      </c>
      <c r="BK89" s="33" t="s">
        <v>19</v>
      </c>
      <c r="BL89" s="33"/>
      <c r="BM89" s="314"/>
      <c r="BN89" s="56" t="s">
        <v>913</v>
      </c>
      <c r="BO89" s="56" t="s">
        <v>914</v>
      </c>
      <c r="BP89" s="39">
        <v>44950</v>
      </c>
      <c r="BQ89" s="317" t="s">
        <v>450</v>
      </c>
      <c r="BR89" s="501"/>
      <c r="BS89" s="318" t="s">
        <v>216</v>
      </c>
      <c r="BT89" s="33">
        <v>68249</v>
      </c>
      <c r="BU89" s="33"/>
      <c r="BV89" s="33"/>
      <c r="BW89" s="33"/>
      <c r="BX89" s="33"/>
      <c r="BY89" s="33">
        <v>1</v>
      </c>
      <c r="BZ89" s="33">
        <v>1</v>
      </c>
      <c r="CA89" s="33">
        <v>1</v>
      </c>
      <c r="CB89" s="33" t="s">
        <v>158</v>
      </c>
      <c r="CC89" s="33" t="s">
        <v>158</v>
      </c>
      <c r="CD89" s="360">
        <v>44767</v>
      </c>
      <c r="CE89" s="575" t="s">
        <v>415</v>
      </c>
    </row>
    <row r="90" spans="1:83">
      <c r="A90" s="571">
        <v>85</v>
      </c>
      <c r="B90" s="517"/>
      <c r="C90" s="65" t="s">
        <v>915</v>
      </c>
      <c r="D90" s="33">
        <v>2022</v>
      </c>
      <c r="E90" s="33" t="s">
        <v>140</v>
      </c>
      <c r="F90" s="20" t="s">
        <v>916</v>
      </c>
      <c r="G90" s="349" t="s">
        <v>917</v>
      </c>
      <c r="H90" s="1" t="s">
        <v>143</v>
      </c>
      <c r="I90" s="1" t="s">
        <v>210</v>
      </c>
      <c r="J90" s="33" t="s">
        <v>145</v>
      </c>
      <c r="K90" s="33" t="s">
        <v>146</v>
      </c>
      <c r="L90" s="345" t="s">
        <v>918</v>
      </c>
      <c r="M90" s="10" t="s">
        <v>779</v>
      </c>
      <c r="N90" s="14">
        <v>2189</v>
      </c>
      <c r="O90" s="14" t="s">
        <v>149</v>
      </c>
      <c r="P90" s="20">
        <v>1069176392</v>
      </c>
      <c r="Q90" s="1" t="s">
        <v>919</v>
      </c>
      <c r="R90" s="1" t="s">
        <v>150</v>
      </c>
      <c r="S90" s="310" t="s">
        <v>920</v>
      </c>
      <c r="T90" s="310">
        <v>3132700419</v>
      </c>
      <c r="U90" s="320" t="s">
        <v>921</v>
      </c>
      <c r="V90" s="311">
        <v>14760000</v>
      </c>
      <c r="W90" s="118">
        <f t="shared" si="4"/>
        <v>2460000</v>
      </c>
      <c r="X90" s="118">
        <f t="shared" si="5"/>
        <v>82000</v>
      </c>
      <c r="Y90" s="312">
        <v>180</v>
      </c>
      <c r="Z90" s="312">
        <v>6</v>
      </c>
      <c r="AA90" s="36">
        <v>292</v>
      </c>
      <c r="AB90" s="37">
        <v>44579</v>
      </c>
      <c r="AC90" s="38">
        <v>14760000</v>
      </c>
      <c r="AD90" s="450">
        <v>372</v>
      </c>
      <c r="AE90" s="39">
        <v>44588</v>
      </c>
      <c r="AF90" s="98">
        <v>14760000</v>
      </c>
      <c r="AG90" s="29">
        <v>14760000</v>
      </c>
      <c r="AH90" s="116">
        <v>12710000</v>
      </c>
      <c r="AI90" s="325">
        <v>0.86109999999999998</v>
      </c>
      <c r="AJ90" s="315">
        <v>44585</v>
      </c>
      <c r="AK90" s="30">
        <v>44588</v>
      </c>
      <c r="AL90" s="30">
        <v>44767</v>
      </c>
      <c r="AM90" s="136" t="s">
        <v>18</v>
      </c>
      <c r="AN90" s="136" t="s">
        <v>18</v>
      </c>
      <c r="AO90" s="136" t="s">
        <v>18</v>
      </c>
      <c r="AP90" s="54" t="s">
        <v>18</v>
      </c>
      <c r="AQ90" s="54" t="s">
        <v>18</v>
      </c>
      <c r="AR90" s="54" t="s">
        <v>18</v>
      </c>
      <c r="AS90" s="54" t="s">
        <v>18</v>
      </c>
      <c r="AT90" s="54" t="s">
        <v>18</v>
      </c>
      <c r="AU90" s="53" t="s">
        <v>18</v>
      </c>
      <c r="AV90" s="53" t="s">
        <v>18</v>
      </c>
      <c r="AW90" s="53" t="s">
        <v>18</v>
      </c>
      <c r="AX90" s="53" t="s">
        <v>18</v>
      </c>
      <c r="AY90" s="53" t="s">
        <v>18</v>
      </c>
      <c r="AZ90" s="53" t="s">
        <v>18</v>
      </c>
      <c r="BA90" s="53" t="s">
        <v>18</v>
      </c>
      <c r="BB90" s="53" t="s">
        <v>18</v>
      </c>
      <c r="BC90" s="53" t="s">
        <v>18</v>
      </c>
      <c r="BD90" s="53" t="s">
        <v>18</v>
      </c>
      <c r="BE90" s="120"/>
      <c r="BF90" s="120"/>
      <c r="BG90" s="120"/>
      <c r="BH90" s="120"/>
      <c r="BI90" s="33" t="s">
        <v>19</v>
      </c>
      <c r="BJ90" s="33" t="s">
        <v>19</v>
      </c>
      <c r="BK90" s="33" t="s">
        <v>19</v>
      </c>
      <c r="BL90" s="33"/>
      <c r="BM90" s="314"/>
      <c r="BN90" s="56" t="s">
        <v>191</v>
      </c>
      <c r="BO90" s="113">
        <v>1744101195544</v>
      </c>
      <c r="BP90" s="39">
        <v>44951</v>
      </c>
      <c r="BQ90" s="317" t="s">
        <v>783</v>
      </c>
      <c r="BR90" s="501"/>
      <c r="BS90" s="318" t="s">
        <v>922</v>
      </c>
      <c r="BT90" s="33">
        <v>67473</v>
      </c>
      <c r="BU90" s="33"/>
      <c r="BV90" s="33"/>
      <c r="BW90" s="33"/>
      <c r="BX90" s="33"/>
      <c r="BY90" s="33">
        <v>1</v>
      </c>
      <c r="BZ90" s="33">
        <v>1</v>
      </c>
      <c r="CA90" s="33">
        <v>1</v>
      </c>
      <c r="CB90" s="33" t="s">
        <v>158</v>
      </c>
      <c r="CC90" s="33" t="s">
        <v>158</v>
      </c>
      <c r="CD90" s="360">
        <v>44767</v>
      </c>
      <c r="CE90" s="575" t="s">
        <v>415</v>
      </c>
    </row>
    <row r="91" spans="1:83">
      <c r="A91" s="571">
        <v>86</v>
      </c>
      <c r="B91" s="517"/>
      <c r="C91" s="65" t="s">
        <v>923</v>
      </c>
      <c r="D91" s="33">
        <v>2022</v>
      </c>
      <c r="E91" s="33" t="s">
        <v>140</v>
      </c>
      <c r="F91" s="20" t="s">
        <v>924</v>
      </c>
      <c r="G91" s="26" t="s">
        <v>925</v>
      </c>
      <c r="H91" s="1" t="s">
        <v>143</v>
      </c>
      <c r="I91" s="1" t="s">
        <v>144</v>
      </c>
      <c r="J91" s="33" t="s">
        <v>145</v>
      </c>
      <c r="K91" s="33" t="s">
        <v>146</v>
      </c>
      <c r="L91" s="345" t="s">
        <v>926</v>
      </c>
      <c r="M91" s="10" t="s">
        <v>927</v>
      </c>
      <c r="N91" s="14">
        <v>2048</v>
      </c>
      <c r="O91" s="14"/>
      <c r="P91" s="20">
        <v>51826370</v>
      </c>
      <c r="Q91" s="1" t="s">
        <v>928</v>
      </c>
      <c r="R91" s="1" t="s">
        <v>150</v>
      </c>
      <c r="S91" s="310" t="s">
        <v>929</v>
      </c>
      <c r="T91" s="310">
        <v>3208141864</v>
      </c>
      <c r="U91" s="26" t="s">
        <v>930</v>
      </c>
      <c r="V91" s="311">
        <v>27720000</v>
      </c>
      <c r="W91" s="118">
        <f t="shared" si="4"/>
        <v>4620000</v>
      </c>
      <c r="X91" s="118">
        <f t="shared" si="5"/>
        <v>154000</v>
      </c>
      <c r="Y91" s="312">
        <v>180</v>
      </c>
      <c r="Z91" s="312">
        <v>6</v>
      </c>
      <c r="AA91" s="36">
        <v>336</v>
      </c>
      <c r="AB91" s="37">
        <v>44586</v>
      </c>
      <c r="AC91" s="38">
        <v>27720000</v>
      </c>
      <c r="AD91" s="450">
        <v>369</v>
      </c>
      <c r="AE91" s="39">
        <v>44588</v>
      </c>
      <c r="AF91" s="98">
        <v>27720000</v>
      </c>
      <c r="AG91" s="29">
        <v>27720000</v>
      </c>
      <c r="AH91" s="116">
        <v>23100000</v>
      </c>
      <c r="AI91" s="325">
        <v>0.83330000000000004</v>
      </c>
      <c r="AJ91" s="315">
        <v>44586</v>
      </c>
      <c r="AK91" s="30">
        <v>44593</v>
      </c>
      <c r="AL91" s="30">
        <v>44773</v>
      </c>
      <c r="AM91" s="136" t="s">
        <v>18</v>
      </c>
      <c r="AN91" s="136" t="s">
        <v>18</v>
      </c>
      <c r="AO91" s="136" t="s">
        <v>18</v>
      </c>
      <c r="AP91" s="54" t="s">
        <v>18</v>
      </c>
      <c r="AQ91" s="54" t="s">
        <v>18</v>
      </c>
      <c r="AR91" s="54" t="s">
        <v>18</v>
      </c>
      <c r="AS91" s="54" t="s">
        <v>18</v>
      </c>
      <c r="AT91" s="54" t="s">
        <v>18</v>
      </c>
      <c r="AU91" s="53" t="s">
        <v>18</v>
      </c>
      <c r="AV91" s="53" t="s">
        <v>18</v>
      </c>
      <c r="AW91" s="53" t="s">
        <v>18</v>
      </c>
      <c r="AX91" s="53" t="s">
        <v>18</v>
      </c>
      <c r="AY91" s="53" t="s">
        <v>18</v>
      </c>
      <c r="AZ91" s="53" t="s">
        <v>18</v>
      </c>
      <c r="BA91" s="53" t="s">
        <v>18</v>
      </c>
      <c r="BB91" s="53" t="s">
        <v>18</v>
      </c>
      <c r="BC91" s="53" t="s">
        <v>18</v>
      </c>
      <c r="BD91" s="53" t="s">
        <v>18</v>
      </c>
      <c r="BE91" s="120"/>
      <c r="BF91" s="120"/>
      <c r="BG91" s="120"/>
      <c r="BH91" s="120"/>
      <c r="BI91" s="33" t="s">
        <v>19</v>
      </c>
      <c r="BJ91" s="33" t="s">
        <v>19</v>
      </c>
      <c r="BK91" s="33" t="s">
        <v>19</v>
      </c>
      <c r="BL91" s="33"/>
      <c r="BM91" s="314"/>
      <c r="BN91" s="56" t="s">
        <v>191</v>
      </c>
      <c r="BO91" s="56" t="s">
        <v>931</v>
      </c>
      <c r="BP91" s="39">
        <v>44951</v>
      </c>
      <c r="BQ91" s="317" t="s">
        <v>506</v>
      </c>
      <c r="BR91" s="501"/>
      <c r="BS91" s="318" t="s">
        <v>266</v>
      </c>
      <c r="BT91" s="33">
        <v>67789</v>
      </c>
      <c r="BU91" s="33"/>
      <c r="BV91" s="33"/>
      <c r="BW91" s="33"/>
      <c r="BX91" s="33"/>
      <c r="BY91" s="33">
        <v>1</v>
      </c>
      <c r="BZ91" s="33">
        <v>1</v>
      </c>
      <c r="CA91" s="33">
        <v>1</v>
      </c>
      <c r="CB91" s="33" t="s">
        <v>158</v>
      </c>
      <c r="CC91" s="33" t="s">
        <v>158</v>
      </c>
      <c r="CD91" s="360">
        <v>44773</v>
      </c>
      <c r="CE91" s="575" t="s">
        <v>415</v>
      </c>
    </row>
    <row r="92" spans="1:83">
      <c r="A92" s="571">
        <v>87</v>
      </c>
      <c r="B92" s="517"/>
      <c r="C92" s="65" t="s">
        <v>932</v>
      </c>
      <c r="D92" s="33">
        <v>2022</v>
      </c>
      <c r="E92" s="33" t="s">
        <v>140</v>
      </c>
      <c r="F92" s="20" t="s">
        <v>933</v>
      </c>
      <c r="G92" s="26" t="s">
        <v>934</v>
      </c>
      <c r="H92" s="1" t="s">
        <v>143</v>
      </c>
      <c r="I92" s="1" t="s">
        <v>210</v>
      </c>
      <c r="J92" s="33" t="s">
        <v>145</v>
      </c>
      <c r="K92" s="33" t="s">
        <v>146</v>
      </c>
      <c r="L92" s="345" t="s">
        <v>935</v>
      </c>
      <c r="M92" s="10" t="s">
        <v>272</v>
      </c>
      <c r="N92" s="14">
        <v>2198</v>
      </c>
      <c r="O92" s="14" t="s">
        <v>149</v>
      </c>
      <c r="P92" s="321">
        <v>51953774</v>
      </c>
      <c r="Q92" s="1" t="s">
        <v>936</v>
      </c>
      <c r="R92" s="1" t="s">
        <v>150</v>
      </c>
      <c r="S92" s="310" t="s">
        <v>937</v>
      </c>
      <c r="T92" s="310">
        <v>3506768652</v>
      </c>
      <c r="U92" s="78" t="s">
        <v>938</v>
      </c>
      <c r="V92" s="311">
        <v>14760000</v>
      </c>
      <c r="W92" s="118">
        <f t="shared" si="4"/>
        <v>2460000</v>
      </c>
      <c r="X92" s="118">
        <f t="shared" si="5"/>
        <v>82000</v>
      </c>
      <c r="Y92" s="312">
        <v>180</v>
      </c>
      <c r="Z92" s="312">
        <v>6</v>
      </c>
      <c r="AA92" s="36">
        <v>10</v>
      </c>
      <c r="AB92" s="37">
        <v>44572</v>
      </c>
      <c r="AC92" s="38">
        <v>29520000</v>
      </c>
      <c r="AD92" s="450">
        <v>364</v>
      </c>
      <c r="AE92" s="39">
        <v>44587</v>
      </c>
      <c r="AF92" s="98">
        <v>14760000</v>
      </c>
      <c r="AG92" s="29">
        <v>14760000</v>
      </c>
      <c r="AH92" s="313">
        <v>14760000</v>
      </c>
      <c r="AI92" s="327">
        <v>1</v>
      </c>
      <c r="AJ92" s="315">
        <v>44586</v>
      </c>
      <c r="AK92" s="30">
        <v>44593</v>
      </c>
      <c r="AL92" s="30">
        <v>44773</v>
      </c>
      <c r="AM92" s="136" t="s">
        <v>18</v>
      </c>
      <c r="AN92" s="136" t="s">
        <v>18</v>
      </c>
      <c r="AO92" s="136" t="s">
        <v>18</v>
      </c>
      <c r="AP92" s="54" t="s">
        <v>18</v>
      </c>
      <c r="AQ92" s="54" t="s">
        <v>18</v>
      </c>
      <c r="AR92" s="54" t="s">
        <v>18</v>
      </c>
      <c r="AS92" s="54" t="s">
        <v>18</v>
      </c>
      <c r="AT92" s="54" t="s">
        <v>18</v>
      </c>
      <c r="AU92" s="53" t="s">
        <v>18</v>
      </c>
      <c r="AV92" s="53" t="s">
        <v>18</v>
      </c>
      <c r="AW92" s="53" t="s">
        <v>18</v>
      </c>
      <c r="AX92" s="53" t="s">
        <v>18</v>
      </c>
      <c r="AY92" s="53" t="s">
        <v>18</v>
      </c>
      <c r="AZ92" s="53" t="s">
        <v>18</v>
      </c>
      <c r="BA92" s="53" t="s">
        <v>18</v>
      </c>
      <c r="BB92" s="53" t="s">
        <v>18</v>
      </c>
      <c r="BC92" s="53" t="s">
        <v>18</v>
      </c>
      <c r="BD92" s="53" t="s">
        <v>18</v>
      </c>
      <c r="BE92" s="120"/>
      <c r="BF92" s="120"/>
      <c r="BG92" s="120"/>
      <c r="BH92" s="120"/>
      <c r="BI92" s="33" t="s">
        <v>19</v>
      </c>
      <c r="BJ92" s="33" t="s">
        <v>19</v>
      </c>
      <c r="BK92" s="33" t="s">
        <v>19</v>
      </c>
      <c r="BL92" s="33"/>
      <c r="BM92" s="314"/>
      <c r="BN92" s="56" t="s">
        <v>191</v>
      </c>
      <c r="BO92" s="56" t="s">
        <v>939</v>
      </c>
      <c r="BP92" s="39">
        <v>44951</v>
      </c>
      <c r="BQ92" s="317" t="s">
        <v>296</v>
      </c>
      <c r="BR92" s="501"/>
      <c r="BS92" s="318" t="s">
        <v>279</v>
      </c>
      <c r="BT92" s="33">
        <v>67114</v>
      </c>
      <c r="BU92" s="33"/>
      <c r="BV92" s="33"/>
      <c r="BW92" s="33"/>
      <c r="BX92" s="33"/>
      <c r="BY92" s="33">
        <v>1</v>
      </c>
      <c r="BZ92" s="33">
        <v>1</v>
      </c>
      <c r="CA92" s="33">
        <v>1</v>
      </c>
      <c r="CB92" s="33" t="s">
        <v>158</v>
      </c>
      <c r="CC92" s="33" t="s">
        <v>158</v>
      </c>
      <c r="CD92" s="360">
        <v>44773</v>
      </c>
      <c r="CE92" s="572" t="s">
        <v>31</v>
      </c>
    </row>
    <row r="93" spans="1:83">
      <c r="A93" s="571">
        <v>88</v>
      </c>
      <c r="B93" s="517"/>
      <c r="C93" s="65" t="s">
        <v>940</v>
      </c>
      <c r="D93" s="33">
        <v>2022</v>
      </c>
      <c r="E93" s="33" t="s">
        <v>140</v>
      </c>
      <c r="F93" s="20" t="s">
        <v>941</v>
      </c>
      <c r="G93" s="349" t="s">
        <v>942</v>
      </c>
      <c r="H93" s="1" t="s">
        <v>143</v>
      </c>
      <c r="I93" s="1" t="s">
        <v>144</v>
      </c>
      <c r="J93" s="33" t="s">
        <v>145</v>
      </c>
      <c r="K93" s="33" t="s">
        <v>146</v>
      </c>
      <c r="L93" s="345" t="s">
        <v>943</v>
      </c>
      <c r="M93" s="10" t="s">
        <v>944</v>
      </c>
      <c r="N93" s="14">
        <v>2200</v>
      </c>
      <c r="O93" s="14"/>
      <c r="P93" s="321">
        <v>1013681219</v>
      </c>
      <c r="Q93" s="1" t="s">
        <v>945</v>
      </c>
      <c r="R93" s="1" t="s">
        <v>150</v>
      </c>
      <c r="S93" s="310" t="s">
        <v>946</v>
      </c>
      <c r="T93" s="310">
        <v>3114424577</v>
      </c>
      <c r="U93" s="78" t="s">
        <v>947</v>
      </c>
      <c r="V93" s="311">
        <v>27720000</v>
      </c>
      <c r="W93" s="118">
        <f t="shared" si="4"/>
        <v>4620000</v>
      </c>
      <c r="X93" s="118">
        <f t="shared" si="5"/>
        <v>154000</v>
      </c>
      <c r="Y93" s="312">
        <v>180</v>
      </c>
      <c r="Z93" s="312">
        <v>6</v>
      </c>
      <c r="AA93" s="36">
        <v>321</v>
      </c>
      <c r="AB93" s="37">
        <v>44575</v>
      </c>
      <c r="AC93" s="38">
        <v>27720000</v>
      </c>
      <c r="AD93" s="450">
        <v>351</v>
      </c>
      <c r="AE93" s="39">
        <v>44587</v>
      </c>
      <c r="AF93" s="98">
        <v>27720000</v>
      </c>
      <c r="AG93" s="29">
        <v>27720000</v>
      </c>
      <c r="AH93" s="313">
        <v>27720000</v>
      </c>
      <c r="AI93" s="327">
        <v>1</v>
      </c>
      <c r="AJ93" s="315">
        <v>44586</v>
      </c>
      <c r="AK93" s="30">
        <v>44587</v>
      </c>
      <c r="AL93" s="30">
        <v>44766</v>
      </c>
      <c r="AM93" s="136" t="s">
        <v>18</v>
      </c>
      <c r="AN93" s="136" t="s">
        <v>18</v>
      </c>
      <c r="AO93" s="136" t="s">
        <v>18</v>
      </c>
      <c r="AP93" s="54" t="s">
        <v>18</v>
      </c>
      <c r="AQ93" s="54" t="s">
        <v>18</v>
      </c>
      <c r="AR93" s="54" t="s">
        <v>18</v>
      </c>
      <c r="AS93" s="54" t="s">
        <v>18</v>
      </c>
      <c r="AT93" s="54" t="s">
        <v>18</v>
      </c>
      <c r="AU93" s="53" t="s">
        <v>18</v>
      </c>
      <c r="AV93" s="53" t="s">
        <v>18</v>
      </c>
      <c r="AW93" s="53" t="s">
        <v>18</v>
      </c>
      <c r="AX93" s="53" t="s">
        <v>18</v>
      </c>
      <c r="AY93" s="53" t="s">
        <v>18</v>
      </c>
      <c r="AZ93" s="53" t="s">
        <v>18</v>
      </c>
      <c r="BA93" s="53" t="s">
        <v>18</v>
      </c>
      <c r="BB93" s="53" t="s">
        <v>18</v>
      </c>
      <c r="BC93" s="53" t="s">
        <v>18</v>
      </c>
      <c r="BD93" s="53" t="s">
        <v>18</v>
      </c>
      <c r="BE93" s="120"/>
      <c r="BF93" s="120"/>
      <c r="BG93" s="120"/>
      <c r="BH93" s="120"/>
      <c r="BI93" s="33" t="s">
        <v>19</v>
      </c>
      <c r="BJ93" s="33" t="s">
        <v>19</v>
      </c>
      <c r="BK93" s="33" t="s">
        <v>19</v>
      </c>
      <c r="BL93" s="33"/>
      <c r="BM93" s="314"/>
      <c r="BN93" s="56" t="s">
        <v>191</v>
      </c>
      <c r="BO93" s="56" t="s">
        <v>948</v>
      </c>
      <c r="BP93" s="39">
        <v>44950</v>
      </c>
      <c r="BQ93" s="317" t="s">
        <v>506</v>
      </c>
      <c r="BR93" s="501"/>
      <c r="BS93" s="318" t="s">
        <v>182</v>
      </c>
      <c r="BT93" s="33">
        <v>67785</v>
      </c>
      <c r="BU93" s="33"/>
      <c r="BV93" s="33"/>
      <c r="BW93" s="33"/>
      <c r="BX93" s="33"/>
      <c r="BY93" s="33">
        <v>1</v>
      </c>
      <c r="BZ93" s="33">
        <v>1</v>
      </c>
      <c r="CA93" s="33">
        <v>1</v>
      </c>
      <c r="CB93" s="33" t="s">
        <v>158</v>
      </c>
      <c r="CC93" s="33" t="s">
        <v>158</v>
      </c>
      <c r="CD93" s="360">
        <v>44766</v>
      </c>
      <c r="CE93" s="573" t="s">
        <v>949</v>
      </c>
    </row>
    <row r="94" spans="1:83">
      <c r="A94" s="571">
        <v>89</v>
      </c>
      <c r="B94" s="517"/>
      <c r="C94" s="65" t="s">
        <v>950</v>
      </c>
      <c r="D94" s="33">
        <v>2022</v>
      </c>
      <c r="E94" s="33" t="s">
        <v>140</v>
      </c>
      <c r="F94" s="41" t="s">
        <v>951</v>
      </c>
      <c r="G94" s="21" t="s">
        <v>952</v>
      </c>
      <c r="H94" s="1" t="s">
        <v>143</v>
      </c>
      <c r="I94" s="1" t="s">
        <v>210</v>
      </c>
      <c r="J94" s="33" t="s">
        <v>145</v>
      </c>
      <c r="K94" s="33" t="s">
        <v>146</v>
      </c>
      <c r="L94" s="351" t="s">
        <v>426</v>
      </c>
      <c r="M94" s="10" t="s">
        <v>163</v>
      </c>
      <c r="N94" s="14">
        <v>2198</v>
      </c>
      <c r="O94" s="14" t="s">
        <v>149</v>
      </c>
      <c r="P94" s="41">
        <v>79910314</v>
      </c>
      <c r="Q94" s="1" t="s">
        <v>953</v>
      </c>
      <c r="R94" s="1" t="s">
        <v>150</v>
      </c>
      <c r="S94" s="310" t="s">
        <v>954</v>
      </c>
      <c r="T94" s="310" t="s">
        <v>955</v>
      </c>
      <c r="U94" s="78" t="s">
        <v>956</v>
      </c>
      <c r="V94" s="329">
        <v>14760000</v>
      </c>
      <c r="W94" s="118">
        <f t="shared" si="4"/>
        <v>2460000</v>
      </c>
      <c r="X94" s="118">
        <f t="shared" si="5"/>
        <v>82000</v>
      </c>
      <c r="Y94" s="312">
        <v>180</v>
      </c>
      <c r="Z94" s="312">
        <v>6</v>
      </c>
      <c r="AA94" s="36">
        <v>329</v>
      </c>
      <c r="AB94" s="37">
        <v>44575</v>
      </c>
      <c r="AC94" s="38">
        <v>29520000</v>
      </c>
      <c r="AD94" s="453" t="s">
        <v>957</v>
      </c>
      <c r="AE94" s="56"/>
      <c r="AF94" s="98"/>
      <c r="AG94" s="29"/>
      <c r="AH94" s="116"/>
      <c r="AI94" s="327"/>
      <c r="AJ94" s="315">
        <v>44586</v>
      </c>
      <c r="AK94" s="30">
        <v>44587</v>
      </c>
      <c r="AL94" s="30">
        <v>44766</v>
      </c>
      <c r="AM94" s="136" t="s">
        <v>18</v>
      </c>
      <c r="AN94" s="136" t="s">
        <v>18</v>
      </c>
      <c r="AO94" s="136" t="s">
        <v>18</v>
      </c>
      <c r="AP94" s="332">
        <v>1</v>
      </c>
      <c r="AQ94" s="43" t="s">
        <v>958</v>
      </c>
      <c r="AR94" s="43">
        <v>1033752784</v>
      </c>
      <c r="AS94" s="333">
        <v>44621</v>
      </c>
      <c r="AT94" s="43" t="s">
        <v>554</v>
      </c>
      <c r="AU94" s="53" t="s">
        <v>18</v>
      </c>
      <c r="AV94" s="53" t="s">
        <v>18</v>
      </c>
      <c r="AW94" s="53" t="s">
        <v>18</v>
      </c>
      <c r="AX94" s="53" t="s">
        <v>18</v>
      </c>
      <c r="AY94" s="53" t="s">
        <v>18</v>
      </c>
      <c r="AZ94" s="53" t="s">
        <v>18</v>
      </c>
      <c r="BA94" s="53" t="s">
        <v>18</v>
      </c>
      <c r="BB94" s="53" t="s">
        <v>18</v>
      </c>
      <c r="BC94" s="53" t="s">
        <v>18</v>
      </c>
      <c r="BD94" s="53" t="s">
        <v>18</v>
      </c>
      <c r="BE94" s="120"/>
      <c r="BF94" s="120"/>
      <c r="BG94" s="120"/>
      <c r="BH94" s="120"/>
      <c r="BI94" s="33" t="s">
        <v>19</v>
      </c>
      <c r="BJ94" s="33" t="s">
        <v>19</v>
      </c>
      <c r="BK94" s="33" t="s">
        <v>19</v>
      </c>
      <c r="BL94" s="33"/>
      <c r="BM94" s="314"/>
      <c r="BN94" s="56" t="s">
        <v>191</v>
      </c>
      <c r="BO94" s="56" t="s">
        <v>959</v>
      </c>
      <c r="BP94" s="39">
        <v>44957</v>
      </c>
      <c r="BQ94" s="317" t="s">
        <v>321</v>
      </c>
      <c r="BR94" s="501"/>
      <c r="BS94" s="335" t="s">
        <v>182</v>
      </c>
      <c r="BT94" s="33">
        <v>67774</v>
      </c>
      <c r="BU94" s="33"/>
      <c r="BV94" s="33"/>
      <c r="BW94" s="33"/>
      <c r="BX94" s="33"/>
      <c r="BY94" s="33">
        <v>1</v>
      </c>
      <c r="BZ94" s="33">
        <v>1</v>
      </c>
      <c r="CA94" s="33">
        <v>1</v>
      </c>
      <c r="CB94" s="33" t="s">
        <v>158</v>
      </c>
      <c r="CC94" s="33" t="s">
        <v>158</v>
      </c>
      <c r="CD94" s="360">
        <v>44766</v>
      </c>
      <c r="CE94" s="572" t="s">
        <v>31</v>
      </c>
    </row>
    <row r="95" spans="1:83">
      <c r="A95" s="571">
        <v>90</v>
      </c>
      <c r="B95" s="517"/>
      <c r="C95" s="65" t="s">
        <v>960</v>
      </c>
      <c r="D95" s="33">
        <v>2022</v>
      </c>
      <c r="E95" s="33" t="s">
        <v>140</v>
      </c>
      <c r="F95" s="20" t="s">
        <v>961</v>
      </c>
      <c r="G95" s="21" t="s">
        <v>962</v>
      </c>
      <c r="H95" s="1" t="s">
        <v>143</v>
      </c>
      <c r="I95" s="1" t="s">
        <v>144</v>
      </c>
      <c r="J95" s="33" t="s">
        <v>145</v>
      </c>
      <c r="K95" s="33" t="s">
        <v>146</v>
      </c>
      <c r="L95" s="345" t="s">
        <v>963</v>
      </c>
      <c r="M95" s="10" t="s">
        <v>236</v>
      </c>
      <c r="N95" s="14">
        <v>2198</v>
      </c>
      <c r="O95" s="14" t="s">
        <v>149</v>
      </c>
      <c r="P95" s="20">
        <v>79539808</v>
      </c>
      <c r="Q95" s="1" t="s">
        <v>964</v>
      </c>
      <c r="R95" s="1" t="s">
        <v>150</v>
      </c>
      <c r="S95" s="310" t="s">
        <v>965</v>
      </c>
      <c r="T95" s="310">
        <v>3214530545</v>
      </c>
      <c r="U95" s="78" t="s">
        <v>966</v>
      </c>
      <c r="V95" s="311">
        <v>27720000</v>
      </c>
      <c r="W95" s="118">
        <f t="shared" si="4"/>
        <v>4620000</v>
      </c>
      <c r="X95" s="118">
        <f t="shared" si="5"/>
        <v>154000</v>
      </c>
      <c r="Y95" s="312">
        <v>180</v>
      </c>
      <c r="Z95" s="312">
        <v>6</v>
      </c>
      <c r="AA95" s="36">
        <v>322</v>
      </c>
      <c r="AB95" s="37">
        <v>44575</v>
      </c>
      <c r="AC95" s="38">
        <v>27720000</v>
      </c>
      <c r="AD95" s="450">
        <v>353</v>
      </c>
      <c r="AE95" s="39">
        <v>44587</v>
      </c>
      <c r="AF95" s="98">
        <v>27720000</v>
      </c>
      <c r="AG95" s="29">
        <v>27720000</v>
      </c>
      <c r="AH95" s="116">
        <v>13090000</v>
      </c>
      <c r="AI95" s="325">
        <v>0.47220000000000001</v>
      </c>
      <c r="AJ95" s="315">
        <v>44586</v>
      </c>
      <c r="AK95" s="30">
        <v>44588</v>
      </c>
      <c r="AL95" s="30">
        <v>44767</v>
      </c>
      <c r="AM95" s="136" t="s">
        <v>18</v>
      </c>
      <c r="AN95" s="136" t="s">
        <v>18</v>
      </c>
      <c r="AO95" s="136" t="s">
        <v>18</v>
      </c>
      <c r="AP95" s="54" t="s">
        <v>18</v>
      </c>
      <c r="AQ95" s="54" t="s">
        <v>18</v>
      </c>
      <c r="AR95" s="54" t="s">
        <v>18</v>
      </c>
      <c r="AS95" s="54" t="s">
        <v>18</v>
      </c>
      <c r="AT95" s="54" t="s">
        <v>18</v>
      </c>
      <c r="AU95" s="53" t="s">
        <v>18</v>
      </c>
      <c r="AV95" s="53" t="s">
        <v>18</v>
      </c>
      <c r="AW95" s="53" t="s">
        <v>18</v>
      </c>
      <c r="AX95" s="53" t="s">
        <v>18</v>
      </c>
      <c r="AY95" s="53" t="s">
        <v>18</v>
      </c>
      <c r="AZ95" s="53" t="s">
        <v>18</v>
      </c>
      <c r="BA95" s="53" t="s">
        <v>18</v>
      </c>
      <c r="BB95" s="53" t="s">
        <v>18</v>
      </c>
      <c r="BC95" s="53" t="s">
        <v>18</v>
      </c>
      <c r="BD95" s="53" t="s">
        <v>18</v>
      </c>
      <c r="BE95" s="120"/>
      <c r="BF95" s="120"/>
      <c r="BG95" s="120"/>
      <c r="BH95" s="120"/>
      <c r="BI95" s="33" t="s">
        <v>19</v>
      </c>
      <c r="BJ95" s="33" t="s">
        <v>19</v>
      </c>
      <c r="BK95" s="33" t="s">
        <v>19</v>
      </c>
      <c r="BL95" s="33"/>
      <c r="BM95" s="314"/>
      <c r="BN95" s="56" t="s">
        <v>191</v>
      </c>
      <c r="BO95" s="56" t="s">
        <v>967</v>
      </c>
      <c r="BP95" s="39">
        <v>44957</v>
      </c>
      <c r="BQ95" s="317" t="s">
        <v>506</v>
      </c>
      <c r="BR95" s="501"/>
      <c r="BS95" s="318" t="s">
        <v>206</v>
      </c>
      <c r="BT95" s="33">
        <v>67791</v>
      </c>
      <c r="BU95" s="33"/>
      <c r="BV95" s="33"/>
      <c r="BW95" s="33"/>
      <c r="BX95" s="33"/>
      <c r="BY95" s="33">
        <v>1</v>
      </c>
      <c r="BZ95" s="33">
        <v>1</v>
      </c>
      <c r="CA95" s="33">
        <v>1</v>
      </c>
      <c r="CB95" s="33" t="s">
        <v>158</v>
      </c>
      <c r="CC95" s="33" t="s">
        <v>158</v>
      </c>
      <c r="CD95" s="360">
        <v>44767</v>
      </c>
      <c r="CE95" s="573" t="s">
        <v>968</v>
      </c>
    </row>
    <row r="96" spans="1:83">
      <c r="A96" s="571">
        <v>91</v>
      </c>
      <c r="B96" s="517"/>
      <c r="C96" s="65" t="s">
        <v>969</v>
      </c>
      <c r="D96" s="33">
        <v>2022</v>
      </c>
      <c r="E96" s="33" t="s">
        <v>140</v>
      </c>
      <c r="F96" s="20" t="s">
        <v>970</v>
      </c>
      <c r="G96" s="26" t="s">
        <v>971</v>
      </c>
      <c r="H96" s="1" t="s">
        <v>143</v>
      </c>
      <c r="I96" s="1" t="s">
        <v>144</v>
      </c>
      <c r="J96" s="33" t="s">
        <v>145</v>
      </c>
      <c r="K96" s="33" t="s">
        <v>146</v>
      </c>
      <c r="L96" s="345" t="s">
        <v>972</v>
      </c>
      <c r="M96" s="10" t="s">
        <v>337</v>
      </c>
      <c r="N96" s="14">
        <v>2198</v>
      </c>
      <c r="O96" s="14" t="s">
        <v>149</v>
      </c>
      <c r="P96" s="321">
        <v>1000136904</v>
      </c>
      <c r="Q96" s="1" t="s">
        <v>973</v>
      </c>
      <c r="R96" s="1" t="s">
        <v>150</v>
      </c>
      <c r="S96" s="310" t="s">
        <v>974</v>
      </c>
      <c r="T96" s="310">
        <v>3118271409</v>
      </c>
      <c r="U96" s="344">
        <v>0</v>
      </c>
      <c r="V96" s="311">
        <v>16740000</v>
      </c>
      <c r="W96" s="118">
        <f>(V96/Z96)</f>
        <v>2790000</v>
      </c>
      <c r="X96" s="118">
        <f>(V96/Y96)</f>
        <v>93000</v>
      </c>
      <c r="Y96" s="312">
        <v>180</v>
      </c>
      <c r="Z96" s="312">
        <v>6</v>
      </c>
      <c r="AA96" s="36">
        <v>314</v>
      </c>
      <c r="AB96" s="37">
        <v>44574</v>
      </c>
      <c r="AC96" s="38">
        <v>16740000</v>
      </c>
      <c r="AD96" s="451">
        <v>428</v>
      </c>
      <c r="AE96" s="39">
        <v>44600</v>
      </c>
      <c r="AF96" s="98">
        <v>16740000</v>
      </c>
      <c r="AG96" s="29">
        <v>16740000</v>
      </c>
      <c r="AH96" s="116">
        <v>16647000</v>
      </c>
      <c r="AI96" s="325">
        <v>0.99439999999999995</v>
      </c>
      <c r="AJ96" s="315">
        <v>44589</v>
      </c>
      <c r="AK96" s="30">
        <v>44600</v>
      </c>
      <c r="AL96" s="30">
        <v>44782</v>
      </c>
      <c r="AM96" s="136" t="s">
        <v>18</v>
      </c>
      <c r="AN96" s="136" t="s">
        <v>18</v>
      </c>
      <c r="AO96" s="136" t="s">
        <v>18</v>
      </c>
      <c r="AP96" s="54" t="s">
        <v>18</v>
      </c>
      <c r="AQ96" s="54" t="s">
        <v>18</v>
      </c>
      <c r="AR96" s="54" t="s">
        <v>18</v>
      </c>
      <c r="AS96" s="54" t="s">
        <v>18</v>
      </c>
      <c r="AT96" s="54" t="s">
        <v>18</v>
      </c>
      <c r="AU96" s="53" t="s">
        <v>18</v>
      </c>
      <c r="AV96" s="53" t="s">
        <v>18</v>
      </c>
      <c r="AW96" s="53" t="s">
        <v>18</v>
      </c>
      <c r="AX96" s="53" t="s">
        <v>18</v>
      </c>
      <c r="AY96" s="53" t="s">
        <v>18</v>
      </c>
      <c r="AZ96" s="53" t="s">
        <v>18</v>
      </c>
      <c r="BA96" s="53" t="s">
        <v>18</v>
      </c>
      <c r="BB96" s="53" t="s">
        <v>18</v>
      </c>
      <c r="BC96" s="53" t="s">
        <v>18</v>
      </c>
      <c r="BD96" s="53" t="s">
        <v>18</v>
      </c>
      <c r="BE96" s="120"/>
      <c r="BF96" s="120"/>
      <c r="BG96" s="120"/>
      <c r="BH96" s="120"/>
      <c r="BI96" s="33" t="s">
        <v>19</v>
      </c>
      <c r="BJ96" s="33" t="s">
        <v>19</v>
      </c>
      <c r="BK96" s="33" t="s">
        <v>19</v>
      </c>
      <c r="BL96" s="33"/>
      <c r="BM96" s="314"/>
      <c r="BN96" s="56" t="s">
        <v>191</v>
      </c>
      <c r="BO96" s="56" t="s">
        <v>975</v>
      </c>
      <c r="BP96" s="39">
        <v>44967</v>
      </c>
      <c r="BQ96" s="317" t="s">
        <v>976</v>
      </c>
      <c r="BR96" s="501"/>
      <c r="BS96" s="318" t="s">
        <v>182</v>
      </c>
      <c r="BT96" s="33">
        <v>69423</v>
      </c>
      <c r="BU96" s="33"/>
      <c r="BV96" s="33"/>
      <c r="BW96" s="33"/>
      <c r="BX96" s="33"/>
      <c r="BY96" s="33">
        <v>1</v>
      </c>
      <c r="BZ96" s="33">
        <v>1</v>
      </c>
      <c r="CA96" s="33">
        <v>1</v>
      </c>
      <c r="CB96" s="33" t="s">
        <v>158</v>
      </c>
      <c r="CC96" s="33" t="s">
        <v>158</v>
      </c>
      <c r="CD96" s="360">
        <v>44782</v>
      </c>
      <c r="CE96" s="572" t="s">
        <v>31</v>
      </c>
    </row>
    <row r="97" spans="1:83">
      <c r="A97" s="571">
        <v>92</v>
      </c>
      <c r="B97" s="517"/>
      <c r="C97" s="65" t="s">
        <v>977</v>
      </c>
      <c r="D97" s="33">
        <v>2022</v>
      </c>
      <c r="E97" s="33" t="s">
        <v>140</v>
      </c>
      <c r="F97" s="20" t="s">
        <v>978</v>
      </c>
      <c r="G97" s="349" t="s">
        <v>979</v>
      </c>
      <c r="H97" s="1" t="s">
        <v>143</v>
      </c>
      <c r="I97" s="1" t="s">
        <v>210</v>
      </c>
      <c r="J97" s="33" t="s">
        <v>145</v>
      </c>
      <c r="K97" s="33" t="s">
        <v>146</v>
      </c>
      <c r="L97" s="345" t="s">
        <v>28</v>
      </c>
      <c r="M97" s="10" t="s">
        <v>163</v>
      </c>
      <c r="N97" s="14">
        <v>2198</v>
      </c>
      <c r="O97" s="14" t="s">
        <v>149</v>
      </c>
      <c r="P97" s="20">
        <v>1018511981</v>
      </c>
      <c r="Q97" s="1" t="s">
        <v>980</v>
      </c>
      <c r="R97" s="1" t="s">
        <v>150</v>
      </c>
      <c r="S97" s="310" t="s">
        <v>981</v>
      </c>
      <c r="T97" s="310">
        <v>3194856955</v>
      </c>
      <c r="U97" s="344" t="s">
        <v>982</v>
      </c>
      <c r="V97" s="311">
        <v>14760000</v>
      </c>
      <c r="W97" s="118">
        <f t="shared" si="4"/>
        <v>2460000</v>
      </c>
      <c r="X97" s="118">
        <f t="shared" si="5"/>
        <v>82000</v>
      </c>
      <c r="Y97" s="312">
        <v>180</v>
      </c>
      <c r="Z97" s="312">
        <v>6</v>
      </c>
      <c r="AA97" s="36">
        <v>305</v>
      </c>
      <c r="AB97" s="37">
        <v>44574</v>
      </c>
      <c r="AC97" s="38">
        <v>14760000</v>
      </c>
      <c r="AD97" s="450">
        <v>355</v>
      </c>
      <c r="AE97" s="39">
        <v>44587</v>
      </c>
      <c r="AF97" s="98">
        <v>14760000</v>
      </c>
      <c r="AG97" s="29">
        <v>14760000</v>
      </c>
      <c r="AH97" s="116">
        <v>12792000</v>
      </c>
      <c r="AI97" s="325">
        <v>0.86670000000000003</v>
      </c>
      <c r="AJ97" s="315">
        <v>44586</v>
      </c>
      <c r="AK97" s="30">
        <v>44587</v>
      </c>
      <c r="AL97" s="30">
        <v>44766</v>
      </c>
      <c r="AM97" s="136" t="s">
        <v>18</v>
      </c>
      <c r="AN97" s="136" t="s">
        <v>18</v>
      </c>
      <c r="AO97" s="136" t="s">
        <v>18</v>
      </c>
      <c r="AP97" s="54" t="s">
        <v>18</v>
      </c>
      <c r="AQ97" s="54" t="s">
        <v>18</v>
      </c>
      <c r="AR97" s="54" t="s">
        <v>18</v>
      </c>
      <c r="AS97" s="54" t="s">
        <v>18</v>
      </c>
      <c r="AT97" s="54" t="s">
        <v>18</v>
      </c>
      <c r="AU97" s="53" t="s">
        <v>18</v>
      </c>
      <c r="AV97" s="53" t="s">
        <v>18</v>
      </c>
      <c r="AW97" s="53" t="s">
        <v>18</v>
      </c>
      <c r="AX97" s="53" t="s">
        <v>18</v>
      </c>
      <c r="AY97" s="53" t="s">
        <v>18</v>
      </c>
      <c r="AZ97" s="53" t="s">
        <v>18</v>
      </c>
      <c r="BA97" s="53" t="s">
        <v>18</v>
      </c>
      <c r="BB97" s="53" t="s">
        <v>18</v>
      </c>
      <c r="BC97" s="53" t="s">
        <v>18</v>
      </c>
      <c r="BD97" s="53" t="s">
        <v>18</v>
      </c>
      <c r="BE97" s="120"/>
      <c r="BF97" s="120"/>
      <c r="BG97" s="120"/>
      <c r="BH97" s="120"/>
      <c r="BI97" s="33" t="s">
        <v>19</v>
      </c>
      <c r="BJ97" s="33" t="s">
        <v>19</v>
      </c>
      <c r="BK97" s="33" t="s">
        <v>19</v>
      </c>
      <c r="BL97" s="33"/>
      <c r="BM97" s="314"/>
      <c r="BN97" s="56" t="s">
        <v>913</v>
      </c>
      <c r="BO97" s="56" t="s">
        <v>983</v>
      </c>
      <c r="BP97" s="39">
        <v>44952</v>
      </c>
      <c r="BQ97" s="317" t="s">
        <v>460</v>
      </c>
      <c r="BR97" s="501"/>
      <c r="BS97" s="318" t="s">
        <v>170</v>
      </c>
      <c r="BT97" s="33">
        <v>69794</v>
      </c>
      <c r="BU97" s="33"/>
      <c r="BV97" s="33"/>
      <c r="BW97" s="33"/>
      <c r="BX97" s="33"/>
      <c r="BY97" s="33">
        <v>1</v>
      </c>
      <c r="BZ97" s="33">
        <v>1</v>
      </c>
      <c r="CA97" s="33">
        <v>1</v>
      </c>
      <c r="CB97" s="33" t="s">
        <v>158</v>
      </c>
      <c r="CC97" s="33" t="s">
        <v>158</v>
      </c>
      <c r="CD97" s="360">
        <v>44766</v>
      </c>
      <c r="CE97" s="577" t="s">
        <v>984</v>
      </c>
    </row>
    <row r="98" spans="1:83">
      <c r="A98" s="571">
        <v>93</v>
      </c>
      <c r="B98" s="517"/>
      <c r="C98" s="65" t="s">
        <v>985</v>
      </c>
      <c r="D98" s="33">
        <v>2022</v>
      </c>
      <c r="E98" s="33" t="s">
        <v>140</v>
      </c>
      <c r="F98" s="20" t="s">
        <v>986</v>
      </c>
      <c r="G98" s="349" t="s">
        <v>987</v>
      </c>
      <c r="H98" s="1" t="s">
        <v>143</v>
      </c>
      <c r="I98" s="1" t="s">
        <v>144</v>
      </c>
      <c r="J98" s="33" t="s">
        <v>145</v>
      </c>
      <c r="K98" s="33" t="s">
        <v>146</v>
      </c>
      <c r="L98" s="345" t="s">
        <v>988</v>
      </c>
      <c r="M98" s="10" t="s">
        <v>163</v>
      </c>
      <c r="N98" s="14">
        <v>2198</v>
      </c>
      <c r="O98" s="14" t="s">
        <v>149</v>
      </c>
      <c r="P98" s="20">
        <v>52103693</v>
      </c>
      <c r="Q98" s="1" t="s">
        <v>989</v>
      </c>
      <c r="R98" s="1" t="s">
        <v>150</v>
      </c>
      <c r="S98" s="310" t="s">
        <v>990</v>
      </c>
      <c r="T98" s="310">
        <v>3103081333</v>
      </c>
      <c r="U98" s="344">
        <v>0</v>
      </c>
      <c r="V98" s="311">
        <v>31032000</v>
      </c>
      <c r="W98" s="118">
        <f t="shared" si="4"/>
        <v>5172000</v>
      </c>
      <c r="X98" s="118">
        <f t="shared" si="5"/>
        <v>172400</v>
      </c>
      <c r="Y98" s="312">
        <v>180</v>
      </c>
      <c r="Z98" s="312">
        <v>6</v>
      </c>
      <c r="AA98" s="36">
        <v>325</v>
      </c>
      <c r="AB98" s="37">
        <v>44575</v>
      </c>
      <c r="AC98" s="38">
        <v>31032000</v>
      </c>
      <c r="AD98" s="450">
        <v>354</v>
      </c>
      <c r="AE98" s="39">
        <v>44587</v>
      </c>
      <c r="AF98" s="98">
        <v>31032000</v>
      </c>
      <c r="AG98" s="29">
        <v>31032000</v>
      </c>
      <c r="AH98" s="116">
        <v>26722000</v>
      </c>
      <c r="AI98" s="325">
        <v>0.86109999999999998</v>
      </c>
      <c r="AJ98" s="315">
        <v>44586</v>
      </c>
      <c r="AK98" s="30">
        <v>44588</v>
      </c>
      <c r="AL98" s="30">
        <v>44767</v>
      </c>
      <c r="AM98" s="136" t="s">
        <v>18</v>
      </c>
      <c r="AN98" s="136" t="s">
        <v>18</v>
      </c>
      <c r="AO98" s="136" t="s">
        <v>18</v>
      </c>
      <c r="AP98" s="54" t="s">
        <v>18</v>
      </c>
      <c r="AQ98" s="54" t="s">
        <v>18</v>
      </c>
      <c r="AR98" s="54" t="s">
        <v>18</v>
      </c>
      <c r="AS98" s="54" t="s">
        <v>18</v>
      </c>
      <c r="AT98" s="54" t="s">
        <v>18</v>
      </c>
      <c r="AU98" s="53" t="s">
        <v>18</v>
      </c>
      <c r="AV98" s="53" t="s">
        <v>18</v>
      </c>
      <c r="AW98" s="53" t="s">
        <v>18</v>
      </c>
      <c r="AX98" s="53" t="s">
        <v>18</v>
      </c>
      <c r="AY98" s="53" t="s">
        <v>18</v>
      </c>
      <c r="AZ98" s="53" t="s">
        <v>18</v>
      </c>
      <c r="BA98" s="53" t="s">
        <v>18</v>
      </c>
      <c r="BB98" s="53" t="s">
        <v>18</v>
      </c>
      <c r="BC98" s="53" t="s">
        <v>18</v>
      </c>
      <c r="BD98" s="53" t="s">
        <v>18</v>
      </c>
      <c r="BE98" s="120"/>
      <c r="BF98" s="120"/>
      <c r="BG98" s="120"/>
      <c r="BH98" s="120"/>
      <c r="BI98" s="33" t="s">
        <v>19</v>
      </c>
      <c r="BJ98" s="33" t="s">
        <v>19</v>
      </c>
      <c r="BK98" s="33" t="s">
        <v>19</v>
      </c>
      <c r="BL98" s="33"/>
      <c r="BM98" s="314"/>
      <c r="BN98" s="56" t="s">
        <v>991</v>
      </c>
      <c r="BO98" s="56" t="s">
        <v>992</v>
      </c>
      <c r="BP98" s="39">
        <v>44957</v>
      </c>
      <c r="BQ98" s="317" t="s">
        <v>393</v>
      </c>
      <c r="BR98" s="501"/>
      <c r="BS98" s="318" t="s">
        <v>170</v>
      </c>
      <c r="BT98" s="33">
        <v>67730</v>
      </c>
      <c r="BU98" s="33"/>
      <c r="BV98" s="33"/>
      <c r="BW98" s="33"/>
      <c r="BX98" s="33"/>
      <c r="BY98" s="33">
        <v>1</v>
      </c>
      <c r="BZ98" s="33">
        <v>1</v>
      </c>
      <c r="CA98" s="33">
        <v>1</v>
      </c>
      <c r="CB98" s="33" t="s">
        <v>158</v>
      </c>
      <c r="CC98" s="33" t="s">
        <v>158</v>
      </c>
      <c r="CD98" s="360">
        <v>44767</v>
      </c>
      <c r="CE98" s="573" t="s">
        <v>993</v>
      </c>
    </row>
    <row r="99" spans="1:83">
      <c r="A99" s="571">
        <v>94</v>
      </c>
      <c r="B99" s="517"/>
      <c r="C99" s="65" t="s">
        <v>994</v>
      </c>
      <c r="D99" s="33">
        <v>2022</v>
      </c>
      <c r="E99" s="33" t="s">
        <v>140</v>
      </c>
      <c r="F99" s="20" t="s">
        <v>995</v>
      </c>
      <c r="G99" s="26" t="s">
        <v>996</v>
      </c>
      <c r="H99" s="1" t="s">
        <v>143</v>
      </c>
      <c r="I99" s="1" t="s">
        <v>210</v>
      </c>
      <c r="J99" s="33" t="s">
        <v>145</v>
      </c>
      <c r="K99" s="33" t="s">
        <v>146</v>
      </c>
      <c r="L99" s="345" t="s">
        <v>885</v>
      </c>
      <c r="M99" s="10" t="s">
        <v>893</v>
      </c>
      <c r="N99" s="14">
        <v>2198</v>
      </c>
      <c r="O99" s="14" t="s">
        <v>149</v>
      </c>
      <c r="P99" s="321">
        <v>51876386</v>
      </c>
      <c r="Q99" s="1" t="s">
        <v>44</v>
      </c>
      <c r="R99" s="1" t="s">
        <v>150</v>
      </c>
      <c r="S99" s="310" t="s">
        <v>997</v>
      </c>
      <c r="T99" s="310">
        <v>3103081333</v>
      </c>
      <c r="U99" s="344">
        <v>0</v>
      </c>
      <c r="V99" s="311">
        <v>19680000</v>
      </c>
      <c r="W99" s="118">
        <f t="shared" si="4"/>
        <v>2460000</v>
      </c>
      <c r="X99" s="118">
        <f t="shared" si="5"/>
        <v>82000</v>
      </c>
      <c r="Y99" s="312">
        <v>240</v>
      </c>
      <c r="Z99" s="312">
        <v>8</v>
      </c>
      <c r="AA99" s="36">
        <v>18</v>
      </c>
      <c r="AB99" s="37">
        <v>44572</v>
      </c>
      <c r="AC99" s="38">
        <v>236160000</v>
      </c>
      <c r="AD99" s="450">
        <v>361</v>
      </c>
      <c r="AE99" s="39">
        <v>44587</v>
      </c>
      <c r="AF99" s="98">
        <v>19680000</v>
      </c>
      <c r="AG99" s="29">
        <v>19680000</v>
      </c>
      <c r="AH99" s="313">
        <v>19680000</v>
      </c>
      <c r="AI99" s="327">
        <v>1</v>
      </c>
      <c r="AJ99" s="30">
        <v>44586</v>
      </c>
      <c r="AK99" s="30">
        <v>44593</v>
      </c>
      <c r="AL99" s="30">
        <v>44834</v>
      </c>
      <c r="AM99" s="136" t="s">
        <v>18</v>
      </c>
      <c r="AN99" s="136" t="s">
        <v>18</v>
      </c>
      <c r="AO99" s="136" t="s">
        <v>18</v>
      </c>
      <c r="AP99" s="54" t="s">
        <v>18</v>
      </c>
      <c r="AQ99" s="54" t="s">
        <v>18</v>
      </c>
      <c r="AR99" s="54" t="s">
        <v>18</v>
      </c>
      <c r="AS99" s="54" t="s">
        <v>18</v>
      </c>
      <c r="AT99" s="54" t="s">
        <v>18</v>
      </c>
      <c r="AU99" s="53" t="s">
        <v>18</v>
      </c>
      <c r="AV99" s="53" t="s">
        <v>18</v>
      </c>
      <c r="AW99" s="53" t="s">
        <v>18</v>
      </c>
      <c r="AX99" s="53" t="s">
        <v>18</v>
      </c>
      <c r="AY99" s="53" t="s">
        <v>18</v>
      </c>
      <c r="AZ99" s="53" t="s">
        <v>18</v>
      </c>
      <c r="BA99" s="53" t="s">
        <v>18</v>
      </c>
      <c r="BB99" s="53" t="s">
        <v>18</v>
      </c>
      <c r="BC99" s="53" t="s">
        <v>18</v>
      </c>
      <c r="BD99" s="53" t="s">
        <v>18</v>
      </c>
      <c r="BE99" s="120"/>
      <c r="BF99" s="120"/>
      <c r="BG99" s="120"/>
      <c r="BH99" s="120"/>
      <c r="BI99" s="33" t="s">
        <v>19</v>
      </c>
      <c r="BJ99" s="33" t="s">
        <v>19</v>
      </c>
      <c r="BK99" s="33" t="s">
        <v>19</v>
      </c>
      <c r="BL99" s="33"/>
      <c r="BM99" s="314"/>
      <c r="BN99" s="56" t="s">
        <v>191</v>
      </c>
      <c r="BO99" s="56" t="s">
        <v>998</v>
      </c>
      <c r="BP99" s="39">
        <v>45015</v>
      </c>
      <c r="BQ99" s="317" t="s">
        <v>225</v>
      </c>
      <c r="BR99" s="501"/>
      <c r="BS99" s="318" t="s">
        <v>156</v>
      </c>
      <c r="BT99" s="33">
        <v>66818</v>
      </c>
      <c r="BU99" s="33"/>
      <c r="BV99" s="33"/>
      <c r="BW99" s="33"/>
      <c r="BX99" s="33"/>
      <c r="BY99" s="33">
        <v>1</v>
      </c>
      <c r="BZ99" s="33">
        <v>1</v>
      </c>
      <c r="CA99" s="33">
        <v>1</v>
      </c>
      <c r="CB99" s="33" t="s">
        <v>157</v>
      </c>
      <c r="CC99" s="33" t="s">
        <v>158</v>
      </c>
      <c r="CD99" s="360">
        <v>44834</v>
      </c>
      <c r="CE99" s="572" t="s">
        <v>31</v>
      </c>
    </row>
    <row r="100" spans="1:83">
      <c r="A100" s="571">
        <v>95</v>
      </c>
      <c r="B100" s="517"/>
      <c r="C100" s="65" t="s">
        <v>999</v>
      </c>
      <c r="D100" s="33">
        <v>2022</v>
      </c>
      <c r="E100" s="33" t="s">
        <v>140</v>
      </c>
      <c r="F100" s="20" t="s">
        <v>1000</v>
      </c>
      <c r="G100" s="349" t="s">
        <v>1001</v>
      </c>
      <c r="H100" s="1" t="s">
        <v>143</v>
      </c>
      <c r="I100" s="1" t="s">
        <v>144</v>
      </c>
      <c r="J100" s="33" t="s">
        <v>145</v>
      </c>
      <c r="K100" s="33" t="s">
        <v>146</v>
      </c>
      <c r="L100" s="345" t="s">
        <v>877</v>
      </c>
      <c r="M100" s="10" t="s">
        <v>272</v>
      </c>
      <c r="N100" s="14">
        <v>2198</v>
      </c>
      <c r="O100" s="14" t="s">
        <v>149</v>
      </c>
      <c r="P100" s="321">
        <v>79442095</v>
      </c>
      <c r="Q100" s="1" t="s">
        <v>1002</v>
      </c>
      <c r="R100" s="1" t="s">
        <v>150</v>
      </c>
      <c r="S100" s="310" t="s">
        <v>1003</v>
      </c>
      <c r="T100" s="310">
        <v>3194385987</v>
      </c>
      <c r="U100" s="78" t="s">
        <v>1004</v>
      </c>
      <c r="V100" s="311">
        <v>27720000</v>
      </c>
      <c r="W100" s="118">
        <f t="shared" si="4"/>
        <v>4620000</v>
      </c>
      <c r="X100" s="118">
        <f t="shared" si="5"/>
        <v>154000</v>
      </c>
      <c r="Y100" s="312">
        <v>180</v>
      </c>
      <c r="Z100" s="312">
        <v>6</v>
      </c>
      <c r="AA100" s="36">
        <v>324</v>
      </c>
      <c r="AB100" s="37">
        <v>44587</v>
      </c>
      <c r="AC100" s="38">
        <v>55440000</v>
      </c>
      <c r="AD100" s="450">
        <v>365</v>
      </c>
      <c r="AE100" s="39">
        <v>44587</v>
      </c>
      <c r="AF100" s="98">
        <v>27720000</v>
      </c>
      <c r="AG100" s="29">
        <v>27720000</v>
      </c>
      <c r="AH100" s="313">
        <v>27720000</v>
      </c>
      <c r="AI100" s="327">
        <v>1</v>
      </c>
      <c r="AJ100" s="315">
        <v>44587</v>
      </c>
      <c r="AK100" s="30">
        <v>44588</v>
      </c>
      <c r="AL100" s="30">
        <v>44767</v>
      </c>
      <c r="AM100" s="136" t="s">
        <v>18</v>
      </c>
      <c r="AN100" s="136" t="s">
        <v>18</v>
      </c>
      <c r="AO100" s="136" t="s">
        <v>18</v>
      </c>
      <c r="AP100" s="54" t="s">
        <v>18</v>
      </c>
      <c r="AQ100" s="54" t="s">
        <v>18</v>
      </c>
      <c r="AR100" s="54" t="s">
        <v>18</v>
      </c>
      <c r="AS100" s="54" t="s">
        <v>18</v>
      </c>
      <c r="AT100" s="54" t="s">
        <v>18</v>
      </c>
      <c r="AU100" s="53" t="s">
        <v>18</v>
      </c>
      <c r="AV100" s="53" t="s">
        <v>18</v>
      </c>
      <c r="AW100" s="53" t="s">
        <v>18</v>
      </c>
      <c r="AX100" s="53" t="s">
        <v>18</v>
      </c>
      <c r="AY100" s="53" t="s">
        <v>18</v>
      </c>
      <c r="AZ100" s="53" t="s">
        <v>18</v>
      </c>
      <c r="BA100" s="53" t="s">
        <v>18</v>
      </c>
      <c r="BB100" s="53" t="s">
        <v>18</v>
      </c>
      <c r="BC100" s="53" t="s">
        <v>18</v>
      </c>
      <c r="BD100" s="53" t="s">
        <v>18</v>
      </c>
      <c r="BE100" s="120"/>
      <c r="BF100" s="120"/>
      <c r="BG100" s="120"/>
      <c r="BH100" s="120"/>
      <c r="BI100" s="33" t="s">
        <v>19</v>
      </c>
      <c r="BJ100" s="33" t="s">
        <v>19</v>
      </c>
      <c r="BK100" s="33" t="s">
        <v>19</v>
      </c>
      <c r="BL100" s="33"/>
      <c r="BM100" s="314"/>
      <c r="BN100" s="56" t="s">
        <v>191</v>
      </c>
      <c r="BO100" s="56" t="s">
        <v>1005</v>
      </c>
      <c r="BP100" s="39">
        <v>44957</v>
      </c>
      <c r="BQ100" s="317" t="s">
        <v>506</v>
      </c>
      <c r="BR100" s="501"/>
      <c r="BS100" s="318" t="s">
        <v>279</v>
      </c>
      <c r="BT100" s="33">
        <v>67795</v>
      </c>
      <c r="BU100" s="33"/>
      <c r="BV100" s="33"/>
      <c r="BW100" s="33"/>
      <c r="BX100" s="33"/>
      <c r="BY100" s="33">
        <v>1</v>
      </c>
      <c r="BZ100" s="33">
        <v>1</v>
      </c>
      <c r="CA100" s="33">
        <v>1</v>
      </c>
      <c r="CB100" s="33" t="s">
        <v>33</v>
      </c>
      <c r="CC100" s="33" t="s">
        <v>158</v>
      </c>
      <c r="CD100" s="361">
        <v>44767</v>
      </c>
      <c r="CE100" s="572" t="s">
        <v>31</v>
      </c>
    </row>
    <row r="101" spans="1:83">
      <c r="A101" s="571">
        <v>96</v>
      </c>
      <c r="B101" s="517"/>
      <c r="C101" s="65" t="s">
        <v>1006</v>
      </c>
      <c r="D101" s="33">
        <v>2022</v>
      </c>
      <c r="E101" s="33" t="s">
        <v>140</v>
      </c>
      <c r="F101" s="20" t="s">
        <v>1007</v>
      </c>
      <c r="G101" s="349" t="s">
        <v>1008</v>
      </c>
      <c r="H101" s="1" t="s">
        <v>143</v>
      </c>
      <c r="I101" s="1" t="s">
        <v>144</v>
      </c>
      <c r="J101" s="33" t="s">
        <v>145</v>
      </c>
      <c r="K101" s="33" t="s">
        <v>146</v>
      </c>
      <c r="L101" s="345" t="s">
        <v>1009</v>
      </c>
      <c r="M101" s="10" t="s">
        <v>236</v>
      </c>
      <c r="N101" s="14">
        <v>2198</v>
      </c>
      <c r="O101" s="14" t="s">
        <v>149</v>
      </c>
      <c r="P101" s="20">
        <v>1013609653</v>
      </c>
      <c r="Q101" s="1" t="s">
        <v>39</v>
      </c>
      <c r="R101" s="1" t="s">
        <v>150</v>
      </c>
      <c r="S101" s="310" t="s">
        <v>1010</v>
      </c>
      <c r="T101" s="310">
        <v>3218041926</v>
      </c>
      <c r="U101" s="26" t="s">
        <v>1011</v>
      </c>
      <c r="V101" s="311">
        <v>27720000</v>
      </c>
      <c r="W101" s="118">
        <f t="shared" si="4"/>
        <v>4620000</v>
      </c>
      <c r="X101" s="118">
        <f t="shared" si="5"/>
        <v>154000</v>
      </c>
      <c r="Y101" s="312">
        <v>180</v>
      </c>
      <c r="Z101" s="312">
        <v>6</v>
      </c>
      <c r="AA101" s="36">
        <v>337</v>
      </c>
      <c r="AB101" s="37">
        <v>44587</v>
      </c>
      <c r="AC101" s="38">
        <v>138600000</v>
      </c>
      <c r="AD101" s="450">
        <v>366</v>
      </c>
      <c r="AE101" s="39">
        <v>44587</v>
      </c>
      <c r="AF101" s="98">
        <v>27720000</v>
      </c>
      <c r="AG101" s="29">
        <v>27720000</v>
      </c>
      <c r="AH101" s="116">
        <v>23870000</v>
      </c>
      <c r="AI101" s="325">
        <v>0.86109999999999998</v>
      </c>
      <c r="AJ101" s="315">
        <v>44587</v>
      </c>
      <c r="AK101" s="30">
        <v>44588</v>
      </c>
      <c r="AL101" s="30">
        <v>44767</v>
      </c>
      <c r="AM101" s="136" t="s">
        <v>18</v>
      </c>
      <c r="AN101" s="136" t="s">
        <v>18</v>
      </c>
      <c r="AO101" s="136" t="s">
        <v>18</v>
      </c>
      <c r="AP101" s="54" t="s">
        <v>18</v>
      </c>
      <c r="AQ101" s="54" t="s">
        <v>18</v>
      </c>
      <c r="AR101" s="54" t="s">
        <v>18</v>
      </c>
      <c r="AS101" s="54" t="s">
        <v>18</v>
      </c>
      <c r="AT101" s="54" t="s">
        <v>18</v>
      </c>
      <c r="AU101" s="53" t="s">
        <v>18</v>
      </c>
      <c r="AV101" s="53" t="s">
        <v>18</v>
      </c>
      <c r="AW101" s="53" t="s">
        <v>18</v>
      </c>
      <c r="AX101" s="53" t="s">
        <v>18</v>
      </c>
      <c r="AY101" s="53" t="s">
        <v>18</v>
      </c>
      <c r="AZ101" s="53" t="s">
        <v>18</v>
      </c>
      <c r="BA101" s="53" t="s">
        <v>18</v>
      </c>
      <c r="BB101" s="53" t="s">
        <v>18</v>
      </c>
      <c r="BC101" s="53" t="s">
        <v>18</v>
      </c>
      <c r="BD101" s="53" t="s">
        <v>18</v>
      </c>
      <c r="BE101" s="120"/>
      <c r="BF101" s="120"/>
      <c r="BG101" s="120"/>
      <c r="BH101" s="120"/>
      <c r="BI101" s="33" t="s">
        <v>19</v>
      </c>
      <c r="BJ101" s="33" t="s">
        <v>19</v>
      </c>
      <c r="BK101" s="33" t="s">
        <v>19</v>
      </c>
      <c r="BL101" s="33"/>
      <c r="BM101" s="314"/>
      <c r="BN101" s="56" t="s">
        <v>191</v>
      </c>
      <c r="BO101" s="56" t="s">
        <v>1012</v>
      </c>
      <c r="BP101" s="39">
        <v>44962</v>
      </c>
      <c r="BQ101" s="317" t="s">
        <v>1013</v>
      </c>
      <c r="BR101" s="501"/>
      <c r="BS101" s="318" t="s">
        <v>266</v>
      </c>
      <c r="BT101" s="33">
        <v>68255</v>
      </c>
      <c r="BU101" s="33"/>
      <c r="BV101" s="33"/>
      <c r="BW101" s="33"/>
      <c r="BX101" s="33"/>
      <c r="BY101" s="33">
        <v>1</v>
      </c>
      <c r="BZ101" s="33">
        <v>1</v>
      </c>
      <c r="CA101" s="33">
        <v>1</v>
      </c>
      <c r="CB101" s="33" t="s">
        <v>158</v>
      </c>
      <c r="CC101" s="33" t="s">
        <v>158</v>
      </c>
      <c r="CD101" s="361">
        <v>44767</v>
      </c>
      <c r="CE101" s="575" t="s">
        <v>415</v>
      </c>
    </row>
    <row r="102" spans="1:83">
      <c r="A102" s="571">
        <v>97</v>
      </c>
      <c r="B102" s="517"/>
      <c r="C102" s="65" t="s">
        <v>1014</v>
      </c>
      <c r="D102" s="33">
        <v>2022</v>
      </c>
      <c r="E102" s="33" t="s">
        <v>140</v>
      </c>
      <c r="F102" s="20" t="s">
        <v>1015</v>
      </c>
      <c r="G102" s="26" t="s">
        <v>1016</v>
      </c>
      <c r="H102" s="1" t="s">
        <v>143</v>
      </c>
      <c r="I102" s="1" t="s">
        <v>144</v>
      </c>
      <c r="J102" s="33" t="s">
        <v>145</v>
      </c>
      <c r="K102" s="33" t="s">
        <v>146</v>
      </c>
      <c r="L102" s="111" t="s">
        <v>1017</v>
      </c>
      <c r="M102" s="10" t="s">
        <v>1018</v>
      </c>
      <c r="N102" s="14">
        <v>2201</v>
      </c>
      <c r="O102" s="14" t="s">
        <v>149</v>
      </c>
      <c r="P102" s="20">
        <v>7570624</v>
      </c>
      <c r="Q102" s="1" t="s">
        <v>1019</v>
      </c>
      <c r="R102" s="1" t="s">
        <v>150</v>
      </c>
      <c r="S102" s="310" t="s">
        <v>1020</v>
      </c>
      <c r="T102" s="310">
        <v>3015015581</v>
      </c>
      <c r="U102" s="26" t="s">
        <v>1021</v>
      </c>
      <c r="V102" s="311">
        <v>27720000</v>
      </c>
      <c r="W102" s="118">
        <f>(V102/Z102)</f>
        <v>4620000</v>
      </c>
      <c r="X102" s="118">
        <f>(V102/Y102)</f>
        <v>154000</v>
      </c>
      <c r="Y102" s="312">
        <v>180</v>
      </c>
      <c r="Z102" s="312">
        <v>6</v>
      </c>
      <c r="AA102" s="36">
        <v>285</v>
      </c>
      <c r="AB102" s="37">
        <v>44574</v>
      </c>
      <c r="AC102" s="38">
        <v>27720000</v>
      </c>
      <c r="AD102" s="451">
        <v>413</v>
      </c>
      <c r="AE102" s="39">
        <v>44594</v>
      </c>
      <c r="AF102" s="98">
        <v>27720000</v>
      </c>
      <c r="AG102" s="29">
        <v>27720000</v>
      </c>
      <c r="AH102" s="116">
        <v>27258000</v>
      </c>
      <c r="AI102" s="325">
        <v>0.98329999999999995</v>
      </c>
      <c r="AJ102" s="315">
        <v>44587</v>
      </c>
      <c r="AK102" s="30">
        <v>44594</v>
      </c>
      <c r="AL102" s="30">
        <v>44776</v>
      </c>
      <c r="AM102" s="136" t="s">
        <v>18</v>
      </c>
      <c r="AN102" s="136" t="s">
        <v>18</v>
      </c>
      <c r="AO102" s="136" t="s">
        <v>18</v>
      </c>
      <c r="AP102" s="54" t="s">
        <v>18</v>
      </c>
      <c r="AQ102" s="54" t="s">
        <v>18</v>
      </c>
      <c r="AR102" s="54" t="s">
        <v>18</v>
      </c>
      <c r="AS102" s="54" t="s">
        <v>18</v>
      </c>
      <c r="AT102" s="54" t="s">
        <v>18</v>
      </c>
      <c r="AU102" s="53" t="s">
        <v>18</v>
      </c>
      <c r="AV102" s="53" t="s">
        <v>18</v>
      </c>
      <c r="AW102" s="53" t="s">
        <v>18</v>
      </c>
      <c r="AX102" s="53" t="s">
        <v>18</v>
      </c>
      <c r="AY102" s="53" t="s">
        <v>18</v>
      </c>
      <c r="AZ102" s="53" t="s">
        <v>18</v>
      </c>
      <c r="BA102" s="53" t="s">
        <v>18</v>
      </c>
      <c r="BB102" s="53" t="s">
        <v>18</v>
      </c>
      <c r="BC102" s="53" t="s">
        <v>18</v>
      </c>
      <c r="BD102" s="53" t="s">
        <v>18</v>
      </c>
      <c r="BE102" s="120"/>
      <c r="BF102" s="120"/>
      <c r="BG102" s="120"/>
      <c r="BH102" s="120"/>
      <c r="BI102" s="33" t="s">
        <v>19</v>
      </c>
      <c r="BJ102" s="33" t="s">
        <v>19</v>
      </c>
      <c r="BK102" s="33" t="s">
        <v>19</v>
      </c>
      <c r="BL102" s="33"/>
      <c r="BM102" s="314"/>
      <c r="BN102" s="56" t="s">
        <v>913</v>
      </c>
      <c r="BO102" s="56">
        <v>100195509</v>
      </c>
      <c r="BP102" s="39">
        <v>44952</v>
      </c>
      <c r="BQ102" s="317" t="s">
        <v>506</v>
      </c>
      <c r="BR102" s="501"/>
      <c r="BS102" s="318" t="s">
        <v>216</v>
      </c>
      <c r="BT102" s="33">
        <v>67788</v>
      </c>
      <c r="BU102" s="33"/>
      <c r="BV102" s="33"/>
      <c r="BW102" s="33"/>
      <c r="BX102" s="33"/>
      <c r="BY102" s="33">
        <v>1</v>
      </c>
      <c r="BZ102" s="33">
        <v>1</v>
      </c>
      <c r="CA102" s="33">
        <v>1</v>
      </c>
      <c r="CB102" s="33" t="s">
        <v>158</v>
      </c>
      <c r="CC102" s="33" t="s">
        <v>158</v>
      </c>
      <c r="CD102" s="361">
        <v>44776</v>
      </c>
      <c r="CE102" s="575" t="s">
        <v>415</v>
      </c>
    </row>
    <row r="103" spans="1:83" ht="14.25" customHeight="1">
      <c r="A103" s="571">
        <v>98</v>
      </c>
      <c r="B103" s="517"/>
      <c r="C103" s="65" t="s">
        <v>1022</v>
      </c>
      <c r="D103" s="33">
        <v>2022</v>
      </c>
      <c r="E103" s="33" t="s">
        <v>140</v>
      </c>
      <c r="F103" s="20" t="s">
        <v>1023</v>
      </c>
      <c r="G103" s="26" t="s">
        <v>1024</v>
      </c>
      <c r="H103" s="1" t="s">
        <v>143</v>
      </c>
      <c r="I103" s="1" t="s">
        <v>144</v>
      </c>
      <c r="J103" s="33" t="s">
        <v>145</v>
      </c>
      <c r="K103" s="33" t="s">
        <v>146</v>
      </c>
      <c r="L103" s="345" t="s">
        <v>1025</v>
      </c>
      <c r="M103" s="10" t="s">
        <v>893</v>
      </c>
      <c r="N103" s="14">
        <v>2198</v>
      </c>
      <c r="O103" s="14" t="s">
        <v>149</v>
      </c>
      <c r="P103" s="321">
        <v>1032472221</v>
      </c>
      <c r="Q103" s="1" t="s">
        <v>1026</v>
      </c>
      <c r="R103" s="1" t="s">
        <v>150</v>
      </c>
      <c r="S103" s="310" t="s">
        <v>1027</v>
      </c>
      <c r="T103" s="310">
        <v>3118661339</v>
      </c>
      <c r="U103" s="26" t="s">
        <v>1028</v>
      </c>
      <c r="V103" s="311">
        <v>27720000</v>
      </c>
      <c r="W103" s="118">
        <f t="shared" si="4"/>
        <v>4620000</v>
      </c>
      <c r="X103" s="118">
        <f t="shared" si="5"/>
        <v>154000</v>
      </c>
      <c r="Y103" s="312">
        <v>180</v>
      </c>
      <c r="Z103" s="312">
        <v>6</v>
      </c>
      <c r="AA103" s="36">
        <v>337</v>
      </c>
      <c r="AB103" s="37">
        <v>44587</v>
      </c>
      <c r="AC103" s="38">
        <v>138600000</v>
      </c>
      <c r="AD103" s="450">
        <v>378</v>
      </c>
      <c r="AE103" s="39">
        <v>44588</v>
      </c>
      <c r="AF103" s="98">
        <v>27720000</v>
      </c>
      <c r="AG103" s="29">
        <v>27720000</v>
      </c>
      <c r="AH103" s="313">
        <v>27720000</v>
      </c>
      <c r="AI103" s="327">
        <v>1</v>
      </c>
      <c r="AJ103" s="315">
        <v>44587</v>
      </c>
      <c r="AK103" s="30">
        <v>44593</v>
      </c>
      <c r="AL103" s="30">
        <v>44773</v>
      </c>
      <c r="AM103" s="136" t="s">
        <v>18</v>
      </c>
      <c r="AN103" s="136" t="s">
        <v>18</v>
      </c>
      <c r="AO103" s="136" t="s">
        <v>18</v>
      </c>
      <c r="AP103" s="54" t="s">
        <v>18</v>
      </c>
      <c r="AQ103" s="54" t="s">
        <v>18</v>
      </c>
      <c r="AR103" s="54" t="s">
        <v>18</v>
      </c>
      <c r="AS103" s="54" t="s">
        <v>18</v>
      </c>
      <c r="AT103" s="54" t="s">
        <v>18</v>
      </c>
      <c r="AU103" s="53" t="s">
        <v>18</v>
      </c>
      <c r="AV103" s="53" t="s">
        <v>18</v>
      </c>
      <c r="AW103" s="53" t="s">
        <v>18</v>
      </c>
      <c r="AX103" s="53" t="s">
        <v>18</v>
      </c>
      <c r="AY103" s="53" t="s">
        <v>18</v>
      </c>
      <c r="AZ103" s="53" t="s">
        <v>18</v>
      </c>
      <c r="BA103" s="53" t="s">
        <v>18</v>
      </c>
      <c r="BB103" s="53" t="s">
        <v>18</v>
      </c>
      <c r="BC103" s="53" t="s">
        <v>18</v>
      </c>
      <c r="BD103" s="53" t="s">
        <v>18</v>
      </c>
      <c r="BE103" s="120"/>
      <c r="BF103" s="120"/>
      <c r="BG103" s="120"/>
      <c r="BH103" s="120"/>
      <c r="BI103" s="33" t="s">
        <v>19</v>
      </c>
      <c r="BJ103" s="33" t="s">
        <v>19</v>
      </c>
      <c r="BK103" s="33" t="s">
        <v>19</v>
      </c>
      <c r="BL103" s="33"/>
      <c r="BM103" s="314"/>
      <c r="BN103" s="56" t="s">
        <v>191</v>
      </c>
      <c r="BO103" s="56" t="s">
        <v>1029</v>
      </c>
      <c r="BP103" s="39">
        <v>44952</v>
      </c>
      <c r="BQ103" s="317" t="s">
        <v>1013</v>
      </c>
      <c r="BR103" s="501"/>
      <c r="BS103" s="318" t="s">
        <v>156</v>
      </c>
      <c r="BT103" s="33">
        <v>68255</v>
      </c>
      <c r="BU103" s="33"/>
      <c r="BV103" s="33"/>
      <c r="BW103" s="33"/>
      <c r="BX103" s="33"/>
      <c r="BY103" s="33">
        <v>1</v>
      </c>
      <c r="BZ103" s="33">
        <v>1</v>
      </c>
      <c r="CA103" s="33">
        <v>1</v>
      </c>
      <c r="CB103" s="33" t="s">
        <v>158</v>
      </c>
      <c r="CC103" s="33" t="s">
        <v>158</v>
      </c>
      <c r="CD103" s="361">
        <v>44773</v>
      </c>
      <c r="CE103" s="572" t="s">
        <v>31</v>
      </c>
    </row>
    <row r="104" spans="1:83">
      <c r="A104" s="571">
        <v>99</v>
      </c>
      <c r="B104" s="517"/>
      <c r="C104" s="65" t="s">
        <v>1030</v>
      </c>
      <c r="D104" s="33">
        <v>2022</v>
      </c>
      <c r="E104" s="33" t="s">
        <v>140</v>
      </c>
      <c r="F104" s="20" t="s">
        <v>1031</v>
      </c>
      <c r="G104" s="320" t="s">
        <v>1032</v>
      </c>
      <c r="H104" s="1" t="s">
        <v>143</v>
      </c>
      <c r="I104" s="1" t="s">
        <v>144</v>
      </c>
      <c r="J104" s="33" t="s">
        <v>145</v>
      </c>
      <c r="K104" s="33" t="s">
        <v>146</v>
      </c>
      <c r="L104" s="345" t="s">
        <v>1025</v>
      </c>
      <c r="M104" s="10" t="s">
        <v>893</v>
      </c>
      <c r="N104" s="14">
        <v>2198</v>
      </c>
      <c r="O104" s="14" t="s">
        <v>149</v>
      </c>
      <c r="P104" s="321">
        <v>1015447288</v>
      </c>
      <c r="Q104" s="1" t="s">
        <v>35</v>
      </c>
      <c r="R104" s="1" t="s">
        <v>150</v>
      </c>
      <c r="S104" s="310" t="s">
        <v>1033</v>
      </c>
      <c r="T104" s="310">
        <v>3046585907</v>
      </c>
      <c r="U104" s="26" t="s">
        <v>1034</v>
      </c>
      <c r="V104" s="311">
        <v>27720000</v>
      </c>
      <c r="W104" s="118">
        <f t="shared" si="4"/>
        <v>4620000</v>
      </c>
      <c r="X104" s="118">
        <f t="shared" si="5"/>
        <v>154000</v>
      </c>
      <c r="Y104" s="312">
        <v>180</v>
      </c>
      <c r="Z104" s="312">
        <v>6</v>
      </c>
      <c r="AA104" s="36">
        <v>337</v>
      </c>
      <c r="AB104" s="37">
        <v>44587</v>
      </c>
      <c r="AC104" s="38">
        <v>138600000</v>
      </c>
      <c r="AD104" s="450">
        <v>379</v>
      </c>
      <c r="AE104" s="39">
        <v>44588</v>
      </c>
      <c r="AF104" s="98">
        <v>27720000</v>
      </c>
      <c r="AG104" s="29">
        <v>27720000</v>
      </c>
      <c r="AH104" s="116">
        <v>23870000</v>
      </c>
      <c r="AI104" s="325">
        <v>0.86109999999999998</v>
      </c>
      <c r="AJ104" s="315">
        <v>44587</v>
      </c>
      <c r="AK104" s="30">
        <v>44588</v>
      </c>
      <c r="AL104" s="30">
        <v>44767</v>
      </c>
      <c r="AM104" s="136" t="s">
        <v>18</v>
      </c>
      <c r="AN104" s="136" t="s">
        <v>18</v>
      </c>
      <c r="AO104" s="136" t="s">
        <v>18</v>
      </c>
      <c r="AP104" s="54" t="s">
        <v>18</v>
      </c>
      <c r="AQ104" s="54" t="s">
        <v>18</v>
      </c>
      <c r="AR104" s="54" t="s">
        <v>18</v>
      </c>
      <c r="AS104" s="54" t="s">
        <v>18</v>
      </c>
      <c r="AT104" s="54" t="s">
        <v>18</v>
      </c>
      <c r="AU104" s="53" t="s">
        <v>18</v>
      </c>
      <c r="AV104" s="53" t="s">
        <v>18</v>
      </c>
      <c r="AW104" s="53" t="s">
        <v>18</v>
      </c>
      <c r="AX104" s="53" t="s">
        <v>18</v>
      </c>
      <c r="AY104" s="53" t="s">
        <v>18</v>
      </c>
      <c r="AZ104" s="53" t="s">
        <v>18</v>
      </c>
      <c r="BA104" s="53" t="s">
        <v>18</v>
      </c>
      <c r="BB104" s="53" t="s">
        <v>18</v>
      </c>
      <c r="BC104" s="53" t="s">
        <v>18</v>
      </c>
      <c r="BD104" s="53" t="s">
        <v>18</v>
      </c>
      <c r="BE104" s="120"/>
      <c r="BF104" s="120"/>
      <c r="BG104" s="120"/>
      <c r="BH104" s="120"/>
      <c r="BI104" s="33" t="s">
        <v>19</v>
      </c>
      <c r="BJ104" s="33" t="s">
        <v>19</v>
      </c>
      <c r="BK104" s="33" t="s">
        <v>19</v>
      </c>
      <c r="BL104" s="33"/>
      <c r="BM104" s="314"/>
      <c r="BN104" s="56" t="s">
        <v>191</v>
      </c>
      <c r="BO104" s="56" t="s">
        <v>1035</v>
      </c>
      <c r="BP104" s="39">
        <v>44587</v>
      </c>
      <c r="BQ104" s="317" t="s">
        <v>1013</v>
      </c>
      <c r="BR104" s="501"/>
      <c r="BS104" s="318" t="s">
        <v>156</v>
      </c>
      <c r="BT104" s="33">
        <v>68255</v>
      </c>
      <c r="BU104" s="33"/>
      <c r="BV104" s="33"/>
      <c r="BW104" s="33"/>
      <c r="BX104" s="33"/>
      <c r="BY104" s="33">
        <v>1</v>
      </c>
      <c r="BZ104" s="33">
        <v>1</v>
      </c>
      <c r="CA104" s="33">
        <v>1</v>
      </c>
      <c r="CB104" s="33" t="s">
        <v>158</v>
      </c>
      <c r="CC104" s="33" t="s">
        <v>158</v>
      </c>
      <c r="CD104" s="361">
        <v>44767</v>
      </c>
      <c r="CE104" s="575" t="s">
        <v>415</v>
      </c>
    </row>
    <row r="105" spans="1:83">
      <c r="A105" s="571">
        <v>100</v>
      </c>
      <c r="B105" s="517"/>
      <c r="C105" s="65" t="s">
        <v>1036</v>
      </c>
      <c r="D105" s="33">
        <v>2022</v>
      </c>
      <c r="E105" s="33" t="s">
        <v>140</v>
      </c>
      <c r="F105" s="20" t="s">
        <v>1037</v>
      </c>
      <c r="G105" s="26" t="s">
        <v>1038</v>
      </c>
      <c r="H105" s="1" t="s">
        <v>143</v>
      </c>
      <c r="I105" s="1" t="s">
        <v>144</v>
      </c>
      <c r="J105" s="33" t="s">
        <v>145</v>
      </c>
      <c r="K105" s="33" t="s">
        <v>146</v>
      </c>
      <c r="L105" s="345" t="s">
        <v>1025</v>
      </c>
      <c r="M105" s="10" t="s">
        <v>893</v>
      </c>
      <c r="N105" s="14">
        <v>2198</v>
      </c>
      <c r="O105" s="14" t="s">
        <v>149</v>
      </c>
      <c r="P105" s="321">
        <v>1085925841</v>
      </c>
      <c r="Q105" s="1" t="s">
        <v>1039</v>
      </c>
      <c r="R105" s="1" t="s">
        <v>150</v>
      </c>
      <c r="S105" s="310" t="s">
        <v>1040</v>
      </c>
      <c r="T105" s="310">
        <v>3057256161</v>
      </c>
      <c r="U105" s="26" t="s">
        <v>1041</v>
      </c>
      <c r="V105" s="311">
        <v>27720000</v>
      </c>
      <c r="W105" s="118">
        <f t="shared" si="4"/>
        <v>4620000</v>
      </c>
      <c r="X105" s="118">
        <f t="shared" si="5"/>
        <v>154000</v>
      </c>
      <c r="Y105" s="312">
        <v>180</v>
      </c>
      <c r="Z105" s="312">
        <v>6</v>
      </c>
      <c r="AA105" s="36">
        <v>337</v>
      </c>
      <c r="AB105" s="37">
        <v>44587</v>
      </c>
      <c r="AC105" s="38">
        <v>138600000</v>
      </c>
      <c r="AD105" s="450">
        <v>381</v>
      </c>
      <c r="AE105" s="39">
        <v>44588</v>
      </c>
      <c r="AF105" s="98">
        <v>27720000</v>
      </c>
      <c r="AG105" s="29">
        <v>27720000</v>
      </c>
      <c r="AH105" s="313">
        <v>27720000</v>
      </c>
      <c r="AI105" s="327">
        <v>1</v>
      </c>
      <c r="AJ105" s="315">
        <v>44587</v>
      </c>
      <c r="AK105" s="30">
        <v>44593</v>
      </c>
      <c r="AL105" s="30">
        <v>44773</v>
      </c>
      <c r="AM105" s="136" t="s">
        <v>18</v>
      </c>
      <c r="AN105" s="136" t="s">
        <v>18</v>
      </c>
      <c r="AO105" s="136" t="s">
        <v>18</v>
      </c>
      <c r="AP105" s="54" t="s">
        <v>18</v>
      </c>
      <c r="AQ105" s="54" t="s">
        <v>18</v>
      </c>
      <c r="AR105" s="54" t="s">
        <v>18</v>
      </c>
      <c r="AS105" s="54" t="s">
        <v>18</v>
      </c>
      <c r="AT105" s="54" t="s">
        <v>18</v>
      </c>
      <c r="AU105" s="53" t="s">
        <v>18</v>
      </c>
      <c r="AV105" s="53" t="s">
        <v>18</v>
      </c>
      <c r="AW105" s="53" t="s">
        <v>18</v>
      </c>
      <c r="AX105" s="53" t="s">
        <v>18</v>
      </c>
      <c r="AY105" s="53" t="s">
        <v>18</v>
      </c>
      <c r="AZ105" s="53" t="s">
        <v>18</v>
      </c>
      <c r="BA105" s="53" t="s">
        <v>18</v>
      </c>
      <c r="BB105" s="53" t="s">
        <v>18</v>
      </c>
      <c r="BC105" s="53" t="s">
        <v>18</v>
      </c>
      <c r="BD105" s="53" t="s">
        <v>18</v>
      </c>
      <c r="BE105" s="120"/>
      <c r="BF105" s="120"/>
      <c r="BG105" s="120"/>
      <c r="BH105" s="120"/>
      <c r="BI105" s="33" t="s">
        <v>19</v>
      </c>
      <c r="BJ105" s="33" t="s">
        <v>19</v>
      </c>
      <c r="BK105" s="33" t="s">
        <v>19</v>
      </c>
      <c r="BL105" s="33"/>
      <c r="BM105" s="314"/>
      <c r="BN105" s="56" t="s">
        <v>191</v>
      </c>
      <c r="BO105" s="56" t="s">
        <v>1042</v>
      </c>
      <c r="BP105" s="39">
        <v>44967</v>
      </c>
      <c r="BQ105" s="317" t="s">
        <v>1013</v>
      </c>
      <c r="BR105" s="501"/>
      <c r="BS105" s="318" t="s">
        <v>156</v>
      </c>
      <c r="BT105" s="33">
        <v>68255</v>
      </c>
      <c r="BU105" s="33"/>
      <c r="BV105" s="33"/>
      <c r="BW105" s="33"/>
      <c r="BX105" s="33"/>
      <c r="BY105" s="33">
        <v>1</v>
      </c>
      <c r="BZ105" s="33">
        <v>1</v>
      </c>
      <c r="CA105" s="33">
        <v>1</v>
      </c>
      <c r="CB105" s="33" t="s">
        <v>158</v>
      </c>
      <c r="CC105" s="33" t="s">
        <v>158</v>
      </c>
      <c r="CD105" s="361">
        <v>44773</v>
      </c>
      <c r="CE105" s="572" t="s">
        <v>31</v>
      </c>
    </row>
    <row r="106" spans="1:83">
      <c r="A106" s="571">
        <v>101</v>
      </c>
      <c r="B106" s="517"/>
      <c r="C106" s="65" t="s">
        <v>1043</v>
      </c>
      <c r="D106" s="33">
        <v>2022</v>
      </c>
      <c r="E106" s="33" t="s">
        <v>140</v>
      </c>
      <c r="F106" s="20" t="s">
        <v>1044</v>
      </c>
      <c r="G106" s="349" t="s">
        <v>1045</v>
      </c>
      <c r="H106" s="1" t="s">
        <v>143</v>
      </c>
      <c r="I106" s="1" t="s">
        <v>144</v>
      </c>
      <c r="J106" s="33" t="s">
        <v>145</v>
      </c>
      <c r="K106" s="33" t="s">
        <v>146</v>
      </c>
      <c r="L106" s="345" t="s">
        <v>857</v>
      </c>
      <c r="M106" s="10" t="s">
        <v>1046</v>
      </c>
      <c r="N106" s="14">
        <v>2165</v>
      </c>
      <c r="O106" s="14"/>
      <c r="P106" s="20">
        <v>1012399674</v>
      </c>
      <c r="Q106" s="1" t="s">
        <v>1047</v>
      </c>
      <c r="R106" s="1" t="s">
        <v>150</v>
      </c>
      <c r="S106" s="1" t="s">
        <v>1048</v>
      </c>
      <c r="T106" s="310">
        <v>3192544673</v>
      </c>
      <c r="U106" s="26" t="s">
        <v>1049</v>
      </c>
      <c r="V106" s="311">
        <v>27720000</v>
      </c>
      <c r="W106" s="118">
        <f t="shared" si="4"/>
        <v>4620000</v>
      </c>
      <c r="X106" s="118">
        <f t="shared" si="5"/>
        <v>154000</v>
      </c>
      <c r="Y106" s="312">
        <v>180</v>
      </c>
      <c r="Z106" s="312">
        <v>6</v>
      </c>
      <c r="AA106" s="36">
        <v>302</v>
      </c>
      <c r="AB106" s="37">
        <v>44588</v>
      </c>
      <c r="AC106" s="38">
        <v>55440000</v>
      </c>
      <c r="AD106" s="450">
        <v>373</v>
      </c>
      <c r="AE106" s="39">
        <v>44588</v>
      </c>
      <c r="AF106" s="98">
        <v>27720000</v>
      </c>
      <c r="AG106" s="29">
        <v>27720000</v>
      </c>
      <c r="AH106" s="116">
        <v>23870000</v>
      </c>
      <c r="AI106" s="325">
        <v>0.86109999999999998</v>
      </c>
      <c r="AJ106" s="315">
        <v>44587</v>
      </c>
      <c r="AK106" s="30">
        <v>44588</v>
      </c>
      <c r="AL106" s="30">
        <v>44767</v>
      </c>
      <c r="AM106" s="136" t="s">
        <v>18</v>
      </c>
      <c r="AN106" s="136" t="s">
        <v>18</v>
      </c>
      <c r="AO106" s="136" t="s">
        <v>18</v>
      </c>
      <c r="AP106" s="54" t="s">
        <v>18</v>
      </c>
      <c r="AQ106" s="54" t="s">
        <v>18</v>
      </c>
      <c r="AR106" s="54" t="s">
        <v>18</v>
      </c>
      <c r="AS106" s="54" t="s">
        <v>18</v>
      </c>
      <c r="AT106" s="54" t="s">
        <v>18</v>
      </c>
      <c r="AU106" s="53" t="s">
        <v>18</v>
      </c>
      <c r="AV106" s="53" t="s">
        <v>18</v>
      </c>
      <c r="AW106" s="53" t="s">
        <v>18</v>
      </c>
      <c r="AX106" s="53" t="s">
        <v>18</v>
      </c>
      <c r="AY106" s="53" t="s">
        <v>18</v>
      </c>
      <c r="AZ106" s="53" t="s">
        <v>18</v>
      </c>
      <c r="BA106" s="53" t="s">
        <v>18</v>
      </c>
      <c r="BB106" s="53" t="s">
        <v>18</v>
      </c>
      <c r="BC106" s="53" t="s">
        <v>18</v>
      </c>
      <c r="BD106" s="53" t="s">
        <v>18</v>
      </c>
      <c r="BE106" s="120"/>
      <c r="BF106" s="120"/>
      <c r="BG106" s="120"/>
      <c r="BH106" s="120"/>
      <c r="BI106" s="33" t="s">
        <v>19</v>
      </c>
      <c r="BJ106" s="33" t="s">
        <v>19</v>
      </c>
      <c r="BK106" s="33" t="s">
        <v>19</v>
      </c>
      <c r="BL106" s="33"/>
      <c r="BM106" s="314"/>
      <c r="BN106" s="56" t="s">
        <v>191</v>
      </c>
      <c r="BO106" s="56" t="s">
        <v>1050</v>
      </c>
      <c r="BP106" s="39">
        <v>44956</v>
      </c>
      <c r="BQ106" s="317" t="s">
        <v>506</v>
      </c>
      <c r="BR106" s="501"/>
      <c r="BS106" s="318" t="s">
        <v>170</v>
      </c>
      <c r="BT106" s="33">
        <v>67771</v>
      </c>
      <c r="BU106" s="2"/>
      <c r="BV106" s="33"/>
      <c r="BW106" s="33"/>
      <c r="BX106" s="33"/>
      <c r="BY106" s="33">
        <v>1</v>
      </c>
      <c r="BZ106" s="33">
        <v>1</v>
      </c>
      <c r="CA106" s="33">
        <v>1</v>
      </c>
      <c r="CB106" s="33" t="s">
        <v>158</v>
      </c>
      <c r="CC106" s="33" t="s">
        <v>158</v>
      </c>
      <c r="CD106" s="361">
        <v>44767</v>
      </c>
      <c r="CE106" s="575" t="s">
        <v>415</v>
      </c>
    </row>
    <row r="107" spans="1:83">
      <c r="A107" s="571">
        <v>102</v>
      </c>
      <c r="B107" s="517"/>
      <c r="C107" s="65" t="s">
        <v>1051</v>
      </c>
      <c r="D107" s="33">
        <v>2022</v>
      </c>
      <c r="E107" s="33" t="s">
        <v>140</v>
      </c>
      <c r="F107" s="20" t="s">
        <v>1052</v>
      </c>
      <c r="G107" s="349" t="s">
        <v>1053</v>
      </c>
      <c r="H107" s="1" t="s">
        <v>143</v>
      </c>
      <c r="I107" s="1" t="s">
        <v>144</v>
      </c>
      <c r="J107" s="33" t="s">
        <v>145</v>
      </c>
      <c r="K107" s="33" t="s">
        <v>146</v>
      </c>
      <c r="L107" s="345" t="s">
        <v>1054</v>
      </c>
      <c r="M107" s="10" t="s">
        <v>163</v>
      </c>
      <c r="N107" s="14">
        <v>2198</v>
      </c>
      <c r="O107" s="14" t="s">
        <v>149</v>
      </c>
      <c r="P107" s="321">
        <v>1013649960</v>
      </c>
      <c r="Q107" s="1" t="s">
        <v>1055</v>
      </c>
      <c r="R107" s="1" t="s">
        <v>150</v>
      </c>
      <c r="S107" s="310" t="s">
        <v>1056</v>
      </c>
      <c r="T107" s="310">
        <v>3003104557</v>
      </c>
      <c r="U107" s="26" t="s">
        <v>1057</v>
      </c>
      <c r="V107" s="311">
        <v>50820000</v>
      </c>
      <c r="W107" s="118">
        <f t="shared" si="4"/>
        <v>4620000</v>
      </c>
      <c r="X107" s="118">
        <f t="shared" si="5"/>
        <v>154000</v>
      </c>
      <c r="Y107" s="312">
        <v>330</v>
      </c>
      <c r="Z107" s="312">
        <v>11</v>
      </c>
      <c r="AA107" s="36">
        <v>339</v>
      </c>
      <c r="AB107" s="37">
        <v>44587</v>
      </c>
      <c r="AC107" s="38">
        <v>50820000</v>
      </c>
      <c r="AD107" s="450">
        <v>383</v>
      </c>
      <c r="AE107" s="39">
        <v>44588</v>
      </c>
      <c r="AF107" s="98">
        <v>50820000</v>
      </c>
      <c r="AG107" s="29">
        <v>50820000</v>
      </c>
      <c r="AH107" s="116">
        <v>46970000</v>
      </c>
      <c r="AI107" s="325">
        <v>0.92420000000000002</v>
      </c>
      <c r="AJ107" s="30">
        <v>44587</v>
      </c>
      <c r="AK107" s="30">
        <v>44588</v>
      </c>
      <c r="AL107" s="30">
        <v>44920</v>
      </c>
      <c r="AM107" s="136" t="s">
        <v>18</v>
      </c>
      <c r="AN107" s="136" t="s">
        <v>18</v>
      </c>
      <c r="AO107" s="136" t="s">
        <v>18</v>
      </c>
      <c r="AP107" s="54" t="s">
        <v>18</v>
      </c>
      <c r="AQ107" s="54" t="s">
        <v>18</v>
      </c>
      <c r="AR107" s="54" t="s">
        <v>18</v>
      </c>
      <c r="AS107" s="54" t="s">
        <v>18</v>
      </c>
      <c r="AT107" s="54" t="s">
        <v>18</v>
      </c>
      <c r="AU107" s="53" t="s">
        <v>18</v>
      </c>
      <c r="AV107" s="53" t="s">
        <v>18</v>
      </c>
      <c r="AW107" s="53" t="s">
        <v>18</v>
      </c>
      <c r="AX107" s="53" t="s">
        <v>18</v>
      </c>
      <c r="AY107" s="53" t="s">
        <v>18</v>
      </c>
      <c r="AZ107" s="53" t="s">
        <v>18</v>
      </c>
      <c r="BA107" s="53" t="s">
        <v>18</v>
      </c>
      <c r="BB107" s="53" t="s">
        <v>18</v>
      </c>
      <c r="BC107" s="53" t="s">
        <v>18</v>
      </c>
      <c r="BD107" s="53" t="s">
        <v>18</v>
      </c>
      <c r="BE107" s="120"/>
      <c r="BF107" s="120"/>
      <c r="BG107" s="120"/>
      <c r="BH107" s="120"/>
      <c r="BI107" s="33" t="s">
        <v>19</v>
      </c>
      <c r="BJ107" s="33" t="s">
        <v>19</v>
      </c>
      <c r="BK107" s="33" t="s">
        <v>19</v>
      </c>
      <c r="BL107" s="33"/>
      <c r="BM107" s="314"/>
      <c r="BN107" s="56" t="s">
        <v>191</v>
      </c>
      <c r="BO107" s="56" t="s">
        <v>1058</v>
      </c>
      <c r="BP107" s="39">
        <v>45102</v>
      </c>
      <c r="BQ107" s="66" t="s">
        <v>783</v>
      </c>
      <c r="BR107" s="503"/>
      <c r="BS107" s="318" t="s">
        <v>182</v>
      </c>
      <c r="BT107" s="33">
        <v>68195</v>
      </c>
      <c r="BU107" s="33"/>
      <c r="BV107" s="33"/>
      <c r="BW107" s="33"/>
      <c r="BX107" s="33"/>
      <c r="BY107" s="33">
        <v>1</v>
      </c>
      <c r="BZ107" s="33">
        <v>1</v>
      </c>
      <c r="CA107" s="33">
        <v>1</v>
      </c>
      <c r="CB107" s="33" t="s">
        <v>157</v>
      </c>
      <c r="CC107" s="33" t="s">
        <v>158</v>
      </c>
      <c r="CD107" s="361">
        <v>44920</v>
      </c>
      <c r="CE107" s="575" t="s">
        <v>415</v>
      </c>
    </row>
    <row r="108" spans="1:83">
      <c r="A108" s="571">
        <v>103</v>
      </c>
      <c r="B108" s="517"/>
      <c r="C108" s="65" t="s">
        <v>1059</v>
      </c>
      <c r="D108" s="33">
        <v>2022</v>
      </c>
      <c r="E108" s="33" t="s">
        <v>140</v>
      </c>
      <c r="F108" s="20" t="s">
        <v>1060</v>
      </c>
      <c r="G108" s="26" t="s">
        <v>1061</v>
      </c>
      <c r="H108" s="1" t="s">
        <v>143</v>
      </c>
      <c r="I108" s="1" t="s">
        <v>144</v>
      </c>
      <c r="J108" s="33" t="s">
        <v>145</v>
      </c>
      <c r="K108" s="33" t="s">
        <v>146</v>
      </c>
      <c r="L108" s="345" t="s">
        <v>1025</v>
      </c>
      <c r="M108" s="10" t="s">
        <v>337</v>
      </c>
      <c r="N108" s="14">
        <v>2198</v>
      </c>
      <c r="O108" s="14" t="s">
        <v>149</v>
      </c>
      <c r="P108" s="20">
        <v>1085294675</v>
      </c>
      <c r="Q108" s="1" t="s">
        <v>1062</v>
      </c>
      <c r="R108" s="1" t="s">
        <v>150</v>
      </c>
      <c r="S108" s="310" t="s">
        <v>1063</v>
      </c>
      <c r="T108" s="310">
        <v>3215157938</v>
      </c>
      <c r="U108" s="320" t="s">
        <v>1064</v>
      </c>
      <c r="V108" s="311">
        <v>27720000</v>
      </c>
      <c r="W108" s="118">
        <f t="shared" si="4"/>
        <v>4620000</v>
      </c>
      <c r="X108" s="118">
        <f t="shared" si="5"/>
        <v>154000</v>
      </c>
      <c r="Y108" s="312">
        <v>180</v>
      </c>
      <c r="Z108" s="312">
        <v>6</v>
      </c>
      <c r="AA108" s="36">
        <v>337</v>
      </c>
      <c r="AB108" s="37">
        <v>44587</v>
      </c>
      <c r="AC108" s="38">
        <v>138600000</v>
      </c>
      <c r="AD108" s="451">
        <v>407</v>
      </c>
      <c r="AE108" s="39">
        <v>44593</v>
      </c>
      <c r="AF108" s="98">
        <v>27720000</v>
      </c>
      <c r="AG108" s="29">
        <v>27720000</v>
      </c>
      <c r="AH108" s="116">
        <v>26950000</v>
      </c>
      <c r="AI108" s="325">
        <v>0.97219999999999995</v>
      </c>
      <c r="AJ108" s="315">
        <v>44587</v>
      </c>
      <c r="AK108" s="30">
        <v>44596</v>
      </c>
      <c r="AL108" s="30">
        <v>44778</v>
      </c>
      <c r="AM108" s="136" t="s">
        <v>18</v>
      </c>
      <c r="AN108" s="136" t="s">
        <v>18</v>
      </c>
      <c r="AO108" s="136" t="s">
        <v>18</v>
      </c>
      <c r="AP108" s="54" t="s">
        <v>18</v>
      </c>
      <c r="AQ108" s="54" t="s">
        <v>18</v>
      </c>
      <c r="AR108" s="54" t="s">
        <v>18</v>
      </c>
      <c r="AS108" s="54" t="s">
        <v>18</v>
      </c>
      <c r="AT108" s="54" t="s">
        <v>18</v>
      </c>
      <c r="AU108" s="53" t="s">
        <v>18</v>
      </c>
      <c r="AV108" s="53" t="s">
        <v>18</v>
      </c>
      <c r="AW108" s="53" t="s">
        <v>18</v>
      </c>
      <c r="AX108" s="53" t="s">
        <v>18</v>
      </c>
      <c r="AY108" s="53" t="s">
        <v>18</v>
      </c>
      <c r="AZ108" s="53" t="s">
        <v>18</v>
      </c>
      <c r="BA108" s="53" t="s">
        <v>18</v>
      </c>
      <c r="BB108" s="53" t="s">
        <v>18</v>
      </c>
      <c r="BC108" s="53" t="s">
        <v>18</v>
      </c>
      <c r="BD108" s="53" t="s">
        <v>18</v>
      </c>
      <c r="BE108" s="120"/>
      <c r="BF108" s="120"/>
      <c r="BG108" s="120"/>
      <c r="BH108" s="120"/>
      <c r="BI108" s="33" t="s">
        <v>19</v>
      </c>
      <c r="BJ108" s="33" t="s">
        <v>19</v>
      </c>
      <c r="BK108" s="33" t="s">
        <v>19</v>
      </c>
      <c r="BL108" s="33"/>
      <c r="BM108" s="314"/>
      <c r="BN108" s="56" t="s">
        <v>191</v>
      </c>
      <c r="BO108" s="56" t="s">
        <v>1065</v>
      </c>
      <c r="BP108" s="39">
        <v>44952</v>
      </c>
      <c r="BQ108" s="317" t="s">
        <v>1013</v>
      </c>
      <c r="BR108" s="501"/>
      <c r="BS108" s="318" t="s">
        <v>216</v>
      </c>
      <c r="BT108" s="33">
        <v>68255</v>
      </c>
      <c r="BU108" s="33"/>
      <c r="BV108" s="33"/>
      <c r="BW108" s="33"/>
      <c r="BX108" s="33"/>
      <c r="BY108" s="33">
        <v>1</v>
      </c>
      <c r="BZ108" s="33">
        <v>1</v>
      </c>
      <c r="CA108" s="33">
        <v>1</v>
      </c>
      <c r="CB108" s="33" t="s">
        <v>158</v>
      </c>
      <c r="CC108" s="33" t="s">
        <v>158</v>
      </c>
      <c r="CD108" s="361">
        <v>44778</v>
      </c>
      <c r="CE108" s="575" t="s">
        <v>1066</v>
      </c>
    </row>
    <row r="109" spans="1:83">
      <c r="A109" s="571">
        <v>104</v>
      </c>
      <c r="B109" s="517"/>
      <c r="C109" s="65" t="s">
        <v>1067</v>
      </c>
      <c r="D109" s="33">
        <v>2022</v>
      </c>
      <c r="E109" s="33" t="s">
        <v>140</v>
      </c>
      <c r="F109" s="20" t="s">
        <v>1068</v>
      </c>
      <c r="G109" s="349" t="s">
        <v>1069</v>
      </c>
      <c r="H109" s="1" t="s">
        <v>143</v>
      </c>
      <c r="I109" s="1" t="s">
        <v>144</v>
      </c>
      <c r="J109" s="33" t="s">
        <v>145</v>
      </c>
      <c r="K109" s="33" t="s">
        <v>146</v>
      </c>
      <c r="L109" s="345" t="s">
        <v>1070</v>
      </c>
      <c r="M109" s="2" t="s">
        <v>1071</v>
      </c>
      <c r="N109" s="14">
        <v>2207</v>
      </c>
      <c r="O109" s="14"/>
      <c r="P109" s="321">
        <v>1052401425</v>
      </c>
      <c r="Q109" s="1" t="s">
        <v>1072</v>
      </c>
      <c r="R109" s="1" t="s">
        <v>150</v>
      </c>
      <c r="S109" s="310" t="s">
        <v>1073</v>
      </c>
      <c r="T109" s="310">
        <v>3178939672</v>
      </c>
      <c r="U109" s="26" t="s">
        <v>1074</v>
      </c>
      <c r="V109" s="311">
        <v>27720000</v>
      </c>
      <c r="W109" s="118">
        <f t="shared" si="4"/>
        <v>4620000</v>
      </c>
      <c r="X109" s="118">
        <f t="shared" si="5"/>
        <v>154000</v>
      </c>
      <c r="Y109" s="312">
        <v>180</v>
      </c>
      <c r="Z109" s="312">
        <v>6</v>
      </c>
      <c r="AA109" s="36">
        <v>297</v>
      </c>
      <c r="AB109" s="37">
        <v>44574</v>
      </c>
      <c r="AC109" s="38">
        <v>83160000</v>
      </c>
      <c r="AD109" s="450">
        <v>384</v>
      </c>
      <c r="AE109" s="39">
        <v>44588</v>
      </c>
      <c r="AF109" s="98">
        <v>27720000</v>
      </c>
      <c r="AG109" s="29">
        <v>27720000</v>
      </c>
      <c r="AH109" s="313">
        <v>27720000</v>
      </c>
      <c r="AI109" s="327">
        <v>1</v>
      </c>
      <c r="AJ109" s="315">
        <v>44587</v>
      </c>
      <c r="AK109" s="30">
        <v>44593</v>
      </c>
      <c r="AL109" s="30">
        <v>44773</v>
      </c>
      <c r="AM109" s="136" t="s">
        <v>18</v>
      </c>
      <c r="AN109" s="136" t="s">
        <v>18</v>
      </c>
      <c r="AO109" s="136" t="s">
        <v>18</v>
      </c>
      <c r="AP109" s="54" t="s">
        <v>18</v>
      </c>
      <c r="AQ109" s="54" t="s">
        <v>18</v>
      </c>
      <c r="AR109" s="54" t="s">
        <v>18</v>
      </c>
      <c r="AS109" s="54" t="s">
        <v>18</v>
      </c>
      <c r="AT109" s="54" t="s">
        <v>18</v>
      </c>
      <c r="AU109" s="53" t="s">
        <v>18</v>
      </c>
      <c r="AV109" s="53" t="s">
        <v>18</v>
      </c>
      <c r="AW109" s="53" t="s">
        <v>18</v>
      </c>
      <c r="AX109" s="53" t="s">
        <v>18</v>
      </c>
      <c r="AY109" s="53" t="s">
        <v>18</v>
      </c>
      <c r="AZ109" s="53" t="s">
        <v>18</v>
      </c>
      <c r="BA109" s="53" t="s">
        <v>18</v>
      </c>
      <c r="BB109" s="53" t="s">
        <v>18</v>
      </c>
      <c r="BC109" s="53" t="s">
        <v>18</v>
      </c>
      <c r="BD109" s="53" t="s">
        <v>18</v>
      </c>
      <c r="BE109" s="120"/>
      <c r="BF109" s="120"/>
      <c r="BG109" s="120"/>
      <c r="BH109" s="120"/>
      <c r="BI109" s="33" t="s">
        <v>19</v>
      </c>
      <c r="BJ109" s="33" t="s">
        <v>19</v>
      </c>
      <c r="BK109" s="33" t="s">
        <v>19</v>
      </c>
      <c r="BL109" s="33"/>
      <c r="BM109" s="314"/>
      <c r="BN109" s="56" t="s">
        <v>191</v>
      </c>
      <c r="BO109" s="56" t="s">
        <v>1075</v>
      </c>
      <c r="BP109" s="39">
        <v>44953</v>
      </c>
      <c r="BQ109" s="317" t="s">
        <v>265</v>
      </c>
      <c r="BR109" s="501"/>
      <c r="BS109" s="318" t="s">
        <v>182</v>
      </c>
      <c r="BT109" s="33">
        <v>66978</v>
      </c>
      <c r="BU109" s="33"/>
      <c r="BV109" s="33"/>
      <c r="BW109" s="33"/>
      <c r="BX109" s="33"/>
      <c r="BY109" s="33">
        <v>1</v>
      </c>
      <c r="BZ109" s="33">
        <v>1</v>
      </c>
      <c r="CA109" s="33">
        <v>1</v>
      </c>
      <c r="CB109" s="33" t="s">
        <v>158</v>
      </c>
      <c r="CC109" s="33" t="s">
        <v>158</v>
      </c>
      <c r="CD109" s="362">
        <v>44773</v>
      </c>
      <c r="CE109" s="574" t="s">
        <v>1076</v>
      </c>
    </row>
    <row r="110" spans="1:83">
      <c r="A110" s="571">
        <v>105</v>
      </c>
      <c r="B110" s="517"/>
      <c r="C110" s="65" t="s">
        <v>1077</v>
      </c>
      <c r="D110" s="33">
        <v>2022</v>
      </c>
      <c r="E110" s="33" t="s">
        <v>140</v>
      </c>
      <c r="F110" s="20" t="s">
        <v>1078</v>
      </c>
      <c r="G110" s="26" t="s">
        <v>1079</v>
      </c>
      <c r="H110" s="1" t="s">
        <v>143</v>
      </c>
      <c r="I110" s="1" t="s">
        <v>144</v>
      </c>
      <c r="J110" s="33" t="s">
        <v>145</v>
      </c>
      <c r="K110" s="33" t="s">
        <v>146</v>
      </c>
      <c r="L110" s="345" t="s">
        <v>1080</v>
      </c>
      <c r="M110" s="10" t="s">
        <v>398</v>
      </c>
      <c r="N110" s="14">
        <v>2189</v>
      </c>
      <c r="O110" s="14" t="s">
        <v>149</v>
      </c>
      <c r="P110" s="20">
        <v>1033811955</v>
      </c>
      <c r="Q110" s="1" t="s">
        <v>1081</v>
      </c>
      <c r="R110" s="1" t="s">
        <v>150</v>
      </c>
      <c r="S110" s="310" t="s">
        <v>1082</v>
      </c>
      <c r="T110" s="310">
        <v>3118457025</v>
      </c>
      <c r="U110" s="26" t="s">
        <v>1083</v>
      </c>
      <c r="V110" s="311">
        <v>27720000</v>
      </c>
      <c r="W110" s="118">
        <f t="shared" si="4"/>
        <v>4620000</v>
      </c>
      <c r="X110" s="118">
        <f t="shared" si="5"/>
        <v>154000</v>
      </c>
      <c r="Y110" s="312">
        <v>180</v>
      </c>
      <c r="Z110" s="312">
        <v>6</v>
      </c>
      <c r="AA110" s="36">
        <v>347</v>
      </c>
      <c r="AB110" s="37">
        <v>44588</v>
      </c>
      <c r="AC110" s="38">
        <v>27720000</v>
      </c>
      <c r="AD110" s="450">
        <v>375</v>
      </c>
      <c r="AE110" s="39">
        <v>44588</v>
      </c>
      <c r="AF110" s="98">
        <v>27720000</v>
      </c>
      <c r="AG110" s="29">
        <v>27720000</v>
      </c>
      <c r="AH110" s="116">
        <v>27104000</v>
      </c>
      <c r="AI110" s="325">
        <v>0.9778</v>
      </c>
      <c r="AJ110" s="315">
        <v>44587</v>
      </c>
      <c r="AK110" s="30">
        <v>44595</v>
      </c>
      <c r="AL110" s="30">
        <v>44777</v>
      </c>
      <c r="AM110" s="136" t="s">
        <v>18</v>
      </c>
      <c r="AN110" s="136" t="s">
        <v>18</v>
      </c>
      <c r="AO110" s="136" t="s">
        <v>18</v>
      </c>
      <c r="AP110" s="54" t="s">
        <v>18</v>
      </c>
      <c r="AQ110" s="54" t="s">
        <v>18</v>
      </c>
      <c r="AR110" s="54" t="s">
        <v>18</v>
      </c>
      <c r="AS110" s="54" t="s">
        <v>18</v>
      </c>
      <c r="AT110" s="54" t="s">
        <v>18</v>
      </c>
      <c r="AU110" s="53" t="s">
        <v>18</v>
      </c>
      <c r="AV110" s="53" t="s">
        <v>18</v>
      </c>
      <c r="AW110" s="53" t="s">
        <v>18</v>
      </c>
      <c r="AX110" s="53" t="s">
        <v>18</v>
      </c>
      <c r="AY110" s="53" t="s">
        <v>18</v>
      </c>
      <c r="AZ110" s="53" t="s">
        <v>18</v>
      </c>
      <c r="BA110" s="53" t="s">
        <v>18</v>
      </c>
      <c r="BB110" s="53" t="s">
        <v>18</v>
      </c>
      <c r="BC110" s="53" t="s">
        <v>18</v>
      </c>
      <c r="BD110" s="53" t="s">
        <v>18</v>
      </c>
      <c r="BE110" s="120"/>
      <c r="BF110" s="120"/>
      <c r="BG110" s="120"/>
      <c r="BH110" s="120"/>
      <c r="BI110" s="33" t="s">
        <v>19</v>
      </c>
      <c r="BJ110" s="33" t="s">
        <v>19</v>
      </c>
      <c r="BK110" s="33" t="s">
        <v>19</v>
      </c>
      <c r="BL110" s="33"/>
      <c r="BM110" s="314"/>
      <c r="BN110" s="56" t="s">
        <v>191</v>
      </c>
      <c r="BO110" s="56" t="s">
        <v>1084</v>
      </c>
      <c r="BP110" s="39">
        <v>44958</v>
      </c>
      <c r="BQ110" s="317" t="s">
        <v>1085</v>
      </c>
      <c r="BR110" s="501"/>
      <c r="BS110" s="318" t="s">
        <v>266</v>
      </c>
      <c r="BT110" s="33">
        <v>68189</v>
      </c>
      <c r="BU110" s="33"/>
      <c r="BV110" s="33"/>
      <c r="BW110" s="33"/>
      <c r="BX110" s="33"/>
      <c r="BY110" s="33">
        <v>1</v>
      </c>
      <c r="BZ110" s="33">
        <v>1</v>
      </c>
      <c r="CA110" s="33">
        <v>1</v>
      </c>
      <c r="CB110" s="33" t="s">
        <v>158</v>
      </c>
      <c r="CC110" s="33" t="s">
        <v>158</v>
      </c>
      <c r="CD110" s="361">
        <v>44777</v>
      </c>
      <c r="CE110" s="575" t="s">
        <v>415</v>
      </c>
    </row>
    <row r="111" spans="1:83">
      <c r="A111" s="571">
        <v>106</v>
      </c>
      <c r="B111" s="517"/>
      <c r="C111" s="65" t="s">
        <v>1086</v>
      </c>
      <c r="D111" s="33">
        <v>2022</v>
      </c>
      <c r="E111" s="33" t="s">
        <v>140</v>
      </c>
      <c r="F111" s="20" t="s">
        <v>1087</v>
      </c>
      <c r="G111" s="26" t="s">
        <v>1088</v>
      </c>
      <c r="H111" s="1" t="s">
        <v>143</v>
      </c>
      <c r="I111" s="1" t="s">
        <v>210</v>
      </c>
      <c r="J111" s="33" t="s">
        <v>145</v>
      </c>
      <c r="K111" s="33" t="s">
        <v>146</v>
      </c>
      <c r="L111" s="345" t="s">
        <v>1089</v>
      </c>
      <c r="M111" s="10" t="s">
        <v>398</v>
      </c>
      <c r="N111" s="14">
        <v>2189</v>
      </c>
      <c r="O111" s="14" t="s">
        <v>149</v>
      </c>
      <c r="P111" s="20">
        <v>1065619444</v>
      </c>
      <c r="Q111" s="1" t="s">
        <v>1090</v>
      </c>
      <c r="R111" s="1" t="s">
        <v>150</v>
      </c>
      <c r="S111" s="310" t="s">
        <v>1091</v>
      </c>
      <c r="T111" s="310">
        <v>3187690655</v>
      </c>
      <c r="U111" s="344">
        <v>0</v>
      </c>
      <c r="V111" s="311">
        <v>11286000</v>
      </c>
      <c r="W111" s="118">
        <f t="shared" si="4"/>
        <v>1881000</v>
      </c>
      <c r="X111" s="118">
        <f t="shared" si="5"/>
        <v>62700</v>
      </c>
      <c r="Y111" s="312">
        <v>180</v>
      </c>
      <c r="Z111" s="312">
        <v>6</v>
      </c>
      <c r="AA111" s="36">
        <v>346</v>
      </c>
      <c r="AB111" s="37">
        <v>44587</v>
      </c>
      <c r="AC111" s="38">
        <v>45144000</v>
      </c>
      <c r="AD111" s="450">
        <v>368</v>
      </c>
      <c r="AE111" s="39">
        <v>44588</v>
      </c>
      <c r="AF111" s="98">
        <v>11286000</v>
      </c>
      <c r="AG111" s="29">
        <v>11286000</v>
      </c>
      <c r="AH111" s="116">
        <v>9405000</v>
      </c>
      <c r="AI111" s="325">
        <v>0.83330000000000004</v>
      </c>
      <c r="AJ111" s="315">
        <v>44587</v>
      </c>
      <c r="AK111" s="30">
        <v>44593</v>
      </c>
      <c r="AL111" s="30">
        <v>44773</v>
      </c>
      <c r="AM111" s="136" t="s">
        <v>18</v>
      </c>
      <c r="AN111" s="136" t="s">
        <v>18</v>
      </c>
      <c r="AO111" s="136" t="s">
        <v>18</v>
      </c>
      <c r="AP111" s="54" t="s">
        <v>18</v>
      </c>
      <c r="AQ111" s="54" t="s">
        <v>18</v>
      </c>
      <c r="AR111" s="54" t="s">
        <v>18</v>
      </c>
      <c r="AS111" s="54" t="s">
        <v>18</v>
      </c>
      <c r="AT111" s="54" t="s">
        <v>18</v>
      </c>
      <c r="AU111" s="53" t="s">
        <v>18</v>
      </c>
      <c r="AV111" s="53" t="s">
        <v>18</v>
      </c>
      <c r="AW111" s="53" t="s">
        <v>18</v>
      </c>
      <c r="AX111" s="53" t="s">
        <v>18</v>
      </c>
      <c r="AY111" s="53" t="s">
        <v>18</v>
      </c>
      <c r="AZ111" s="53" t="s">
        <v>18</v>
      </c>
      <c r="BA111" s="53" t="s">
        <v>18</v>
      </c>
      <c r="BB111" s="53" t="s">
        <v>18</v>
      </c>
      <c r="BC111" s="53" t="s">
        <v>18</v>
      </c>
      <c r="BD111" s="53" t="s">
        <v>18</v>
      </c>
      <c r="BE111" s="120"/>
      <c r="BF111" s="120"/>
      <c r="BG111" s="120"/>
      <c r="BH111" s="120"/>
      <c r="BI111" s="33" t="s">
        <v>19</v>
      </c>
      <c r="BJ111" s="33" t="s">
        <v>19</v>
      </c>
      <c r="BK111" s="33" t="s">
        <v>19</v>
      </c>
      <c r="BL111" s="33"/>
      <c r="BM111" s="314"/>
      <c r="BN111" s="56" t="s">
        <v>191</v>
      </c>
      <c r="BO111" s="56" t="s">
        <v>1092</v>
      </c>
      <c r="BP111" s="39">
        <v>44957</v>
      </c>
      <c r="BQ111" s="66" t="s">
        <v>1093</v>
      </c>
      <c r="BR111" s="503"/>
      <c r="BS111" s="318" t="s">
        <v>206</v>
      </c>
      <c r="BT111" s="33">
        <v>68232</v>
      </c>
      <c r="BU111" s="33"/>
      <c r="BV111" s="33"/>
      <c r="BW111" s="33"/>
      <c r="BX111" s="33"/>
      <c r="BY111" s="33">
        <v>1</v>
      </c>
      <c r="BZ111" s="33">
        <v>1</v>
      </c>
      <c r="CA111" s="33">
        <v>1</v>
      </c>
      <c r="CB111" s="33" t="s">
        <v>158</v>
      </c>
      <c r="CC111" s="33" t="s">
        <v>158</v>
      </c>
      <c r="CD111" s="361">
        <v>44773</v>
      </c>
      <c r="CE111" s="575" t="s">
        <v>415</v>
      </c>
    </row>
    <row r="112" spans="1:83">
      <c r="A112" s="571">
        <v>107</v>
      </c>
      <c r="B112" s="517"/>
      <c r="C112" s="65" t="s">
        <v>1094</v>
      </c>
      <c r="D112" s="33">
        <v>2022</v>
      </c>
      <c r="E112" s="33" t="s">
        <v>140</v>
      </c>
      <c r="F112" s="20" t="s">
        <v>1095</v>
      </c>
      <c r="G112" s="26" t="s">
        <v>1096</v>
      </c>
      <c r="H112" s="1" t="s">
        <v>143</v>
      </c>
      <c r="I112" s="1" t="s">
        <v>210</v>
      </c>
      <c r="J112" s="33" t="s">
        <v>145</v>
      </c>
      <c r="K112" s="33" t="s">
        <v>146</v>
      </c>
      <c r="L112" s="345" t="s">
        <v>1089</v>
      </c>
      <c r="M112" s="10" t="s">
        <v>779</v>
      </c>
      <c r="N112" s="14">
        <v>2189</v>
      </c>
      <c r="O112" s="14" t="s">
        <v>149</v>
      </c>
      <c r="P112" s="20">
        <v>1024560826</v>
      </c>
      <c r="Q112" s="1" t="s">
        <v>1097</v>
      </c>
      <c r="R112" s="1" t="s">
        <v>150</v>
      </c>
      <c r="S112" s="310" t="s">
        <v>1098</v>
      </c>
      <c r="T112" s="310">
        <v>3108800268</v>
      </c>
      <c r="U112" s="78" t="s">
        <v>1099</v>
      </c>
      <c r="V112" s="311">
        <v>11340000</v>
      </c>
      <c r="W112" s="118">
        <f t="shared" si="4"/>
        <v>1890000</v>
      </c>
      <c r="X112" s="118">
        <f t="shared" si="5"/>
        <v>63000</v>
      </c>
      <c r="Y112" s="312">
        <v>180</v>
      </c>
      <c r="Z112" s="312">
        <v>6</v>
      </c>
      <c r="AA112" s="36">
        <v>346</v>
      </c>
      <c r="AB112" s="37">
        <v>44587</v>
      </c>
      <c r="AC112" s="38">
        <v>45144000</v>
      </c>
      <c r="AD112" s="450">
        <v>411</v>
      </c>
      <c r="AE112" s="39">
        <v>44593</v>
      </c>
      <c r="AF112" s="98">
        <v>11286000</v>
      </c>
      <c r="AG112" s="29">
        <v>11340000</v>
      </c>
      <c r="AH112" s="116">
        <v>9405000</v>
      </c>
      <c r="AI112" s="325">
        <v>0.83330000000000004</v>
      </c>
      <c r="AJ112" s="315">
        <v>44587</v>
      </c>
      <c r="AK112" s="30">
        <v>44593</v>
      </c>
      <c r="AL112" s="30">
        <v>44773</v>
      </c>
      <c r="AM112" s="136" t="s">
        <v>18</v>
      </c>
      <c r="AN112" s="136" t="s">
        <v>18</v>
      </c>
      <c r="AO112" s="136" t="s">
        <v>18</v>
      </c>
      <c r="AP112" s="332">
        <v>1</v>
      </c>
      <c r="AQ112" s="43" t="s">
        <v>1100</v>
      </c>
      <c r="AR112" s="43">
        <v>1000469481</v>
      </c>
      <c r="AS112" s="333">
        <v>44642</v>
      </c>
      <c r="AT112" s="43" t="s">
        <v>1101</v>
      </c>
      <c r="AU112" s="53" t="s">
        <v>18</v>
      </c>
      <c r="AV112" s="53" t="s">
        <v>18</v>
      </c>
      <c r="AW112" s="53" t="s">
        <v>18</v>
      </c>
      <c r="AX112" s="53" t="s">
        <v>18</v>
      </c>
      <c r="AY112" s="53" t="s">
        <v>18</v>
      </c>
      <c r="AZ112" s="53" t="s">
        <v>18</v>
      </c>
      <c r="BA112" s="53" t="s">
        <v>18</v>
      </c>
      <c r="BB112" s="53" t="s">
        <v>18</v>
      </c>
      <c r="BC112" s="53" t="s">
        <v>18</v>
      </c>
      <c r="BD112" s="53" t="s">
        <v>18</v>
      </c>
      <c r="BE112" s="120"/>
      <c r="BF112" s="120"/>
      <c r="BG112" s="120"/>
      <c r="BH112" s="120"/>
      <c r="BI112" s="33" t="s">
        <v>19</v>
      </c>
      <c r="BJ112" s="33" t="s">
        <v>19</v>
      </c>
      <c r="BK112" s="33" t="s">
        <v>19</v>
      </c>
      <c r="BL112" s="33"/>
      <c r="BM112" s="314"/>
      <c r="BN112" s="56" t="s">
        <v>191</v>
      </c>
      <c r="BO112" s="56" t="s">
        <v>1102</v>
      </c>
      <c r="BP112" s="39">
        <v>44962</v>
      </c>
      <c r="BQ112" s="317" t="s">
        <v>1103</v>
      </c>
      <c r="BR112" s="501"/>
      <c r="BS112" s="318" t="s">
        <v>922</v>
      </c>
      <c r="BT112" s="33">
        <v>68232</v>
      </c>
      <c r="BU112" s="33"/>
      <c r="BV112" s="33"/>
      <c r="BW112" s="33"/>
      <c r="BX112" s="33"/>
      <c r="BY112" s="33">
        <v>1</v>
      </c>
      <c r="BZ112" s="33">
        <v>1</v>
      </c>
      <c r="CA112" s="33">
        <v>1</v>
      </c>
      <c r="CB112" s="33" t="s">
        <v>33</v>
      </c>
      <c r="CC112" s="33" t="s">
        <v>158</v>
      </c>
      <c r="CD112" s="361">
        <v>44773</v>
      </c>
      <c r="CE112" s="572" t="s">
        <v>1104</v>
      </c>
    </row>
    <row r="113" spans="1:83" ht="14.25" customHeight="1">
      <c r="A113" s="571">
        <v>108</v>
      </c>
      <c r="B113" s="517"/>
      <c r="C113" s="65" t="s">
        <v>1105</v>
      </c>
      <c r="D113" s="33">
        <v>2022</v>
      </c>
      <c r="E113" s="33" t="s">
        <v>140</v>
      </c>
      <c r="F113" s="20" t="s">
        <v>1106</v>
      </c>
      <c r="G113" s="26" t="s">
        <v>1107</v>
      </c>
      <c r="H113" s="1" t="s">
        <v>143</v>
      </c>
      <c r="I113" s="1" t="s">
        <v>210</v>
      </c>
      <c r="J113" s="33" t="s">
        <v>145</v>
      </c>
      <c r="K113" s="33" t="s">
        <v>146</v>
      </c>
      <c r="L113" s="345" t="s">
        <v>1108</v>
      </c>
      <c r="M113" s="10" t="s">
        <v>1109</v>
      </c>
      <c r="N113" s="14">
        <v>2191</v>
      </c>
      <c r="O113" s="14" t="s">
        <v>149</v>
      </c>
      <c r="P113" s="20">
        <v>1013590697</v>
      </c>
      <c r="Q113" s="1" t="s">
        <v>1110</v>
      </c>
      <c r="R113" s="1" t="s">
        <v>150</v>
      </c>
      <c r="S113" s="310" t="s">
        <v>1111</v>
      </c>
      <c r="T113" s="310">
        <v>3168271096</v>
      </c>
      <c r="U113" s="78" t="s">
        <v>1112</v>
      </c>
      <c r="V113" s="311">
        <v>14760000</v>
      </c>
      <c r="W113" s="118">
        <f t="shared" si="4"/>
        <v>2460000</v>
      </c>
      <c r="X113" s="118">
        <f t="shared" si="5"/>
        <v>82000</v>
      </c>
      <c r="Y113" s="312">
        <v>180</v>
      </c>
      <c r="Z113" s="312">
        <v>6</v>
      </c>
      <c r="AA113" s="36">
        <v>341</v>
      </c>
      <c r="AB113" s="37">
        <v>44588</v>
      </c>
      <c r="AC113" s="38">
        <v>29520000</v>
      </c>
      <c r="AD113" s="450">
        <v>370</v>
      </c>
      <c r="AE113" s="39">
        <v>44588</v>
      </c>
      <c r="AF113" s="98">
        <v>14760000</v>
      </c>
      <c r="AG113" s="29">
        <v>14760000</v>
      </c>
      <c r="AH113" s="116">
        <v>12300000</v>
      </c>
      <c r="AI113" s="325">
        <v>0.83330000000000004</v>
      </c>
      <c r="AJ113" s="315">
        <v>44587</v>
      </c>
      <c r="AK113" s="30">
        <v>44593</v>
      </c>
      <c r="AL113" s="30">
        <v>44773</v>
      </c>
      <c r="AM113" s="136" t="s">
        <v>18</v>
      </c>
      <c r="AN113" s="136" t="s">
        <v>18</v>
      </c>
      <c r="AO113" s="136" t="s">
        <v>18</v>
      </c>
      <c r="AP113" s="54" t="s">
        <v>18</v>
      </c>
      <c r="AQ113" s="54" t="s">
        <v>18</v>
      </c>
      <c r="AR113" s="54" t="s">
        <v>18</v>
      </c>
      <c r="AS113" s="54" t="s">
        <v>18</v>
      </c>
      <c r="AT113" s="54" t="s">
        <v>18</v>
      </c>
      <c r="AU113" s="53" t="s">
        <v>18</v>
      </c>
      <c r="AV113" s="53" t="s">
        <v>18</v>
      </c>
      <c r="AW113" s="53" t="s">
        <v>18</v>
      </c>
      <c r="AX113" s="53" t="s">
        <v>18</v>
      </c>
      <c r="AY113" s="53" t="s">
        <v>18</v>
      </c>
      <c r="AZ113" s="53" t="s">
        <v>18</v>
      </c>
      <c r="BA113" s="53" t="s">
        <v>18</v>
      </c>
      <c r="BB113" s="53" t="s">
        <v>18</v>
      </c>
      <c r="BC113" s="53" t="s">
        <v>18</v>
      </c>
      <c r="BD113" s="53" t="s">
        <v>18</v>
      </c>
      <c r="BE113" s="120"/>
      <c r="BF113" s="120"/>
      <c r="BG113" s="120"/>
      <c r="BH113" s="120"/>
      <c r="BI113" s="33" t="s">
        <v>19</v>
      </c>
      <c r="BJ113" s="33" t="s">
        <v>19</v>
      </c>
      <c r="BK113" s="33" t="s">
        <v>19</v>
      </c>
      <c r="BL113" s="33"/>
      <c r="BM113" s="314"/>
      <c r="BN113" s="56" t="s">
        <v>191</v>
      </c>
      <c r="BO113" s="56" t="s">
        <v>1113</v>
      </c>
      <c r="BP113" s="39">
        <v>44975</v>
      </c>
      <c r="BQ113" s="317" t="s">
        <v>1114</v>
      </c>
      <c r="BR113" s="501"/>
      <c r="BS113" s="318" t="s">
        <v>922</v>
      </c>
      <c r="BT113" s="33">
        <v>68791</v>
      </c>
      <c r="BU113" s="33"/>
      <c r="BV113" s="33"/>
      <c r="BW113" s="33"/>
      <c r="BX113" s="33"/>
      <c r="BY113" s="33">
        <v>1</v>
      </c>
      <c r="BZ113" s="33">
        <v>1</v>
      </c>
      <c r="CA113" s="33">
        <v>1</v>
      </c>
      <c r="CB113" s="33" t="s">
        <v>158</v>
      </c>
      <c r="CC113" s="33" t="s">
        <v>158</v>
      </c>
      <c r="CD113" s="361">
        <v>44773</v>
      </c>
      <c r="CE113" s="575" t="s">
        <v>415</v>
      </c>
    </row>
    <row r="114" spans="1:83">
      <c r="A114" s="571">
        <v>109</v>
      </c>
      <c r="B114" s="517"/>
      <c r="C114" s="65" t="s">
        <v>1115</v>
      </c>
      <c r="D114" s="33">
        <v>2022</v>
      </c>
      <c r="E114" s="33" t="s">
        <v>140</v>
      </c>
      <c r="F114" s="20" t="s">
        <v>1116</v>
      </c>
      <c r="G114" s="26" t="s">
        <v>1117</v>
      </c>
      <c r="H114" s="1" t="s">
        <v>143</v>
      </c>
      <c r="I114" s="1" t="s">
        <v>144</v>
      </c>
      <c r="J114" s="33" t="s">
        <v>145</v>
      </c>
      <c r="K114" s="33" t="s">
        <v>146</v>
      </c>
      <c r="L114" s="345" t="s">
        <v>1118</v>
      </c>
      <c r="M114" s="10" t="s">
        <v>380</v>
      </c>
      <c r="N114" s="14">
        <v>2189</v>
      </c>
      <c r="O114" s="14" t="s">
        <v>149</v>
      </c>
      <c r="P114" s="321">
        <v>1074129871</v>
      </c>
      <c r="Q114" s="1" t="s">
        <v>43</v>
      </c>
      <c r="R114" s="1" t="s">
        <v>150</v>
      </c>
      <c r="S114" s="1" t="s">
        <v>1119</v>
      </c>
      <c r="T114" s="310">
        <v>3043753216</v>
      </c>
      <c r="U114" s="78" t="s">
        <v>1120</v>
      </c>
      <c r="V114" s="311">
        <v>32400000</v>
      </c>
      <c r="W114" s="118">
        <f t="shared" si="4"/>
        <v>5400000</v>
      </c>
      <c r="X114" s="118">
        <f t="shared" si="5"/>
        <v>180000</v>
      </c>
      <c r="Y114" s="312">
        <v>180</v>
      </c>
      <c r="Z114" s="312">
        <v>6</v>
      </c>
      <c r="AA114" s="36">
        <v>343</v>
      </c>
      <c r="AB114" s="37">
        <v>44587</v>
      </c>
      <c r="AC114" s="38">
        <v>32400000</v>
      </c>
      <c r="AD114" s="450">
        <v>376</v>
      </c>
      <c r="AE114" s="39">
        <v>44588</v>
      </c>
      <c r="AF114" s="98">
        <v>32400000</v>
      </c>
      <c r="AG114" s="29">
        <v>32400000</v>
      </c>
      <c r="AH114" s="313">
        <v>32400000</v>
      </c>
      <c r="AI114" s="327">
        <v>1</v>
      </c>
      <c r="AJ114" s="315">
        <v>44588</v>
      </c>
      <c r="AK114" s="30">
        <v>44593</v>
      </c>
      <c r="AL114" s="30">
        <v>44773</v>
      </c>
      <c r="AM114" s="136" t="s">
        <v>18</v>
      </c>
      <c r="AN114" s="136" t="s">
        <v>18</v>
      </c>
      <c r="AO114" s="136" t="s">
        <v>18</v>
      </c>
      <c r="AP114" s="54" t="s">
        <v>18</v>
      </c>
      <c r="AQ114" s="54" t="s">
        <v>18</v>
      </c>
      <c r="AR114" s="54" t="s">
        <v>18</v>
      </c>
      <c r="AS114" s="54" t="s">
        <v>18</v>
      </c>
      <c r="AT114" s="54" t="s">
        <v>18</v>
      </c>
      <c r="AU114" s="53" t="s">
        <v>18</v>
      </c>
      <c r="AV114" s="53" t="s">
        <v>18</v>
      </c>
      <c r="AW114" s="53" t="s">
        <v>18</v>
      </c>
      <c r="AX114" s="53" t="s">
        <v>18</v>
      </c>
      <c r="AY114" s="53" t="s">
        <v>18</v>
      </c>
      <c r="AZ114" s="53" t="s">
        <v>18</v>
      </c>
      <c r="BA114" s="53" t="s">
        <v>18</v>
      </c>
      <c r="BB114" s="53" t="s">
        <v>18</v>
      </c>
      <c r="BC114" s="53" t="s">
        <v>18</v>
      </c>
      <c r="BD114" s="53" t="s">
        <v>18</v>
      </c>
      <c r="BE114" s="120"/>
      <c r="BF114" s="120"/>
      <c r="BG114" s="120"/>
      <c r="BH114" s="120"/>
      <c r="BI114" s="33" t="s">
        <v>19</v>
      </c>
      <c r="BJ114" s="33" t="s">
        <v>19</v>
      </c>
      <c r="BK114" s="33" t="s">
        <v>19</v>
      </c>
      <c r="BL114" s="33"/>
      <c r="BM114" s="314"/>
      <c r="BN114" s="56" t="s">
        <v>191</v>
      </c>
      <c r="BO114" s="56" t="s">
        <v>1121</v>
      </c>
      <c r="BP114" s="39">
        <v>44957</v>
      </c>
      <c r="BQ114" s="317" t="s">
        <v>1013</v>
      </c>
      <c r="BR114" s="501"/>
      <c r="BS114" s="318" t="s">
        <v>279</v>
      </c>
      <c r="BT114" s="33">
        <v>68278</v>
      </c>
      <c r="BU114" s="33"/>
      <c r="BV114" s="33"/>
      <c r="BW114" s="33"/>
      <c r="BX114" s="33"/>
      <c r="BY114" s="33">
        <v>1</v>
      </c>
      <c r="BZ114" s="33">
        <v>1</v>
      </c>
      <c r="CA114" s="33">
        <v>1</v>
      </c>
      <c r="CB114" s="33" t="s">
        <v>158</v>
      </c>
      <c r="CC114" s="33" t="s">
        <v>158</v>
      </c>
      <c r="CD114" s="361">
        <v>44773</v>
      </c>
      <c r="CE114" s="572" t="s">
        <v>31</v>
      </c>
    </row>
    <row r="115" spans="1:83">
      <c r="A115" s="571">
        <v>110</v>
      </c>
      <c r="B115" s="517"/>
      <c r="C115" s="65" t="s">
        <v>1122</v>
      </c>
      <c r="D115" s="33">
        <v>2022</v>
      </c>
      <c r="E115" s="33" t="s">
        <v>140</v>
      </c>
      <c r="F115" s="20" t="s">
        <v>1123</v>
      </c>
      <c r="G115" s="26" t="s">
        <v>1124</v>
      </c>
      <c r="H115" s="1" t="s">
        <v>143</v>
      </c>
      <c r="I115" s="1" t="s">
        <v>210</v>
      </c>
      <c r="J115" s="33" t="s">
        <v>145</v>
      </c>
      <c r="K115" s="33" t="s">
        <v>146</v>
      </c>
      <c r="L115" s="345" t="s">
        <v>1125</v>
      </c>
      <c r="M115" s="10" t="s">
        <v>380</v>
      </c>
      <c r="N115" s="14">
        <v>2189</v>
      </c>
      <c r="O115" s="14" t="s">
        <v>149</v>
      </c>
      <c r="P115" s="321">
        <v>79850361</v>
      </c>
      <c r="Q115" s="1" t="s">
        <v>1126</v>
      </c>
      <c r="R115" s="1" t="s">
        <v>150</v>
      </c>
      <c r="S115" s="310" t="s">
        <v>1127</v>
      </c>
      <c r="T115" s="310">
        <v>3175561001</v>
      </c>
      <c r="U115" s="78" t="s">
        <v>1128</v>
      </c>
      <c r="V115" s="311">
        <v>14760000</v>
      </c>
      <c r="W115" s="118">
        <f t="shared" si="4"/>
        <v>2460000</v>
      </c>
      <c r="X115" s="118">
        <f t="shared" si="5"/>
        <v>82000</v>
      </c>
      <c r="Y115" s="312">
        <v>180</v>
      </c>
      <c r="Z115" s="312">
        <v>6</v>
      </c>
      <c r="AA115" s="36">
        <v>344</v>
      </c>
      <c r="AB115" s="37">
        <v>44587</v>
      </c>
      <c r="AC115" s="38">
        <v>29520000</v>
      </c>
      <c r="AD115" s="451">
        <v>415</v>
      </c>
      <c r="AE115" s="39">
        <v>44594</v>
      </c>
      <c r="AF115" s="98">
        <v>14760000</v>
      </c>
      <c r="AG115" s="29">
        <v>14760000</v>
      </c>
      <c r="AH115" s="116">
        <v>12054000</v>
      </c>
      <c r="AI115" s="325">
        <v>0.81669999999999998</v>
      </c>
      <c r="AJ115" s="315">
        <v>44588</v>
      </c>
      <c r="AK115" s="30">
        <v>44594</v>
      </c>
      <c r="AL115" s="30">
        <v>44776</v>
      </c>
      <c r="AM115" s="136" t="s">
        <v>18</v>
      </c>
      <c r="AN115" s="136" t="s">
        <v>18</v>
      </c>
      <c r="AO115" s="136" t="s">
        <v>18</v>
      </c>
      <c r="AP115" s="54" t="s">
        <v>18</v>
      </c>
      <c r="AQ115" s="54" t="s">
        <v>18</v>
      </c>
      <c r="AR115" s="54" t="s">
        <v>18</v>
      </c>
      <c r="AS115" s="54" t="s">
        <v>18</v>
      </c>
      <c r="AT115" s="54" t="s">
        <v>18</v>
      </c>
      <c r="AU115" s="53" t="s">
        <v>18</v>
      </c>
      <c r="AV115" s="53" t="s">
        <v>18</v>
      </c>
      <c r="AW115" s="53" t="s">
        <v>18</v>
      </c>
      <c r="AX115" s="53" t="s">
        <v>18</v>
      </c>
      <c r="AY115" s="53" t="s">
        <v>18</v>
      </c>
      <c r="AZ115" s="53" t="s">
        <v>18</v>
      </c>
      <c r="BA115" s="53" t="s">
        <v>18</v>
      </c>
      <c r="BB115" s="53" t="s">
        <v>18</v>
      </c>
      <c r="BC115" s="53" t="s">
        <v>18</v>
      </c>
      <c r="BD115" s="53" t="s">
        <v>18</v>
      </c>
      <c r="BE115" s="120"/>
      <c r="BF115" s="120"/>
      <c r="BG115" s="120"/>
      <c r="BH115" s="120"/>
      <c r="BI115" s="33" t="s">
        <v>19</v>
      </c>
      <c r="BJ115" s="33" t="s">
        <v>19</v>
      </c>
      <c r="BK115" s="33" t="s">
        <v>19</v>
      </c>
      <c r="BL115" s="33"/>
      <c r="BM115" s="314"/>
      <c r="BN115" s="56" t="s">
        <v>1129</v>
      </c>
      <c r="BO115" s="56" t="s">
        <v>1130</v>
      </c>
      <c r="BP115" s="39">
        <v>44972</v>
      </c>
      <c r="BQ115" s="317" t="s">
        <v>1013</v>
      </c>
      <c r="BR115" s="501"/>
      <c r="BS115" s="318" t="s">
        <v>279</v>
      </c>
      <c r="BT115" s="33">
        <v>68263</v>
      </c>
      <c r="BU115" s="33"/>
      <c r="BV115" s="33"/>
      <c r="BW115" s="33"/>
      <c r="BX115" s="33"/>
      <c r="BY115" s="33">
        <v>1</v>
      </c>
      <c r="BZ115" s="33">
        <v>1</v>
      </c>
      <c r="CA115" s="33">
        <v>1</v>
      </c>
      <c r="CB115" s="33" t="s">
        <v>158</v>
      </c>
      <c r="CC115" s="33" t="s">
        <v>158</v>
      </c>
      <c r="CD115" s="361">
        <v>44776</v>
      </c>
      <c r="CE115" s="574" t="s">
        <v>1131</v>
      </c>
    </row>
    <row r="116" spans="1:83">
      <c r="A116" s="571">
        <v>111</v>
      </c>
      <c r="B116" s="517"/>
      <c r="C116" s="65" t="s">
        <v>1132</v>
      </c>
      <c r="D116" s="33">
        <v>2022</v>
      </c>
      <c r="E116" s="33" t="s">
        <v>140</v>
      </c>
      <c r="F116" s="41" t="s">
        <v>1133</v>
      </c>
      <c r="G116" s="26" t="s">
        <v>1134</v>
      </c>
      <c r="H116" s="1" t="s">
        <v>143</v>
      </c>
      <c r="I116" s="1" t="s">
        <v>144</v>
      </c>
      <c r="J116" s="33" t="s">
        <v>145</v>
      </c>
      <c r="K116" s="33" t="s">
        <v>146</v>
      </c>
      <c r="L116" s="351" t="s">
        <v>1135</v>
      </c>
      <c r="M116" s="10" t="s">
        <v>236</v>
      </c>
      <c r="N116" s="14">
        <v>2198</v>
      </c>
      <c r="O116" s="14"/>
      <c r="P116" s="41">
        <v>19244462</v>
      </c>
      <c r="Q116" s="1" t="s">
        <v>1136</v>
      </c>
      <c r="R116" s="1" t="s">
        <v>150</v>
      </c>
      <c r="S116" s="310" t="s">
        <v>1137</v>
      </c>
      <c r="T116" s="310" t="s">
        <v>1138</v>
      </c>
      <c r="U116" s="78" t="s">
        <v>1139</v>
      </c>
      <c r="V116" s="329">
        <v>32400000</v>
      </c>
      <c r="W116" s="118">
        <f t="shared" si="4"/>
        <v>5400000</v>
      </c>
      <c r="X116" s="118">
        <f t="shared" si="5"/>
        <v>180000</v>
      </c>
      <c r="Y116" s="312">
        <v>180</v>
      </c>
      <c r="Z116" s="312">
        <v>6</v>
      </c>
      <c r="AA116" s="36">
        <v>7</v>
      </c>
      <c r="AB116" s="37">
        <v>44572</v>
      </c>
      <c r="AC116" s="38">
        <v>64800000</v>
      </c>
      <c r="AD116" s="450">
        <v>394</v>
      </c>
      <c r="AE116" s="39">
        <v>44589</v>
      </c>
      <c r="AF116" s="98">
        <v>32400000</v>
      </c>
      <c r="AG116" s="29">
        <v>32400000</v>
      </c>
      <c r="AH116" s="116">
        <v>31680000</v>
      </c>
      <c r="AI116" s="325">
        <v>0.9778</v>
      </c>
      <c r="AJ116" s="315">
        <v>44588</v>
      </c>
      <c r="AK116" s="30">
        <v>44595</v>
      </c>
      <c r="AL116" s="30">
        <v>44777</v>
      </c>
      <c r="AM116" s="136" t="s">
        <v>18</v>
      </c>
      <c r="AN116" s="136" t="s">
        <v>18</v>
      </c>
      <c r="AO116" s="136" t="s">
        <v>18</v>
      </c>
      <c r="AP116" s="332">
        <v>1</v>
      </c>
      <c r="AQ116" s="43" t="s">
        <v>1140</v>
      </c>
      <c r="AR116" s="43">
        <v>1022379187</v>
      </c>
      <c r="AS116" s="333">
        <v>44621</v>
      </c>
      <c r="AT116" s="43" t="s">
        <v>828</v>
      </c>
      <c r="AU116" s="63"/>
      <c r="AV116" s="63"/>
      <c r="AW116" s="63"/>
      <c r="AX116" s="63"/>
      <c r="AY116" s="63"/>
      <c r="AZ116" s="63"/>
      <c r="BA116" s="63"/>
      <c r="BB116" s="63"/>
      <c r="BC116" s="63"/>
      <c r="BD116" s="63"/>
      <c r="BE116" s="120"/>
      <c r="BF116" s="120"/>
      <c r="BG116" s="120"/>
      <c r="BH116" s="120"/>
      <c r="BI116" s="33" t="s">
        <v>19</v>
      </c>
      <c r="BJ116" s="33" t="s">
        <v>19</v>
      </c>
      <c r="BK116" s="33" t="s">
        <v>19</v>
      </c>
      <c r="BL116" s="33"/>
      <c r="BM116" s="314"/>
      <c r="BN116" s="56" t="s">
        <v>191</v>
      </c>
      <c r="BO116" s="56" t="s">
        <v>1141</v>
      </c>
      <c r="BP116" s="39">
        <v>44986</v>
      </c>
      <c r="BQ116" s="317" t="s">
        <v>169</v>
      </c>
      <c r="BR116" s="501"/>
      <c r="BS116" s="335" t="s">
        <v>206</v>
      </c>
      <c r="BT116" s="33">
        <v>66605</v>
      </c>
      <c r="BU116" s="33"/>
      <c r="BV116" s="33"/>
      <c r="BW116" s="33"/>
      <c r="BX116" s="33"/>
      <c r="BY116" s="33">
        <v>1</v>
      </c>
      <c r="BZ116" s="33">
        <v>1</v>
      </c>
      <c r="CA116" s="33">
        <v>1</v>
      </c>
      <c r="CB116" s="351" t="s">
        <v>33</v>
      </c>
      <c r="CC116" s="33" t="s">
        <v>158</v>
      </c>
      <c r="CD116" s="363">
        <v>44777</v>
      </c>
      <c r="CE116" s="575" t="s">
        <v>415</v>
      </c>
    </row>
    <row r="117" spans="1:83">
      <c r="A117" s="571">
        <v>112</v>
      </c>
      <c r="B117" s="517"/>
      <c r="C117" s="65" t="s">
        <v>1142</v>
      </c>
      <c r="D117" s="33">
        <v>2022</v>
      </c>
      <c r="E117" s="33" t="s">
        <v>140</v>
      </c>
      <c r="F117" s="20" t="s">
        <v>1143</v>
      </c>
      <c r="G117" s="26" t="s">
        <v>1144</v>
      </c>
      <c r="H117" s="1" t="s">
        <v>143</v>
      </c>
      <c r="I117" s="1" t="s">
        <v>210</v>
      </c>
      <c r="J117" s="33" t="s">
        <v>145</v>
      </c>
      <c r="K117" s="33" t="s">
        <v>146</v>
      </c>
      <c r="L117" s="345" t="s">
        <v>1089</v>
      </c>
      <c r="M117" s="10" t="s">
        <v>398</v>
      </c>
      <c r="N117" s="14">
        <v>2189</v>
      </c>
      <c r="O117" s="14" t="s">
        <v>149</v>
      </c>
      <c r="P117" s="20">
        <v>1018433251</v>
      </c>
      <c r="Q117" s="1" t="s">
        <v>1145</v>
      </c>
      <c r="R117" s="1" t="s">
        <v>150</v>
      </c>
      <c r="S117" s="310" t="s">
        <v>1146</v>
      </c>
      <c r="T117" s="310">
        <v>3108144545</v>
      </c>
      <c r="U117" s="78" t="s">
        <v>1147</v>
      </c>
      <c r="V117" s="311">
        <v>11340000</v>
      </c>
      <c r="W117" s="118">
        <f t="shared" si="4"/>
        <v>1890000</v>
      </c>
      <c r="X117" s="118">
        <f t="shared" si="5"/>
        <v>63000</v>
      </c>
      <c r="Y117" s="312">
        <v>180</v>
      </c>
      <c r="Z117" s="312">
        <v>6</v>
      </c>
      <c r="AA117" s="36">
        <v>346</v>
      </c>
      <c r="AB117" s="37">
        <v>44587</v>
      </c>
      <c r="AC117" s="38">
        <v>45144000</v>
      </c>
      <c r="AD117" s="450">
        <v>397</v>
      </c>
      <c r="AE117" s="39">
        <v>44589</v>
      </c>
      <c r="AF117" s="98">
        <v>11286000</v>
      </c>
      <c r="AG117" s="29">
        <v>11340000</v>
      </c>
      <c r="AH117" s="116">
        <v>9279000</v>
      </c>
      <c r="AI117" s="325">
        <v>0.82220000000000004</v>
      </c>
      <c r="AJ117" s="315">
        <v>44589</v>
      </c>
      <c r="AK117" s="30">
        <v>44594</v>
      </c>
      <c r="AL117" s="30">
        <v>44776</v>
      </c>
      <c r="AM117" s="136" t="s">
        <v>18</v>
      </c>
      <c r="AN117" s="136" t="s">
        <v>18</v>
      </c>
      <c r="AO117" s="136" t="s">
        <v>18</v>
      </c>
      <c r="AP117" s="54" t="s">
        <v>18</v>
      </c>
      <c r="AQ117" s="54" t="s">
        <v>18</v>
      </c>
      <c r="AR117" s="54" t="s">
        <v>18</v>
      </c>
      <c r="AS117" s="54" t="s">
        <v>18</v>
      </c>
      <c r="AT117" s="54" t="s">
        <v>18</v>
      </c>
      <c r="AU117" s="53" t="s">
        <v>18</v>
      </c>
      <c r="AV117" s="53" t="s">
        <v>18</v>
      </c>
      <c r="AW117" s="53" t="s">
        <v>18</v>
      </c>
      <c r="AX117" s="53" t="s">
        <v>18</v>
      </c>
      <c r="AY117" s="53" t="s">
        <v>18</v>
      </c>
      <c r="AZ117" s="53" t="s">
        <v>18</v>
      </c>
      <c r="BA117" s="53" t="s">
        <v>18</v>
      </c>
      <c r="BB117" s="53" t="s">
        <v>18</v>
      </c>
      <c r="BC117" s="53" t="s">
        <v>18</v>
      </c>
      <c r="BD117" s="53" t="s">
        <v>18</v>
      </c>
      <c r="BE117" s="120"/>
      <c r="BF117" s="120"/>
      <c r="BG117" s="120"/>
      <c r="BH117" s="120"/>
      <c r="BI117" s="33" t="s">
        <v>19</v>
      </c>
      <c r="BJ117" s="33" t="s">
        <v>19</v>
      </c>
      <c r="BK117" s="33" t="s">
        <v>19</v>
      </c>
      <c r="BL117" s="33"/>
      <c r="BM117" s="314"/>
      <c r="BN117" s="56" t="s">
        <v>191</v>
      </c>
      <c r="BO117" s="56" t="s">
        <v>1148</v>
      </c>
      <c r="BP117" s="39">
        <v>44957</v>
      </c>
      <c r="BQ117" s="317" t="s">
        <v>496</v>
      </c>
      <c r="BR117" s="501"/>
      <c r="BS117" s="318" t="s">
        <v>206</v>
      </c>
      <c r="BT117" s="33">
        <v>68232</v>
      </c>
      <c r="BU117" s="33"/>
      <c r="BV117" s="33"/>
      <c r="BW117" s="33"/>
      <c r="BX117" s="33"/>
      <c r="BY117" s="33">
        <v>1</v>
      </c>
      <c r="BZ117" s="33">
        <v>1</v>
      </c>
      <c r="CA117" s="33">
        <v>1</v>
      </c>
      <c r="CB117" s="33" t="s">
        <v>158</v>
      </c>
      <c r="CC117" s="33" t="s">
        <v>158</v>
      </c>
      <c r="CD117" s="361">
        <v>44776</v>
      </c>
      <c r="CE117" s="575" t="s">
        <v>415</v>
      </c>
    </row>
    <row r="118" spans="1:83">
      <c r="A118" s="571">
        <v>113</v>
      </c>
      <c r="B118" s="517"/>
      <c r="C118" s="65" t="s">
        <v>1149</v>
      </c>
      <c r="D118" s="33">
        <v>2022</v>
      </c>
      <c r="E118" s="33" t="s">
        <v>140</v>
      </c>
      <c r="F118" s="20" t="s">
        <v>1150</v>
      </c>
      <c r="G118" s="26" t="s">
        <v>1151</v>
      </c>
      <c r="H118" s="1" t="s">
        <v>143</v>
      </c>
      <c r="I118" s="1" t="s">
        <v>210</v>
      </c>
      <c r="J118" s="33" t="s">
        <v>145</v>
      </c>
      <c r="K118" s="33" t="s">
        <v>146</v>
      </c>
      <c r="L118" s="345" t="s">
        <v>1152</v>
      </c>
      <c r="M118" s="10" t="s">
        <v>1153</v>
      </c>
      <c r="N118" s="14">
        <v>2192</v>
      </c>
      <c r="O118" s="14"/>
      <c r="P118" s="20">
        <v>1007749906</v>
      </c>
      <c r="Q118" s="1" t="s">
        <v>1154</v>
      </c>
      <c r="R118" s="1" t="s">
        <v>150</v>
      </c>
      <c r="S118" s="310" t="s">
        <v>1155</v>
      </c>
      <c r="T118" s="310">
        <v>3508395797</v>
      </c>
      <c r="U118" s="78" t="s">
        <v>1156</v>
      </c>
      <c r="V118" s="311">
        <v>14760000</v>
      </c>
      <c r="W118" s="118">
        <f t="shared" si="4"/>
        <v>2460000</v>
      </c>
      <c r="X118" s="118">
        <f t="shared" si="5"/>
        <v>82000</v>
      </c>
      <c r="Y118" s="312">
        <v>180</v>
      </c>
      <c r="Z118" s="312">
        <v>6</v>
      </c>
      <c r="AA118" s="36">
        <v>349</v>
      </c>
      <c r="AB118" s="37">
        <v>44588</v>
      </c>
      <c r="AC118" s="38">
        <v>14760000</v>
      </c>
      <c r="AD118" s="450">
        <v>382</v>
      </c>
      <c r="AE118" s="39">
        <v>44588</v>
      </c>
      <c r="AF118" s="98">
        <v>14760000</v>
      </c>
      <c r="AG118" s="29">
        <v>14760000</v>
      </c>
      <c r="AH118" s="116">
        <v>12300000</v>
      </c>
      <c r="AI118" s="325">
        <v>0.83330000000000004</v>
      </c>
      <c r="AJ118" s="315">
        <v>44588</v>
      </c>
      <c r="AK118" s="30">
        <v>44593</v>
      </c>
      <c r="AL118" s="30">
        <v>44773</v>
      </c>
      <c r="AM118" s="136" t="s">
        <v>18</v>
      </c>
      <c r="AN118" s="136" t="s">
        <v>18</v>
      </c>
      <c r="AO118" s="136" t="s">
        <v>18</v>
      </c>
      <c r="AP118" s="54" t="s">
        <v>18</v>
      </c>
      <c r="AQ118" s="54" t="s">
        <v>18</v>
      </c>
      <c r="AR118" s="54" t="s">
        <v>18</v>
      </c>
      <c r="AS118" s="54" t="s">
        <v>18</v>
      </c>
      <c r="AT118" s="54" t="s">
        <v>18</v>
      </c>
      <c r="AU118" s="53" t="s">
        <v>18</v>
      </c>
      <c r="AV118" s="53" t="s">
        <v>18</v>
      </c>
      <c r="AW118" s="53" t="s">
        <v>18</v>
      </c>
      <c r="AX118" s="53" t="s">
        <v>18</v>
      </c>
      <c r="AY118" s="53" t="s">
        <v>18</v>
      </c>
      <c r="AZ118" s="53" t="s">
        <v>18</v>
      </c>
      <c r="BA118" s="53" t="s">
        <v>18</v>
      </c>
      <c r="BB118" s="53" t="s">
        <v>18</v>
      </c>
      <c r="BC118" s="53" t="s">
        <v>18</v>
      </c>
      <c r="BD118" s="53" t="s">
        <v>18</v>
      </c>
      <c r="BE118" s="120"/>
      <c r="BF118" s="120"/>
      <c r="BG118" s="120"/>
      <c r="BH118" s="120"/>
      <c r="BI118" s="33" t="s">
        <v>19</v>
      </c>
      <c r="BJ118" s="33" t="s">
        <v>19</v>
      </c>
      <c r="BK118" s="33" t="s">
        <v>19</v>
      </c>
      <c r="BL118" s="33"/>
      <c r="BM118" s="314"/>
      <c r="BN118" s="56" t="s">
        <v>191</v>
      </c>
      <c r="BO118" s="56" t="s">
        <v>1157</v>
      </c>
      <c r="BP118" s="39">
        <v>44957</v>
      </c>
      <c r="BQ118" s="317" t="s">
        <v>450</v>
      </c>
      <c r="BR118" s="501"/>
      <c r="BS118" s="318" t="s">
        <v>206</v>
      </c>
      <c r="BT118" s="33">
        <v>69882</v>
      </c>
      <c r="BU118" s="33"/>
      <c r="BV118" s="33"/>
      <c r="BW118" s="33"/>
      <c r="BX118" s="33"/>
      <c r="BY118" s="33">
        <v>1</v>
      </c>
      <c r="BZ118" s="33">
        <v>1</v>
      </c>
      <c r="CA118" s="33">
        <v>1</v>
      </c>
      <c r="CB118" s="33" t="s">
        <v>158</v>
      </c>
      <c r="CC118" s="33" t="s">
        <v>158</v>
      </c>
      <c r="CD118" s="361">
        <v>44773</v>
      </c>
      <c r="CE118" s="578" t="s">
        <v>31</v>
      </c>
    </row>
    <row r="119" spans="1:83">
      <c r="A119" s="571">
        <v>114</v>
      </c>
      <c r="B119" s="517"/>
      <c r="C119" s="65" t="s">
        <v>1158</v>
      </c>
      <c r="D119" s="33">
        <v>2022</v>
      </c>
      <c r="E119" s="33" t="s">
        <v>140</v>
      </c>
      <c r="F119" s="20" t="s">
        <v>1159</v>
      </c>
      <c r="G119" s="26" t="s">
        <v>1160</v>
      </c>
      <c r="H119" s="1" t="s">
        <v>143</v>
      </c>
      <c r="I119" s="1" t="s">
        <v>144</v>
      </c>
      <c r="J119" s="33" t="s">
        <v>145</v>
      </c>
      <c r="K119" s="33" t="s">
        <v>146</v>
      </c>
      <c r="L119" s="345" t="s">
        <v>1161</v>
      </c>
      <c r="M119" s="10" t="s">
        <v>1162</v>
      </c>
      <c r="N119" s="14">
        <v>2193</v>
      </c>
      <c r="O119" s="14"/>
      <c r="P119" s="321">
        <v>51922115</v>
      </c>
      <c r="Q119" s="1" t="s">
        <v>1163</v>
      </c>
      <c r="R119" s="1" t="s">
        <v>150</v>
      </c>
      <c r="S119" s="310" t="s">
        <v>1164</v>
      </c>
      <c r="T119" s="310">
        <v>3142512526</v>
      </c>
      <c r="U119" s="78" t="s">
        <v>1165</v>
      </c>
      <c r="V119" s="311">
        <v>27720000</v>
      </c>
      <c r="W119" s="118">
        <f t="shared" si="4"/>
        <v>4620000</v>
      </c>
      <c r="X119" s="118">
        <f t="shared" si="5"/>
        <v>154000</v>
      </c>
      <c r="Y119" s="312">
        <v>180</v>
      </c>
      <c r="Z119" s="312">
        <v>6</v>
      </c>
      <c r="AA119" s="36">
        <v>342</v>
      </c>
      <c r="AB119" s="37">
        <v>44587</v>
      </c>
      <c r="AC119" s="38">
        <v>55440000</v>
      </c>
      <c r="AD119" s="450">
        <v>386</v>
      </c>
      <c r="AE119" s="39">
        <v>44589</v>
      </c>
      <c r="AF119" s="98">
        <v>27720000</v>
      </c>
      <c r="AG119" s="29">
        <v>27720000</v>
      </c>
      <c r="AH119" s="313">
        <v>27720000</v>
      </c>
      <c r="AI119" s="327">
        <v>1</v>
      </c>
      <c r="AJ119" s="315">
        <v>44588</v>
      </c>
      <c r="AK119" s="30">
        <v>44593</v>
      </c>
      <c r="AL119" s="30">
        <v>44773</v>
      </c>
      <c r="AM119" s="136" t="s">
        <v>18</v>
      </c>
      <c r="AN119" s="136" t="s">
        <v>18</v>
      </c>
      <c r="AO119" s="136" t="s">
        <v>18</v>
      </c>
      <c r="AP119" s="54" t="s">
        <v>18</v>
      </c>
      <c r="AQ119" s="54" t="s">
        <v>18</v>
      </c>
      <c r="AR119" s="54" t="s">
        <v>18</v>
      </c>
      <c r="AS119" s="54" t="s">
        <v>18</v>
      </c>
      <c r="AT119" s="54" t="s">
        <v>18</v>
      </c>
      <c r="AU119" s="53" t="s">
        <v>18</v>
      </c>
      <c r="AV119" s="53" t="s">
        <v>18</v>
      </c>
      <c r="AW119" s="53" t="s">
        <v>18</v>
      </c>
      <c r="AX119" s="53" t="s">
        <v>18</v>
      </c>
      <c r="AY119" s="53" t="s">
        <v>18</v>
      </c>
      <c r="AZ119" s="53" t="s">
        <v>18</v>
      </c>
      <c r="BA119" s="53" t="s">
        <v>18</v>
      </c>
      <c r="BB119" s="53" t="s">
        <v>18</v>
      </c>
      <c r="BC119" s="53" t="s">
        <v>18</v>
      </c>
      <c r="BD119" s="53" t="s">
        <v>18</v>
      </c>
      <c r="BE119" s="120"/>
      <c r="BF119" s="120"/>
      <c r="BG119" s="120"/>
      <c r="BH119" s="120"/>
      <c r="BI119" s="33" t="s">
        <v>19</v>
      </c>
      <c r="BJ119" s="33" t="s">
        <v>19</v>
      </c>
      <c r="BK119" s="33" t="s">
        <v>19</v>
      </c>
      <c r="BL119" s="33"/>
      <c r="BM119" s="314"/>
      <c r="BN119" s="56" t="s">
        <v>191</v>
      </c>
      <c r="BO119" s="56" t="s">
        <v>1166</v>
      </c>
      <c r="BP119" s="39">
        <v>44957</v>
      </c>
      <c r="BQ119" s="317" t="s">
        <v>1167</v>
      </c>
      <c r="BR119" s="501"/>
      <c r="BS119" s="318" t="s">
        <v>182</v>
      </c>
      <c r="BT119" s="33">
        <v>68790</v>
      </c>
      <c r="BU119" s="33"/>
      <c r="BV119" s="33"/>
      <c r="BW119" s="33"/>
      <c r="BX119" s="33"/>
      <c r="BY119" s="33">
        <v>1</v>
      </c>
      <c r="BZ119" s="33">
        <v>1</v>
      </c>
      <c r="CA119" s="33">
        <v>1</v>
      </c>
      <c r="CB119" s="33" t="s">
        <v>33</v>
      </c>
      <c r="CC119" s="33" t="s">
        <v>158</v>
      </c>
      <c r="CD119" s="361">
        <v>44773</v>
      </c>
      <c r="CE119" s="578" t="s">
        <v>31</v>
      </c>
    </row>
    <row r="120" spans="1:83">
      <c r="A120" s="571">
        <v>115</v>
      </c>
      <c r="B120" s="517"/>
      <c r="C120" s="65" t="s">
        <v>1168</v>
      </c>
      <c r="D120" s="33">
        <v>2022</v>
      </c>
      <c r="E120" s="33" t="s">
        <v>140</v>
      </c>
      <c r="F120" s="20" t="s">
        <v>1169</v>
      </c>
      <c r="G120" s="26" t="s">
        <v>1170</v>
      </c>
      <c r="H120" s="1" t="s">
        <v>143</v>
      </c>
      <c r="I120" s="1" t="s">
        <v>144</v>
      </c>
      <c r="J120" s="33" t="s">
        <v>145</v>
      </c>
      <c r="K120" s="33" t="s">
        <v>146</v>
      </c>
      <c r="L120" s="345" t="s">
        <v>1161</v>
      </c>
      <c r="M120" s="10" t="s">
        <v>1162</v>
      </c>
      <c r="N120" s="14">
        <v>2193</v>
      </c>
      <c r="O120" s="14"/>
      <c r="P120" s="321">
        <v>79330371</v>
      </c>
      <c r="Q120" s="1" t="s">
        <v>1171</v>
      </c>
      <c r="R120" s="1" t="s">
        <v>150</v>
      </c>
      <c r="S120" s="310" t="s">
        <v>1172</v>
      </c>
      <c r="T120" s="310">
        <v>3115144068</v>
      </c>
      <c r="U120" s="78" t="s">
        <v>1173</v>
      </c>
      <c r="V120" s="311">
        <v>27720000</v>
      </c>
      <c r="W120" s="118">
        <f t="shared" si="4"/>
        <v>4620000</v>
      </c>
      <c r="X120" s="118">
        <f t="shared" si="5"/>
        <v>154000</v>
      </c>
      <c r="Y120" s="312">
        <v>180</v>
      </c>
      <c r="Z120" s="312">
        <v>6</v>
      </c>
      <c r="AA120" s="36">
        <v>342</v>
      </c>
      <c r="AB120" s="37">
        <v>44587</v>
      </c>
      <c r="AC120" s="38">
        <v>55440000</v>
      </c>
      <c r="AD120" s="450">
        <v>387</v>
      </c>
      <c r="AE120" s="39">
        <v>44589</v>
      </c>
      <c r="AF120" s="98">
        <v>27720000</v>
      </c>
      <c r="AG120" s="29">
        <v>27720000</v>
      </c>
      <c r="AH120" s="116">
        <v>23100000</v>
      </c>
      <c r="AI120" s="325">
        <v>0.83330000000000004</v>
      </c>
      <c r="AJ120" s="315">
        <v>44588</v>
      </c>
      <c r="AK120" s="30">
        <v>44593</v>
      </c>
      <c r="AL120" s="30">
        <v>44773</v>
      </c>
      <c r="AM120" s="136" t="s">
        <v>18</v>
      </c>
      <c r="AN120" s="136" t="s">
        <v>18</v>
      </c>
      <c r="AO120" s="136" t="s">
        <v>18</v>
      </c>
      <c r="AP120" s="54" t="s">
        <v>18</v>
      </c>
      <c r="AQ120" s="54" t="s">
        <v>18</v>
      </c>
      <c r="AR120" s="54" t="s">
        <v>18</v>
      </c>
      <c r="AS120" s="54" t="s">
        <v>18</v>
      </c>
      <c r="AT120" s="54" t="s">
        <v>18</v>
      </c>
      <c r="AU120" s="53" t="s">
        <v>18</v>
      </c>
      <c r="AV120" s="53" t="s">
        <v>18</v>
      </c>
      <c r="AW120" s="53" t="s">
        <v>18</v>
      </c>
      <c r="AX120" s="53" t="s">
        <v>18</v>
      </c>
      <c r="AY120" s="53" t="s">
        <v>18</v>
      </c>
      <c r="AZ120" s="53" t="s">
        <v>18</v>
      </c>
      <c r="BA120" s="53" t="s">
        <v>18</v>
      </c>
      <c r="BB120" s="53" t="s">
        <v>18</v>
      </c>
      <c r="BC120" s="53" t="s">
        <v>18</v>
      </c>
      <c r="BD120" s="53" t="s">
        <v>18</v>
      </c>
      <c r="BE120" s="120"/>
      <c r="BF120" s="120"/>
      <c r="BG120" s="120"/>
      <c r="BH120" s="120"/>
      <c r="BI120" s="33" t="s">
        <v>19</v>
      </c>
      <c r="BJ120" s="33" t="s">
        <v>19</v>
      </c>
      <c r="BK120" s="33" t="s">
        <v>19</v>
      </c>
      <c r="BL120" s="33"/>
      <c r="BM120" s="314"/>
      <c r="BN120" s="56" t="s">
        <v>191</v>
      </c>
      <c r="BO120" s="56" t="s">
        <v>1174</v>
      </c>
      <c r="BP120" s="39">
        <v>44957</v>
      </c>
      <c r="BQ120" s="317" t="s">
        <v>1167</v>
      </c>
      <c r="BR120" s="501"/>
      <c r="BS120" s="318" t="s">
        <v>182</v>
      </c>
      <c r="BT120" s="33">
        <v>68790</v>
      </c>
      <c r="BU120" s="33"/>
      <c r="BV120" s="33"/>
      <c r="BW120" s="33"/>
      <c r="BX120" s="33"/>
      <c r="BY120" s="33">
        <v>1</v>
      </c>
      <c r="BZ120" s="33">
        <v>1</v>
      </c>
      <c r="CA120" s="33">
        <v>1</v>
      </c>
      <c r="CB120" s="33" t="s">
        <v>158</v>
      </c>
      <c r="CC120" s="33" t="s">
        <v>158</v>
      </c>
      <c r="CD120" s="361">
        <v>44773</v>
      </c>
      <c r="CE120" s="578" t="s">
        <v>31</v>
      </c>
    </row>
    <row r="121" spans="1:83">
      <c r="A121" s="571">
        <v>116</v>
      </c>
      <c r="B121" s="517"/>
      <c r="C121" s="65" t="s">
        <v>1175</v>
      </c>
      <c r="D121" s="33">
        <v>2022</v>
      </c>
      <c r="E121" s="33" t="s">
        <v>140</v>
      </c>
      <c r="F121" s="20" t="s">
        <v>1176</v>
      </c>
      <c r="G121" s="26" t="s">
        <v>1177</v>
      </c>
      <c r="H121" s="1" t="s">
        <v>143</v>
      </c>
      <c r="I121" s="1" t="s">
        <v>210</v>
      </c>
      <c r="J121" s="33" t="s">
        <v>145</v>
      </c>
      <c r="K121" s="33" t="s">
        <v>146</v>
      </c>
      <c r="L121" s="345" t="s">
        <v>1178</v>
      </c>
      <c r="M121" s="10" t="s">
        <v>337</v>
      </c>
      <c r="N121" s="14">
        <v>2198</v>
      </c>
      <c r="O121" s="14" t="s">
        <v>149</v>
      </c>
      <c r="P121" s="20">
        <v>1031154492</v>
      </c>
      <c r="Q121" s="1" t="s">
        <v>1179</v>
      </c>
      <c r="R121" s="1" t="s">
        <v>150</v>
      </c>
      <c r="S121" s="310" t="s">
        <v>1180</v>
      </c>
      <c r="T121" s="310">
        <v>3108329553</v>
      </c>
      <c r="U121" s="78" t="s">
        <v>1181</v>
      </c>
      <c r="V121" s="311">
        <v>20160000</v>
      </c>
      <c r="W121" s="118">
        <f t="shared" si="4"/>
        <v>3360000</v>
      </c>
      <c r="X121" s="118">
        <f t="shared" si="5"/>
        <v>112000</v>
      </c>
      <c r="Y121" s="312">
        <v>180</v>
      </c>
      <c r="Z121" s="312">
        <v>6</v>
      </c>
      <c r="AA121" s="36">
        <v>352</v>
      </c>
      <c r="AB121" s="37">
        <v>44588</v>
      </c>
      <c r="AC121" s="38">
        <v>40320000</v>
      </c>
      <c r="AD121" s="450">
        <v>404</v>
      </c>
      <c r="AE121" s="39">
        <v>44592</v>
      </c>
      <c r="AF121" s="98">
        <v>20160000</v>
      </c>
      <c r="AG121" s="29">
        <v>20160000</v>
      </c>
      <c r="AH121" s="313">
        <v>20160000</v>
      </c>
      <c r="AI121" s="327">
        <v>1</v>
      </c>
      <c r="AJ121" s="315">
        <v>44588</v>
      </c>
      <c r="AK121" s="30">
        <v>44593</v>
      </c>
      <c r="AL121" s="30">
        <v>44773</v>
      </c>
      <c r="AM121" s="136" t="s">
        <v>18</v>
      </c>
      <c r="AN121" s="136" t="s">
        <v>18</v>
      </c>
      <c r="AO121" s="136" t="s">
        <v>18</v>
      </c>
      <c r="AP121" s="54" t="s">
        <v>18</v>
      </c>
      <c r="AQ121" s="54" t="s">
        <v>18</v>
      </c>
      <c r="AR121" s="54" t="s">
        <v>18</v>
      </c>
      <c r="AS121" s="54" t="s">
        <v>18</v>
      </c>
      <c r="AT121" s="54" t="s">
        <v>18</v>
      </c>
      <c r="AU121" s="53" t="s">
        <v>18</v>
      </c>
      <c r="AV121" s="53" t="s">
        <v>18</v>
      </c>
      <c r="AW121" s="53" t="s">
        <v>18</v>
      </c>
      <c r="AX121" s="53" t="s">
        <v>18</v>
      </c>
      <c r="AY121" s="53" t="s">
        <v>18</v>
      </c>
      <c r="AZ121" s="53" t="s">
        <v>18</v>
      </c>
      <c r="BA121" s="53" t="s">
        <v>18</v>
      </c>
      <c r="BB121" s="53" t="s">
        <v>18</v>
      </c>
      <c r="BC121" s="53" t="s">
        <v>18</v>
      </c>
      <c r="BD121" s="53" t="s">
        <v>18</v>
      </c>
      <c r="BE121" s="120"/>
      <c r="BF121" s="120"/>
      <c r="BG121" s="120"/>
      <c r="BH121" s="120"/>
      <c r="BI121" s="33" t="s">
        <v>19</v>
      </c>
      <c r="BJ121" s="33" t="s">
        <v>19</v>
      </c>
      <c r="BK121" s="33" t="s">
        <v>19</v>
      </c>
      <c r="BL121" s="33"/>
      <c r="BM121" s="314"/>
      <c r="BN121" s="56" t="s">
        <v>191</v>
      </c>
      <c r="BO121" s="56" t="s">
        <v>1182</v>
      </c>
      <c r="BP121" s="39">
        <v>44959</v>
      </c>
      <c r="BQ121" s="317" t="s">
        <v>155</v>
      </c>
      <c r="BR121" s="501"/>
      <c r="BS121" s="318" t="s">
        <v>922</v>
      </c>
      <c r="BT121" s="33">
        <v>68821</v>
      </c>
      <c r="BU121" s="33"/>
      <c r="BV121" s="33"/>
      <c r="BW121" s="33"/>
      <c r="BX121" s="33"/>
      <c r="BY121" s="33">
        <v>1</v>
      </c>
      <c r="BZ121" s="33">
        <v>1</v>
      </c>
      <c r="CA121" s="33">
        <v>1</v>
      </c>
      <c r="CB121" s="33" t="s">
        <v>158</v>
      </c>
      <c r="CC121" s="33" t="s">
        <v>158</v>
      </c>
      <c r="CD121" s="361">
        <v>44773</v>
      </c>
      <c r="CE121" s="578" t="s">
        <v>31</v>
      </c>
    </row>
    <row r="122" spans="1:83">
      <c r="A122" s="571">
        <v>117</v>
      </c>
      <c r="B122" s="517"/>
      <c r="C122" s="65" t="s">
        <v>1183</v>
      </c>
      <c r="D122" s="33">
        <v>2022</v>
      </c>
      <c r="E122" s="33" t="s">
        <v>140</v>
      </c>
      <c r="F122" s="20" t="s">
        <v>1184</v>
      </c>
      <c r="G122" s="26" t="s">
        <v>1185</v>
      </c>
      <c r="H122" s="1" t="s">
        <v>143</v>
      </c>
      <c r="I122" s="1" t="s">
        <v>144</v>
      </c>
      <c r="J122" s="33" t="s">
        <v>145</v>
      </c>
      <c r="K122" s="33" t="s">
        <v>146</v>
      </c>
      <c r="L122" s="345" t="s">
        <v>1186</v>
      </c>
      <c r="M122" s="10" t="s">
        <v>596</v>
      </c>
      <c r="N122" s="14">
        <v>2190</v>
      </c>
      <c r="O122" s="14"/>
      <c r="P122" s="20">
        <v>1131084170</v>
      </c>
      <c r="Q122" s="1" t="s">
        <v>1187</v>
      </c>
      <c r="R122" s="1" t="s">
        <v>150</v>
      </c>
      <c r="S122" s="310" t="s">
        <v>1188</v>
      </c>
      <c r="T122" s="310">
        <v>3007986200</v>
      </c>
      <c r="U122" s="344">
        <v>0</v>
      </c>
      <c r="V122" s="311">
        <v>27720000</v>
      </c>
      <c r="W122" s="118">
        <f t="shared" si="4"/>
        <v>4620000</v>
      </c>
      <c r="X122" s="118">
        <f t="shared" si="5"/>
        <v>154000</v>
      </c>
      <c r="Y122" s="312">
        <v>180</v>
      </c>
      <c r="Z122" s="312">
        <v>6</v>
      </c>
      <c r="AA122" s="36">
        <v>355</v>
      </c>
      <c r="AB122" s="37">
        <v>44588</v>
      </c>
      <c r="AC122" s="38">
        <v>27720000</v>
      </c>
      <c r="AD122" s="450">
        <v>403</v>
      </c>
      <c r="AE122" s="39">
        <v>44592</v>
      </c>
      <c r="AF122" s="98">
        <v>27720000</v>
      </c>
      <c r="AG122" s="29">
        <v>27720000</v>
      </c>
      <c r="AH122" s="116">
        <v>27258000</v>
      </c>
      <c r="AI122" s="325">
        <v>0.98329999999999995</v>
      </c>
      <c r="AJ122" s="315">
        <v>44588</v>
      </c>
      <c r="AK122" s="30">
        <v>44593</v>
      </c>
      <c r="AL122" s="30">
        <v>44773</v>
      </c>
      <c r="AM122" s="136" t="s">
        <v>18</v>
      </c>
      <c r="AN122" s="136" t="s">
        <v>18</v>
      </c>
      <c r="AO122" s="136" t="s">
        <v>18</v>
      </c>
      <c r="AP122" s="54" t="s">
        <v>18</v>
      </c>
      <c r="AQ122" s="54" t="s">
        <v>18</v>
      </c>
      <c r="AR122" s="54" t="s">
        <v>18</v>
      </c>
      <c r="AS122" s="54" t="s">
        <v>18</v>
      </c>
      <c r="AT122" s="54" t="s">
        <v>18</v>
      </c>
      <c r="AU122" s="53" t="s">
        <v>18</v>
      </c>
      <c r="AV122" s="53" t="s">
        <v>18</v>
      </c>
      <c r="AW122" s="53" t="s">
        <v>18</v>
      </c>
      <c r="AX122" s="53" t="s">
        <v>18</v>
      </c>
      <c r="AY122" s="53" t="s">
        <v>18</v>
      </c>
      <c r="AZ122" s="53" t="s">
        <v>18</v>
      </c>
      <c r="BA122" s="53" t="s">
        <v>18</v>
      </c>
      <c r="BB122" s="53" t="s">
        <v>18</v>
      </c>
      <c r="BC122" s="53" t="s">
        <v>18</v>
      </c>
      <c r="BD122" s="53" t="s">
        <v>18</v>
      </c>
      <c r="BE122" s="120"/>
      <c r="BF122" s="120"/>
      <c r="BG122" s="120"/>
      <c r="BH122" s="120"/>
      <c r="BI122" s="33" t="s">
        <v>19</v>
      </c>
      <c r="BJ122" s="33" t="s">
        <v>19</v>
      </c>
      <c r="BK122" s="33" t="s">
        <v>19</v>
      </c>
      <c r="BL122" s="33"/>
      <c r="BM122" s="314"/>
      <c r="BN122" s="56" t="s">
        <v>191</v>
      </c>
      <c r="BO122" s="56" t="s">
        <v>1189</v>
      </c>
      <c r="BP122" s="39">
        <v>44959</v>
      </c>
      <c r="BQ122" s="317" t="s">
        <v>450</v>
      </c>
      <c r="BR122" s="501"/>
      <c r="BS122" s="318" t="s">
        <v>922</v>
      </c>
      <c r="BT122" s="33">
        <v>69996</v>
      </c>
      <c r="BU122" s="33"/>
      <c r="BV122" s="33"/>
      <c r="BW122" s="33"/>
      <c r="BX122" s="33"/>
      <c r="BY122" s="33">
        <v>1</v>
      </c>
      <c r="BZ122" s="33">
        <v>1</v>
      </c>
      <c r="CA122" s="33">
        <v>1</v>
      </c>
      <c r="CB122" s="33" t="s">
        <v>158</v>
      </c>
      <c r="CC122" s="33" t="s">
        <v>158</v>
      </c>
      <c r="CD122" s="361">
        <v>44773</v>
      </c>
      <c r="CE122" s="578" t="s">
        <v>31</v>
      </c>
    </row>
    <row r="123" spans="1:83">
      <c r="A123" s="571">
        <v>118</v>
      </c>
      <c r="B123" s="517"/>
      <c r="C123" s="65" t="s">
        <v>1190</v>
      </c>
      <c r="D123" s="33">
        <v>2022</v>
      </c>
      <c r="E123" s="33" t="s">
        <v>140</v>
      </c>
      <c r="F123" s="20" t="s">
        <v>1191</v>
      </c>
      <c r="G123" s="26" t="s">
        <v>1192</v>
      </c>
      <c r="H123" s="1" t="s">
        <v>143</v>
      </c>
      <c r="I123" s="1" t="s">
        <v>144</v>
      </c>
      <c r="J123" s="33" t="s">
        <v>145</v>
      </c>
      <c r="K123" s="33" t="s">
        <v>146</v>
      </c>
      <c r="L123" s="345" t="s">
        <v>1193</v>
      </c>
      <c r="M123" s="10" t="s">
        <v>596</v>
      </c>
      <c r="N123" s="14">
        <v>2190</v>
      </c>
      <c r="O123" s="14"/>
      <c r="P123" s="20">
        <v>1023898578</v>
      </c>
      <c r="Q123" s="1" t="s">
        <v>1194</v>
      </c>
      <c r="R123" s="1" t="s">
        <v>150</v>
      </c>
      <c r="S123" s="310" t="s">
        <v>1195</v>
      </c>
      <c r="T123" s="310">
        <v>3115447057</v>
      </c>
      <c r="U123" s="78" t="s">
        <v>1196</v>
      </c>
      <c r="V123" s="311">
        <v>50820000</v>
      </c>
      <c r="W123" s="118">
        <f t="shared" si="4"/>
        <v>4620000</v>
      </c>
      <c r="X123" s="118">
        <f t="shared" si="5"/>
        <v>154000</v>
      </c>
      <c r="Y123" s="312">
        <v>330</v>
      </c>
      <c r="Z123" s="312">
        <v>11</v>
      </c>
      <c r="AA123" s="36">
        <v>353</v>
      </c>
      <c r="AB123" s="37">
        <v>44588</v>
      </c>
      <c r="AC123" s="38">
        <v>50820000</v>
      </c>
      <c r="AD123" s="450">
        <v>402</v>
      </c>
      <c r="AE123" s="39">
        <v>44592</v>
      </c>
      <c r="AF123" s="98">
        <v>50820000</v>
      </c>
      <c r="AG123" s="29">
        <v>50820000</v>
      </c>
      <c r="AH123" s="116">
        <v>46200000</v>
      </c>
      <c r="AI123" s="325">
        <v>0.90910000000000002</v>
      </c>
      <c r="AJ123" s="30">
        <v>44588</v>
      </c>
      <c r="AK123" s="30">
        <v>44593</v>
      </c>
      <c r="AL123" s="30">
        <v>44926</v>
      </c>
      <c r="AM123" s="136" t="s">
        <v>18</v>
      </c>
      <c r="AN123" s="136" t="s">
        <v>18</v>
      </c>
      <c r="AO123" s="136" t="s">
        <v>18</v>
      </c>
      <c r="AP123" s="54" t="s">
        <v>18</v>
      </c>
      <c r="AQ123" s="54" t="s">
        <v>18</v>
      </c>
      <c r="AR123" s="54" t="s">
        <v>18</v>
      </c>
      <c r="AS123" s="54" t="s">
        <v>18</v>
      </c>
      <c r="AT123" s="54" t="s">
        <v>18</v>
      </c>
      <c r="AU123" s="53" t="s">
        <v>18</v>
      </c>
      <c r="AV123" s="53" t="s">
        <v>18</v>
      </c>
      <c r="AW123" s="53" t="s">
        <v>18</v>
      </c>
      <c r="AX123" s="53" t="s">
        <v>18</v>
      </c>
      <c r="AY123" s="53" t="s">
        <v>18</v>
      </c>
      <c r="AZ123" s="53" t="s">
        <v>18</v>
      </c>
      <c r="BA123" s="53" t="s">
        <v>18</v>
      </c>
      <c r="BB123" s="53" t="s">
        <v>18</v>
      </c>
      <c r="BC123" s="53" t="s">
        <v>18</v>
      </c>
      <c r="BD123" s="53" t="s">
        <v>18</v>
      </c>
      <c r="BE123" s="120"/>
      <c r="BF123" s="120"/>
      <c r="BG123" s="120"/>
      <c r="BH123" s="120"/>
      <c r="BI123" s="33" t="s">
        <v>19</v>
      </c>
      <c r="BJ123" s="33" t="s">
        <v>19</v>
      </c>
      <c r="BK123" s="33" t="s">
        <v>19</v>
      </c>
      <c r="BL123" s="33"/>
      <c r="BM123" s="314"/>
      <c r="BN123" s="56" t="s">
        <v>191</v>
      </c>
      <c r="BO123" s="56" t="s">
        <v>1197</v>
      </c>
      <c r="BP123" s="39">
        <v>45117</v>
      </c>
      <c r="BQ123" s="317" t="s">
        <v>460</v>
      </c>
      <c r="BR123" s="501"/>
      <c r="BS123" s="318" t="s">
        <v>922</v>
      </c>
      <c r="BT123" s="33">
        <v>70005</v>
      </c>
      <c r="BU123" s="33"/>
      <c r="BV123" s="33"/>
      <c r="BW123" s="33"/>
      <c r="BX123" s="33"/>
      <c r="BY123" s="33">
        <v>1</v>
      </c>
      <c r="BZ123" s="33">
        <v>1</v>
      </c>
      <c r="CA123" s="33">
        <v>1</v>
      </c>
      <c r="CB123" s="33" t="s">
        <v>157</v>
      </c>
      <c r="CC123" s="33" t="s">
        <v>158</v>
      </c>
      <c r="CD123" s="361">
        <v>44926</v>
      </c>
      <c r="CE123" s="579" t="s">
        <v>1198</v>
      </c>
    </row>
    <row r="124" spans="1:83">
      <c r="A124" s="571">
        <v>119</v>
      </c>
      <c r="B124" s="517"/>
      <c r="C124" s="65" t="s">
        <v>1199</v>
      </c>
      <c r="D124" s="33">
        <v>2022</v>
      </c>
      <c r="E124" s="33" t="s">
        <v>140</v>
      </c>
      <c r="F124" s="20" t="s">
        <v>1200</v>
      </c>
      <c r="G124" s="26" t="s">
        <v>1201</v>
      </c>
      <c r="H124" s="1" t="s">
        <v>143</v>
      </c>
      <c r="I124" s="1" t="s">
        <v>144</v>
      </c>
      <c r="J124" s="33" t="s">
        <v>145</v>
      </c>
      <c r="K124" s="33" t="s">
        <v>146</v>
      </c>
      <c r="L124" s="345" t="s">
        <v>1202</v>
      </c>
      <c r="M124" s="10" t="s">
        <v>163</v>
      </c>
      <c r="N124" s="14">
        <v>2198</v>
      </c>
      <c r="O124" s="14" t="s">
        <v>149</v>
      </c>
      <c r="P124" s="321">
        <v>1020773830</v>
      </c>
      <c r="Q124" s="1" t="s">
        <v>1203</v>
      </c>
      <c r="R124" s="1" t="s">
        <v>150</v>
      </c>
      <c r="S124" s="310" t="s">
        <v>1204</v>
      </c>
      <c r="T124" s="310">
        <v>3154079706</v>
      </c>
      <c r="U124" s="78" t="s">
        <v>1205</v>
      </c>
      <c r="V124" s="311">
        <v>43200000</v>
      </c>
      <c r="W124" s="118">
        <f>(V124/Z124)</f>
        <v>5400000</v>
      </c>
      <c r="X124" s="118">
        <f>(V124/Y124)</f>
        <v>180000</v>
      </c>
      <c r="Y124" s="312">
        <v>240</v>
      </c>
      <c r="Z124" s="312">
        <v>8</v>
      </c>
      <c r="AA124" s="36">
        <v>293</v>
      </c>
      <c r="AB124" s="37">
        <v>44574</v>
      </c>
      <c r="AC124" s="38">
        <v>43200000</v>
      </c>
      <c r="AD124" s="450">
        <v>392</v>
      </c>
      <c r="AE124" s="39">
        <v>44589</v>
      </c>
      <c r="AF124" s="98">
        <v>43200000</v>
      </c>
      <c r="AG124" s="29">
        <v>43200000</v>
      </c>
      <c r="AH124" s="116">
        <v>37800000</v>
      </c>
      <c r="AI124" s="325">
        <v>0.875</v>
      </c>
      <c r="AJ124" s="30">
        <v>44588</v>
      </c>
      <c r="AK124" s="30">
        <v>44593</v>
      </c>
      <c r="AL124" s="30">
        <v>44834</v>
      </c>
      <c r="AM124" s="136" t="s">
        <v>18</v>
      </c>
      <c r="AN124" s="136" t="s">
        <v>18</v>
      </c>
      <c r="AO124" s="136" t="s">
        <v>18</v>
      </c>
      <c r="AP124" s="54" t="s">
        <v>18</v>
      </c>
      <c r="AQ124" s="54" t="s">
        <v>18</v>
      </c>
      <c r="AR124" s="54" t="s">
        <v>18</v>
      </c>
      <c r="AS124" s="54" t="s">
        <v>18</v>
      </c>
      <c r="AT124" s="54" t="s">
        <v>18</v>
      </c>
      <c r="AU124" s="53" t="s">
        <v>18</v>
      </c>
      <c r="AV124" s="53" t="s">
        <v>18</v>
      </c>
      <c r="AW124" s="53" t="s">
        <v>18</v>
      </c>
      <c r="AX124" s="53" t="s">
        <v>18</v>
      </c>
      <c r="AY124" s="53" t="s">
        <v>18</v>
      </c>
      <c r="AZ124" s="53" t="s">
        <v>18</v>
      </c>
      <c r="BA124" s="53" t="s">
        <v>18</v>
      </c>
      <c r="BB124" s="53" t="s">
        <v>18</v>
      </c>
      <c r="BC124" s="53" t="s">
        <v>18</v>
      </c>
      <c r="BD124" s="53" t="s">
        <v>18</v>
      </c>
      <c r="BE124" s="120"/>
      <c r="BF124" s="120"/>
      <c r="BG124" s="120"/>
      <c r="BH124" s="120"/>
      <c r="BI124" s="3" t="s">
        <v>19</v>
      </c>
      <c r="BJ124" s="3" t="s">
        <v>19</v>
      </c>
      <c r="BK124" s="3" t="s">
        <v>19</v>
      </c>
      <c r="BL124" s="33"/>
      <c r="BM124" s="314"/>
      <c r="BN124" s="56" t="s">
        <v>991</v>
      </c>
      <c r="BO124" s="56" t="s">
        <v>1206</v>
      </c>
      <c r="BP124" s="39">
        <v>45017</v>
      </c>
      <c r="BQ124" s="317" t="s">
        <v>169</v>
      </c>
      <c r="BR124" s="501"/>
      <c r="BS124" s="318" t="s">
        <v>182</v>
      </c>
      <c r="BT124" s="33">
        <v>67695</v>
      </c>
      <c r="BU124" s="33"/>
      <c r="BV124" s="33"/>
      <c r="BW124" s="33"/>
      <c r="BX124" s="33"/>
      <c r="BY124" s="33">
        <v>1</v>
      </c>
      <c r="BZ124" s="33">
        <v>1</v>
      </c>
      <c r="CA124" s="33">
        <v>1</v>
      </c>
      <c r="CB124" s="33" t="s">
        <v>157</v>
      </c>
      <c r="CC124" s="33" t="s">
        <v>158</v>
      </c>
      <c r="CD124" s="360">
        <v>44834</v>
      </c>
      <c r="CE124" s="579" t="s">
        <v>1198</v>
      </c>
    </row>
    <row r="125" spans="1:83">
      <c r="A125" s="571">
        <v>120</v>
      </c>
      <c r="B125" s="517"/>
      <c r="C125" s="65" t="s">
        <v>1207</v>
      </c>
      <c r="D125" s="33">
        <v>2022</v>
      </c>
      <c r="E125" s="33" t="s">
        <v>140</v>
      </c>
      <c r="F125" s="20" t="s">
        <v>1208</v>
      </c>
      <c r="G125" s="26" t="s">
        <v>1209</v>
      </c>
      <c r="H125" s="1" t="s">
        <v>143</v>
      </c>
      <c r="I125" s="1" t="s">
        <v>210</v>
      </c>
      <c r="J125" s="33" t="s">
        <v>145</v>
      </c>
      <c r="K125" s="33" t="s">
        <v>146</v>
      </c>
      <c r="L125" s="345" t="s">
        <v>1210</v>
      </c>
      <c r="M125" s="10" t="s">
        <v>337</v>
      </c>
      <c r="N125" s="14">
        <v>2198</v>
      </c>
      <c r="O125" s="14" t="s">
        <v>149</v>
      </c>
      <c r="P125" s="20">
        <v>1023891911</v>
      </c>
      <c r="Q125" s="1" t="s">
        <v>1211</v>
      </c>
      <c r="R125" s="1" t="s">
        <v>150</v>
      </c>
      <c r="S125" s="310" t="s">
        <v>1212</v>
      </c>
      <c r="T125" s="310">
        <v>3112909864</v>
      </c>
      <c r="U125" s="78" t="s">
        <v>1213</v>
      </c>
      <c r="V125" s="311">
        <v>16740000</v>
      </c>
      <c r="W125" s="118">
        <f t="shared" si="4"/>
        <v>2790000</v>
      </c>
      <c r="X125" s="118">
        <f t="shared" si="5"/>
        <v>93000</v>
      </c>
      <c r="Y125" s="312">
        <v>180</v>
      </c>
      <c r="Z125" s="312">
        <v>6</v>
      </c>
      <c r="AA125" s="36">
        <v>351</v>
      </c>
      <c r="AB125" s="37">
        <v>44588</v>
      </c>
      <c r="AC125" s="38">
        <v>33480000</v>
      </c>
      <c r="AD125" s="450">
        <v>401</v>
      </c>
      <c r="AE125" s="39">
        <v>44592</v>
      </c>
      <c r="AF125" s="98">
        <v>16740000</v>
      </c>
      <c r="AG125" s="29">
        <v>16740000</v>
      </c>
      <c r="AH125" s="313">
        <v>16740000</v>
      </c>
      <c r="AI125" s="327">
        <v>1</v>
      </c>
      <c r="AJ125" s="315">
        <v>44588</v>
      </c>
      <c r="AK125" s="30">
        <v>44593</v>
      </c>
      <c r="AL125" s="30">
        <v>44773</v>
      </c>
      <c r="AM125" s="136" t="s">
        <v>18</v>
      </c>
      <c r="AN125" s="136" t="s">
        <v>18</v>
      </c>
      <c r="AO125" s="136" t="s">
        <v>18</v>
      </c>
      <c r="AP125" s="54" t="s">
        <v>18</v>
      </c>
      <c r="AQ125" s="54" t="s">
        <v>18</v>
      </c>
      <c r="AR125" s="54" t="s">
        <v>18</v>
      </c>
      <c r="AS125" s="54" t="s">
        <v>18</v>
      </c>
      <c r="AT125" s="54" t="s">
        <v>18</v>
      </c>
      <c r="AU125" s="53" t="s">
        <v>18</v>
      </c>
      <c r="AV125" s="53" t="s">
        <v>18</v>
      </c>
      <c r="AW125" s="53" t="s">
        <v>18</v>
      </c>
      <c r="AX125" s="53" t="s">
        <v>18</v>
      </c>
      <c r="AY125" s="53" t="s">
        <v>18</v>
      </c>
      <c r="AZ125" s="53" t="s">
        <v>18</v>
      </c>
      <c r="BA125" s="53" t="s">
        <v>18</v>
      </c>
      <c r="BB125" s="53" t="s">
        <v>18</v>
      </c>
      <c r="BC125" s="53" t="s">
        <v>18</v>
      </c>
      <c r="BD125" s="53" t="s">
        <v>18</v>
      </c>
      <c r="BE125" s="120"/>
      <c r="BF125" s="120"/>
      <c r="BG125" s="120"/>
      <c r="BH125" s="120"/>
      <c r="BI125" s="3" t="s">
        <v>19</v>
      </c>
      <c r="BJ125" s="3" t="s">
        <v>19</v>
      </c>
      <c r="BK125" s="3" t="s">
        <v>19</v>
      </c>
      <c r="BL125" s="33"/>
      <c r="BM125" s="314"/>
      <c r="BN125" s="56" t="s">
        <v>191</v>
      </c>
      <c r="BO125" s="56" t="s">
        <v>1214</v>
      </c>
      <c r="BP125" s="39">
        <v>44957</v>
      </c>
      <c r="BQ125" s="317" t="s">
        <v>905</v>
      </c>
      <c r="BR125" s="501"/>
      <c r="BS125" s="318" t="s">
        <v>922</v>
      </c>
      <c r="BT125" s="33">
        <v>68793</v>
      </c>
      <c r="BU125" s="33"/>
      <c r="BV125" s="33"/>
      <c r="BW125" s="33"/>
      <c r="BX125" s="33"/>
      <c r="BY125" s="33">
        <v>1</v>
      </c>
      <c r="BZ125" s="33">
        <v>1</v>
      </c>
      <c r="CA125" s="33">
        <v>1</v>
      </c>
      <c r="CB125" s="33" t="s">
        <v>158</v>
      </c>
      <c r="CC125" s="33" t="s">
        <v>158</v>
      </c>
      <c r="CD125" s="360">
        <v>44773</v>
      </c>
      <c r="CE125" s="578" t="s">
        <v>31</v>
      </c>
    </row>
    <row r="126" spans="1:83">
      <c r="A126" s="571">
        <v>121</v>
      </c>
      <c r="B126" s="517"/>
      <c r="C126" s="65" t="s">
        <v>1215</v>
      </c>
      <c r="D126" s="33">
        <v>2022</v>
      </c>
      <c r="E126" s="33" t="s">
        <v>140</v>
      </c>
      <c r="F126" s="20" t="s">
        <v>1216</v>
      </c>
      <c r="G126" s="26" t="s">
        <v>1217</v>
      </c>
      <c r="H126" s="1" t="s">
        <v>143</v>
      </c>
      <c r="I126" s="1" t="s">
        <v>210</v>
      </c>
      <c r="J126" s="33" t="s">
        <v>145</v>
      </c>
      <c r="K126" s="33" t="s">
        <v>146</v>
      </c>
      <c r="L126" s="345" t="s">
        <v>1218</v>
      </c>
      <c r="M126" s="10" t="s">
        <v>1219</v>
      </c>
      <c r="N126" s="14">
        <v>2189</v>
      </c>
      <c r="O126" s="14"/>
      <c r="P126" s="321">
        <v>1013646511</v>
      </c>
      <c r="Q126" s="1" t="s">
        <v>1220</v>
      </c>
      <c r="R126" s="1" t="s">
        <v>150</v>
      </c>
      <c r="S126" s="310" t="s">
        <v>1221</v>
      </c>
      <c r="T126" s="310">
        <v>3123643401</v>
      </c>
      <c r="U126" s="344">
        <v>0</v>
      </c>
      <c r="V126" s="311">
        <v>11340000</v>
      </c>
      <c r="W126" s="118">
        <f t="shared" si="4"/>
        <v>1890000</v>
      </c>
      <c r="X126" s="118">
        <f t="shared" si="5"/>
        <v>63000</v>
      </c>
      <c r="Y126" s="312">
        <v>180</v>
      </c>
      <c r="Z126" s="312">
        <v>6</v>
      </c>
      <c r="AA126" s="36">
        <v>345</v>
      </c>
      <c r="AB126" s="37">
        <v>44587</v>
      </c>
      <c r="AC126" s="38">
        <v>11862000</v>
      </c>
      <c r="AD126" s="450">
        <v>391</v>
      </c>
      <c r="AE126" s="39">
        <v>44589</v>
      </c>
      <c r="AF126" s="98">
        <v>11862000</v>
      </c>
      <c r="AG126" s="29">
        <v>11340000</v>
      </c>
      <c r="AH126" s="313">
        <v>11340000</v>
      </c>
      <c r="AI126" s="327">
        <v>1</v>
      </c>
      <c r="AJ126" s="315">
        <v>44588</v>
      </c>
      <c r="AK126" s="30">
        <v>44593</v>
      </c>
      <c r="AL126" s="30">
        <v>44773</v>
      </c>
      <c r="AM126" s="136" t="s">
        <v>18</v>
      </c>
      <c r="AN126" s="136" t="s">
        <v>18</v>
      </c>
      <c r="AO126" s="136" t="s">
        <v>18</v>
      </c>
      <c r="AP126" s="54" t="s">
        <v>18</v>
      </c>
      <c r="AQ126" s="54" t="s">
        <v>18</v>
      </c>
      <c r="AR126" s="54" t="s">
        <v>18</v>
      </c>
      <c r="AS126" s="54" t="s">
        <v>18</v>
      </c>
      <c r="AT126" s="54" t="s">
        <v>18</v>
      </c>
      <c r="AU126" s="53" t="s">
        <v>18</v>
      </c>
      <c r="AV126" s="53" t="s">
        <v>18</v>
      </c>
      <c r="AW126" s="53" t="s">
        <v>18</v>
      </c>
      <c r="AX126" s="53" t="s">
        <v>18</v>
      </c>
      <c r="AY126" s="53" t="s">
        <v>18</v>
      </c>
      <c r="AZ126" s="53" t="s">
        <v>18</v>
      </c>
      <c r="BA126" s="53" t="s">
        <v>18</v>
      </c>
      <c r="BB126" s="53" t="s">
        <v>18</v>
      </c>
      <c r="BC126" s="53" t="s">
        <v>18</v>
      </c>
      <c r="BD126" s="53" t="s">
        <v>18</v>
      </c>
      <c r="BE126" s="120"/>
      <c r="BF126" s="120"/>
      <c r="BG126" s="120"/>
      <c r="BH126" s="120"/>
      <c r="BI126" s="3" t="s">
        <v>19</v>
      </c>
      <c r="BJ126" s="3" t="s">
        <v>19</v>
      </c>
      <c r="BK126" s="3" t="s">
        <v>19</v>
      </c>
      <c r="BL126" s="33"/>
      <c r="BM126" s="314"/>
      <c r="BN126" s="56" t="s">
        <v>191</v>
      </c>
      <c r="BO126" s="56" t="s">
        <v>1222</v>
      </c>
      <c r="BP126" s="39">
        <v>44957</v>
      </c>
      <c r="BQ126" s="317" t="s">
        <v>1103</v>
      </c>
      <c r="BR126" s="501"/>
      <c r="BS126" s="318" t="s">
        <v>182</v>
      </c>
      <c r="BT126" s="33">
        <v>68245</v>
      </c>
      <c r="BU126" s="33"/>
      <c r="BV126" s="33"/>
      <c r="BW126" s="33"/>
      <c r="BX126" s="33"/>
      <c r="BY126" s="33">
        <v>1</v>
      </c>
      <c r="BZ126" s="33">
        <v>1</v>
      </c>
      <c r="CA126" s="33">
        <v>1</v>
      </c>
      <c r="CB126" s="33" t="s">
        <v>158</v>
      </c>
      <c r="CC126" s="33" t="s">
        <v>158</v>
      </c>
      <c r="CD126" s="360">
        <v>44773</v>
      </c>
      <c r="CE126" s="578" t="s">
        <v>31</v>
      </c>
    </row>
    <row r="127" spans="1:83" ht="13.5" customHeight="1">
      <c r="A127" s="571">
        <v>122</v>
      </c>
      <c r="B127" s="517"/>
      <c r="C127" s="65" t="s">
        <v>1223</v>
      </c>
      <c r="D127" s="33">
        <v>2022</v>
      </c>
      <c r="E127" s="33" t="s">
        <v>140</v>
      </c>
      <c r="F127" s="20" t="s">
        <v>1224</v>
      </c>
      <c r="G127" s="26" t="s">
        <v>1225</v>
      </c>
      <c r="H127" s="1" t="s">
        <v>143</v>
      </c>
      <c r="I127" s="1" t="s">
        <v>210</v>
      </c>
      <c r="J127" s="33" t="s">
        <v>145</v>
      </c>
      <c r="K127" s="33" t="s">
        <v>146</v>
      </c>
      <c r="L127" s="345" t="s">
        <v>1226</v>
      </c>
      <c r="M127" s="10" t="s">
        <v>163</v>
      </c>
      <c r="N127" s="14">
        <v>2198</v>
      </c>
      <c r="O127" s="14" t="s">
        <v>149</v>
      </c>
      <c r="P127" s="20">
        <v>79558171</v>
      </c>
      <c r="Q127" s="1" t="s">
        <v>1227</v>
      </c>
      <c r="R127" s="1" t="s">
        <v>150</v>
      </c>
      <c r="S127" s="310" t="s">
        <v>1228</v>
      </c>
      <c r="T127" s="310">
        <v>3125295863</v>
      </c>
      <c r="U127" s="78" t="s">
        <v>1229</v>
      </c>
      <c r="V127" s="311">
        <v>11160000</v>
      </c>
      <c r="W127" s="118">
        <f t="shared" si="4"/>
        <v>1860000</v>
      </c>
      <c r="X127" s="118">
        <f t="shared" si="5"/>
        <v>62000</v>
      </c>
      <c r="Y127" s="312">
        <v>180</v>
      </c>
      <c r="Z127" s="312">
        <v>6</v>
      </c>
      <c r="AA127" s="36">
        <v>308</v>
      </c>
      <c r="AB127" s="37">
        <v>44574</v>
      </c>
      <c r="AC127" s="38">
        <v>33480000</v>
      </c>
      <c r="AD127" s="450">
        <v>385</v>
      </c>
      <c r="AE127" s="39">
        <v>44589</v>
      </c>
      <c r="AF127" s="98">
        <v>11160000</v>
      </c>
      <c r="AG127" s="29">
        <v>11160000</v>
      </c>
      <c r="AH127" s="116">
        <v>11124064</v>
      </c>
      <c r="AI127" s="325">
        <v>0.99680000000000002</v>
      </c>
      <c r="AJ127" s="315">
        <v>44588</v>
      </c>
      <c r="AK127" s="30">
        <v>44593</v>
      </c>
      <c r="AL127" s="30">
        <v>44773</v>
      </c>
      <c r="AM127" s="136" t="s">
        <v>18</v>
      </c>
      <c r="AN127" s="136" t="s">
        <v>18</v>
      </c>
      <c r="AO127" s="136" t="s">
        <v>18</v>
      </c>
      <c r="AP127" s="54" t="s">
        <v>18</v>
      </c>
      <c r="AQ127" s="54" t="s">
        <v>18</v>
      </c>
      <c r="AR127" s="54" t="s">
        <v>18</v>
      </c>
      <c r="AS127" s="54" t="s">
        <v>18</v>
      </c>
      <c r="AT127" s="54" t="s">
        <v>18</v>
      </c>
      <c r="AU127" s="53" t="s">
        <v>18</v>
      </c>
      <c r="AV127" s="53" t="s">
        <v>18</v>
      </c>
      <c r="AW127" s="53" t="s">
        <v>18</v>
      </c>
      <c r="AX127" s="53" t="s">
        <v>18</v>
      </c>
      <c r="AY127" s="53" t="s">
        <v>18</v>
      </c>
      <c r="AZ127" s="53" t="s">
        <v>18</v>
      </c>
      <c r="BA127" s="53" t="s">
        <v>18</v>
      </c>
      <c r="BB127" s="53" t="s">
        <v>18</v>
      </c>
      <c r="BC127" s="53" t="s">
        <v>18</v>
      </c>
      <c r="BD127" s="53" t="s">
        <v>18</v>
      </c>
      <c r="BE127" s="120"/>
      <c r="BF127" s="120"/>
      <c r="BG127" s="120"/>
      <c r="BH127" s="120"/>
      <c r="BI127" s="3" t="s">
        <v>19</v>
      </c>
      <c r="BJ127" s="3" t="s">
        <v>19</v>
      </c>
      <c r="BK127" s="3" t="s">
        <v>19</v>
      </c>
      <c r="BL127" s="33"/>
      <c r="BM127" s="314"/>
      <c r="BN127" s="56" t="s">
        <v>191</v>
      </c>
      <c r="BO127" s="56" t="s">
        <v>1230</v>
      </c>
      <c r="BP127" s="39">
        <v>44961</v>
      </c>
      <c r="BQ127" s="317" t="s">
        <v>155</v>
      </c>
      <c r="BR127" s="501"/>
      <c r="BS127" s="318" t="s">
        <v>170</v>
      </c>
      <c r="BT127" s="33">
        <v>69416</v>
      </c>
      <c r="BU127" s="33"/>
      <c r="BV127" s="33"/>
      <c r="BW127" s="33"/>
      <c r="BX127" s="33"/>
      <c r="BY127" s="33">
        <v>1</v>
      </c>
      <c r="BZ127" s="33">
        <v>1</v>
      </c>
      <c r="CA127" s="33">
        <v>1</v>
      </c>
      <c r="CB127" s="33" t="s">
        <v>158</v>
      </c>
      <c r="CC127" s="33" t="s">
        <v>158</v>
      </c>
      <c r="CD127" s="360">
        <v>44773</v>
      </c>
      <c r="CE127" s="578" t="s">
        <v>31</v>
      </c>
    </row>
    <row r="128" spans="1:83">
      <c r="A128" s="571">
        <v>123</v>
      </c>
      <c r="B128" s="517"/>
      <c r="C128" s="65" t="s">
        <v>1231</v>
      </c>
      <c r="D128" s="33">
        <v>2022</v>
      </c>
      <c r="E128" s="33" t="s">
        <v>140</v>
      </c>
      <c r="F128" s="20" t="s">
        <v>1232</v>
      </c>
      <c r="G128" s="26" t="s">
        <v>1233</v>
      </c>
      <c r="H128" s="1" t="s">
        <v>143</v>
      </c>
      <c r="I128" s="1" t="s">
        <v>210</v>
      </c>
      <c r="J128" s="33" t="s">
        <v>145</v>
      </c>
      <c r="K128" s="33" t="s">
        <v>146</v>
      </c>
      <c r="L128" s="345" t="s">
        <v>1234</v>
      </c>
      <c r="M128" s="10" t="s">
        <v>380</v>
      </c>
      <c r="N128" s="14">
        <v>2189</v>
      </c>
      <c r="O128" s="14"/>
      <c r="P128" s="20">
        <v>93399784</v>
      </c>
      <c r="Q128" s="1" t="s">
        <v>1235</v>
      </c>
      <c r="R128" s="1" t="s">
        <v>150</v>
      </c>
      <c r="S128" s="1" t="s">
        <v>1236</v>
      </c>
      <c r="T128" s="310">
        <v>3202861807</v>
      </c>
      <c r="U128" s="78" t="s">
        <v>1237</v>
      </c>
      <c r="V128" s="311">
        <v>14760000</v>
      </c>
      <c r="W128" s="118">
        <f t="shared" si="4"/>
        <v>2460000</v>
      </c>
      <c r="X128" s="118">
        <f t="shared" si="5"/>
        <v>82000</v>
      </c>
      <c r="Y128" s="312">
        <v>180</v>
      </c>
      <c r="Z128" s="312">
        <v>6</v>
      </c>
      <c r="AA128" s="36">
        <v>344</v>
      </c>
      <c r="AB128" s="37">
        <v>44587</v>
      </c>
      <c r="AC128" s="38">
        <v>29520000</v>
      </c>
      <c r="AD128" s="450">
        <v>408</v>
      </c>
      <c r="AE128" s="39">
        <v>44593</v>
      </c>
      <c r="AF128" s="98">
        <v>14760000</v>
      </c>
      <c r="AG128" s="29">
        <v>14760000</v>
      </c>
      <c r="AH128" s="116">
        <v>14514000</v>
      </c>
      <c r="AI128" s="325">
        <v>0.98329999999999995</v>
      </c>
      <c r="AJ128" s="315">
        <v>44588</v>
      </c>
      <c r="AK128" s="30">
        <v>44594</v>
      </c>
      <c r="AL128" s="30">
        <v>44776</v>
      </c>
      <c r="AM128" s="136" t="s">
        <v>18</v>
      </c>
      <c r="AN128" s="136" t="s">
        <v>18</v>
      </c>
      <c r="AO128" s="136" t="s">
        <v>18</v>
      </c>
      <c r="AP128" s="54" t="s">
        <v>18</v>
      </c>
      <c r="AQ128" s="54" t="s">
        <v>18</v>
      </c>
      <c r="AR128" s="54" t="s">
        <v>18</v>
      </c>
      <c r="AS128" s="54" t="s">
        <v>18</v>
      </c>
      <c r="AT128" s="54" t="s">
        <v>18</v>
      </c>
      <c r="AU128" s="53" t="s">
        <v>18</v>
      </c>
      <c r="AV128" s="53" t="s">
        <v>18</v>
      </c>
      <c r="AW128" s="53" t="s">
        <v>18</v>
      </c>
      <c r="AX128" s="53" t="s">
        <v>18</v>
      </c>
      <c r="AY128" s="53" t="s">
        <v>18</v>
      </c>
      <c r="AZ128" s="53" t="s">
        <v>18</v>
      </c>
      <c r="BA128" s="53" t="s">
        <v>18</v>
      </c>
      <c r="BB128" s="53" t="s">
        <v>18</v>
      </c>
      <c r="BC128" s="53" t="s">
        <v>18</v>
      </c>
      <c r="BD128" s="53" t="s">
        <v>18</v>
      </c>
      <c r="BE128" s="120"/>
      <c r="BF128" s="120"/>
      <c r="BG128" s="120"/>
      <c r="BH128" s="120"/>
      <c r="BI128" s="3" t="s">
        <v>19</v>
      </c>
      <c r="BJ128" s="3" t="s">
        <v>19</v>
      </c>
      <c r="BK128" s="3" t="s">
        <v>19</v>
      </c>
      <c r="BL128" s="33"/>
      <c r="BM128" s="314"/>
      <c r="BN128" s="56" t="s">
        <v>191</v>
      </c>
      <c r="BO128" s="56" t="s">
        <v>1238</v>
      </c>
      <c r="BP128" s="39">
        <v>44961</v>
      </c>
      <c r="BQ128" s="317" t="s">
        <v>1013</v>
      </c>
      <c r="BR128" s="501"/>
      <c r="BS128" s="318" t="s">
        <v>216</v>
      </c>
      <c r="BT128" s="33">
        <v>68263</v>
      </c>
      <c r="BU128" s="33"/>
      <c r="BV128" s="33"/>
      <c r="BW128" s="33"/>
      <c r="BX128" s="33"/>
      <c r="BY128" s="33">
        <v>1</v>
      </c>
      <c r="BZ128" s="33">
        <v>1</v>
      </c>
      <c r="CA128" s="33">
        <v>1</v>
      </c>
      <c r="CB128" s="33" t="s">
        <v>158</v>
      </c>
      <c r="CC128" s="33" t="s">
        <v>158</v>
      </c>
      <c r="CD128" s="360">
        <v>44776</v>
      </c>
      <c r="CE128" s="574" t="s">
        <v>1239</v>
      </c>
    </row>
    <row r="129" spans="1:83">
      <c r="A129" s="571">
        <v>124</v>
      </c>
      <c r="B129" s="517"/>
      <c r="C129" s="65" t="s">
        <v>1240</v>
      </c>
      <c r="D129" s="33">
        <v>2022</v>
      </c>
      <c r="E129" s="33" t="s">
        <v>140</v>
      </c>
      <c r="F129" s="20" t="s">
        <v>1241</v>
      </c>
      <c r="G129" s="26" t="s">
        <v>1242</v>
      </c>
      <c r="H129" s="1" t="s">
        <v>143</v>
      </c>
      <c r="I129" s="1" t="s">
        <v>210</v>
      </c>
      <c r="J129" s="33" t="s">
        <v>145</v>
      </c>
      <c r="K129" s="33" t="s">
        <v>146</v>
      </c>
      <c r="L129" s="345" t="s">
        <v>220</v>
      </c>
      <c r="M129" s="10" t="s">
        <v>337</v>
      </c>
      <c r="N129" s="14">
        <v>2198</v>
      </c>
      <c r="O129" s="14" t="s">
        <v>149</v>
      </c>
      <c r="P129" s="20">
        <v>1000120198</v>
      </c>
      <c r="Q129" s="1" t="s">
        <v>1243</v>
      </c>
      <c r="R129" s="1" t="s">
        <v>150</v>
      </c>
      <c r="S129" s="310" t="s">
        <v>1244</v>
      </c>
      <c r="T129" s="310">
        <v>3202192063</v>
      </c>
      <c r="U129" s="344">
        <v>0</v>
      </c>
      <c r="V129" s="311">
        <v>19680000</v>
      </c>
      <c r="W129" s="118">
        <f t="shared" si="4"/>
        <v>2460000</v>
      </c>
      <c r="X129" s="118">
        <f t="shared" si="5"/>
        <v>82000</v>
      </c>
      <c r="Y129" s="312">
        <v>240</v>
      </c>
      <c r="Z129" s="312">
        <v>8</v>
      </c>
      <c r="AA129" s="36">
        <v>18</v>
      </c>
      <c r="AB129" s="37">
        <v>44572</v>
      </c>
      <c r="AC129" s="38">
        <v>236160000</v>
      </c>
      <c r="AD129" s="450">
        <v>395</v>
      </c>
      <c r="AE129" s="39">
        <v>44589</v>
      </c>
      <c r="AF129" s="98">
        <v>19680000</v>
      </c>
      <c r="AG129" s="29">
        <v>19680000</v>
      </c>
      <c r="AH129" s="313">
        <v>19680000</v>
      </c>
      <c r="AI129" s="327">
        <v>1</v>
      </c>
      <c r="AJ129" s="30">
        <v>44589</v>
      </c>
      <c r="AK129" s="30">
        <v>44593</v>
      </c>
      <c r="AL129" s="30">
        <v>44834</v>
      </c>
      <c r="AM129" s="136" t="s">
        <v>18</v>
      </c>
      <c r="AN129" s="136" t="s">
        <v>18</v>
      </c>
      <c r="AO129" s="136" t="s">
        <v>18</v>
      </c>
      <c r="AP129" s="54" t="s">
        <v>18</v>
      </c>
      <c r="AQ129" s="54" t="s">
        <v>18</v>
      </c>
      <c r="AR129" s="54" t="s">
        <v>18</v>
      </c>
      <c r="AS129" s="54" t="s">
        <v>18</v>
      </c>
      <c r="AT129" s="54" t="s">
        <v>18</v>
      </c>
      <c r="AU129" s="53" t="s">
        <v>18</v>
      </c>
      <c r="AV129" s="53" t="s">
        <v>18</v>
      </c>
      <c r="AW129" s="53" t="s">
        <v>18</v>
      </c>
      <c r="AX129" s="53" t="s">
        <v>18</v>
      </c>
      <c r="AY129" s="53" t="s">
        <v>18</v>
      </c>
      <c r="AZ129" s="53" t="s">
        <v>18</v>
      </c>
      <c r="BA129" s="53" t="s">
        <v>18</v>
      </c>
      <c r="BB129" s="53" t="s">
        <v>18</v>
      </c>
      <c r="BC129" s="53" t="s">
        <v>18</v>
      </c>
      <c r="BD129" s="53" t="s">
        <v>18</v>
      </c>
      <c r="BE129" s="120"/>
      <c r="BF129" s="120"/>
      <c r="BG129" s="120"/>
      <c r="BH129" s="120"/>
      <c r="BI129" s="3" t="s">
        <v>19</v>
      </c>
      <c r="BJ129" s="3" t="s">
        <v>19</v>
      </c>
      <c r="BK129" s="3" t="s">
        <v>19</v>
      </c>
      <c r="BL129" s="33"/>
      <c r="BM129" s="314"/>
      <c r="BN129" s="56" t="s">
        <v>191</v>
      </c>
      <c r="BO129" s="56" t="s">
        <v>1245</v>
      </c>
      <c r="BP129" s="39">
        <v>45016</v>
      </c>
      <c r="BQ129" s="317" t="s">
        <v>225</v>
      </c>
      <c r="BR129" s="501"/>
      <c r="BS129" s="318" t="s">
        <v>216</v>
      </c>
      <c r="BT129" s="33">
        <v>66818</v>
      </c>
      <c r="BU129" s="33"/>
      <c r="BV129" s="33"/>
      <c r="BW129" s="33"/>
      <c r="BX129" s="33"/>
      <c r="BY129" s="33">
        <v>1</v>
      </c>
      <c r="BZ129" s="33">
        <v>1</v>
      </c>
      <c r="CA129" s="33">
        <v>1</v>
      </c>
      <c r="CB129" s="33" t="s">
        <v>157</v>
      </c>
      <c r="CC129" s="33" t="s">
        <v>158</v>
      </c>
      <c r="CD129" s="360">
        <v>44834</v>
      </c>
      <c r="CE129" s="578" t="s">
        <v>31</v>
      </c>
    </row>
    <row r="130" spans="1:83">
      <c r="A130" s="571">
        <v>125</v>
      </c>
      <c r="B130" s="517"/>
      <c r="C130" s="65" t="s">
        <v>1246</v>
      </c>
      <c r="D130" s="33">
        <v>2022</v>
      </c>
      <c r="E130" s="33" t="s">
        <v>140</v>
      </c>
      <c r="F130" s="20" t="s">
        <v>1247</v>
      </c>
      <c r="G130" s="26" t="s">
        <v>1248</v>
      </c>
      <c r="H130" s="1" t="s">
        <v>143</v>
      </c>
      <c r="I130" s="1" t="s">
        <v>210</v>
      </c>
      <c r="J130" s="33" t="s">
        <v>145</v>
      </c>
      <c r="K130" s="33" t="s">
        <v>146</v>
      </c>
      <c r="L130" s="345" t="s">
        <v>1210</v>
      </c>
      <c r="M130" s="10" t="s">
        <v>337</v>
      </c>
      <c r="N130" s="14">
        <v>2198</v>
      </c>
      <c r="O130" s="14" t="s">
        <v>149</v>
      </c>
      <c r="P130" s="20">
        <v>1020724886</v>
      </c>
      <c r="Q130" s="1" t="s">
        <v>1249</v>
      </c>
      <c r="R130" s="1" t="s">
        <v>150</v>
      </c>
      <c r="S130" s="310" t="s">
        <v>1250</v>
      </c>
      <c r="T130" s="310">
        <v>3133842653</v>
      </c>
      <c r="U130" s="344">
        <v>0</v>
      </c>
      <c r="V130" s="311">
        <v>16740000</v>
      </c>
      <c r="W130" s="118">
        <f t="shared" si="4"/>
        <v>2790000</v>
      </c>
      <c r="X130" s="118">
        <f t="shared" si="5"/>
        <v>93000</v>
      </c>
      <c r="Y130" s="312">
        <v>180</v>
      </c>
      <c r="Z130" s="312">
        <v>6</v>
      </c>
      <c r="AA130" s="36">
        <v>351</v>
      </c>
      <c r="AB130" s="37">
        <v>44588</v>
      </c>
      <c r="AC130" s="38">
        <v>33480000</v>
      </c>
      <c r="AD130" s="451">
        <v>409</v>
      </c>
      <c r="AE130" s="39">
        <v>44593</v>
      </c>
      <c r="AF130" s="98">
        <v>16740000</v>
      </c>
      <c r="AG130" s="29">
        <v>16740000</v>
      </c>
      <c r="AH130" s="313">
        <v>16740000</v>
      </c>
      <c r="AI130" s="327">
        <v>1</v>
      </c>
      <c r="AJ130" s="315">
        <v>44589</v>
      </c>
      <c r="AK130" s="30">
        <v>44593</v>
      </c>
      <c r="AL130" s="30">
        <v>44773</v>
      </c>
      <c r="AM130" s="136" t="s">
        <v>18</v>
      </c>
      <c r="AN130" s="136" t="s">
        <v>18</v>
      </c>
      <c r="AO130" s="136" t="s">
        <v>18</v>
      </c>
      <c r="AP130" s="54" t="s">
        <v>18</v>
      </c>
      <c r="AQ130" s="54" t="s">
        <v>18</v>
      </c>
      <c r="AR130" s="54" t="s">
        <v>18</v>
      </c>
      <c r="AS130" s="54" t="s">
        <v>18</v>
      </c>
      <c r="AT130" s="54" t="s">
        <v>18</v>
      </c>
      <c r="AU130" s="53" t="s">
        <v>18</v>
      </c>
      <c r="AV130" s="53" t="s">
        <v>18</v>
      </c>
      <c r="AW130" s="53" t="s">
        <v>18</v>
      </c>
      <c r="AX130" s="53" t="s">
        <v>18</v>
      </c>
      <c r="AY130" s="53" t="s">
        <v>18</v>
      </c>
      <c r="AZ130" s="53" t="s">
        <v>18</v>
      </c>
      <c r="BA130" s="53" t="s">
        <v>18</v>
      </c>
      <c r="BB130" s="53" t="s">
        <v>18</v>
      </c>
      <c r="BC130" s="53" t="s">
        <v>18</v>
      </c>
      <c r="BD130" s="53" t="s">
        <v>18</v>
      </c>
      <c r="BE130" s="120"/>
      <c r="BF130" s="120"/>
      <c r="BG130" s="120"/>
      <c r="BH130" s="120"/>
      <c r="BI130" s="3" t="s">
        <v>19</v>
      </c>
      <c r="BJ130" s="3" t="s">
        <v>19</v>
      </c>
      <c r="BK130" s="3" t="s">
        <v>19</v>
      </c>
      <c r="BL130" s="33"/>
      <c r="BM130" s="314"/>
      <c r="BN130" s="56" t="s">
        <v>1251</v>
      </c>
      <c r="BO130" s="56" t="s">
        <v>1252</v>
      </c>
      <c r="BP130" s="39">
        <v>44957</v>
      </c>
      <c r="BQ130" s="317" t="s">
        <v>905</v>
      </c>
      <c r="BR130" s="501"/>
      <c r="BS130" s="318" t="s">
        <v>216</v>
      </c>
      <c r="BT130" s="33">
        <v>68793</v>
      </c>
      <c r="BU130" s="33"/>
      <c r="BV130" s="33"/>
      <c r="BW130" s="33"/>
      <c r="BX130" s="33"/>
      <c r="BY130" s="33">
        <v>1</v>
      </c>
      <c r="BZ130" s="33">
        <v>1</v>
      </c>
      <c r="CA130" s="33">
        <v>1</v>
      </c>
      <c r="CB130" s="33" t="s">
        <v>158</v>
      </c>
      <c r="CC130" s="33" t="s">
        <v>158</v>
      </c>
      <c r="CD130" s="361">
        <v>44773</v>
      </c>
      <c r="CE130" s="574" t="s">
        <v>1253</v>
      </c>
    </row>
    <row r="131" spans="1:83">
      <c r="A131" s="571">
        <v>126</v>
      </c>
      <c r="B131" s="517"/>
      <c r="C131" s="65" t="s">
        <v>1254</v>
      </c>
      <c r="D131" s="33">
        <v>2022</v>
      </c>
      <c r="E131" s="33" t="s">
        <v>140</v>
      </c>
      <c r="F131" s="20" t="s">
        <v>1255</v>
      </c>
      <c r="G131" s="26" t="s">
        <v>1256</v>
      </c>
      <c r="H131" s="1" t="s">
        <v>143</v>
      </c>
      <c r="I131" s="1" t="s">
        <v>210</v>
      </c>
      <c r="J131" s="33" t="s">
        <v>145</v>
      </c>
      <c r="K131" s="33" t="s">
        <v>146</v>
      </c>
      <c r="L131" s="20" t="s">
        <v>1257</v>
      </c>
      <c r="M131" s="10" t="s">
        <v>1258</v>
      </c>
      <c r="N131" s="14">
        <v>2190</v>
      </c>
      <c r="O131" s="14"/>
      <c r="P131" s="321">
        <v>19179939</v>
      </c>
      <c r="Q131" s="1" t="s">
        <v>1259</v>
      </c>
      <c r="R131" s="1" t="s">
        <v>150</v>
      </c>
      <c r="S131" s="310" t="s">
        <v>1260</v>
      </c>
      <c r="T131" s="310">
        <v>3112909864</v>
      </c>
      <c r="U131" s="344">
        <v>0</v>
      </c>
      <c r="V131" s="311">
        <v>25560000</v>
      </c>
      <c r="W131" s="118">
        <f>(V131/Z131)</f>
        <v>4260000</v>
      </c>
      <c r="X131" s="118">
        <f>(V131/Y131)</f>
        <v>142000</v>
      </c>
      <c r="Y131" s="312">
        <v>180</v>
      </c>
      <c r="Z131" s="312">
        <v>6</v>
      </c>
      <c r="AA131" s="36">
        <v>300</v>
      </c>
      <c r="AB131" s="37">
        <v>44574</v>
      </c>
      <c r="AC131" s="38">
        <v>25560000</v>
      </c>
      <c r="AD131" s="450">
        <v>400</v>
      </c>
      <c r="AE131" s="39">
        <v>44592</v>
      </c>
      <c r="AF131" s="98">
        <v>25560000</v>
      </c>
      <c r="AG131" s="29">
        <v>25560000</v>
      </c>
      <c r="AH131" s="313">
        <v>25560000</v>
      </c>
      <c r="AI131" s="327">
        <v>1</v>
      </c>
      <c r="AJ131" s="315">
        <v>44589</v>
      </c>
      <c r="AK131" s="30">
        <v>44593</v>
      </c>
      <c r="AL131" s="30">
        <v>44773</v>
      </c>
      <c r="AM131" s="136" t="s">
        <v>18</v>
      </c>
      <c r="AN131" s="136" t="s">
        <v>18</v>
      </c>
      <c r="AO131" s="136" t="s">
        <v>18</v>
      </c>
      <c r="AP131" s="54" t="s">
        <v>18</v>
      </c>
      <c r="AQ131" s="54" t="s">
        <v>18</v>
      </c>
      <c r="AR131" s="54" t="s">
        <v>18</v>
      </c>
      <c r="AS131" s="54" t="s">
        <v>18</v>
      </c>
      <c r="AT131" s="54" t="s">
        <v>18</v>
      </c>
      <c r="AU131" s="53" t="s">
        <v>18</v>
      </c>
      <c r="AV131" s="53" t="s">
        <v>18</v>
      </c>
      <c r="AW131" s="53" t="s">
        <v>18</v>
      </c>
      <c r="AX131" s="53" t="s">
        <v>18</v>
      </c>
      <c r="AY131" s="53" t="s">
        <v>18</v>
      </c>
      <c r="AZ131" s="53" t="s">
        <v>18</v>
      </c>
      <c r="BA131" s="53" t="s">
        <v>18</v>
      </c>
      <c r="BB131" s="53" t="s">
        <v>18</v>
      </c>
      <c r="BC131" s="53" t="s">
        <v>18</v>
      </c>
      <c r="BD131" s="53" t="s">
        <v>18</v>
      </c>
      <c r="BE131" s="120"/>
      <c r="BF131" s="120"/>
      <c r="BG131" s="120"/>
      <c r="BH131" s="120"/>
      <c r="BI131" s="3" t="s">
        <v>19</v>
      </c>
      <c r="BJ131" s="3" t="s">
        <v>19</v>
      </c>
      <c r="BK131" s="3" t="s">
        <v>19</v>
      </c>
      <c r="BL131" s="33"/>
      <c r="BM131" s="314"/>
      <c r="BN131" s="56" t="s">
        <v>913</v>
      </c>
      <c r="BO131" s="56" t="s">
        <v>1261</v>
      </c>
      <c r="BP131" s="39">
        <v>44965</v>
      </c>
      <c r="BQ131" s="317" t="s">
        <v>450</v>
      </c>
      <c r="BR131" s="501"/>
      <c r="BS131" s="318" t="s">
        <v>216</v>
      </c>
      <c r="BT131" s="33">
        <v>68259</v>
      </c>
      <c r="BU131" s="33"/>
      <c r="BV131" s="33"/>
      <c r="BW131" s="33"/>
      <c r="BX131" s="33"/>
      <c r="BY131" s="33">
        <v>1</v>
      </c>
      <c r="BZ131" s="33">
        <v>1</v>
      </c>
      <c r="CA131" s="33">
        <v>1</v>
      </c>
      <c r="CB131" s="33" t="s">
        <v>33</v>
      </c>
      <c r="CC131" s="33" t="s">
        <v>158</v>
      </c>
      <c r="CD131" s="361">
        <v>44773</v>
      </c>
      <c r="CE131" s="578" t="s">
        <v>31</v>
      </c>
    </row>
    <row r="132" spans="1:83">
      <c r="A132" s="571">
        <v>127</v>
      </c>
      <c r="B132" s="517"/>
      <c r="C132" s="65" t="s">
        <v>1262</v>
      </c>
      <c r="D132" s="33">
        <v>2022</v>
      </c>
      <c r="E132" s="33" t="s">
        <v>140</v>
      </c>
      <c r="F132" s="20" t="s">
        <v>1263</v>
      </c>
      <c r="G132" s="26" t="s">
        <v>1264</v>
      </c>
      <c r="H132" s="1" t="s">
        <v>143</v>
      </c>
      <c r="I132" s="1" t="s">
        <v>210</v>
      </c>
      <c r="J132" s="33" t="s">
        <v>145</v>
      </c>
      <c r="K132" s="33" t="s">
        <v>146</v>
      </c>
      <c r="L132" s="20" t="s">
        <v>1178</v>
      </c>
      <c r="M132" s="10" t="s">
        <v>236</v>
      </c>
      <c r="N132" s="14">
        <v>2198</v>
      </c>
      <c r="O132" s="14" t="s">
        <v>149</v>
      </c>
      <c r="P132" s="20">
        <v>52289797</v>
      </c>
      <c r="Q132" s="1" t="s">
        <v>47</v>
      </c>
      <c r="R132" s="1" t="s">
        <v>150</v>
      </c>
      <c r="S132" s="310" t="s">
        <v>1265</v>
      </c>
      <c r="T132" s="310">
        <v>3156079591</v>
      </c>
      <c r="U132" s="344" t="s">
        <v>1266</v>
      </c>
      <c r="V132" s="311">
        <v>20160000</v>
      </c>
      <c r="W132" s="118">
        <f t="shared" si="4"/>
        <v>3360000</v>
      </c>
      <c r="X132" s="118">
        <f t="shared" si="5"/>
        <v>112000</v>
      </c>
      <c r="Y132" s="312">
        <v>180</v>
      </c>
      <c r="Z132" s="312">
        <v>6</v>
      </c>
      <c r="AA132" s="36">
        <v>352</v>
      </c>
      <c r="AB132" s="37">
        <v>44588</v>
      </c>
      <c r="AC132" s="38">
        <v>40320000</v>
      </c>
      <c r="AD132" s="450">
        <v>396</v>
      </c>
      <c r="AE132" s="39">
        <v>44589</v>
      </c>
      <c r="AF132" s="98">
        <v>20160000</v>
      </c>
      <c r="AG132" s="29">
        <v>20160000</v>
      </c>
      <c r="AH132" s="116">
        <v>16800000</v>
      </c>
      <c r="AI132" s="325">
        <v>0.83330000000000004</v>
      </c>
      <c r="AJ132" s="315">
        <v>44589</v>
      </c>
      <c r="AK132" s="30">
        <v>44593</v>
      </c>
      <c r="AL132" s="30">
        <v>44773</v>
      </c>
      <c r="AM132" s="136" t="s">
        <v>18</v>
      </c>
      <c r="AN132" s="136" t="s">
        <v>18</v>
      </c>
      <c r="AO132" s="136" t="s">
        <v>18</v>
      </c>
      <c r="AP132" s="54" t="s">
        <v>18</v>
      </c>
      <c r="AQ132" s="54" t="s">
        <v>18</v>
      </c>
      <c r="AR132" s="54" t="s">
        <v>18</v>
      </c>
      <c r="AS132" s="54" t="s">
        <v>18</v>
      </c>
      <c r="AT132" s="54" t="s">
        <v>18</v>
      </c>
      <c r="AU132" s="53" t="s">
        <v>18</v>
      </c>
      <c r="AV132" s="53" t="s">
        <v>18</v>
      </c>
      <c r="AW132" s="53" t="s">
        <v>18</v>
      </c>
      <c r="AX132" s="53" t="s">
        <v>18</v>
      </c>
      <c r="AY132" s="53" t="s">
        <v>18</v>
      </c>
      <c r="AZ132" s="53" t="s">
        <v>18</v>
      </c>
      <c r="BA132" s="53" t="s">
        <v>18</v>
      </c>
      <c r="BB132" s="53" t="s">
        <v>18</v>
      </c>
      <c r="BC132" s="53" t="s">
        <v>18</v>
      </c>
      <c r="BD132" s="53" t="s">
        <v>18</v>
      </c>
      <c r="BE132" s="120"/>
      <c r="BF132" s="120"/>
      <c r="BG132" s="120"/>
      <c r="BH132" s="120"/>
      <c r="BI132" s="3" t="s">
        <v>19</v>
      </c>
      <c r="BJ132" s="3" t="s">
        <v>19</v>
      </c>
      <c r="BK132" s="3" t="s">
        <v>19</v>
      </c>
      <c r="BL132" s="33"/>
      <c r="BM132" s="314"/>
      <c r="BN132" s="56" t="s">
        <v>191</v>
      </c>
      <c r="BO132" s="56" t="s">
        <v>1267</v>
      </c>
      <c r="BP132" s="39">
        <v>44957</v>
      </c>
      <c r="BQ132" s="317" t="s">
        <v>321</v>
      </c>
      <c r="BR132" s="501"/>
      <c r="BS132" s="318" t="s">
        <v>206</v>
      </c>
      <c r="BT132" s="33">
        <v>68821</v>
      </c>
      <c r="BU132" s="33"/>
      <c r="BV132" s="33"/>
      <c r="BW132" s="33"/>
      <c r="BX132" s="33"/>
      <c r="BY132" s="33">
        <v>1</v>
      </c>
      <c r="BZ132" s="33">
        <v>1</v>
      </c>
      <c r="CA132" s="33">
        <v>1</v>
      </c>
      <c r="CB132" s="33" t="s">
        <v>158</v>
      </c>
      <c r="CC132" s="33" t="s">
        <v>158</v>
      </c>
      <c r="CD132" s="361">
        <v>44773</v>
      </c>
      <c r="CE132" s="578" t="s">
        <v>1268</v>
      </c>
    </row>
    <row r="133" spans="1:83">
      <c r="A133" s="571">
        <v>128</v>
      </c>
      <c r="B133" s="517"/>
      <c r="C133" s="65" t="s">
        <v>1269</v>
      </c>
      <c r="D133" s="33">
        <v>2022</v>
      </c>
      <c r="E133" s="33" t="s">
        <v>140</v>
      </c>
      <c r="F133" s="41" t="s">
        <v>1270</v>
      </c>
      <c r="G133" s="26" t="s">
        <v>1271</v>
      </c>
      <c r="H133" s="1" t="s">
        <v>143</v>
      </c>
      <c r="I133" s="1" t="s">
        <v>144</v>
      </c>
      <c r="J133" s="33" t="s">
        <v>145</v>
      </c>
      <c r="K133" s="33" t="s">
        <v>146</v>
      </c>
      <c r="L133" s="351" t="s">
        <v>1272</v>
      </c>
      <c r="M133" s="10" t="s">
        <v>337</v>
      </c>
      <c r="N133" s="14">
        <v>2198</v>
      </c>
      <c r="O133" s="14" t="s">
        <v>149</v>
      </c>
      <c r="P133" s="41">
        <v>52428475</v>
      </c>
      <c r="Q133" s="1" t="s">
        <v>1273</v>
      </c>
      <c r="R133" s="1" t="s">
        <v>150</v>
      </c>
      <c r="S133" s="320" t="s">
        <v>1274</v>
      </c>
      <c r="T133" s="310">
        <v>3102152750</v>
      </c>
      <c r="U133" s="344">
        <v>0</v>
      </c>
      <c r="V133" s="329">
        <v>27720000</v>
      </c>
      <c r="W133" s="118">
        <f t="shared" si="4"/>
        <v>4620000</v>
      </c>
      <c r="X133" s="118">
        <f t="shared" si="5"/>
        <v>154000</v>
      </c>
      <c r="Y133" s="312">
        <v>180</v>
      </c>
      <c r="Z133" s="312">
        <v>6</v>
      </c>
      <c r="AA133" s="36">
        <v>350</v>
      </c>
      <c r="AB133" s="37">
        <v>44588</v>
      </c>
      <c r="AC133" s="38">
        <v>27720000</v>
      </c>
      <c r="AD133" s="451">
        <v>414</v>
      </c>
      <c r="AE133" s="39">
        <v>44593</v>
      </c>
      <c r="AF133" s="98">
        <v>27720000</v>
      </c>
      <c r="AG133" s="29">
        <v>27720000</v>
      </c>
      <c r="AH133" s="116">
        <v>23254000</v>
      </c>
      <c r="AI133" s="325">
        <v>0.83889999999999998</v>
      </c>
      <c r="AJ133" s="315">
        <v>44589</v>
      </c>
      <c r="AK133" s="30">
        <v>44596</v>
      </c>
      <c r="AL133" s="30">
        <v>44778</v>
      </c>
      <c r="AM133" s="136" t="s">
        <v>18</v>
      </c>
      <c r="AN133" s="136" t="s">
        <v>18</v>
      </c>
      <c r="AO133" s="136" t="s">
        <v>18</v>
      </c>
      <c r="AP133" s="332">
        <v>1</v>
      </c>
      <c r="AQ133" s="43" t="s">
        <v>1275</v>
      </c>
      <c r="AR133" s="43">
        <v>1010216127</v>
      </c>
      <c r="AS133" s="333">
        <v>44608</v>
      </c>
      <c r="AT133" s="43" t="s">
        <v>763</v>
      </c>
      <c r="AU133" s="53" t="s">
        <v>18</v>
      </c>
      <c r="AV133" s="53" t="s">
        <v>18</v>
      </c>
      <c r="AW133" s="53" t="s">
        <v>18</v>
      </c>
      <c r="AX133" s="53" t="s">
        <v>18</v>
      </c>
      <c r="AY133" s="53" t="s">
        <v>18</v>
      </c>
      <c r="AZ133" s="53" t="s">
        <v>18</v>
      </c>
      <c r="BA133" s="53" t="s">
        <v>18</v>
      </c>
      <c r="BB133" s="53" t="s">
        <v>18</v>
      </c>
      <c r="BC133" s="53" t="s">
        <v>18</v>
      </c>
      <c r="BD133" s="53" t="s">
        <v>18</v>
      </c>
      <c r="BE133" s="120"/>
      <c r="BF133" s="120"/>
      <c r="BG133" s="120"/>
      <c r="BH133" s="120"/>
      <c r="BI133" s="3" t="s">
        <v>19</v>
      </c>
      <c r="BJ133" s="3" t="s">
        <v>19</v>
      </c>
      <c r="BK133" s="3" t="s">
        <v>19</v>
      </c>
      <c r="BL133" s="33"/>
      <c r="BM133" s="314"/>
      <c r="BN133" s="56" t="s">
        <v>276</v>
      </c>
      <c r="BO133" s="56" t="s">
        <v>1276</v>
      </c>
      <c r="BP133" s="39">
        <v>44964</v>
      </c>
      <c r="BQ133" s="317" t="s">
        <v>905</v>
      </c>
      <c r="BR133" s="501"/>
      <c r="BS133" s="335" t="s">
        <v>216</v>
      </c>
      <c r="BT133" s="33">
        <v>69799</v>
      </c>
      <c r="BU133" s="33"/>
      <c r="BV133" s="33"/>
      <c r="BW133" s="33"/>
      <c r="BX133" s="33"/>
      <c r="BY133" s="33">
        <v>1</v>
      </c>
      <c r="BZ133" s="33">
        <v>1</v>
      </c>
      <c r="CA133" s="33">
        <v>1</v>
      </c>
      <c r="CB133" s="33" t="s">
        <v>158</v>
      </c>
      <c r="CC133" s="33" t="s">
        <v>158</v>
      </c>
      <c r="CD133" s="363">
        <v>44778</v>
      </c>
      <c r="CE133" s="578" t="s">
        <v>31</v>
      </c>
    </row>
    <row r="134" spans="1:83">
      <c r="A134" s="571">
        <v>129</v>
      </c>
      <c r="B134" s="517"/>
      <c r="C134" s="65" t="s">
        <v>1277</v>
      </c>
      <c r="D134" s="33">
        <v>2022</v>
      </c>
      <c r="E134" s="33" t="s">
        <v>140</v>
      </c>
      <c r="F134" s="41" t="s">
        <v>1278</v>
      </c>
      <c r="G134" s="26" t="s">
        <v>1279</v>
      </c>
      <c r="H134" s="1" t="s">
        <v>143</v>
      </c>
      <c r="I134" s="1" t="s">
        <v>210</v>
      </c>
      <c r="J134" s="33" t="s">
        <v>145</v>
      </c>
      <c r="K134" s="33" t="s">
        <v>146</v>
      </c>
      <c r="L134" s="41" t="s">
        <v>1280</v>
      </c>
      <c r="M134" s="10" t="s">
        <v>337</v>
      </c>
      <c r="N134" s="14">
        <v>2198</v>
      </c>
      <c r="O134" s="14" t="s">
        <v>149</v>
      </c>
      <c r="P134" s="41">
        <v>1022379187</v>
      </c>
      <c r="Q134" s="1" t="s">
        <v>1140</v>
      </c>
      <c r="R134" s="1" t="s">
        <v>150</v>
      </c>
      <c r="S134" s="310" t="s">
        <v>1281</v>
      </c>
      <c r="T134" s="310" t="s">
        <v>1282</v>
      </c>
      <c r="U134" s="344">
        <v>0</v>
      </c>
      <c r="V134" s="329">
        <v>14760000</v>
      </c>
      <c r="W134" s="118">
        <f t="shared" si="4"/>
        <v>2460000</v>
      </c>
      <c r="X134" s="118">
        <f t="shared" si="5"/>
        <v>82000</v>
      </c>
      <c r="Y134" s="312">
        <v>180</v>
      </c>
      <c r="Z134" s="312">
        <v>6</v>
      </c>
      <c r="AA134" s="36">
        <v>291</v>
      </c>
      <c r="AB134" s="37">
        <v>44574</v>
      </c>
      <c r="AC134" s="38">
        <v>14760000</v>
      </c>
      <c r="AD134" s="450">
        <v>399</v>
      </c>
      <c r="AE134" s="39">
        <v>44592</v>
      </c>
      <c r="AF134" s="98">
        <v>14760000</v>
      </c>
      <c r="AG134" s="29">
        <v>14760000</v>
      </c>
      <c r="AH134" s="116">
        <v>14514000</v>
      </c>
      <c r="AI134" s="325">
        <v>0.98329999999999995</v>
      </c>
      <c r="AJ134" s="315">
        <v>44589</v>
      </c>
      <c r="AK134" s="30">
        <v>44594</v>
      </c>
      <c r="AL134" s="30">
        <v>44773</v>
      </c>
      <c r="AM134" s="136" t="s">
        <v>18</v>
      </c>
      <c r="AN134" s="136" t="s">
        <v>18</v>
      </c>
      <c r="AO134" s="136" t="s">
        <v>18</v>
      </c>
      <c r="AP134" s="332">
        <v>1</v>
      </c>
      <c r="AQ134" s="43" t="s">
        <v>953</v>
      </c>
      <c r="AR134" s="43">
        <v>79910314</v>
      </c>
      <c r="AS134" s="333">
        <v>44621</v>
      </c>
      <c r="AT134" s="43" t="s">
        <v>554</v>
      </c>
      <c r="AU134" s="53" t="s">
        <v>18</v>
      </c>
      <c r="AV134" s="53" t="s">
        <v>18</v>
      </c>
      <c r="AW134" s="53" t="s">
        <v>18</v>
      </c>
      <c r="AX134" s="53" t="s">
        <v>18</v>
      </c>
      <c r="AY134" s="53" t="s">
        <v>18</v>
      </c>
      <c r="AZ134" s="53" t="s">
        <v>18</v>
      </c>
      <c r="BA134" s="53" t="s">
        <v>18</v>
      </c>
      <c r="BB134" s="53" t="s">
        <v>18</v>
      </c>
      <c r="BC134" s="53" t="s">
        <v>18</v>
      </c>
      <c r="BD134" s="53" t="s">
        <v>18</v>
      </c>
      <c r="BE134" s="120"/>
      <c r="BF134" s="120"/>
      <c r="BG134" s="120"/>
      <c r="BH134" s="120"/>
      <c r="BI134" s="3" t="s">
        <v>19</v>
      </c>
      <c r="BJ134" s="3" t="s">
        <v>19</v>
      </c>
      <c r="BK134" s="3" t="s">
        <v>19</v>
      </c>
      <c r="BL134" s="33"/>
      <c r="BM134" s="314"/>
      <c r="BN134" s="56" t="s">
        <v>276</v>
      </c>
      <c r="BO134" s="56" t="s">
        <v>1283</v>
      </c>
      <c r="BP134" s="39">
        <v>44987</v>
      </c>
      <c r="BQ134" s="317" t="s">
        <v>169</v>
      </c>
      <c r="BR134" s="501"/>
      <c r="BS134" s="335" t="s">
        <v>216</v>
      </c>
      <c r="BT134" s="33">
        <v>66712</v>
      </c>
      <c r="BU134" s="33"/>
      <c r="BV134" s="33"/>
      <c r="BW134" s="33"/>
      <c r="BX134" s="33"/>
      <c r="BY134" s="33">
        <v>1</v>
      </c>
      <c r="BZ134" s="33">
        <v>1</v>
      </c>
      <c r="CA134" s="33">
        <v>1</v>
      </c>
      <c r="CB134" s="33" t="s">
        <v>33</v>
      </c>
      <c r="CC134" s="33" t="s">
        <v>158</v>
      </c>
      <c r="CD134" s="363">
        <v>44773</v>
      </c>
      <c r="CE134" s="579" t="s">
        <v>1198</v>
      </c>
    </row>
    <row r="135" spans="1:83">
      <c r="A135" s="571">
        <v>130</v>
      </c>
      <c r="B135" s="517"/>
      <c r="C135" s="65" t="s">
        <v>1284</v>
      </c>
      <c r="D135" s="33">
        <v>2022</v>
      </c>
      <c r="E135" s="33" t="s">
        <v>140</v>
      </c>
      <c r="F135" s="20" t="s">
        <v>1285</v>
      </c>
      <c r="G135" s="26" t="s">
        <v>1286</v>
      </c>
      <c r="H135" s="1" t="s">
        <v>143</v>
      </c>
      <c r="I135" s="1" t="s">
        <v>210</v>
      </c>
      <c r="J135" s="33" t="s">
        <v>145</v>
      </c>
      <c r="K135" s="33" t="s">
        <v>146</v>
      </c>
      <c r="L135" s="20" t="s">
        <v>1226</v>
      </c>
      <c r="M135" s="10" t="s">
        <v>337</v>
      </c>
      <c r="N135" s="14">
        <v>2198</v>
      </c>
      <c r="O135" s="14" t="s">
        <v>149</v>
      </c>
      <c r="P135" s="20">
        <v>52015276</v>
      </c>
      <c r="Q135" s="1" t="s">
        <v>1287</v>
      </c>
      <c r="R135" s="1" t="s">
        <v>150</v>
      </c>
      <c r="S135" s="310" t="s">
        <v>1288</v>
      </c>
      <c r="T135" s="310">
        <v>3008865472</v>
      </c>
      <c r="U135" s="344">
        <v>0</v>
      </c>
      <c r="V135" s="311">
        <v>11160000</v>
      </c>
      <c r="W135" s="118">
        <f t="shared" si="4"/>
        <v>1860000</v>
      </c>
      <c r="X135" s="118">
        <f t="shared" si="5"/>
        <v>62000</v>
      </c>
      <c r="Y135" s="312">
        <v>180</v>
      </c>
      <c r="Z135" s="312">
        <v>6</v>
      </c>
      <c r="AA135" s="36">
        <v>308</v>
      </c>
      <c r="AB135" s="37">
        <v>44574</v>
      </c>
      <c r="AC135" s="38">
        <v>33480000</v>
      </c>
      <c r="AD135" s="450">
        <v>398</v>
      </c>
      <c r="AE135" s="39">
        <v>44592</v>
      </c>
      <c r="AF135" s="98">
        <v>11160000</v>
      </c>
      <c r="AG135" s="29">
        <v>11160000</v>
      </c>
      <c r="AH135" s="313">
        <v>11160000</v>
      </c>
      <c r="AI135" s="327">
        <v>1</v>
      </c>
      <c r="AJ135" s="315">
        <v>44589</v>
      </c>
      <c r="AK135" s="30">
        <v>44593</v>
      </c>
      <c r="AL135" s="30">
        <v>44773</v>
      </c>
      <c r="AM135" s="136" t="s">
        <v>18</v>
      </c>
      <c r="AN135" s="136" t="s">
        <v>18</v>
      </c>
      <c r="AO135" s="136" t="s">
        <v>18</v>
      </c>
      <c r="AP135" s="54" t="s">
        <v>18</v>
      </c>
      <c r="AQ135" s="54" t="s">
        <v>18</v>
      </c>
      <c r="AR135" s="54" t="s">
        <v>18</v>
      </c>
      <c r="AS135" s="54" t="s">
        <v>18</v>
      </c>
      <c r="AT135" s="54" t="s">
        <v>18</v>
      </c>
      <c r="AU135" s="53" t="s">
        <v>18</v>
      </c>
      <c r="AV135" s="53" t="s">
        <v>18</v>
      </c>
      <c r="AW135" s="53" t="s">
        <v>18</v>
      </c>
      <c r="AX135" s="53" t="s">
        <v>18</v>
      </c>
      <c r="AY135" s="53" t="s">
        <v>18</v>
      </c>
      <c r="AZ135" s="53" t="s">
        <v>18</v>
      </c>
      <c r="BA135" s="53" t="s">
        <v>18</v>
      </c>
      <c r="BB135" s="53" t="s">
        <v>18</v>
      </c>
      <c r="BC135" s="53" t="s">
        <v>18</v>
      </c>
      <c r="BD135" s="53" t="s">
        <v>18</v>
      </c>
      <c r="BE135" s="120"/>
      <c r="BF135" s="120"/>
      <c r="BG135" s="120"/>
      <c r="BH135" s="120"/>
      <c r="BI135" s="3" t="s">
        <v>19</v>
      </c>
      <c r="BJ135" s="3" t="s">
        <v>19</v>
      </c>
      <c r="BK135" s="3" t="s">
        <v>19</v>
      </c>
      <c r="BL135" s="33"/>
      <c r="BM135" s="314"/>
      <c r="BN135" s="56" t="s">
        <v>913</v>
      </c>
      <c r="BO135" s="56" t="s">
        <v>1289</v>
      </c>
      <c r="BP135" s="39">
        <v>44958</v>
      </c>
      <c r="BQ135" s="66" t="s">
        <v>1167</v>
      </c>
      <c r="BR135" s="503"/>
      <c r="BS135" s="318" t="s">
        <v>216</v>
      </c>
      <c r="BT135" s="33">
        <v>69416</v>
      </c>
      <c r="BU135" s="33"/>
      <c r="BV135" s="33"/>
      <c r="BW135" s="33"/>
      <c r="BX135" s="33"/>
      <c r="BY135" s="33">
        <v>1</v>
      </c>
      <c r="BZ135" s="33">
        <v>1</v>
      </c>
      <c r="CA135" s="33">
        <v>1</v>
      </c>
      <c r="CB135" s="33" t="s">
        <v>158</v>
      </c>
      <c r="CC135" s="33" t="s">
        <v>158</v>
      </c>
      <c r="CD135" s="361" t="s">
        <v>1290</v>
      </c>
      <c r="CE135" s="578" t="s">
        <v>31</v>
      </c>
    </row>
    <row r="136" spans="1:83">
      <c r="A136" s="571">
        <v>131</v>
      </c>
      <c r="B136" s="517"/>
      <c r="C136" s="65" t="s">
        <v>1291</v>
      </c>
      <c r="D136" s="33">
        <v>2022</v>
      </c>
      <c r="E136" s="33" t="s">
        <v>140</v>
      </c>
      <c r="F136" s="20" t="s">
        <v>1292</v>
      </c>
      <c r="G136" s="26" t="s">
        <v>1293</v>
      </c>
      <c r="H136" s="1" t="s">
        <v>143</v>
      </c>
      <c r="I136" s="1" t="s">
        <v>144</v>
      </c>
      <c r="J136" s="33" t="s">
        <v>145</v>
      </c>
      <c r="K136" s="33" t="s">
        <v>146</v>
      </c>
      <c r="L136" s="345" t="s">
        <v>1294</v>
      </c>
      <c r="M136" s="10" t="s">
        <v>337</v>
      </c>
      <c r="N136" s="14">
        <v>2198</v>
      </c>
      <c r="O136" s="14" t="s">
        <v>149</v>
      </c>
      <c r="P136" s="321">
        <v>1022367369</v>
      </c>
      <c r="Q136" s="1" t="s">
        <v>1295</v>
      </c>
      <c r="R136" s="1" t="s">
        <v>150</v>
      </c>
      <c r="S136" s="310" t="s">
        <v>1296</v>
      </c>
      <c r="T136" s="310">
        <v>3134397006</v>
      </c>
      <c r="U136" s="78" t="s">
        <v>1297</v>
      </c>
      <c r="V136" s="311">
        <v>27720000</v>
      </c>
      <c r="W136" s="118">
        <f t="shared" si="4"/>
        <v>4620000</v>
      </c>
      <c r="X136" s="118">
        <f t="shared" si="5"/>
        <v>154000</v>
      </c>
      <c r="Y136" s="312">
        <v>180</v>
      </c>
      <c r="Z136" s="312">
        <v>6</v>
      </c>
      <c r="AA136" s="36">
        <v>327</v>
      </c>
      <c r="AB136" s="37">
        <v>44575</v>
      </c>
      <c r="AC136" s="38">
        <v>31032000</v>
      </c>
      <c r="AD136" s="451">
        <v>417</v>
      </c>
      <c r="AE136" s="39">
        <v>44595</v>
      </c>
      <c r="AF136" s="98">
        <v>31032000</v>
      </c>
      <c r="AG136" s="29">
        <v>27720000</v>
      </c>
      <c r="AH136" s="313">
        <v>27720000</v>
      </c>
      <c r="AI136" s="327">
        <v>1</v>
      </c>
      <c r="AJ136" s="315">
        <v>44589</v>
      </c>
      <c r="AK136" s="30">
        <v>44596</v>
      </c>
      <c r="AL136" s="30">
        <v>44778</v>
      </c>
      <c r="AM136" s="136" t="s">
        <v>18</v>
      </c>
      <c r="AN136" s="136" t="s">
        <v>18</v>
      </c>
      <c r="AO136" s="136" t="s">
        <v>18</v>
      </c>
      <c r="AP136" s="54" t="s">
        <v>18</v>
      </c>
      <c r="AQ136" s="54" t="s">
        <v>18</v>
      </c>
      <c r="AR136" s="54" t="s">
        <v>18</v>
      </c>
      <c r="AS136" s="54" t="s">
        <v>18</v>
      </c>
      <c r="AT136" s="54" t="s">
        <v>18</v>
      </c>
      <c r="AU136" s="53" t="s">
        <v>18</v>
      </c>
      <c r="AV136" s="53" t="s">
        <v>18</v>
      </c>
      <c r="AW136" s="53" t="s">
        <v>18</v>
      </c>
      <c r="AX136" s="53" t="s">
        <v>18</v>
      </c>
      <c r="AY136" s="53" t="s">
        <v>18</v>
      </c>
      <c r="AZ136" s="53" t="s">
        <v>18</v>
      </c>
      <c r="BA136" s="53" t="s">
        <v>18</v>
      </c>
      <c r="BB136" s="53" t="s">
        <v>18</v>
      </c>
      <c r="BC136" s="53" t="s">
        <v>18</v>
      </c>
      <c r="BD136" s="53" t="s">
        <v>18</v>
      </c>
      <c r="BE136" s="120"/>
      <c r="BF136" s="120"/>
      <c r="BG136" s="120"/>
      <c r="BH136" s="120"/>
      <c r="BI136" s="3" t="s">
        <v>19</v>
      </c>
      <c r="BJ136" s="3" t="s">
        <v>19</v>
      </c>
      <c r="BK136" s="3" t="s">
        <v>19</v>
      </c>
      <c r="BL136" s="33"/>
      <c r="BM136" s="314"/>
      <c r="BN136" s="56" t="s">
        <v>191</v>
      </c>
      <c r="BO136" s="56" t="s">
        <v>1298</v>
      </c>
      <c r="BP136" s="39">
        <v>44963</v>
      </c>
      <c r="BQ136" s="317" t="s">
        <v>393</v>
      </c>
      <c r="BR136" s="501"/>
      <c r="BS136" s="364" t="s">
        <v>279</v>
      </c>
      <c r="BT136" s="33">
        <v>67741</v>
      </c>
      <c r="BU136" s="33"/>
      <c r="BV136" s="33"/>
      <c r="BW136" s="33"/>
      <c r="BX136" s="33"/>
      <c r="BY136" s="33">
        <v>1</v>
      </c>
      <c r="BZ136" s="33">
        <v>1</v>
      </c>
      <c r="CA136" s="33">
        <v>1</v>
      </c>
      <c r="CB136" s="33" t="s">
        <v>158</v>
      </c>
      <c r="CC136" s="33" t="s">
        <v>158</v>
      </c>
      <c r="CD136" s="361">
        <v>44778</v>
      </c>
      <c r="CE136" s="578" t="s">
        <v>31</v>
      </c>
    </row>
    <row r="137" spans="1:83">
      <c r="A137" s="571">
        <v>132</v>
      </c>
      <c r="B137" s="517"/>
      <c r="C137" s="65" t="s">
        <v>1299</v>
      </c>
      <c r="D137" s="33">
        <v>2022</v>
      </c>
      <c r="E137" s="33" t="s">
        <v>140</v>
      </c>
      <c r="F137" s="20" t="s">
        <v>1300</v>
      </c>
      <c r="G137" s="26" t="s">
        <v>1301</v>
      </c>
      <c r="H137" s="1" t="s">
        <v>143</v>
      </c>
      <c r="I137" s="1" t="s">
        <v>210</v>
      </c>
      <c r="J137" s="33" t="s">
        <v>145</v>
      </c>
      <c r="K137" s="33" t="s">
        <v>146</v>
      </c>
      <c r="L137" s="20" t="s">
        <v>1226</v>
      </c>
      <c r="M137" s="10" t="s">
        <v>1302</v>
      </c>
      <c r="N137" s="14">
        <v>2198</v>
      </c>
      <c r="O137" s="14" t="s">
        <v>149</v>
      </c>
      <c r="P137" s="20">
        <v>39677722</v>
      </c>
      <c r="Q137" s="1" t="s">
        <v>1303</v>
      </c>
      <c r="R137" s="1" t="s">
        <v>150</v>
      </c>
      <c r="S137" s="310" t="s">
        <v>1304</v>
      </c>
      <c r="T137" s="310">
        <v>3163532443</v>
      </c>
      <c r="U137" s="78" t="s">
        <v>1305</v>
      </c>
      <c r="V137" s="311">
        <v>11160000</v>
      </c>
      <c r="W137" s="118">
        <f t="shared" si="4"/>
        <v>1860000</v>
      </c>
      <c r="X137" s="118">
        <f t="shared" si="5"/>
        <v>62000</v>
      </c>
      <c r="Y137" s="312">
        <v>180</v>
      </c>
      <c r="Z137" s="312">
        <v>6</v>
      </c>
      <c r="AA137" s="36">
        <v>308</v>
      </c>
      <c r="AB137" s="37">
        <v>44574</v>
      </c>
      <c r="AC137" s="38">
        <v>33480000</v>
      </c>
      <c r="AD137" s="450">
        <v>405</v>
      </c>
      <c r="AE137" s="39">
        <v>44592</v>
      </c>
      <c r="AF137" s="98">
        <v>11160000</v>
      </c>
      <c r="AG137" s="29">
        <v>11160000</v>
      </c>
      <c r="AH137" s="116">
        <v>7440000</v>
      </c>
      <c r="AI137" s="325">
        <v>0.66669999999999996</v>
      </c>
      <c r="AJ137" s="315">
        <v>44589</v>
      </c>
      <c r="AK137" s="30">
        <v>44593</v>
      </c>
      <c r="AL137" s="30">
        <v>44773</v>
      </c>
      <c r="AM137" s="136" t="s">
        <v>18</v>
      </c>
      <c r="AN137" s="136" t="s">
        <v>18</v>
      </c>
      <c r="AO137" s="136" t="s">
        <v>18</v>
      </c>
      <c r="AP137" s="54" t="s">
        <v>18</v>
      </c>
      <c r="AQ137" s="54" t="s">
        <v>18</v>
      </c>
      <c r="AR137" s="54" t="s">
        <v>18</v>
      </c>
      <c r="AS137" s="54" t="s">
        <v>18</v>
      </c>
      <c r="AT137" s="54" t="s">
        <v>18</v>
      </c>
      <c r="AU137" s="53" t="s">
        <v>18</v>
      </c>
      <c r="AV137" s="53" t="s">
        <v>18</v>
      </c>
      <c r="AW137" s="53" t="s">
        <v>18</v>
      </c>
      <c r="AX137" s="53" t="s">
        <v>18</v>
      </c>
      <c r="AY137" s="53" t="s">
        <v>18</v>
      </c>
      <c r="AZ137" s="53" t="s">
        <v>18</v>
      </c>
      <c r="BA137" s="53" t="s">
        <v>18</v>
      </c>
      <c r="BB137" s="53" t="s">
        <v>18</v>
      </c>
      <c r="BC137" s="53" t="s">
        <v>18</v>
      </c>
      <c r="BD137" s="53" t="s">
        <v>18</v>
      </c>
      <c r="BE137" s="120"/>
      <c r="BF137" s="120"/>
      <c r="BG137" s="120"/>
      <c r="BH137" s="120"/>
      <c r="BI137" s="3" t="s">
        <v>19</v>
      </c>
      <c r="BJ137" s="3" t="s">
        <v>19</v>
      </c>
      <c r="BK137" s="3" t="s">
        <v>19</v>
      </c>
      <c r="BL137" s="33"/>
      <c r="BM137" s="314"/>
      <c r="BN137" s="56" t="s">
        <v>191</v>
      </c>
      <c r="BO137" s="113">
        <v>1444101148093</v>
      </c>
      <c r="BP137" s="39">
        <v>44967</v>
      </c>
      <c r="BQ137" s="317" t="s">
        <v>321</v>
      </c>
      <c r="BR137" s="501"/>
      <c r="BS137" s="364" t="s">
        <v>170</v>
      </c>
      <c r="BT137" s="33">
        <v>69416</v>
      </c>
      <c r="BU137" s="33"/>
      <c r="BV137" s="33"/>
      <c r="BW137" s="33"/>
      <c r="BX137" s="33"/>
      <c r="BY137" s="33">
        <v>1</v>
      </c>
      <c r="BZ137" s="33">
        <v>1</v>
      </c>
      <c r="CA137" s="33">
        <v>1</v>
      </c>
      <c r="CB137" s="33" t="s">
        <v>33</v>
      </c>
      <c r="CC137" s="33" t="s">
        <v>158</v>
      </c>
      <c r="CD137" s="361">
        <v>44773</v>
      </c>
      <c r="CE137" s="580" t="s">
        <v>1306</v>
      </c>
    </row>
    <row r="138" spans="1:83">
      <c r="A138" s="571">
        <v>133</v>
      </c>
      <c r="B138" s="517"/>
      <c r="C138" s="66" t="s">
        <v>1307</v>
      </c>
      <c r="D138" s="33">
        <v>2022</v>
      </c>
      <c r="E138" s="33" t="s">
        <v>140</v>
      </c>
      <c r="F138" s="20" t="s">
        <v>1308</v>
      </c>
      <c r="G138" s="26" t="s">
        <v>1309</v>
      </c>
      <c r="H138" s="1" t="s">
        <v>143</v>
      </c>
      <c r="I138" s="1" t="s">
        <v>210</v>
      </c>
      <c r="J138" s="33" t="s">
        <v>145</v>
      </c>
      <c r="K138" s="33" t="s">
        <v>146</v>
      </c>
      <c r="L138" s="20" t="s">
        <v>1089</v>
      </c>
      <c r="M138" s="10" t="s">
        <v>398</v>
      </c>
      <c r="N138" s="14">
        <v>2189</v>
      </c>
      <c r="O138" s="14"/>
      <c r="P138" s="20">
        <v>80206518</v>
      </c>
      <c r="Q138" s="1" t="s">
        <v>1310</v>
      </c>
      <c r="R138" s="1" t="s">
        <v>150</v>
      </c>
      <c r="S138" s="310" t="s">
        <v>1311</v>
      </c>
      <c r="T138" s="310">
        <v>3508395797</v>
      </c>
      <c r="U138" s="78" t="s">
        <v>1312</v>
      </c>
      <c r="V138" s="311">
        <v>11340000</v>
      </c>
      <c r="W138" s="118">
        <f t="shared" si="4"/>
        <v>1890000</v>
      </c>
      <c r="X138" s="118">
        <f t="shared" si="5"/>
        <v>63000</v>
      </c>
      <c r="Y138" s="312">
        <v>180</v>
      </c>
      <c r="Z138" s="312">
        <v>6</v>
      </c>
      <c r="AA138" s="36">
        <v>346</v>
      </c>
      <c r="AB138" s="37">
        <v>44587</v>
      </c>
      <c r="AC138" s="38">
        <v>45144000</v>
      </c>
      <c r="AD138" s="451">
        <v>410</v>
      </c>
      <c r="AE138" s="39">
        <v>44593</v>
      </c>
      <c r="AF138" s="98">
        <v>11286000</v>
      </c>
      <c r="AG138" s="29">
        <v>11340000</v>
      </c>
      <c r="AH138" s="116">
        <v>7524000</v>
      </c>
      <c r="AI138" s="325">
        <v>0.66669999999999996</v>
      </c>
      <c r="AJ138" s="315">
        <v>44589</v>
      </c>
      <c r="AK138" s="30">
        <v>44593</v>
      </c>
      <c r="AL138" s="30">
        <v>44773</v>
      </c>
      <c r="AM138" s="136" t="s">
        <v>18</v>
      </c>
      <c r="AN138" s="136" t="s">
        <v>18</v>
      </c>
      <c r="AO138" s="136" t="s">
        <v>18</v>
      </c>
      <c r="AP138" s="54" t="s">
        <v>18</v>
      </c>
      <c r="AQ138" s="54" t="s">
        <v>18</v>
      </c>
      <c r="AR138" s="54" t="s">
        <v>18</v>
      </c>
      <c r="AS138" s="54" t="s">
        <v>18</v>
      </c>
      <c r="AT138" s="54" t="s">
        <v>18</v>
      </c>
      <c r="AU138" s="53" t="s">
        <v>18</v>
      </c>
      <c r="AV138" s="53" t="s">
        <v>18</v>
      </c>
      <c r="AW138" s="53" t="s">
        <v>18</v>
      </c>
      <c r="AX138" s="53" t="s">
        <v>18</v>
      </c>
      <c r="AY138" s="53" t="s">
        <v>18</v>
      </c>
      <c r="AZ138" s="53" t="s">
        <v>18</v>
      </c>
      <c r="BA138" s="53" t="s">
        <v>18</v>
      </c>
      <c r="BB138" s="53" t="s">
        <v>18</v>
      </c>
      <c r="BC138" s="53" t="s">
        <v>18</v>
      </c>
      <c r="BD138" s="53" t="s">
        <v>18</v>
      </c>
      <c r="BE138" s="120"/>
      <c r="BF138" s="120"/>
      <c r="BG138" s="120"/>
      <c r="BH138" s="120"/>
      <c r="BI138" s="3" t="s">
        <v>19</v>
      </c>
      <c r="BJ138" s="3" t="s">
        <v>19</v>
      </c>
      <c r="BK138" s="3" t="s">
        <v>19</v>
      </c>
      <c r="BL138" s="33"/>
      <c r="BM138" s="314"/>
      <c r="BN138" s="56" t="s">
        <v>191</v>
      </c>
      <c r="BO138" s="56" t="s">
        <v>1313</v>
      </c>
      <c r="BP138" s="39">
        <v>44960</v>
      </c>
      <c r="BQ138" s="317" t="s">
        <v>695</v>
      </c>
      <c r="BR138" s="501"/>
      <c r="BS138" s="364" t="s">
        <v>206</v>
      </c>
      <c r="BT138" s="33">
        <v>68232</v>
      </c>
      <c r="BU138" s="33"/>
      <c r="BV138" s="33"/>
      <c r="BW138" s="33"/>
      <c r="BX138" s="33"/>
      <c r="BY138" s="33">
        <v>1</v>
      </c>
      <c r="BZ138" s="33">
        <v>1</v>
      </c>
      <c r="CA138" s="33">
        <v>1</v>
      </c>
      <c r="CB138" s="33" t="s">
        <v>158</v>
      </c>
      <c r="CC138" s="3" t="s">
        <v>158</v>
      </c>
      <c r="CD138" s="361">
        <v>44773</v>
      </c>
      <c r="CE138" s="580" t="s">
        <v>1314</v>
      </c>
    </row>
    <row r="139" spans="1:83">
      <c r="A139" s="571">
        <v>134</v>
      </c>
      <c r="B139" s="517"/>
      <c r="C139" s="66" t="s">
        <v>1315</v>
      </c>
      <c r="D139" s="33">
        <v>2022</v>
      </c>
      <c r="E139" s="33" t="s">
        <v>140</v>
      </c>
      <c r="F139" s="65" t="s">
        <v>1316</v>
      </c>
      <c r="G139" s="365" t="s">
        <v>1317</v>
      </c>
      <c r="H139" s="10" t="s">
        <v>143</v>
      </c>
      <c r="I139" s="1" t="s">
        <v>210</v>
      </c>
      <c r="J139" s="10" t="s">
        <v>1318</v>
      </c>
      <c r="K139" s="3" t="s">
        <v>146</v>
      </c>
      <c r="L139" s="66" t="s">
        <v>1319</v>
      </c>
      <c r="M139" s="3" t="s">
        <v>1320</v>
      </c>
      <c r="N139" s="1">
        <v>5250</v>
      </c>
      <c r="O139" s="1"/>
      <c r="P139" s="65">
        <v>860526793</v>
      </c>
      <c r="Q139" s="65" t="s">
        <v>1321</v>
      </c>
      <c r="R139" s="1" t="s">
        <v>1322</v>
      </c>
      <c r="S139" s="10"/>
      <c r="T139" s="65">
        <v>4864750</v>
      </c>
      <c r="U139" s="66" t="s">
        <v>1323</v>
      </c>
      <c r="V139" s="67">
        <v>307941543</v>
      </c>
      <c r="W139" s="118">
        <f>(V139/9)</f>
        <v>34215727</v>
      </c>
      <c r="X139" s="118">
        <f t="shared" si="5"/>
        <v>1065541.6712802767</v>
      </c>
      <c r="Y139" s="354">
        <v>289</v>
      </c>
      <c r="Z139" s="354" t="s">
        <v>1324</v>
      </c>
      <c r="AA139" s="36">
        <v>362</v>
      </c>
      <c r="AB139" s="37">
        <v>44609</v>
      </c>
      <c r="AC139" s="38">
        <v>264613155</v>
      </c>
      <c r="AD139" s="454">
        <v>445</v>
      </c>
      <c r="AE139" s="39">
        <v>44637</v>
      </c>
      <c r="AF139" s="98">
        <v>264481261</v>
      </c>
      <c r="AG139" s="29">
        <v>264481261</v>
      </c>
      <c r="AH139" s="116">
        <v>0</v>
      </c>
      <c r="AI139" s="325">
        <v>0</v>
      </c>
      <c r="AJ139" s="315">
        <v>44635</v>
      </c>
      <c r="AK139" s="30">
        <v>44640</v>
      </c>
      <c r="AL139" s="30">
        <v>44946</v>
      </c>
      <c r="AM139" s="136" t="s">
        <v>18</v>
      </c>
      <c r="AN139" s="136" t="s">
        <v>18</v>
      </c>
      <c r="AO139" s="136" t="s">
        <v>18</v>
      </c>
      <c r="AP139" s="54" t="s">
        <v>18</v>
      </c>
      <c r="AQ139" s="54" t="s">
        <v>18</v>
      </c>
      <c r="AR139" s="54" t="s">
        <v>18</v>
      </c>
      <c r="AS139" s="54" t="s">
        <v>18</v>
      </c>
      <c r="AT139" s="54" t="s">
        <v>18</v>
      </c>
      <c r="AU139" s="53" t="s">
        <v>18</v>
      </c>
      <c r="AV139" s="53" t="s">
        <v>18</v>
      </c>
      <c r="AW139" s="53" t="s">
        <v>18</v>
      </c>
      <c r="AX139" s="53" t="s">
        <v>18</v>
      </c>
      <c r="AY139" s="53" t="s">
        <v>18</v>
      </c>
      <c r="AZ139" s="53" t="s">
        <v>18</v>
      </c>
      <c r="BA139" s="53" t="s">
        <v>18</v>
      </c>
      <c r="BB139" s="53" t="s">
        <v>18</v>
      </c>
      <c r="BC139" s="53" t="s">
        <v>18</v>
      </c>
      <c r="BD139" s="53" t="s">
        <v>18</v>
      </c>
      <c r="BE139" s="120"/>
      <c r="BF139" s="120"/>
      <c r="BG139" s="120"/>
      <c r="BH139" s="120"/>
      <c r="BI139" s="33" t="s">
        <v>19</v>
      </c>
      <c r="BJ139" s="33" t="s">
        <v>19</v>
      </c>
      <c r="BK139" s="324"/>
      <c r="BL139" s="33"/>
      <c r="BM139" s="314"/>
      <c r="BN139" s="56" t="s">
        <v>913</v>
      </c>
      <c r="BO139" s="56" t="s">
        <v>1325</v>
      </c>
      <c r="BP139" s="39" t="s">
        <v>1326</v>
      </c>
      <c r="BQ139" s="317" t="s">
        <v>1327</v>
      </c>
      <c r="BR139" s="501"/>
      <c r="BS139" s="364" t="s">
        <v>279</v>
      </c>
      <c r="BT139" s="33">
        <v>71567</v>
      </c>
      <c r="BU139" s="33"/>
      <c r="BV139" s="33"/>
      <c r="BW139" s="33"/>
      <c r="BX139" s="33"/>
      <c r="BY139" s="33">
        <v>1</v>
      </c>
      <c r="BZ139" s="33">
        <v>30</v>
      </c>
      <c r="CA139" s="1">
        <v>30</v>
      </c>
      <c r="CB139" s="1" t="s">
        <v>157</v>
      </c>
      <c r="CC139" s="33" t="s">
        <v>158</v>
      </c>
      <c r="CD139" s="360">
        <v>44946</v>
      </c>
      <c r="CE139" s="573" t="s">
        <v>1328</v>
      </c>
    </row>
    <row r="140" spans="1:83">
      <c r="A140" s="571">
        <v>135</v>
      </c>
      <c r="B140" s="517"/>
      <c r="C140" s="66" t="s">
        <v>1329</v>
      </c>
      <c r="D140" s="33">
        <v>2022</v>
      </c>
      <c r="E140" s="33" t="s">
        <v>140</v>
      </c>
      <c r="F140" s="65" t="s">
        <v>1330</v>
      </c>
      <c r="G140" s="365" t="s">
        <v>1331</v>
      </c>
      <c r="H140" s="10" t="s">
        <v>1332</v>
      </c>
      <c r="I140" s="10" t="s">
        <v>1332</v>
      </c>
      <c r="J140" s="10" t="s">
        <v>1333</v>
      </c>
      <c r="K140" s="3" t="s">
        <v>146</v>
      </c>
      <c r="L140" s="65" t="s">
        <v>1334</v>
      </c>
      <c r="M140" s="3">
        <v>0</v>
      </c>
      <c r="N140" s="1">
        <v>0</v>
      </c>
      <c r="O140" s="1"/>
      <c r="P140" s="65">
        <v>900357596</v>
      </c>
      <c r="Q140" s="65" t="s">
        <v>1335</v>
      </c>
      <c r="R140" s="1" t="s">
        <v>1322</v>
      </c>
      <c r="S140" s="68" t="s">
        <v>1336</v>
      </c>
      <c r="T140" s="68">
        <v>7443392</v>
      </c>
      <c r="U140" s="69" t="s">
        <v>1337</v>
      </c>
      <c r="V140" s="67">
        <v>0</v>
      </c>
      <c r="W140" s="118">
        <f>(V140/Z140)</f>
        <v>0</v>
      </c>
      <c r="X140" s="118">
        <f t="shared" si="5"/>
        <v>0</v>
      </c>
      <c r="Y140" s="354">
        <v>360</v>
      </c>
      <c r="Z140" s="354">
        <v>12</v>
      </c>
      <c r="AA140" s="367" t="s">
        <v>1338</v>
      </c>
      <c r="AB140" s="428"/>
      <c r="AC140" s="429"/>
      <c r="AD140" s="455"/>
      <c r="AE140" s="430"/>
      <c r="AF140" s="430"/>
      <c r="AG140" s="29">
        <v>28000000</v>
      </c>
      <c r="AH140" s="116">
        <v>0</v>
      </c>
      <c r="AI140" s="325">
        <v>0</v>
      </c>
      <c r="AJ140" s="30">
        <v>44648</v>
      </c>
      <c r="AK140" s="30">
        <v>44648</v>
      </c>
      <c r="AL140" s="30">
        <v>45012</v>
      </c>
      <c r="AM140" s="136" t="s">
        <v>18</v>
      </c>
      <c r="AN140" s="136" t="s">
        <v>18</v>
      </c>
      <c r="AO140" s="136" t="s">
        <v>18</v>
      </c>
      <c r="AP140" s="54" t="s">
        <v>18</v>
      </c>
      <c r="AQ140" s="54" t="s">
        <v>18</v>
      </c>
      <c r="AR140" s="54" t="s">
        <v>18</v>
      </c>
      <c r="AS140" s="54" t="s">
        <v>18</v>
      </c>
      <c r="AT140" s="54" t="s">
        <v>18</v>
      </c>
      <c r="AU140" s="53" t="s">
        <v>18</v>
      </c>
      <c r="AV140" s="53" t="s">
        <v>18</v>
      </c>
      <c r="AW140" s="53" t="s">
        <v>18</v>
      </c>
      <c r="AX140" s="53" t="s">
        <v>18</v>
      </c>
      <c r="AY140" s="53" t="s">
        <v>18</v>
      </c>
      <c r="AZ140" s="53" t="s">
        <v>18</v>
      </c>
      <c r="BA140" s="53" t="s">
        <v>18</v>
      </c>
      <c r="BB140" s="53" t="s">
        <v>18</v>
      </c>
      <c r="BC140" s="53" t="s">
        <v>18</v>
      </c>
      <c r="BD140" s="53" t="s">
        <v>18</v>
      </c>
      <c r="BE140" s="120"/>
      <c r="BF140" s="120"/>
      <c r="BG140" s="120"/>
      <c r="BH140" s="120"/>
      <c r="BI140" s="33" t="s">
        <v>19</v>
      </c>
      <c r="BJ140" s="33" t="s">
        <v>19</v>
      </c>
      <c r="BK140" s="324"/>
      <c r="BL140" s="33"/>
      <c r="BM140" s="314"/>
      <c r="BN140" s="56" t="s">
        <v>191</v>
      </c>
      <c r="BO140" s="56" t="s">
        <v>1339</v>
      </c>
      <c r="BP140" s="56" t="s">
        <v>1340</v>
      </c>
      <c r="BQ140" s="317" t="s">
        <v>1341</v>
      </c>
      <c r="BR140" s="501"/>
      <c r="BS140" s="364" t="s">
        <v>206</v>
      </c>
      <c r="BT140" s="33"/>
      <c r="BU140" s="33"/>
      <c r="BV140" s="33"/>
      <c r="BW140" s="33"/>
      <c r="BX140" s="33"/>
      <c r="BY140" s="33">
        <v>1</v>
      </c>
      <c r="BZ140" s="33">
        <v>4</v>
      </c>
      <c r="CA140" s="1">
        <v>4</v>
      </c>
      <c r="CB140" s="1" t="s">
        <v>157</v>
      </c>
      <c r="CC140" s="33" t="s">
        <v>158</v>
      </c>
      <c r="CD140" s="362">
        <v>45012</v>
      </c>
      <c r="CE140" s="574" t="s">
        <v>1342</v>
      </c>
    </row>
    <row r="141" spans="1:83">
      <c r="A141" s="571">
        <v>136</v>
      </c>
      <c r="B141" s="517"/>
      <c r="C141" s="66" t="s">
        <v>1343</v>
      </c>
      <c r="D141" s="33">
        <v>2022</v>
      </c>
      <c r="E141" s="33" t="s">
        <v>140</v>
      </c>
      <c r="F141" s="65" t="s">
        <v>1344</v>
      </c>
      <c r="G141" s="365" t="s">
        <v>1345</v>
      </c>
      <c r="H141" s="10" t="s">
        <v>1346</v>
      </c>
      <c r="I141" s="10" t="s">
        <v>1347</v>
      </c>
      <c r="J141" s="10" t="s">
        <v>1348</v>
      </c>
      <c r="K141" s="3" t="s">
        <v>146</v>
      </c>
      <c r="L141" s="65" t="s">
        <v>1349</v>
      </c>
      <c r="M141" s="2" t="s">
        <v>1350</v>
      </c>
      <c r="N141" s="1">
        <v>2201</v>
      </c>
      <c r="O141" s="14" t="s">
        <v>149</v>
      </c>
      <c r="P141" s="65">
        <v>901288767</v>
      </c>
      <c r="Q141" s="65" t="s">
        <v>1351</v>
      </c>
      <c r="R141" s="1" t="s">
        <v>1322</v>
      </c>
      <c r="S141" s="68" t="s">
        <v>1352</v>
      </c>
      <c r="T141" s="68">
        <v>6017181594</v>
      </c>
      <c r="U141" s="69" t="s">
        <v>1353</v>
      </c>
      <c r="V141" s="67">
        <v>28000000</v>
      </c>
      <c r="W141" s="118">
        <f>(V141/1)</f>
        <v>28000000</v>
      </c>
      <c r="X141" s="118">
        <f t="shared" si="5"/>
        <v>933333.33333333337</v>
      </c>
      <c r="Y141" s="354">
        <v>30</v>
      </c>
      <c r="Z141" s="354">
        <v>1</v>
      </c>
      <c r="AA141" s="36">
        <v>368</v>
      </c>
      <c r="AB141" s="37">
        <v>44650</v>
      </c>
      <c r="AC141" s="38">
        <v>28000000</v>
      </c>
      <c r="AD141" s="454">
        <v>463</v>
      </c>
      <c r="AE141" s="39">
        <v>44670</v>
      </c>
      <c r="AF141" s="98">
        <v>28000000</v>
      </c>
      <c r="AG141" s="29">
        <v>18659200</v>
      </c>
      <c r="AH141" s="116"/>
      <c r="AI141" s="325"/>
      <c r="AJ141" s="30">
        <v>44659</v>
      </c>
      <c r="AK141" s="30">
        <v>44670</v>
      </c>
      <c r="AL141" s="30">
        <v>44699</v>
      </c>
      <c r="AM141" s="136" t="s">
        <v>18</v>
      </c>
      <c r="AN141" s="136" t="s">
        <v>18</v>
      </c>
      <c r="AO141" s="136" t="s">
        <v>18</v>
      </c>
      <c r="AP141" s="54" t="s">
        <v>18</v>
      </c>
      <c r="AQ141" s="54" t="s">
        <v>18</v>
      </c>
      <c r="AR141" s="54" t="s">
        <v>18</v>
      </c>
      <c r="AS141" s="54" t="s">
        <v>18</v>
      </c>
      <c r="AT141" s="54" t="s">
        <v>18</v>
      </c>
      <c r="AU141" s="53" t="s">
        <v>18</v>
      </c>
      <c r="AV141" s="53" t="s">
        <v>18</v>
      </c>
      <c r="AW141" s="53" t="s">
        <v>18</v>
      </c>
      <c r="AX141" s="53" t="s">
        <v>18</v>
      </c>
      <c r="AY141" s="53" t="s">
        <v>18</v>
      </c>
      <c r="AZ141" s="53" t="s">
        <v>18</v>
      </c>
      <c r="BA141" s="53" t="s">
        <v>18</v>
      </c>
      <c r="BB141" s="53" t="s">
        <v>18</v>
      </c>
      <c r="BC141" s="53" t="s">
        <v>18</v>
      </c>
      <c r="BD141" s="53" t="s">
        <v>18</v>
      </c>
      <c r="BE141" s="120"/>
      <c r="BF141" s="120"/>
      <c r="BG141" s="120"/>
      <c r="BH141" s="120"/>
      <c r="BI141" s="33" t="s">
        <v>19</v>
      </c>
      <c r="BJ141" s="33" t="s">
        <v>19</v>
      </c>
      <c r="BK141" s="33" t="s">
        <v>19</v>
      </c>
      <c r="BL141" s="33"/>
      <c r="BM141" s="314"/>
      <c r="BN141" s="56" t="s">
        <v>913</v>
      </c>
      <c r="BO141" s="56" t="s">
        <v>1354</v>
      </c>
      <c r="BP141" s="56" t="s">
        <v>1355</v>
      </c>
      <c r="BQ141" s="317" t="s">
        <v>1356</v>
      </c>
      <c r="BR141" s="501"/>
      <c r="BS141" s="364" t="s">
        <v>182</v>
      </c>
      <c r="BT141" s="33">
        <v>71872</v>
      </c>
      <c r="BU141" s="33"/>
      <c r="BV141" s="33"/>
      <c r="BW141" s="33"/>
      <c r="BX141" s="33"/>
      <c r="BY141" s="33">
        <v>1</v>
      </c>
      <c r="BZ141" s="33">
        <v>4</v>
      </c>
      <c r="CA141" s="1">
        <v>4</v>
      </c>
      <c r="CB141" s="1" t="s">
        <v>157</v>
      </c>
      <c r="CC141" s="33" t="s">
        <v>158</v>
      </c>
      <c r="CD141" s="362">
        <v>44699</v>
      </c>
      <c r="CE141" s="578" t="s">
        <v>31</v>
      </c>
    </row>
    <row r="142" spans="1:83">
      <c r="A142" s="571">
        <v>137</v>
      </c>
      <c r="B142" s="517"/>
      <c r="C142" s="66" t="s">
        <v>1357</v>
      </c>
      <c r="D142" s="33">
        <v>2022</v>
      </c>
      <c r="E142" s="33" t="s">
        <v>140</v>
      </c>
      <c r="F142" s="65" t="s">
        <v>1358</v>
      </c>
      <c r="G142" s="365" t="s">
        <v>1359</v>
      </c>
      <c r="H142" s="1" t="s">
        <v>143</v>
      </c>
      <c r="I142" s="1" t="s">
        <v>1360</v>
      </c>
      <c r="J142" s="10" t="s">
        <v>1348</v>
      </c>
      <c r="K142" s="3" t="s">
        <v>146</v>
      </c>
      <c r="L142" s="65" t="s">
        <v>1361</v>
      </c>
      <c r="M142" s="2" t="s">
        <v>1362</v>
      </c>
      <c r="N142" s="1">
        <v>5951</v>
      </c>
      <c r="O142" s="1"/>
      <c r="P142" s="65">
        <v>9004553145</v>
      </c>
      <c r="Q142" s="65" t="s">
        <v>1363</v>
      </c>
      <c r="R142" s="1" t="s">
        <v>1322</v>
      </c>
      <c r="S142" s="68" t="s">
        <v>1364</v>
      </c>
      <c r="T142" s="68">
        <v>7314356</v>
      </c>
      <c r="U142" s="69" t="s">
        <v>1365</v>
      </c>
      <c r="V142" s="67">
        <v>20613973</v>
      </c>
      <c r="W142" s="118">
        <f>(V142/7)</f>
        <v>2944853.2857142859</v>
      </c>
      <c r="X142" s="118">
        <f>(V142/Y142)</f>
        <v>88853.331896551725</v>
      </c>
      <c r="Y142" s="354">
        <v>232</v>
      </c>
      <c r="Z142" s="354" t="s">
        <v>1366</v>
      </c>
      <c r="AA142" s="36">
        <v>369</v>
      </c>
      <c r="AB142" s="37">
        <v>44651</v>
      </c>
      <c r="AC142" s="38">
        <v>26016256</v>
      </c>
      <c r="AD142" s="454">
        <v>465</v>
      </c>
      <c r="AE142" s="39">
        <v>44676</v>
      </c>
      <c r="AF142" s="98">
        <v>18659200</v>
      </c>
      <c r="AG142" s="29">
        <v>56697033</v>
      </c>
      <c r="AH142" s="116">
        <v>0</v>
      </c>
      <c r="AI142" s="325">
        <v>0</v>
      </c>
      <c r="AJ142" s="30">
        <v>44672</v>
      </c>
      <c r="AK142" s="30">
        <v>44676</v>
      </c>
      <c r="AL142" s="30">
        <v>44911</v>
      </c>
      <c r="AM142" s="71">
        <v>1</v>
      </c>
      <c r="AN142" s="71">
        <v>22</v>
      </c>
      <c r="AO142" s="339">
        <v>44909</v>
      </c>
      <c r="AP142" s="54" t="s">
        <v>18</v>
      </c>
      <c r="AQ142" s="54" t="s">
        <v>18</v>
      </c>
      <c r="AR142" s="54" t="s">
        <v>18</v>
      </c>
      <c r="AS142" s="54" t="s">
        <v>18</v>
      </c>
      <c r="AT142" s="54" t="s">
        <v>18</v>
      </c>
      <c r="AU142" s="47">
        <v>1</v>
      </c>
      <c r="AV142" s="47" t="s">
        <v>1367</v>
      </c>
      <c r="AW142" s="48">
        <v>44909</v>
      </c>
      <c r="AX142" s="47" t="s">
        <v>1362</v>
      </c>
      <c r="AY142" s="47">
        <v>710</v>
      </c>
      <c r="AZ142" s="48">
        <v>44910</v>
      </c>
      <c r="BA142" s="47" t="s">
        <v>1368</v>
      </c>
      <c r="BB142" s="47">
        <v>541</v>
      </c>
      <c r="BC142" s="47" t="s">
        <v>1369</v>
      </c>
      <c r="BD142" s="47" t="s">
        <v>1370</v>
      </c>
      <c r="BE142" s="120"/>
      <c r="BF142" s="120"/>
      <c r="BG142" s="120"/>
      <c r="BH142" s="120"/>
      <c r="BI142" s="33" t="s">
        <v>19</v>
      </c>
      <c r="BJ142" s="33" t="s">
        <v>19</v>
      </c>
      <c r="BK142" s="324"/>
      <c r="BL142" s="33"/>
      <c r="BM142" s="314"/>
      <c r="BN142" s="56" t="s">
        <v>913</v>
      </c>
      <c r="BO142" s="56" t="s">
        <v>1371</v>
      </c>
      <c r="BP142" s="56" t="s">
        <v>1372</v>
      </c>
      <c r="BQ142" s="317" t="s">
        <v>976</v>
      </c>
      <c r="BR142" s="501"/>
      <c r="BS142" s="364" t="s">
        <v>170</v>
      </c>
      <c r="BT142" s="33">
        <v>71872</v>
      </c>
      <c r="BU142" s="33"/>
      <c r="BV142" s="33"/>
      <c r="BW142" s="33"/>
      <c r="BX142" s="33"/>
      <c r="BY142" s="33">
        <v>1</v>
      </c>
      <c r="BZ142" s="33">
        <v>2</v>
      </c>
      <c r="CA142" s="1">
        <v>2</v>
      </c>
      <c r="CB142" s="1" t="s">
        <v>157</v>
      </c>
      <c r="CC142" s="33" t="s">
        <v>158</v>
      </c>
      <c r="CD142" s="362">
        <v>44995</v>
      </c>
      <c r="CE142" s="578" t="s">
        <v>31</v>
      </c>
    </row>
    <row r="143" spans="1:83">
      <c r="A143" s="571">
        <v>0</v>
      </c>
      <c r="B143" s="517"/>
      <c r="C143" s="66"/>
      <c r="D143" s="33"/>
      <c r="E143" s="33"/>
      <c r="F143" s="65"/>
      <c r="G143" s="365"/>
      <c r="H143" s="1"/>
      <c r="I143" s="1"/>
      <c r="J143" s="10"/>
      <c r="K143" s="3"/>
      <c r="L143" s="65"/>
      <c r="M143" s="2"/>
      <c r="N143" s="1"/>
      <c r="O143" s="1"/>
      <c r="P143" s="65"/>
      <c r="Q143" s="65">
        <v>0</v>
      </c>
      <c r="R143" s="1"/>
      <c r="S143" s="68"/>
      <c r="T143" s="68"/>
      <c r="U143" s="69"/>
      <c r="V143" s="67"/>
      <c r="W143" s="118"/>
      <c r="X143" s="118"/>
      <c r="Y143" s="354"/>
      <c r="Z143" s="354"/>
      <c r="AA143" s="70"/>
      <c r="AB143" s="308"/>
      <c r="AC143" s="70"/>
      <c r="AD143" s="456"/>
      <c r="AE143" s="70"/>
      <c r="AF143" s="70"/>
      <c r="AG143" s="29"/>
      <c r="AH143" s="116"/>
      <c r="AI143" s="325"/>
      <c r="AJ143" s="30"/>
      <c r="AK143" s="30"/>
      <c r="AL143" s="30"/>
      <c r="AM143" s="71">
        <v>2</v>
      </c>
      <c r="AN143" s="71">
        <v>60</v>
      </c>
      <c r="AO143" s="339">
        <v>44909</v>
      </c>
      <c r="AP143" s="54"/>
      <c r="AQ143" s="54"/>
      <c r="AR143" s="54"/>
      <c r="AS143" s="54"/>
      <c r="AT143" s="54"/>
      <c r="AU143" s="47">
        <v>2</v>
      </c>
      <c r="AV143" s="47" t="s">
        <v>1370</v>
      </c>
      <c r="AW143" s="48">
        <v>44909</v>
      </c>
      <c r="AX143" s="47" t="s">
        <v>1362</v>
      </c>
      <c r="AY143" s="47">
        <v>714</v>
      </c>
      <c r="AZ143" s="48">
        <v>44911</v>
      </c>
      <c r="BA143" s="47" t="s">
        <v>1370</v>
      </c>
      <c r="BB143" s="47">
        <v>541</v>
      </c>
      <c r="BC143" s="47" t="s">
        <v>1369</v>
      </c>
      <c r="BD143" s="47" t="s">
        <v>1370</v>
      </c>
      <c r="BE143" s="120"/>
      <c r="BF143" s="120"/>
      <c r="BG143" s="120"/>
      <c r="BH143" s="120"/>
      <c r="BI143" s="33"/>
      <c r="BJ143" s="33"/>
      <c r="BK143" s="324"/>
      <c r="BL143" s="33"/>
      <c r="BM143" s="314"/>
      <c r="BN143" s="56"/>
      <c r="BO143" s="56"/>
      <c r="BP143" s="56"/>
      <c r="BQ143" s="317"/>
      <c r="BR143" s="501"/>
      <c r="BS143" s="364"/>
      <c r="BT143" s="33"/>
      <c r="BU143" s="33"/>
      <c r="BV143" s="33"/>
      <c r="BW143" s="33"/>
      <c r="BX143" s="33"/>
      <c r="BY143" s="33"/>
      <c r="BZ143" s="33"/>
      <c r="CA143" s="1"/>
      <c r="CB143" s="1"/>
      <c r="CC143" s="10"/>
      <c r="CD143" s="360"/>
      <c r="CE143" s="288"/>
    </row>
    <row r="144" spans="1:83">
      <c r="A144" s="571">
        <v>138</v>
      </c>
      <c r="B144" s="517"/>
      <c r="C144" s="66" t="s">
        <v>1373</v>
      </c>
      <c r="D144" s="33">
        <v>2022</v>
      </c>
      <c r="E144" s="33" t="s">
        <v>140</v>
      </c>
      <c r="F144" s="65" t="s">
        <v>1374</v>
      </c>
      <c r="G144" s="365" t="s">
        <v>1375</v>
      </c>
      <c r="H144" s="1" t="s">
        <v>1376</v>
      </c>
      <c r="I144" s="1" t="s">
        <v>1376</v>
      </c>
      <c r="J144" s="10" t="s">
        <v>1318</v>
      </c>
      <c r="K144" s="3" t="s">
        <v>146</v>
      </c>
      <c r="L144" s="65" t="s">
        <v>1377</v>
      </c>
      <c r="M144" s="2" t="s">
        <v>1378</v>
      </c>
      <c r="N144" s="1" t="s">
        <v>1379</v>
      </c>
      <c r="O144" s="1"/>
      <c r="P144" s="65">
        <v>860002400</v>
      </c>
      <c r="Q144" s="65" t="s">
        <v>1251</v>
      </c>
      <c r="R144" s="1" t="s">
        <v>1322</v>
      </c>
      <c r="S144" s="72" t="s">
        <v>1380</v>
      </c>
      <c r="T144" s="72">
        <v>3485757</v>
      </c>
      <c r="U144" s="73" t="s">
        <v>1381</v>
      </c>
      <c r="V144" s="67">
        <v>56697033</v>
      </c>
      <c r="W144" s="118">
        <f>(V144/7)</f>
        <v>8099576.1428571427</v>
      </c>
      <c r="X144" s="118">
        <f>(V144/Y144)</f>
        <v>262486.26388888888</v>
      </c>
      <c r="Y144" s="354">
        <v>216</v>
      </c>
      <c r="Z144" s="354" t="s">
        <v>1382</v>
      </c>
      <c r="AA144" s="36">
        <v>372</v>
      </c>
      <c r="AB144" s="37">
        <v>44658</v>
      </c>
      <c r="AC144" s="38">
        <v>56699146</v>
      </c>
      <c r="AD144" s="454">
        <v>472</v>
      </c>
      <c r="AE144" s="39">
        <v>44685</v>
      </c>
      <c r="AF144" s="98">
        <v>56697033</v>
      </c>
      <c r="AG144" s="29">
        <v>56697033</v>
      </c>
      <c r="AH144" s="116">
        <v>0</v>
      </c>
      <c r="AI144" s="325">
        <v>0</v>
      </c>
      <c r="AJ144" s="30">
        <v>44683</v>
      </c>
      <c r="AK144" s="30">
        <v>44686</v>
      </c>
      <c r="AL144" s="30">
        <v>44902</v>
      </c>
      <c r="AM144" s="71">
        <v>1</v>
      </c>
      <c r="AN144" s="71">
        <v>45</v>
      </c>
      <c r="AO144" s="339">
        <v>44902</v>
      </c>
      <c r="AP144" s="54" t="s">
        <v>18</v>
      </c>
      <c r="AQ144" s="54" t="s">
        <v>18</v>
      </c>
      <c r="AR144" s="54" t="s">
        <v>18</v>
      </c>
      <c r="AS144" s="54" t="s">
        <v>18</v>
      </c>
      <c r="AT144" s="54" t="s">
        <v>18</v>
      </c>
      <c r="AU144" s="47">
        <v>1</v>
      </c>
      <c r="AV144" s="47" t="s">
        <v>1383</v>
      </c>
      <c r="AW144" s="48">
        <v>44944</v>
      </c>
      <c r="AX144" s="47" t="s">
        <v>1384</v>
      </c>
      <c r="AY144" s="47">
        <v>718</v>
      </c>
      <c r="AZ144" s="48">
        <v>44911</v>
      </c>
      <c r="BA144" s="47" t="s">
        <v>1385</v>
      </c>
      <c r="BB144" s="47" t="s">
        <v>1386</v>
      </c>
      <c r="BC144" s="47" t="s">
        <v>1387</v>
      </c>
      <c r="BD144" s="47" t="s">
        <v>1388</v>
      </c>
      <c r="BE144" s="120"/>
      <c r="BF144" s="120"/>
      <c r="BG144" s="120"/>
      <c r="BH144" s="120"/>
      <c r="BI144" s="33" t="s">
        <v>19</v>
      </c>
      <c r="BJ144" s="33" t="s">
        <v>19</v>
      </c>
      <c r="BK144" s="33" t="s">
        <v>19</v>
      </c>
      <c r="BL144" s="33"/>
      <c r="BM144" s="314"/>
      <c r="BN144" s="56"/>
      <c r="BO144" s="56"/>
      <c r="BP144" s="56"/>
      <c r="BQ144" s="66" t="s">
        <v>1389</v>
      </c>
      <c r="BR144" s="644">
        <v>20236520005243</v>
      </c>
      <c r="BS144" s="364" t="s">
        <v>922</v>
      </c>
      <c r="BT144" s="33">
        <v>772069</v>
      </c>
      <c r="BU144" s="33"/>
      <c r="BV144" s="33"/>
      <c r="BW144" s="33"/>
      <c r="BX144" s="33"/>
      <c r="BY144" s="33">
        <v>1</v>
      </c>
      <c r="BZ144" s="33">
        <v>1</v>
      </c>
      <c r="CA144" s="1">
        <v>1</v>
      </c>
      <c r="CB144" s="1" t="s">
        <v>157</v>
      </c>
      <c r="CC144" s="33" t="s">
        <v>158</v>
      </c>
      <c r="CD144" s="362">
        <v>44902</v>
      </c>
      <c r="CE144" s="578" t="s">
        <v>1390</v>
      </c>
    </row>
    <row r="145" spans="1:83">
      <c r="A145" s="571">
        <v>0</v>
      </c>
      <c r="B145" s="517"/>
      <c r="C145" s="66"/>
      <c r="D145" s="33"/>
      <c r="E145" s="33"/>
      <c r="F145" s="65"/>
      <c r="G145" s="365"/>
      <c r="H145" s="1"/>
      <c r="I145" s="1"/>
      <c r="J145" s="10"/>
      <c r="K145" s="3"/>
      <c r="L145" s="65"/>
      <c r="M145" s="2"/>
      <c r="N145" s="1"/>
      <c r="O145" s="1"/>
      <c r="P145" s="65"/>
      <c r="Q145" s="65">
        <v>0</v>
      </c>
      <c r="R145" s="1"/>
      <c r="S145" s="72"/>
      <c r="T145" s="72"/>
      <c r="U145" s="73"/>
      <c r="V145" s="67"/>
      <c r="W145" s="118"/>
      <c r="X145" s="118"/>
      <c r="Y145" s="354"/>
      <c r="Z145" s="354"/>
      <c r="AA145" s="36"/>
      <c r="AB145" s="37"/>
      <c r="AC145" s="38"/>
      <c r="AD145" s="454"/>
      <c r="AE145" s="56"/>
      <c r="AF145" s="98"/>
      <c r="AG145" s="29"/>
      <c r="AH145" s="116"/>
      <c r="AI145" s="325"/>
      <c r="AJ145" s="30"/>
      <c r="AK145" s="30"/>
      <c r="AL145" s="30"/>
      <c r="AM145" s="71">
        <v>2</v>
      </c>
      <c r="AN145" s="71">
        <v>30</v>
      </c>
      <c r="AO145" s="339">
        <v>44907</v>
      </c>
      <c r="AP145" s="54"/>
      <c r="AQ145" s="54"/>
      <c r="AR145" s="54"/>
      <c r="AS145" s="54"/>
      <c r="AT145" s="54"/>
      <c r="AU145" s="47">
        <v>2</v>
      </c>
      <c r="AV145" s="47" t="s">
        <v>1391</v>
      </c>
      <c r="AW145" s="48">
        <v>44944</v>
      </c>
      <c r="AX145" s="47" t="s">
        <v>1378</v>
      </c>
      <c r="AY145" s="47">
        <v>386</v>
      </c>
      <c r="AZ145" s="48">
        <v>44946</v>
      </c>
      <c r="BA145" s="47" t="s">
        <v>1391</v>
      </c>
      <c r="BB145" s="47">
        <v>334</v>
      </c>
      <c r="BC145" s="48">
        <v>44944</v>
      </c>
      <c r="BD145" s="47" t="s">
        <v>1391</v>
      </c>
      <c r="BE145" s="120"/>
      <c r="BF145" s="120"/>
      <c r="BG145" s="120"/>
      <c r="BH145" s="120"/>
      <c r="BI145" s="33"/>
      <c r="BJ145" s="33"/>
      <c r="BK145" s="33"/>
      <c r="BL145" s="33"/>
      <c r="BM145" s="314"/>
      <c r="BN145" s="56"/>
      <c r="BO145" s="56"/>
      <c r="BP145" s="56"/>
      <c r="BQ145" s="66"/>
      <c r="BR145" s="503"/>
      <c r="BS145" s="364"/>
      <c r="BT145" s="33"/>
      <c r="BU145" s="33"/>
      <c r="BV145" s="33"/>
      <c r="BW145" s="33"/>
      <c r="BX145" s="33"/>
      <c r="BY145" s="33"/>
      <c r="BZ145" s="33"/>
      <c r="CA145" s="1"/>
      <c r="CB145" s="1"/>
      <c r="CC145" s="33"/>
      <c r="CD145" s="362"/>
      <c r="CE145" s="288"/>
    </row>
    <row r="146" spans="1:83">
      <c r="A146" s="571">
        <v>139</v>
      </c>
      <c r="B146" s="517"/>
      <c r="C146" s="66" t="s">
        <v>1392</v>
      </c>
      <c r="D146" s="33">
        <v>2022</v>
      </c>
      <c r="E146" s="33" t="s">
        <v>140</v>
      </c>
      <c r="F146" s="65" t="s">
        <v>1393</v>
      </c>
      <c r="G146" s="365" t="s">
        <v>1394</v>
      </c>
      <c r="H146" s="1" t="s">
        <v>1346</v>
      </c>
      <c r="I146" s="1" t="s">
        <v>1347</v>
      </c>
      <c r="J146" s="10" t="s">
        <v>1318</v>
      </c>
      <c r="K146" s="3" t="s">
        <v>146</v>
      </c>
      <c r="L146" s="65" t="s">
        <v>1395</v>
      </c>
      <c r="M146" s="2" t="s">
        <v>1396</v>
      </c>
      <c r="N146" s="1">
        <v>2190</v>
      </c>
      <c r="O146" s="1"/>
      <c r="P146" s="65">
        <v>901288767</v>
      </c>
      <c r="Q146" s="65" t="s">
        <v>1351</v>
      </c>
      <c r="R146" s="1" t="s">
        <v>1322</v>
      </c>
      <c r="S146" s="68" t="s">
        <v>1352</v>
      </c>
      <c r="T146" s="68">
        <v>6017181594</v>
      </c>
      <c r="U146" s="69" t="s">
        <v>1353</v>
      </c>
      <c r="V146" s="67">
        <v>161380000</v>
      </c>
      <c r="W146" s="118">
        <f t="shared" ref="W146:W151" si="6">(V146/Z146)</f>
        <v>80690000</v>
      </c>
      <c r="X146" s="118">
        <f t="shared" ref="X146:X177" si="7">(V146/Y146)</f>
        <v>2689666.6666666665</v>
      </c>
      <c r="Y146" s="354">
        <v>60</v>
      </c>
      <c r="Z146" s="354">
        <v>2</v>
      </c>
      <c r="AA146" s="36">
        <v>380</v>
      </c>
      <c r="AB146" s="37">
        <v>44684</v>
      </c>
      <c r="AC146" s="38">
        <v>161380000</v>
      </c>
      <c r="AD146" s="454">
        <v>487</v>
      </c>
      <c r="AE146" s="39">
        <v>44720</v>
      </c>
      <c r="AF146" s="98">
        <v>161380000</v>
      </c>
      <c r="AG146" s="29">
        <v>161380000</v>
      </c>
      <c r="AH146" s="116">
        <v>0</v>
      </c>
      <c r="AI146" s="325">
        <v>0</v>
      </c>
      <c r="AJ146" s="30">
        <v>44719</v>
      </c>
      <c r="AK146" s="30">
        <v>44802</v>
      </c>
      <c r="AL146" s="30">
        <v>44862</v>
      </c>
      <c r="AM146" s="136" t="s">
        <v>18</v>
      </c>
      <c r="AN146" s="136" t="s">
        <v>18</v>
      </c>
      <c r="AO146" s="136" t="s">
        <v>18</v>
      </c>
      <c r="AP146" s="54" t="s">
        <v>18</v>
      </c>
      <c r="AQ146" s="54" t="s">
        <v>18</v>
      </c>
      <c r="AR146" s="54" t="s">
        <v>18</v>
      </c>
      <c r="AS146" s="54" t="s">
        <v>18</v>
      </c>
      <c r="AT146" s="54" t="s">
        <v>18</v>
      </c>
      <c r="AU146" s="53" t="s">
        <v>18</v>
      </c>
      <c r="AV146" s="53" t="s">
        <v>18</v>
      </c>
      <c r="AW146" s="53" t="s">
        <v>18</v>
      </c>
      <c r="AX146" s="53" t="s">
        <v>18</v>
      </c>
      <c r="AY146" s="53" t="s">
        <v>18</v>
      </c>
      <c r="AZ146" s="53" t="s">
        <v>18</v>
      </c>
      <c r="BA146" s="53" t="s">
        <v>18</v>
      </c>
      <c r="BB146" s="53" t="s">
        <v>18</v>
      </c>
      <c r="BC146" s="53" t="s">
        <v>18</v>
      </c>
      <c r="BD146" s="53" t="s">
        <v>18</v>
      </c>
      <c r="BE146" s="120"/>
      <c r="BF146" s="120"/>
      <c r="BG146" s="120"/>
      <c r="BH146" s="120"/>
      <c r="BI146" s="33" t="s">
        <v>19</v>
      </c>
      <c r="BJ146" s="33" t="s">
        <v>19</v>
      </c>
      <c r="BK146" s="33" t="s">
        <v>19</v>
      </c>
      <c r="BL146" s="33"/>
      <c r="BM146" s="314"/>
      <c r="BN146" s="56" t="s">
        <v>191</v>
      </c>
      <c r="BO146" s="56" t="s">
        <v>1397</v>
      </c>
      <c r="BP146" s="56" t="s">
        <v>1398</v>
      </c>
      <c r="BQ146" s="66" t="s">
        <v>1399</v>
      </c>
      <c r="BR146" s="503"/>
      <c r="BS146" s="364" t="s">
        <v>206</v>
      </c>
      <c r="BT146" s="33">
        <v>71831</v>
      </c>
      <c r="BU146" s="33"/>
      <c r="BV146" s="33"/>
      <c r="BW146" s="33"/>
      <c r="BX146" s="33"/>
      <c r="BY146" s="33">
        <v>1</v>
      </c>
      <c r="BZ146" s="33">
        <v>5</v>
      </c>
      <c r="CA146" s="1">
        <v>5</v>
      </c>
      <c r="CB146" s="1" t="s">
        <v>157</v>
      </c>
      <c r="CC146" s="33" t="s">
        <v>158</v>
      </c>
      <c r="CD146" s="362">
        <v>44862</v>
      </c>
      <c r="CE146" s="573" t="s">
        <v>1400</v>
      </c>
    </row>
    <row r="147" spans="1:83">
      <c r="A147" s="571">
        <v>140</v>
      </c>
      <c r="B147" s="517"/>
      <c r="C147" s="66" t="s">
        <v>1401</v>
      </c>
      <c r="D147" s="33">
        <v>2022</v>
      </c>
      <c r="E147" s="33" t="s">
        <v>140</v>
      </c>
      <c r="F147" s="65" t="s">
        <v>1402</v>
      </c>
      <c r="G147" s="365" t="s">
        <v>1403</v>
      </c>
      <c r="H147" s="1" t="s">
        <v>1404</v>
      </c>
      <c r="I147" s="1" t="s">
        <v>1405</v>
      </c>
      <c r="J147" s="10" t="s">
        <v>1348</v>
      </c>
      <c r="K147" s="3" t="s">
        <v>146</v>
      </c>
      <c r="L147" s="65" t="s">
        <v>1406</v>
      </c>
      <c r="M147" s="2" t="s">
        <v>1407</v>
      </c>
      <c r="N147" s="1">
        <v>2210</v>
      </c>
      <c r="O147" s="1"/>
      <c r="P147" s="65">
        <v>900975944</v>
      </c>
      <c r="Q147" s="65" t="s">
        <v>1408</v>
      </c>
      <c r="R147" s="1" t="s">
        <v>1322</v>
      </c>
      <c r="S147" s="69"/>
      <c r="T147" s="65">
        <v>3233206812</v>
      </c>
      <c r="U147" s="69" t="s">
        <v>1409</v>
      </c>
      <c r="V147" s="67">
        <v>26930000</v>
      </c>
      <c r="W147" s="118">
        <f t="shared" si="6"/>
        <v>26930000</v>
      </c>
      <c r="X147" s="118">
        <f t="shared" si="7"/>
        <v>897666.66666666663</v>
      </c>
      <c r="Y147" s="354">
        <v>30</v>
      </c>
      <c r="Z147" s="354">
        <v>1</v>
      </c>
      <c r="AA147" s="36">
        <v>387</v>
      </c>
      <c r="AB147" s="37">
        <v>44718</v>
      </c>
      <c r="AC147" s="38">
        <v>26930000</v>
      </c>
      <c r="AD147" s="454">
        <v>501</v>
      </c>
      <c r="AE147" s="39">
        <v>44749</v>
      </c>
      <c r="AF147" s="98">
        <v>26930000</v>
      </c>
      <c r="AG147" s="29">
        <v>26930000</v>
      </c>
      <c r="AH147" s="116">
        <v>0</v>
      </c>
      <c r="AI147" s="325">
        <v>0</v>
      </c>
      <c r="AJ147" s="30">
        <v>44748</v>
      </c>
      <c r="AK147" s="30">
        <v>44781</v>
      </c>
      <c r="AL147" s="30">
        <v>44811</v>
      </c>
      <c r="AM147" s="136" t="s">
        <v>18</v>
      </c>
      <c r="AN147" s="136" t="s">
        <v>18</v>
      </c>
      <c r="AO147" s="136" t="s">
        <v>18</v>
      </c>
      <c r="AP147" s="54" t="s">
        <v>18</v>
      </c>
      <c r="AQ147" s="54" t="s">
        <v>18</v>
      </c>
      <c r="AR147" s="54" t="s">
        <v>18</v>
      </c>
      <c r="AS147" s="54" t="s">
        <v>18</v>
      </c>
      <c r="AT147" s="54" t="s">
        <v>18</v>
      </c>
      <c r="AU147" s="53" t="s">
        <v>18</v>
      </c>
      <c r="AV147" s="53" t="s">
        <v>18</v>
      </c>
      <c r="AW147" s="53" t="s">
        <v>18</v>
      </c>
      <c r="AX147" s="53" t="s">
        <v>18</v>
      </c>
      <c r="AY147" s="53" t="s">
        <v>18</v>
      </c>
      <c r="AZ147" s="53" t="s">
        <v>18</v>
      </c>
      <c r="BA147" s="53" t="s">
        <v>18</v>
      </c>
      <c r="BB147" s="53" t="s">
        <v>18</v>
      </c>
      <c r="BC147" s="53" t="s">
        <v>18</v>
      </c>
      <c r="BD147" s="53" t="s">
        <v>18</v>
      </c>
      <c r="BE147" s="35">
        <v>1</v>
      </c>
      <c r="BF147" s="340">
        <v>44797</v>
      </c>
      <c r="BG147" s="35">
        <v>90</v>
      </c>
      <c r="BH147" s="341">
        <v>44858</v>
      </c>
      <c r="BI147" s="33" t="s">
        <v>19</v>
      </c>
      <c r="BJ147" s="33" t="s">
        <v>19</v>
      </c>
      <c r="BK147" s="33" t="s">
        <v>19</v>
      </c>
      <c r="BL147" s="33"/>
      <c r="BM147" s="314"/>
      <c r="BN147" s="56" t="s">
        <v>191</v>
      </c>
      <c r="BO147" s="56" t="s">
        <v>1410</v>
      </c>
      <c r="BP147" s="56" t="s">
        <v>1411</v>
      </c>
      <c r="BQ147" s="66" t="s">
        <v>1412</v>
      </c>
      <c r="BR147" s="503"/>
      <c r="BS147" s="364" t="s">
        <v>279</v>
      </c>
      <c r="BT147" s="33">
        <v>72846</v>
      </c>
      <c r="BU147" s="33"/>
      <c r="BV147" s="33"/>
      <c r="BW147" s="33"/>
      <c r="BX147" s="33"/>
      <c r="BY147" s="33">
        <v>1</v>
      </c>
      <c r="BZ147" s="33">
        <v>5</v>
      </c>
      <c r="CA147" s="10">
        <v>5</v>
      </c>
      <c r="CB147" s="10" t="s">
        <v>1413</v>
      </c>
      <c r="CC147" s="33" t="s">
        <v>158</v>
      </c>
      <c r="CD147" s="362">
        <v>44811</v>
      </c>
      <c r="CE147" s="573" t="s">
        <v>1414</v>
      </c>
    </row>
    <row r="148" spans="1:83">
      <c r="A148" s="571">
        <v>141</v>
      </c>
      <c r="B148" s="517"/>
      <c r="C148" s="66" t="s">
        <v>1415</v>
      </c>
      <c r="D148" s="33">
        <v>2022</v>
      </c>
      <c r="E148" s="33" t="s">
        <v>140</v>
      </c>
      <c r="F148" s="1" t="s">
        <v>1416</v>
      </c>
      <c r="G148" s="346" t="s">
        <v>1417</v>
      </c>
      <c r="H148" s="1" t="s">
        <v>143</v>
      </c>
      <c r="I148" s="1" t="s">
        <v>144</v>
      </c>
      <c r="J148" s="33" t="s">
        <v>145</v>
      </c>
      <c r="K148" s="33" t="s">
        <v>146</v>
      </c>
      <c r="L148" s="1" t="s">
        <v>1135</v>
      </c>
      <c r="M148" s="10" t="s">
        <v>1302</v>
      </c>
      <c r="N148" s="1">
        <v>2198</v>
      </c>
      <c r="O148" s="14" t="s">
        <v>149</v>
      </c>
      <c r="P148" s="77">
        <v>1022342284</v>
      </c>
      <c r="Q148" s="1" t="s">
        <v>164</v>
      </c>
      <c r="R148" s="1" t="s">
        <v>150</v>
      </c>
      <c r="S148" s="77" t="s">
        <v>1418</v>
      </c>
      <c r="T148" s="77">
        <v>3132277065</v>
      </c>
      <c r="U148" s="78" t="s">
        <v>1419</v>
      </c>
      <c r="V148" s="368">
        <v>27000000</v>
      </c>
      <c r="W148" s="118">
        <f t="shared" si="6"/>
        <v>5400000</v>
      </c>
      <c r="X148" s="118">
        <f t="shared" si="7"/>
        <v>180000</v>
      </c>
      <c r="Y148" s="354">
        <v>150</v>
      </c>
      <c r="Z148" s="354">
        <v>5</v>
      </c>
      <c r="AA148" s="366">
        <v>399</v>
      </c>
      <c r="AB148" s="369">
        <v>44753</v>
      </c>
      <c r="AC148" s="370">
        <v>54000000</v>
      </c>
      <c r="AD148" s="454">
        <v>507</v>
      </c>
      <c r="AE148" s="39">
        <v>44755</v>
      </c>
      <c r="AF148" s="98">
        <v>27000000</v>
      </c>
      <c r="AG148" s="29">
        <v>27000000</v>
      </c>
      <c r="AH148" s="116">
        <v>19440000</v>
      </c>
      <c r="AI148" s="325">
        <v>0.59019999999999995</v>
      </c>
      <c r="AJ148" s="30">
        <v>44754</v>
      </c>
      <c r="AK148" s="30">
        <v>44755</v>
      </c>
      <c r="AL148" s="30">
        <v>44907</v>
      </c>
      <c r="AM148" s="136" t="s">
        <v>18</v>
      </c>
      <c r="AN148" s="136" t="s">
        <v>18</v>
      </c>
      <c r="AO148" s="136" t="s">
        <v>18</v>
      </c>
      <c r="AP148" s="54" t="s">
        <v>18</v>
      </c>
      <c r="AQ148" s="54" t="s">
        <v>18</v>
      </c>
      <c r="AR148" s="54" t="s">
        <v>18</v>
      </c>
      <c r="AS148" s="54" t="s">
        <v>18</v>
      </c>
      <c r="AT148" s="54" t="s">
        <v>18</v>
      </c>
      <c r="AU148" s="53" t="s">
        <v>18</v>
      </c>
      <c r="AV148" s="53" t="s">
        <v>18</v>
      </c>
      <c r="AW148" s="53" t="s">
        <v>18</v>
      </c>
      <c r="AX148" s="53" t="s">
        <v>18</v>
      </c>
      <c r="AY148" s="53" t="s">
        <v>18</v>
      </c>
      <c r="AZ148" s="53" t="s">
        <v>18</v>
      </c>
      <c r="BA148" s="53" t="s">
        <v>18</v>
      </c>
      <c r="BB148" s="53" t="s">
        <v>18</v>
      </c>
      <c r="BC148" s="53" t="s">
        <v>18</v>
      </c>
      <c r="BD148" s="53" t="s">
        <v>18</v>
      </c>
      <c r="BE148" s="120"/>
      <c r="BF148" s="120"/>
      <c r="BG148" s="120"/>
      <c r="BH148" s="120"/>
      <c r="BI148" s="33" t="s">
        <v>19</v>
      </c>
      <c r="BJ148" s="33" t="s">
        <v>19</v>
      </c>
      <c r="BK148" s="324"/>
      <c r="BL148" s="33"/>
      <c r="BM148" s="314"/>
      <c r="BN148" s="56" t="s">
        <v>191</v>
      </c>
      <c r="BO148" s="56" t="s">
        <v>1420</v>
      </c>
      <c r="BP148" s="39">
        <v>45122</v>
      </c>
      <c r="BQ148" s="66" t="s">
        <v>321</v>
      </c>
      <c r="BR148" s="503"/>
      <c r="BS148" s="318" t="s">
        <v>170</v>
      </c>
      <c r="BT148" s="33">
        <v>73901</v>
      </c>
      <c r="BU148" s="33"/>
      <c r="BV148" s="33"/>
      <c r="BW148" s="33"/>
      <c r="BX148" s="33"/>
      <c r="BY148" s="33">
        <v>1</v>
      </c>
      <c r="BZ148" s="33">
        <v>1</v>
      </c>
      <c r="CA148" s="33">
        <v>1</v>
      </c>
      <c r="CB148" s="33" t="s">
        <v>157</v>
      </c>
      <c r="CC148" s="33" t="s">
        <v>158</v>
      </c>
      <c r="CD148" s="360">
        <v>44941</v>
      </c>
      <c r="CE148" s="581" t="s">
        <v>1421</v>
      </c>
    </row>
    <row r="149" spans="1:83">
      <c r="A149" s="571">
        <v>142</v>
      </c>
      <c r="B149" s="517"/>
      <c r="C149" s="65" t="s">
        <v>1422</v>
      </c>
      <c r="D149" s="33">
        <v>2022</v>
      </c>
      <c r="E149" s="33" t="s">
        <v>140</v>
      </c>
      <c r="F149" s="1" t="s">
        <v>1423</v>
      </c>
      <c r="G149" s="346" t="s">
        <v>1424</v>
      </c>
      <c r="H149" s="1" t="s">
        <v>143</v>
      </c>
      <c r="I149" s="1" t="s">
        <v>210</v>
      </c>
      <c r="J149" s="33" t="s">
        <v>145</v>
      </c>
      <c r="K149" s="33" t="s">
        <v>146</v>
      </c>
      <c r="L149" s="1" t="s">
        <v>1425</v>
      </c>
      <c r="M149" s="10" t="s">
        <v>1302</v>
      </c>
      <c r="N149" s="1">
        <v>2198</v>
      </c>
      <c r="O149" s="14" t="s">
        <v>149</v>
      </c>
      <c r="P149" s="77">
        <v>80793701</v>
      </c>
      <c r="Q149" s="1" t="s">
        <v>36</v>
      </c>
      <c r="R149" s="1" t="s">
        <v>150</v>
      </c>
      <c r="S149" s="77" t="s">
        <v>1426</v>
      </c>
      <c r="T149" s="77">
        <v>3023749077</v>
      </c>
      <c r="U149" s="78" t="s">
        <v>1427</v>
      </c>
      <c r="V149" s="368">
        <v>12300000</v>
      </c>
      <c r="W149" s="118">
        <f t="shared" si="6"/>
        <v>2460000</v>
      </c>
      <c r="X149" s="118">
        <f t="shared" si="7"/>
        <v>82000</v>
      </c>
      <c r="Y149" s="354">
        <v>150</v>
      </c>
      <c r="Z149" s="354">
        <v>5</v>
      </c>
      <c r="AA149" s="36">
        <v>402</v>
      </c>
      <c r="AB149" s="37">
        <v>44753</v>
      </c>
      <c r="AC149" s="38">
        <v>24600000</v>
      </c>
      <c r="AD149" s="450">
        <v>508</v>
      </c>
      <c r="AE149" s="39">
        <v>44756</v>
      </c>
      <c r="AF149" s="98">
        <v>12300000</v>
      </c>
      <c r="AG149" s="29">
        <v>12300000</v>
      </c>
      <c r="AH149" s="116">
        <v>11239000</v>
      </c>
      <c r="AI149" s="325">
        <v>0.91369999999999996</v>
      </c>
      <c r="AJ149" s="30">
        <v>44755</v>
      </c>
      <c r="AK149" s="30">
        <v>44756</v>
      </c>
      <c r="AL149" s="30">
        <v>44908</v>
      </c>
      <c r="AM149" s="136" t="s">
        <v>18</v>
      </c>
      <c r="AN149" s="136" t="s">
        <v>18</v>
      </c>
      <c r="AO149" s="136" t="s">
        <v>18</v>
      </c>
      <c r="AP149" s="54" t="s">
        <v>18</v>
      </c>
      <c r="AQ149" s="54" t="s">
        <v>18</v>
      </c>
      <c r="AR149" s="54" t="s">
        <v>18</v>
      </c>
      <c r="AS149" s="54" t="s">
        <v>18</v>
      </c>
      <c r="AT149" s="54" t="s">
        <v>18</v>
      </c>
      <c r="AU149" s="53" t="s">
        <v>18</v>
      </c>
      <c r="AV149" s="53" t="s">
        <v>18</v>
      </c>
      <c r="AW149" s="53" t="s">
        <v>18</v>
      </c>
      <c r="AX149" s="53" t="s">
        <v>18</v>
      </c>
      <c r="AY149" s="53" t="s">
        <v>18</v>
      </c>
      <c r="AZ149" s="53" t="s">
        <v>18</v>
      </c>
      <c r="BA149" s="53" t="s">
        <v>18</v>
      </c>
      <c r="BB149" s="53" t="s">
        <v>18</v>
      </c>
      <c r="BC149" s="53" t="s">
        <v>18</v>
      </c>
      <c r="BD149" s="53" t="s">
        <v>18</v>
      </c>
      <c r="BE149" s="120"/>
      <c r="BF149" s="120"/>
      <c r="BG149" s="120"/>
      <c r="BH149" s="120"/>
      <c r="BI149" s="33" t="s">
        <v>19</v>
      </c>
      <c r="BJ149" s="33" t="s">
        <v>19</v>
      </c>
      <c r="BK149" s="33" t="s">
        <v>19</v>
      </c>
      <c r="BL149" s="33"/>
      <c r="BM149" s="314"/>
      <c r="BN149" s="56" t="s">
        <v>276</v>
      </c>
      <c r="BO149" s="56" t="s">
        <v>1428</v>
      </c>
      <c r="BP149" s="39">
        <v>45101</v>
      </c>
      <c r="BQ149" s="66" t="s">
        <v>155</v>
      </c>
      <c r="BR149" s="503"/>
      <c r="BS149" s="318" t="s">
        <v>170</v>
      </c>
      <c r="BT149" s="33" t="s">
        <v>1429</v>
      </c>
      <c r="BU149" s="33"/>
      <c r="BV149" s="33"/>
      <c r="BW149" s="33"/>
      <c r="BX149" s="33"/>
      <c r="BY149" s="33">
        <v>1</v>
      </c>
      <c r="BZ149" s="33">
        <v>1</v>
      </c>
      <c r="CA149" s="33">
        <v>1</v>
      </c>
      <c r="CB149" s="33" t="s">
        <v>157</v>
      </c>
      <c r="CC149" s="33" t="s">
        <v>158</v>
      </c>
      <c r="CD149" s="362">
        <v>44908</v>
      </c>
      <c r="CE149" s="581" t="s">
        <v>1430</v>
      </c>
    </row>
    <row r="150" spans="1:83" ht="36">
      <c r="A150" s="571">
        <v>143</v>
      </c>
      <c r="B150" s="517"/>
      <c r="C150" s="65" t="s">
        <v>1431</v>
      </c>
      <c r="D150" s="33">
        <v>2022</v>
      </c>
      <c r="E150" s="33" t="s">
        <v>140</v>
      </c>
      <c r="F150" s="1" t="s">
        <v>1432</v>
      </c>
      <c r="G150" s="371" t="s">
        <v>1433</v>
      </c>
      <c r="H150" s="1" t="s">
        <v>143</v>
      </c>
      <c r="I150" s="1" t="s">
        <v>144</v>
      </c>
      <c r="J150" s="33" t="s">
        <v>145</v>
      </c>
      <c r="K150" s="33" t="s">
        <v>146</v>
      </c>
      <c r="L150" s="1" t="s">
        <v>1434</v>
      </c>
      <c r="M150" s="10" t="s">
        <v>1435</v>
      </c>
      <c r="N150" s="1">
        <v>2201</v>
      </c>
      <c r="O150" s="14" t="s">
        <v>149</v>
      </c>
      <c r="P150" s="77">
        <v>79696837</v>
      </c>
      <c r="Q150" s="1" t="s">
        <v>37</v>
      </c>
      <c r="R150" s="1" t="s">
        <v>150</v>
      </c>
      <c r="S150" s="77" t="s">
        <v>1436</v>
      </c>
      <c r="T150" s="310">
        <v>3194450008</v>
      </c>
      <c r="U150" s="78" t="s">
        <v>1437</v>
      </c>
      <c r="V150" s="368">
        <v>27000000</v>
      </c>
      <c r="W150" s="118">
        <f t="shared" si="6"/>
        <v>5400000</v>
      </c>
      <c r="X150" s="118">
        <f t="shared" si="7"/>
        <v>180000</v>
      </c>
      <c r="Y150" s="354">
        <v>150</v>
      </c>
      <c r="Z150" s="354">
        <v>5</v>
      </c>
      <c r="AA150" s="36">
        <v>394</v>
      </c>
      <c r="AB150" s="37">
        <v>44753</v>
      </c>
      <c r="AC150" s="38">
        <v>27000000</v>
      </c>
      <c r="AD150" s="450">
        <v>509</v>
      </c>
      <c r="AE150" s="39">
        <v>44757</v>
      </c>
      <c r="AF150" s="98">
        <v>27000000</v>
      </c>
      <c r="AG150" s="29">
        <v>27000000</v>
      </c>
      <c r="AH150" s="116">
        <v>24480000</v>
      </c>
      <c r="AI150" s="325">
        <v>0.81930000000000003</v>
      </c>
      <c r="AJ150" s="30">
        <v>44756</v>
      </c>
      <c r="AK150" s="30">
        <v>44757</v>
      </c>
      <c r="AL150" s="30">
        <v>44909</v>
      </c>
      <c r="AM150" s="71">
        <v>1</v>
      </c>
      <c r="AN150" s="71">
        <v>33</v>
      </c>
      <c r="AO150" s="339">
        <v>44902</v>
      </c>
      <c r="AP150" s="54" t="s">
        <v>18</v>
      </c>
      <c r="AQ150" s="54" t="s">
        <v>18</v>
      </c>
      <c r="AR150" s="54" t="s">
        <v>18</v>
      </c>
      <c r="AS150" s="54" t="s">
        <v>18</v>
      </c>
      <c r="AT150" s="54" t="s">
        <v>18</v>
      </c>
      <c r="AU150" s="47">
        <v>1</v>
      </c>
      <c r="AV150" s="49">
        <v>2880000</v>
      </c>
      <c r="AW150" s="48">
        <v>44902</v>
      </c>
      <c r="AX150" s="47" t="s">
        <v>243</v>
      </c>
      <c r="AY150" s="47">
        <v>708</v>
      </c>
      <c r="AZ150" s="48">
        <v>44909</v>
      </c>
      <c r="BA150" s="79">
        <v>2880000</v>
      </c>
      <c r="BB150" s="47">
        <v>516</v>
      </c>
      <c r="BC150" s="48">
        <v>44902</v>
      </c>
      <c r="BD150" s="49">
        <f>+BA150</f>
        <v>2880000</v>
      </c>
      <c r="BE150" s="120"/>
      <c r="BF150" s="120"/>
      <c r="BG150" s="120"/>
      <c r="BH150" s="120"/>
      <c r="BI150" s="33" t="s">
        <v>19</v>
      </c>
      <c r="BJ150" s="33" t="s">
        <v>19</v>
      </c>
      <c r="BK150" s="33" t="s">
        <v>19</v>
      </c>
      <c r="BL150" s="33"/>
      <c r="BM150" s="314"/>
      <c r="BN150" s="372" t="s">
        <v>1438</v>
      </c>
      <c r="BO150" s="56" t="s">
        <v>1439</v>
      </c>
      <c r="BP150" s="39">
        <v>44761</v>
      </c>
      <c r="BQ150" s="66" t="s">
        <v>155</v>
      </c>
      <c r="BR150" s="503"/>
      <c r="BS150" s="318" t="s">
        <v>266</v>
      </c>
      <c r="BT150" s="33">
        <v>73784</v>
      </c>
      <c r="BU150" s="33"/>
      <c r="BV150" s="33"/>
      <c r="BW150" s="33"/>
      <c r="BX150" s="33"/>
      <c r="BY150" s="33">
        <v>1</v>
      </c>
      <c r="BZ150" s="33">
        <v>1</v>
      </c>
      <c r="CA150" s="33">
        <v>1</v>
      </c>
      <c r="CB150" s="33" t="s">
        <v>157</v>
      </c>
      <c r="CC150" s="33" t="s">
        <v>158</v>
      </c>
      <c r="CD150" s="362">
        <v>44909</v>
      </c>
      <c r="CE150" s="581" t="s">
        <v>1430</v>
      </c>
    </row>
    <row r="151" spans="1:83" ht="36">
      <c r="A151" s="571">
        <v>144</v>
      </c>
      <c r="B151" s="517"/>
      <c r="C151" s="65" t="s">
        <v>1440</v>
      </c>
      <c r="D151" s="33">
        <v>2022</v>
      </c>
      <c r="E151" s="33" t="s">
        <v>140</v>
      </c>
      <c r="F151" s="1" t="s">
        <v>1441</v>
      </c>
      <c r="G151" s="346" t="s">
        <v>1442</v>
      </c>
      <c r="H151" s="1" t="s">
        <v>143</v>
      </c>
      <c r="I151" s="1" t="s">
        <v>144</v>
      </c>
      <c r="J151" s="33" t="s">
        <v>145</v>
      </c>
      <c r="K151" s="33" t="s">
        <v>146</v>
      </c>
      <c r="L151" s="1" t="s">
        <v>1443</v>
      </c>
      <c r="M151" s="373" t="s">
        <v>1302</v>
      </c>
      <c r="N151" s="1">
        <v>2198</v>
      </c>
      <c r="O151" s="14" t="s">
        <v>149</v>
      </c>
      <c r="P151" s="77">
        <v>1018456962</v>
      </c>
      <c r="Q151" s="1" t="s">
        <v>49</v>
      </c>
      <c r="R151" s="1" t="s">
        <v>150</v>
      </c>
      <c r="S151" s="1" t="s">
        <v>1444</v>
      </c>
      <c r="T151" s="77">
        <v>3217678032</v>
      </c>
      <c r="U151" s="78" t="s">
        <v>1445</v>
      </c>
      <c r="V151" s="368">
        <v>23100000</v>
      </c>
      <c r="W151" s="118">
        <f t="shared" si="6"/>
        <v>4620000</v>
      </c>
      <c r="X151" s="118">
        <f t="shared" si="7"/>
        <v>154000</v>
      </c>
      <c r="Y151" s="354">
        <v>150</v>
      </c>
      <c r="Z151" s="354">
        <v>5</v>
      </c>
      <c r="AA151" s="36">
        <v>401</v>
      </c>
      <c r="AB151" s="37">
        <v>44753</v>
      </c>
      <c r="AC151" s="38">
        <v>23100000</v>
      </c>
      <c r="AD151" s="450">
        <v>510</v>
      </c>
      <c r="AE151" s="39">
        <v>44757</v>
      </c>
      <c r="AF151" s="98">
        <v>23100000</v>
      </c>
      <c r="AG151" s="29">
        <v>23100000</v>
      </c>
      <c r="AH151" s="116">
        <v>20944000</v>
      </c>
      <c r="AI151" s="325">
        <v>0.81930000000000003</v>
      </c>
      <c r="AJ151" s="30">
        <v>44756</v>
      </c>
      <c r="AK151" s="30">
        <v>44757</v>
      </c>
      <c r="AL151" s="30">
        <v>44909</v>
      </c>
      <c r="AM151" s="136" t="s">
        <v>18</v>
      </c>
      <c r="AN151" s="136" t="s">
        <v>18</v>
      </c>
      <c r="AO151" s="136" t="s">
        <v>18</v>
      </c>
      <c r="AP151" s="54" t="s">
        <v>18</v>
      </c>
      <c r="AQ151" s="54" t="s">
        <v>18</v>
      </c>
      <c r="AR151" s="54" t="s">
        <v>18</v>
      </c>
      <c r="AS151" s="54" t="s">
        <v>18</v>
      </c>
      <c r="AT151" s="54" t="s">
        <v>18</v>
      </c>
      <c r="AU151" s="44">
        <v>1</v>
      </c>
      <c r="AV151" s="465">
        <v>2464000</v>
      </c>
      <c r="AW151" s="46">
        <v>44669</v>
      </c>
      <c r="AX151" s="464" t="s">
        <v>243</v>
      </c>
      <c r="AY151" s="44">
        <v>697</v>
      </c>
      <c r="AZ151" s="46">
        <v>44907</v>
      </c>
      <c r="BA151" s="464" t="s">
        <v>1446</v>
      </c>
      <c r="BB151" s="44">
        <v>520</v>
      </c>
      <c r="BC151" s="466">
        <v>44683</v>
      </c>
      <c r="BD151" s="79" t="str">
        <f>+BA151</f>
        <v>$2.464.000</v>
      </c>
      <c r="BE151" s="120"/>
      <c r="BF151" s="120"/>
      <c r="BG151" s="120"/>
      <c r="BH151" s="120"/>
      <c r="BI151" s="33" t="s">
        <v>19</v>
      </c>
      <c r="BJ151" s="33" t="s">
        <v>19</v>
      </c>
      <c r="BK151" s="33" t="s">
        <v>19</v>
      </c>
      <c r="BL151" s="33"/>
      <c r="BM151" s="314"/>
      <c r="BN151" s="372" t="s">
        <v>1438</v>
      </c>
      <c r="BO151" s="56" t="s">
        <v>1447</v>
      </c>
      <c r="BP151" s="39">
        <v>45174</v>
      </c>
      <c r="BQ151" s="66" t="s">
        <v>393</v>
      </c>
      <c r="BR151" s="503"/>
      <c r="BS151" s="318" t="s">
        <v>170</v>
      </c>
      <c r="BT151" s="33">
        <v>73903</v>
      </c>
      <c r="BU151" s="33"/>
      <c r="BV151" s="33"/>
      <c r="BW151" s="33"/>
      <c r="BX151" s="33"/>
      <c r="BY151" s="33">
        <v>1</v>
      </c>
      <c r="BZ151" s="33">
        <v>1</v>
      </c>
      <c r="CA151" s="33">
        <v>1</v>
      </c>
      <c r="CB151" s="33" t="s">
        <v>157</v>
      </c>
      <c r="CC151" s="33" t="s">
        <v>158</v>
      </c>
      <c r="CD151" s="362">
        <v>44909</v>
      </c>
      <c r="CE151" s="581" t="s">
        <v>1448</v>
      </c>
    </row>
    <row r="152" spans="1:83">
      <c r="A152" s="571">
        <v>145</v>
      </c>
      <c r="B152" s="517"/>
      <c r="C152" s="65" t="s">
        <v>1449</v>
      </c>
      <c r="D152" s="33">
        <v>2022</v>
      </c>
      <c r="E152" s="33" t="s">
        <v>140</v>
      </c>
      <c r="F152" s="1" t="s">
        <v>1450</v>
      </c>
      <c r="G152" s="346" t="s">
        <v>1451</v>
      </c>
      <c r="H152" s="1" t="s">
        <v>143</v>
      </c>
      <c r="I152" s="1" t="s">
        <v>144</v>
      </c>
      <c r="J152" s="33" t="s">
        <v>145</v>
      </c>
      <c r="K152" s="33" t="s">
        <v>146</v>
      </c>
      <c r="L152" s="1" t="s">
        <v>1452</v>
      </c>
      <c r="M152" s="373" t="s">
        <v>1453</v>
      </c>
      <c r="N152" s="1">
        <v>2186</v>
      </c>
      <c r="O152" s="1"/>
      <c r="P152" s="77">
        <v>1074133645</v>
      </c>
      <c r="Q152" s="1" t="s">
        <v>372</v>
      </c>
      <c r="R152" s="1" t="s">
        <v>150</v>
      </c>
      <c r="S152" s="77" t="s">
        <v>1454</v>
      </c>
      <c r="T152" s="77">
        <v>3223669282</v>
      </c>
      <c r="U152" s="78" t="s">
        <v>1455</v>
      </c>
      <c r="V152" s="368">
        <v>32400000</v>
      </c>
      <c r="W152" s="118">
        <f>(V152/5)</f>
        <v>6480000</v>
      </c>
      <c r="X152" s="118">
        <f t="shared" si="7"/>
        <v>200000</v>
      </c>
      <c r="Y152" s="354">
        <v>162</v>
      </c>
      <c r="Z152" s="354" t="s">
        <v>1456</v>
      </c>
      <c r="AA152" s="36">
        <v>406</v>
      </c>
      <c r="AB152" s="37">
        <v>44757</v>
      </c>
      <c r="AC152" s="38">
        <v>32400000</v>
      </c>
      <c r="AD152" s="450">
        <v>518</v>
      </c>
      <c r="AE152" s="39">
        <v>44757</v>
      </c>
      <c r="AF152" s="98">
        <v>32400000</v>
      </c>
      <c r="AG152" s="29">
        <v>32400000</v>
      </c>
      <c r="AH152" s="116">
        <v>8600000</v>
      </c>
      <c r="AI152" s="325">
        <v>0.24160000000000001</v>
      </c>
      <c r="AJ152" s="30">
        <v>44757</v>
      </c>
      <c r="AK152" s="30">
        <v>44760</v>
      </c>
      <c r="AL152" s="30">
        <v>44924</v>
      </c>
      <c r="AM152" s="71">
        <v>1</v>
      </c>
      <c r="AN152" s="71">
        <v>16</v>
      </c>
      <c r="AO152" s="339">
        <v>44907</v>
      </c>
      <c r="AP152" s="54" t="s">
        <v>18</v>
      </c>
      <c r="AQ152" s="54" t="s">
        <v>18</v>
      </c>
      <c r="AR152" s="54" t="s">
        <v>18</v>
      </c>
      <c r="AS152" s="54" t="s">
        <v>18</v>
      </c>
      <c r="AT152" s="54" t="s">
        <v>18</v>
      </c>
      <c r="AU152" s="47">
        <v>1</v>
      </c>
      <c r="AV152" s="47" t="s">
        <v>1457</v>
      </c>
      <c r="AW152" s="48">
        <v>44907</v>
      </c>
      <c r="AX152" s="47" t="s">
        <v>202</v>
      </c>
      <c r="AY152" s="47">
        <v>735</v>
      </c>
      <c r="AZ152" s="48">
        <v>44921</v>
      </c>
      <c r="BA152" s="47" t="s">
        <v>1457</v>
      </c>
      <c r="BB152" s="47">
        <v>563</v>
      </c>
      <c r="BC152" s="48">
        <v>44908</v>
      </c>
      <c r="BD152" s="47" t="str">
        <f>+BA152</f>
        <v>$ 3.200.000</v>
      </c>
      <c r="BE152" s="120"/>
      <c r="BF152" s="120"/>
      <c r="BG152" s="120"/>
      <c r="BH152" s="120"/>
      <c r="BI152" s="33" t="s">
        <v>19</v>
      </c>
      <c r="BJ152" s="33" t="s">
        <v>19</v>
      </c>
      <c r="BK152" s="324"/>
      <c r="BL152" s="33"/>
      <c r="BM152" s="314"/>
      <c r="BN152" s="56" t="s">
        <v>191</v>
      </c>
      <c r="BO152" s="56" t="s">
        <v>1458</v>
      </c>
      <c r="BP152" s="39">
        <v>45106</v>
      </c>
      <c r="BQ152" s="66" t="s">
        <v>1327</v>
      </c>
      <c r="BR152" s="503"/>
      <c r="BS152" s="318" t="s">
        <v>206</v>
      </c>
      <c r="BT152" s="33">
        <v>73854</v>
      </c>
      <c r="BU152" s="33"/>
      <c r="BV152" s="33"/>
      <c r="BW152" s="33"/>
      <c r="BX152" s="33"/>
      <c r="BY152" s="33">
        <v>1</v>
      </c>
      <c r="BZ152" s="33">
        <v>1</v>
      </c>
      <c r="CA152" s="33">
        <v>1</v>
      </c>
      <c r="CB152" s="33" t="s">
        <v>157</v>
      </c>
      <c r="CC152" s="33" t="s">
        <v>158</v>
      </c>
      <c r="CD152" s="360">
        <v>44941</v>
      </c>
      <c r="CE152" s="574" t="s">
        <v>1459</v>
      </c>
    </row>
    <row r="153" spans="1:83">
      <c r="A153" s="571">
        <v>146</v>
      </c>
      <c r="B153" s="517"/>
      <c r="C153" s="65" t="s">
        <v>1460</v>
      </c>
      <c r="D153" s="33">
        <v>2022</v>
      </c>
      <c r="E153" s="33" t="s">
        <v>140</v>
      </c>
      <c r="F153" s="1" t="s">
        <v>1461</v>
      </c>
      <c r="G153" s="346" t="s">
        <v>1462</v>
      </c>
      <c r="H153" s="1" t="s">
        <v>143</v>
      </c>
      <c r="I153" s="1" t="s">
        <v>144</v>
      </c>
      <c r="J153" s="33" t="s">
        <v>145</v>
      </c>
      <c r="K153" s="33" t="s">
        <v>146</v>
      </c>
      <c r="L153" s="1" t="s">
        <v>1463</v>
      </c>
      <c r="M153" s="373" t="s">
        <v>1464</v>
      </c>
      <c r="N153" s="1">
        <v>2207</v>
      </c>
      <c r="O153" s="1"/>
      <c r="P153" s="77">
        <v>19272504</v>
      </c>
      <c r="Q153" s="1" t="s">
        <v>1465</v>
      </c>
      <c r="R153" s="1" t="s">
        <v>150</v>
      </c>
      <c r="S153" s="77" t="s">
        <v>1466</v>
      </c>
      <c r="T153" s="77">
        <v>3184180885</v>
      </c>
      <c r="U153" s="78" t="s">
        <v>1467</v>
      </c>
      <c r="V153" s="368">
        <v>23870000</v>
      </c>
      <c r="W153" s="118">
        <f>(V153/5)</f>
        <v>4774000</v>
      </c>
      <c r="X153" s="118">
        <f t="shared" si="7"/>
        <v>154000</v>
      </c>
      <c r="Y153" s="354">
        <v>155</v>
      </c>
      <c r="Z153" s="354" t="s">
        <v>1468</v>
      </c>
      <c r="AA153" s="36">
        <v>398</v>
      </c>
      <c r="AB153" s="37">
        <v>44753</v>
      </c>
      <c r="AC153" s="38">
        <v>71610000</v>
      </c>
      <c r="AD153" s="450">
        <v>519</v>
      </c>
      <c r="AE153" s="39">
        <v>44760</v>
      </c>
      <c r="AF153" s="98">
        <v>23870000</v>
      </c>
      <c r="AG153" s="29">
        <v>23870000</v>
      </c>
      <c r="AH153" s="313">
        <v>23870000</v>
      </c>
      <c r="AI153" s="327">
        <v>1</v>
      </c>
      <c r="AJ153" s="30">
        <v>44757</v>
      </c>
      <c r="AK153" s="30">
        <v>44760</v>
      </c>
      <c r="AL153" s="30">
        <v>44917</v>
      </c>
      <c r="AM153" s="71">
        <v>1</v>
      </c>
      <c r="AN153" s="71">
        <v>16</v>
      </c>
      <c r="AO153" s="339">
        <v>44902</v>
      </c>
      <c r="AP153" s="54" t="s">
        <v>18</v>
      </c>
      <c r="AQ153" s="54" t="s">
        <v>18</v>
      </c>
      <c r="AR153" s="54" t="s">
        <v>18</v>
      </c>
      <c r="AS153" s="54" t="s">
        <v>18</v>
      </c>
      <c r="AT153" s="54" t="s">
        <v>18</v>
      </c>
      <c r="AU153" s="47"/>
      <c r="AV153" s="47"/>
      <c r="AW153" s="48"/>
      <c r="AX153" s="47"/>
      <c r="AY153" s="47"/>
      <c r="AZ153" s="48"/>
      <c r="BA153" s="47"/>
      <c r="BB153" s="47"/>
      <c r="BC153" s="48"/>
      <c r="BD153" s="47"/>
      <c r="BE153" s="120"/>
      <c r="BF153" s="120"/>
      <c r="BG153" s="120"/>
      <c r="BH153" s="120"/>
      <c r="BI153" s="33" t="s">
        <v>19</v>
      </c>
      <c r="BJ153" s="33" t="s">
        <v>19</v>
      </c>
      <c r="BK153" s="33" t="s">
        <v>19</v>
      </c>
      <c r="BL153" s="33"/>
      <c r="BM153" s="314"/>
      <c r="BN153" s="56" t="s">
        <v>191</v>
      </c>
      <c r="BO153" s="56" t="s">
        <v>1469</v>
      </c>
      <c r="BP153" s="39">
        <v>45071</v>
      </c>
      <c r="BQ153" s="66" t="s">
        <v>1327</v>
      </c>
      <c r="BR153" s="503"/>
      <c r="BS153" s="318" t="s">
        <v>206</v>
      </c>
      <c r="BT153" s="33">
        <v>73868</v>
      </c>
      <c r="BU153" s="33"/>
      <c r="BV153" s="33"/>
      <c r="BW153" s="33"/>
      <c r="BX153" s="33"/>
      <c r="BY153" s="33">
        <v>1</v>
      </c>
      <c r="BZ153" s="33">
        <v>1</v>
      </c>
      <c r="CA153" s="33">
        <v>1</v>
      </c>
      <c r="CB153" s="33" t="s">
        <v>157</v>
      </c>
      <c r="CC153" s="33" t="s">
        <v>158</v>
      </c>
      <c r="CD153" s="362">
        <v>44917</v>
      </c>
      <c r="CE153" s="578" t="s">
        <v>31</v>
      </c>
    </row>
    <row r="154" spans="1:83">
      <c r="A154" s="571">
        <v>147</v>
      </c>
      <c r="B154" s="517"/>
      <c r="C154" s="65" t="s">
        <v>1470</v>
      </c>
      <c r="D154" s="33">
        <v>2022</v>
      </c>
      <c r="E154" s="33" t="s">
        <v>140</v>
      </c>
      <c r="F154" s="1" t="s">
        <v>1471</v>
      </c>
      <c r="G154" s="346" t="s">
        <v>1472</v>
      </c>
      <c r="H154" s="1" t="s">
        <v>143</v>
      </c>
      <c r="I154" s="1" t="s">
        <v>144</v>
      </c>
      <c r="J154" s="33" t="s">
        <v>145</v>
      </c>
      <c r="K154" s="33" t="s">
        <v>146</v>
      </c>
      <c r="L154" s="1" t="s">
        <v>1473</v>
      </c>
      <c r="M154" s="373" t="s">
        <v>1474</v>
      </c>
      <c r="N154" s="1">
        <v>2191</v>
      </c>
      <c r="O154" s="1"/>
      <c r="P154" s="77">
        <v>1094906434</v>
      </c>
      <c r="Q154" s="1" t="s">
        <v>188</v>
      </c>
      <c r="R154" s="1" t="s">
        <v>150</v>
      </c>
      <c r="S154" s="77" t="s">
        <v>1475</v>
      </c>
      <c r="T154" s="77">
        <v>3166197074</v>
      </c>
      <c r="U154" s="78" t="s">
        <v>1476</v>
      </c>
      <c r="V154" s="368">
        <v>27000000</v>
      </c>
      <c r="W154" s="118">
        <f t="shared" ref="W154:W166" si="8">(V154/Z154)</f>
        <v>5400000</v>
      </c>
      <c r="X154" s="118">
        <f t="shared" si="7"/>
        <v>180000</v>
      </c>
      <c r="Y154" s="354">
        <v>150</v>
      </c>
      <c r="Z154" s="354">
        <v>5</v>
      </c>
      <c r="AA154" s="36">
        <v>396</v>
      </c>
      <c r="AB154" s="37">
        <v>44753</v>
      </c>
      <c r="AC154" s="38">
        <v>27000000</v>
      </c>
      <c r="AD154" s="450">
        <v>524</v>
      </c>
      <c r="AE154" s="39">
        <v>44763</v>
      </c>
      <c r="AF154" s="98">
        <v>27000000</v>
      </c>
      <c r="AG154" s="29">
        <v>27000000</v>
      </c>
      <c r="AH154" s="116">
        <v>12420000</v>
      </c>
      <c r="AI154" s="325">
        <v>0.434</v>
      </c>
      <c r="AJ154" s="30">
        <v>44761</v>
      </c>
      <c r="AK154" s="30">
        <v>44764</v>
      </c>
      <c r="AL154" s="30">
        <v>44915</v>
      </c>
      <c r="AM154" s="71">
        <v>1</v>
      </c>
      <c r="AN154" s="71">
        <v>16</v>
      </c>
      <c r="AO154" s="339">
        <v>44917</v>
      </c>
      <c r="AP154" s="332">
        <v>1</v>
      </c>
      <c r="AQ154" s="43" t="s">
        <v>1477</v>
      </c>
      <c r="AR154" s="55">
        <v>1128447239</v>
      </c>
      <c r="AS154" s="43" t="s">
        <v>1478</v>
      </c>
      <c r="AT154" s="43" t="s">
        <v>1479</v>
      </c>
      <c r="AU154" s="47">
        <v>1</v>
      </c>
      <c r="AV154" s="47" t="s">
        <v>1480</v>
      </c>
      <c r="AW154" s="48">
        <v>44909</v>
      </c>
      <c r="AX154" s="47" t="s">
        <v>1481</v>
      </c>
      <c r="AY154" s="47">
        <v>723</v>
      </c>
      <c r="AZ154" s="48">
        <v>44911</v>
      </c>
      <c r="BA154" s="47" t="s">
        <v>1480</v>
      </c>
      <c r="BB154" s="47">
        <v>535</v>
      </c>
      <c r="BC154" s="48">
        <v>44904</v>
      </c>
      <c r="BD154" s="47" t="s">
        <v>1480</v>
      </c>
      <c r="BE154" s="120"/>
      <c r="BF154" s="120"/>
      <c r="BG154" s="120"/>
      <c r="BH154" s="120"/>
      <c r="BI154" s="33" t="s">
        <v>19</v>
      </c>
      <c r="BJ154" s="33" t="s">
        <v>19</v>
      </c>
      <c r="BK154" s="33" t="s">
        <v>19</v>
      </c>
      <c r="BL154" s="33"/>
      <c r="BM154" s="314"/>
      <c r="BN154" s="56" t="s">
        <v>913</v>
      </c>
      <c r="BO154" s="56" t="s">
        <v>1482</v>
      </c>
      <c r="BP154" s="39">
        <v>45148</v>
      </c>
      <c r="BQ154" s="66" t="s">
        <v>155</v>
      </c>
      <c r="BR154" s="503"/>
      <c r="BS154" s="318" t="s">
        <v>206</v>
      </c>
      <c r="BT154" s="33">
        <v>73802</v>
      </c>
      <c r="BU154" s="33"/>
      <c r="BV154" s="33"/>
      <c r="BW154" s="33"/>
      <c r="BX154" s="33"/>
      <c r="BY154" s="33">
        <v>1</v>
      </c>
      <c r="BZ154" s="33">
        <v>1</v>
      </c>
      <c r="CA154" s="33">
        <v>1</v>
      </c>
      <c r="CB154" s="33" t="s">
        <v>157</v>
      </c>
      <c r="CC154" s="33" t="s">
        <v>158</v>
      </c>
      <c r="CD154" s="362">
        <v>44925</v>
      </c>
      <c r="CE154" s="578" t="s">
        <v>1483</v>
      </c>
    </row>
    <row r="155" spans="1:83" ht="36">
      <c r="A155" s="571">
        <v>148</v>
      </c>
      <c r="B155" s="517"/>
      <c r="C155" s="65" t="s">
        <v>1484</v>
      </c>
      <c r="D155" s="33">
        <v>2022</v>
      </c>
      <c r="E155" s="33" t="s">
        <v>140</v>
      </c>
      <c r="F155" s="1" t="s">
        <v>1485</v>
      </c>
      <c r="G155" s="346" t="s">
        <v>1486</v>
      </c>
      <c r="H155" s="1" t="s">
        <v>143</v>
      </c>
      <c r="I155" s="1" t="s">
        <v>144</v>
      </c>
      <c r="J155" s="33" t="s">
        <v>145</v>
      </c>
      <c r="K155" s="33" t="s">
        <v>146</v>
      </c>
      <c r="L155" s="1" t="s">
        <v>1487</v>
      </c>
      <c r="M155" s="373" t="s">
        <v>944</v>
      </c>
      <c r="N155" s="1">
        <v>2200</v>
      </c>
      <c r="O155" s="1"/>
      <c r="P155" s="77">
        <v>1019002889</v>
      </c>
      <c r="Q155" s="1" t="s">
        <v>21</v>
      </c>
      <c r="R155" s="1" t="s">
        <v>150</v>
      </c>
      <c r="S155" s="77" t="s">
        <v>1488</v>
      </c>
      <c r="T155" s="77">
        <v>3138557537</v>
      </c>
      <c r="U155" s="78" t="s">
        <v>1489</v>
      </c>
      <c r="V155" s="368">
        <v>27000000</v>
      </c>
      <c r="W155" s="118">
        <f t="shared" si="8"/>
        <v>5400000</v>
      </c>
      <c r="X155" s="118">
        <f t="shared" si="7"/>
        <v>180000</v>
      </c>
      <c r="Y155" s="354">
        <v>150</v>
      </c>
      <c r="Z155" s="354">
        <v>5</v>
      </c>
      <c r="AA155" s="36">
        <v>397</v>
      </c>
      <c r="AB155" s="37">
        <v>44753</v>
      </c>
      <c r="AC155" s="38">
        <v>27000000</v>
      </c>
      <c r="AD155" s="450">
        <v>521</v>
      </c>
      <c r="AE155" s="39">
        <v>44761</v>
      </c>
      <c r="AF155" s="98">
        <v>27000000</v>
      </c>
      <c r="AG155" s="29">
        <v>27000000</v>
      </c>
      <c r="AH155" s="116">
        <v>23760000</v>
      </c>
      <c r="AI155" s="325">
        <v>0.88</v>
      </c>
      <c r="AJ155" s="30">
        <v>44760</v>
      </c>
      <c r="AK155" s="30">
        <v>44761</v>
      </c>
      <c r="AL155" s="30">
        <v>44913</v>
      </c>
      <c r="AM155" s="136" t="s">
        <v>18</v>
      </c>
      <c r="AN155" s="136" t="s">
        <v>18</v>
      </c>
      <c r="AO155" s="136" t="s">
        <v>18</v>
      </c>
      <c r="AP155" s="54" t="s">
        <v>18</v>
      </c>
      <c r="AQ155" s="54" t="s">
        <v>18</v>
      </c>
      <c r="AR155" s="54" t="s">
        <v>18</v>
      </c>
      <c r="AS155" s="54" t="s">
        <v>18</v>
      </c>
      <c r="AT155" s="54" t="s">
        <v>18</v>
      </c>
      <c r="AU155" s="65"/>
      <c r="AV155" s="65"/>
      <c r="AW155" s="65"/>
      <c r="AX155" s="65"/>
      <c r="AY155" s="65"/>
      <c r="AZ155" s="65"/>
      <c r="BA155" s="65"/>
      <c r="BB155" s="65"/>
      <c r="BC155" s="65"/>
      <c r="BD155" s="65"/>
      <c r="BE155" s="120"/>
      <c r="BF155" s="120"/>
      <c r="BG155" s="120"/>
      <c r="BH155" s="120"/>
      <c r="BI155" s="33" t="s">
        <v>19</v>
      </c>
      <c r="BJ155" s="33" t="s">
        <v>19</v>
      </c>
      <c r="BK155" s="3" t="s">
        <v>19</v>
      </c>
      <c r="BL155" s="33"/>
      <c r="BM155" s="314"/>
      <c r="BN155" s="372" t="s">
        <v>1438</v>
      </c>
      <c r="BO155" s="56" t="s">
        <v>1490</v>
      </c>
      <c r="BP155" s="39">
        <v>45105</v>
      </c>
      <c r="BQ155" s="66" t="s">
        <v>155</v>
      </c>
      <c r="BR155" s="503"/>
      <c r="BS155" s="318" t="s">
        <v>922</v>
      </c>
      <c r="BT155" s="33">
        <v>73806</v>
      </c>
      <c r="BU155" s="33"/>
      <c r="BV155" s="33"/>
      <c r="BW155" s="33"/>
      <c r="BX155" s="33"/>
      <c r="BY155" s="33">
        <v>1</v>
      </c>
      <c r="BZ155" s="33">
        <v>1</v>
      </c>
      <c r="CA155" s="33">
        <v>1</v>
      </c>
      <c r="CB155" s="33" t="s">
        <v>157</v>
      </c>
      <c r="CC155" s="33" t="s">
        <v>158</v>
      </c>
      <c r="CD155" s="362">
        <v>44913</v>
      </c>
      <c r="CE155" s="578" t="s">
        <v>1491</v>
      </c>
    </row>
    <row r="156" spans="1:83" ht="24">
      <c r="A156" s="571">
        <v>149</v>
      </c>
      <c r="B156" s="517"/>
      <c r="C156" s="65" t="s">
        <v>1492</v>
      </c>
      <c r="D156" s="33">
        <v>2022</v>
      </c>
      <c r="E156" s="33" t="s">
        <v>140</v>
      </c>
      <c r="F156" s="1" t="s">
        <v>1493</v>
      </c>
      <c r="G156" s="346" t="s">
        <v>1494</v>
      </c>
      <c r="H156" s="1" t="s">
        <v>143</v>
      </c>
      <c r="I156" s="1" t="s">
        <v>144</v>
      </c>
      <c r="J156" s="33" t="s">
        <v>145</v>
      </c>
      <c r="K156" s="33" t="s">
        <v>146</v>
      </c>
      <c r="L156" s="1" t="s">
        <v>1495</v>
      </c>
      <c r="M156" s="373" t="s">
        <v>272</v>
      </c>
      <c r="N156" s="1">
        <v>2198</v>
      </c>
      <c r="O156" s="14" t="s">
        <v>149</v>
      </c>
      <c r="P156" s="77">
        <v>79890568</v>
      </c>
      <c r="Q156" s="1" t="s">
        <v>357</v>
      </c>
      <c r="R156" s="1" t="s">
        <v>150</v>
      </c>
      <c r="S156" s="77" t="s">
        <v>1496</v>
      </c>
      <c r="T156" s="77">
        <v>4432491</v>
      </c>
      <c r="U156" s="78" t="s">
        <v>1497</v>
      </c>
      <c r="V156" s="368">
        <v>27000000</v>
      </c>
      <c r="W156" s="118">
        <f t="shared" si="8"/>
        <v>5400000</v>
      </c>
      <c r="X156" s="118">
        <f t="shared" si="7"/>
        <v>180000</v>
      </c>
      <c r="Y156" s="354">
        <v>150</v>
      </c>
      <c r="Z156" s="354">
        <v>5</v>
      </c>
      <c r="AA156" s="36">
        <v>409</v>
      </c>
      <c r="AB156" s="37">
        <v>44757</v>
      </c>
      <c r="AC156" s="38">
        <v>27000000</v>
      </c>
      <c r="AD156" s="450">
        <v>520</v>
      </c>
      <c r="AE156" s="39">
        <v>44761</v>
      </c>
      <c r="AF156" s="98">
        <v>27000000</v>
      </c>
      <c r="AG156" s="29">
        <v>27000000</v>
      </c>
      <c r="AH156" s="116">
        <v>18000000</v>
      </c>
      <c r="AI156" s="325">
        <v>0.56820000000000004</v>
      </c>
      <c r="AJ156" s="30">
        <v>44760</v>
      </c>
      <c r="AK156" s="30">
        <v>44763</v>
      </c>
      <c r="AL156" s="30">
        <v>44913</v>
      </c>
      <c r="AM156" s="136">
        <v>1</v>
      </c>
      <c r="AN156" s="136">
        <v>26</v>
      </c>
      <c r="AO156" s="387">
        <v>44941</v>
      </c>
      <c r="AP156" s="467"/>
      <c r="AQ156" s="467"/>
      <c r="AR156" s="467"/>
      <c r="AS156" s="467"/>
      <c r="AT156" s="467"/>
      <c r="AU156" s="47">
        <v>1</v>
      </c>
      <c r="AV156" s="47" t="s">
        <v>1498</v>
      </c>
      <c r="AW156" s="48">
        <v>44909</v>
      </c>
      <c r="AX156" s="47" t="s">
        <v>243</v>
      </c>
      <c r="AY156" s="47">
        <v>724</v>
      </c>
      <c r="AZ156" s="48">
        <v>44914</v>
      </c>
      <c r="BA156" s="47" t="s">
        <v>1498</v>
      </c>
      <c r="BB156" s="47">
        <v>530</v>
      </c>
      <c r="BC156" s="48">
        <v>44904</v>
      </c>
      <c r="BD156" s="47" t="s">
        <v>1498</v>
      </c>
      <c r="BE156" s="120"/>
      <c r="BF156" s="120"/>
      <c r="BG156" s="120"/>
      <c r="BH156" s="120"/>
      <c r="BI156" s="33" t="s">
        <v>19</v>
      </c>
      <c r="BJ156" s="33" t="s">
        <v>19</v>
      </c>
      <c r="BK156" s="324"/>
      <c r="BL156" s="33"/>
      <c r="BM156" s="314"/>
      <c r="BN156" s="372" t="s">
        <v>1499</v>
      </c>
      <c r="BO156" s="56" t="s">
        <v>1500</v>
      </c>
      <c r="BP156" s="56" t="s">
        <v>1501</v>
      </c>
      <c r="BQ156" s="66" t="s">
        <v>321</v>
      </c>
      <c r="BR156" s="503"/>
      <c r="BS156" s="318" t="s">
        <v>279</v>
      </c>
      <c r="BT156" s="33">
        <v>73906</v>
      </c>
      <c r="BU156" s="33"/>
      <c r="BV156" s="33"/>
      <c r="BW156" s="33"/>
      <c r="BX156" s="33"/>
      <c r="BY156" s="33">
        <v>1</v>
      </c>
      <c r="BZ156" s="33">
        <v>1</v>
      </c>
      <c r="CA156" s="33">
        <v>1</v>
      </c>
      <c r="CB156" s="33" t="s">
        <v>157</v>
      </c>
      <c r="CC156" s="33" t="s">
        <v>158</v>
      </c>
      <c r="CD156" s="360">
        <v>44941</v>
      </c>
      <c r="CE156" s="578" t="s">
        <v>1502</v>
      </c>
    </row>
    <row r="157" spans="1:83">
      <c r="A157" s="571">
        <v>150</v>
      </c>
      <c r="B157" s="517"/>
      <c r="C157" s="65" t="s">
        <v>1503</v>
      </c>
      <c r="D157" s="33">
        <v>2022</v>
      </c>
      <c r="E157" s="33" t="s">
        <v>140</v>
      </c>
      <c r="F157" s="1" t="s">
        <v>1504</v>
      </c>
      <c r="G157" s="346" t="s">
        <v>1505</v>
      </c>
      <c r="H157" s="1" t="s">
        <v>143</v>
      </c>
      <c r="I157" s="1" t="s">
        <v>210</v>
      </c>
      <c r="J157" s="33" t="s">
        <v>145</v>
      </c>
      <c r="K157" s="33" t="s">
        <v>146</v>
      </c>
      <c r="L157" s="1" t="s">
        <v>1506</v>
      </c>
      <c r="M157" s="373" t="s">
        <v>1507</v>
      </c>
      <c r="N157" s="1">
        <v>2198</v>
      </c>
      <c r="O157" s="14" t="s">
        <v>149</v>
      </c>
      <c r="P157" s="77">
        <v>79469325</v>
      </c>
      <c r="Q157" s="1" t="s">
        <v>1508</v>
      </c>
      <c r="R157" s="1" t="s">
        <v>150</v>
      </c>
      <c r="S157" s="77" t="s">
        <v>1509</v>
      </c>
      <c r="T157" s="77">
        <v>3144416085</v>
      </c>
      <c r="U157" s="78" t="s">
        <v>1510</v>
      </c>
      <c r="V157" s="368">
        <v>13500000</v>
      </c>
      <c r="W157" s="118">
        <f t="shared" si="8"/>
        <v>2700000</v>
      </c>
      <c r="X157" s="118">
        <f t="shared" si="7"/>
        <v>90000</v>
      </c>
      <c r="Y157" s="354">
        <v>150</v>
      </c>
      <c r="Z157" s="354">
        <v>5</v>
      </c>
      <c r="AA157" s="36">
        <v>404</v>
      </c>
      <c r="AB157" s="37">
        <v>44756</v>
      </c>
      <c r="AC157" s="38">
        <v>13500000</v>
      </c>
      <c r="AD157" s="450">
        <v>523</v>
      </c>
      <c r="AE157" s="39">
        <v>44763</v>
      </c>
      <c r="AF157" s="98">
        <v>13500000</v>
      </c>
      <c r="AG157" s="29">
        <v>13500000</v>
      </c>
      <c r="AH157" s="116">
        <v>9000000</v>
      </c>
      <c r="AI157" s="325">
        <v>0.66669999999999996</v>
      </c>
      <c r="AJ157" s="30">
        <v>44761</v>
      </c>
      <c r="AK157" s="30">
        <v>44763</v>
      </c>
      <c r="AL157" s="30">
        <v>44914</v>
      </c>
      <c r="AM157" s="136" t="s">
        <v>18</v>
      </c>
      <c r="AN157" s="136" t="s">
        <v>18</v>
      </c>
      <c r="AO157" s="136" t="s">
        <v>18</v>
      </c>
      <c r="AP157" s="54" t="s">
        <v>18</v>
      </c>
      <c r="AQ157" s="54" t="s">
        <v>18</v>
      </c>
      <c r="AR157" s="54" t="s">
        <v>18</v>
      </c>
      <c r="AS157" s="54" t="s">
        <v>18</v>
      </c>
      <c r="AT157" s="54" t="s">
        <v>18</v>
      </c>
      <c r="AU157" s="53" t="s">
        <v>18</v>
      </c>
      <c r="AV157" s="53" t="s">
        <v>18</v>
      </c>
      <c r="AW157" s="53" t="s">
        <v>18</v>
      </c>
      <c r="AX157" s="53" t="s">
        <v>18</v>
      </c>
      <c r="AY157" s="53" t="s">
        <v>18</v>
      </c>
      <c r="AZ157" s="53" t="s">
        <v>18</v>
      </c>
      <c r="BA157" s="53" t="s">
        <v>18</v>
      </c>
      <c r="BB157" s="53" t="s">
        <v>18</v>
      </c>
      <c r="BC157" s="53" t="s">
        <v>18</v>
      </c>
      <c r="BD157" s="53" t="s">
        <v>18</v>
      </c>
      <c r="BE157" s="120"/>
      <c r="BF157" s="120"/>
      <c r="BG157" s="120"/>
      <c r="BH157" s="120"/>
      <c r="BI157" s="33" t="s">
        <v>19</v>
      </c>
      <c r="BJ157" s="33" t="s">
        <v>19</v>
      </c>
      <c r="BK157" s="33" t="s">
        <v>19</v>
      </c>
      <c r="BL157" s="33"/>
      <c r="BM157" s="314"/>
      <c r="BN157" s="56" t="s">
        <v>167</v>
      </c>
      <c r="BO157" s="56" t="s">
        <v>1511</v>
      </c>
      <c r="BP157" s="39">
        <v>45108</v>
      </c>
      <c r="BQ157" s="66" t="s">
        <v>321</v>
      </c>
      <c r="BR157" s="503"/>
      <c r="BS157" s="318" t="s">
        <v>266</v>
      </c>
      <c r="BT157" s="33">
        <v>73904</v>
      </c>
      <c r="BU157" s="33"/>
      <c r="BV157" s="33"/>
      <c r="BW157" s="33"/>
      <c r="BX157" s="33"/>
      <c r="BY157" s="33">
        <v>1</v>
      </c>
      <c r="BZ157" s="33">
        <v>1</v>
      </c>
      <c r="CA157" s="33">
        <v>1</v>
      </c>
      <c r="CB157" s="33" t="s">
        <v>157</v>
      </c>
      <c r="CC157" s="33" t="s">
        <v>158</v>
      </c>
      <c r="CD157" s="362">
        <v>44914</v>
      </c>
      <c r="CE157" s="578" t="s">
        <v>1198</v>
      </c>
    </row>
    <row r="158" spans="1:83">
      <c r="A158" s="571">
        <v>151</v>
      </c>
      <c r="B158" s="517"/>
      <c r="C158" s="65" t="s">
        <v>1512</v>
      </c>
      <c r="D158" s="33">
        <v>2022</v>
      </c>
      <c r="E158" s="33" t="s">
        <v>140</v>
      </c>
      <c r="F158" s="1" t="s">
        <v>1513</v>
      </c>
      <c r="G158" s="346" t="s">
        <v>1514</v>
      </c>
      <c r="H158" s="1" t="s">
        <v>143</v>
      </c>
      <c r="I158" s="1" t="s">
        <v>144</v>
      </c>
      <c r="J158" s="33" t="s">
        <v>145</v>
      </c>
      <c r="K158" s="33" t="s">
        <v>146</v>
      </c>
      <c r="L158" s="1" t="s">
        <v>1515</v>
      </c>
      <c r="M158" s="373" t="s">
        <v>1516</v>
      </c>
      <c r="N158" s="1">
        <v>2198</v>
      </c>
      <c r="O158" s="14" t="s">
        <v>149</v>
      </c>
      <c r="P158" s="77">
        <v>1055226889</v>
      </c>
      <c r="Q158" s="1" t="s">
        <v>273</v>
      </c>
      <c r="R158" s="1" t="s">
        <v>150</v>
      </c>
      <c r="S158" s="77" t="s">
        <v>1517</v>
      </c>
      <c r="T158" s="77">
        <v>3208029317</v>
      </c>
      <c r="U158" s="78" t="s">
        <v>1518</v>
      </c>
      <c r="V158" s="368">
        <v>27000000</v>
      </c>
      <c r="W158" s="118">
        <f t="shared" si="8"/>
        <v>5400000</v>
      </c>
      <c r="X158" s="118">
        <f t="shared" si="7"/>
        <v>180000</v>
      </c>
      <c r="Y158" s="354">
        <v>150</v>
      </c>
      <c r="Z158" s="354">
        <v>5</v>
      </c>
      <c r="AA158" s="36">
        <v>412</v>
      </c>
      <c r="AB158" s="37">
        <v>44760</v>
      </c>
      <c r="AC158" s="38">
        <v>27000000</v>
      </c>
      <c r="AD158" s="450">
        <v>530</v>
      </c>
      <c r="AE158" s="39">
        <v>44764</v>
      </c>
      <c r="AF158" s="98">
        <v>27000000</v>
      </c>
      <c r="AG158" s="29">
        <v>27000000</v>
      </c>
      <c r="AH158" s="116">
        <v>7020000</v>
      </c>
      <c r="AI158" s="325">
        <v>0.22289999999999999</v>
      </c>
      <c r="AJ158" s="30">
        <v>44762</v>
      </c>
      <c r="AK158" s="30">
        <v>44764</v>
      </c>
      <c r="AL158" s="30">
        <v>44916</v>
      </c>
      <c r="AM158" s="71">
        <v>1</v>
      </c>
      <c r="AN158" s="71">
        <v>26</v>
      </c>
      <c r="AO158" s="339">
        <v>44909</v>
      </c>
      <c r="AP158" s="54" t="s">
        <v>18</v>
      </c>
      <c r="AQ158" s="54" t="s">
        <v>18</v>
      </c>
      <c r="AR158" s="54" t="s">
        <v>18</v>
      </c>
      <c r="AS158" s="54" t="s">
        <v>18</v>
      </c>
      <c r="AT158" s="54" t="s">
        <v>18</v>
      </c>
      <c r="AU158" s="47">
        <v>1</v>
      </c>
      <c r="AV158" s="47" t="s">
        <v>20</v>
      </c>
      <c r="AW158" s="48">
        <v>44909</v>
      </c>
      <c r="AX158" s="47" t="s">
        <v>243</v>
      </c>
      <c r="AY158" s="47">
        <v>722</v>
      </c>
      <c r="AZ158" s="48">
        <v>44911</v>
      </c>
      <c r="BA158" s="47" t="s">
        <v>20</v>
      </c>
      <c r="BB158" s="47">
        <v>533</v>
      </c>
      <c r="BC158" s="48">
        <v>44904</v>
      </c>
      <c r="BD158" s="47" t="s">
        <v>20</v>
      </c>
      <c r="BE158" s="120"/>
      <c r="BF158" s="120"/>
      <c r="BG158" s="120"/>
      <c r="BH158" s="120"/>
      <c r="BI158" s="33" t="s">
        <v>19</v>
      </c>
      <c r="BJ158" s="33" t="s">
        <v>19</v>
      </c>
      <c r="BK158" s="33" t="s">
        <v>19</v>
      </c>
      <c r="BL158" s="33"/>
      <c r="BM158" s="314"/>
      <c r="BN158" s="56" t="s">
        <v>167</v>
      </c>
      <c r="BO158" s="56" t="s">
        <v>1519</v>
      </c>
      <c r="BP158" s="39">
        <v>45138</v>
      </c>
      <c r="BQ158" s="66" t="s">
        <v>1520</v>
      </c>
      <c r="BR158" s="503"/>
      <c r="BS158" s="318" t="s">
        <v>156</v>
      </c>
      <c r="BT158" s="33">
        <v>73956</v>
      </c>
      <c r="BU158" s="33"/>
      <c r="BV158" s="33"/>
      <c r="BW158" s="33"/>
      <c r="BX158" s="33"/>
      <c r="BY158" s="33">
        <v>1</v>
      </c>
      <c r="BZ158" s="33">
        <v>1</v>
      </c>
      <c r="CA158" s="33">
        <v>1</v>
      </c>
      <c r="CB158" s="33" t="s">
        <v>157</v>
      </c>
      <c r="CC158" s="33" t="s">
        <v>158</v>
      </c>
      <c r="CD158" s="360">
        <v>44941</v>
      </c>
      <c r="CE158" s="578" t="s">
        <v>31</v>
      </c>
    </row>
    <row r="159" spans="1:83" ht="24">
      <c r="A159" s="571">
        <v>152</v>
      </c>
      <c r="B159" s="517"/>
      <c r="C159" s="65" t="s">
        <v>1521</v>
      </c>
      <c r="D159" s="33">
        <v>2022</v>
      </c>
      <c r="E159" s="33" t="s">
        <v>140</v>
      </c>
      <c r="F159" s="1" t="s">
        <v>1522</v>
      </c>
      <c r="G159" s="346" t="s">
        <v>1523</v>
      </c>
      <c r="H159" s="1" t="s">
        <v>143</v>
      </c>
      <c r="I159" s="1" t="s">
        <v>210</v>
      </c>
      <c r="J159" s="33" t="s">
        <v>145</v>
      </c>
      <c r="K159" s="33" t="s">
        <v>146</v>
      </c>
      <c r="L159" s="1" t="s">
        <v>1524</v>
      </c>
      <c r="M159" s="373" t="s">
        <v>1525</v>
      </c>
      <c r="N159" s="1">
        <v>2198</v>
      </c>
      <c r="O159" s="14" t="s">
        <v>149</v>
      </c>
      <c r="P159" s="77">
        <v>1053869262</v>
      </c>
      <c r="Q159" s="1" t="s">
        <v>1526</v>
      </c>
      <c r="R159" s="1" t="s">
        <v>150</v>
      </c>
      <c r="S159" s="77" t="s">
        <v>1527</v>
      </c>
      <c r="T159" s="77">
        <v>3043850023</v>
      </c>
      <c r="U159" s="78" t="s">
        <v>1528</v>
      </c>
      <c r="V159" s="368">
        <v>12300000</v>
      </c>
      <c r="W159" s="118">
        <f t="shared" si="8"/>
        <v>2460000</v>
      </c>
      <c r="X159" s="118">
        <f t="shared" si="7"/>
        <v>82000</v>
      </c>
      <c r="Y159" s="354">
        <v>150</v>
      </c>
      <c r="Z159" s="354">
        <v>5</v>
      </c>
      <c r="AA159" s="36">
        <v>416</v>
      </c>
      <c r="AB159" s="37">
        <v>44763</v>
      </c>
      <c r="AC159" s="38">
        <v>24600000</v>
      </c>
      <c r="AD159" s="450">
        <v>529</v>
      </c>
      <c r="AE159" s="39">
        <v>44756</v>
      </c>
      <c r="AF159" s="98">
        <v>12300000</v>
      </c>
      <c r="AG159" s="29">
        <v>12300000</v>
      </c>
      <c r="AH159" s="116">
        <v>3280000</v>
      </c>
      <c r="AI159" s="325">
        <v>0.26669999999999999</v>
      </c>
      <c r="AJ159" s="30">
        <v>44763</v>
      </c>
      <c r="AK159" s="30">
        <v>44764</v>
      </c>
      <c r="AL159" s="30">
        <v>44917</v>
      </c>
      <c r="AM159" s="136" t="s">
        <v>18</v>
      </c>
      <c r="AN159" s="136" t="s">
        <v>18</v>
      </c>
      <c r="AO159" s="136" t="s">
        <v>18</v>
      </c>
      <c r="AP159" s="54" t="s">
        <v>18</v>
      </c>
      <c r="AQ159" s="54" t="s">
        <v>18</v>
      </c>
      <c r="AR159" s="54" t="s">
        <v>18</v>
      </c>
      <c r="AS159" s="54" t="s">
        <v>18</v>
      </c>
      <c r="AT159" s="54" t="s">
        <v>18</v>
      </c>
      <c r="AU159" s="53" t="s">
        <v>18</v>
      </c>
      <c r="AV159" s="53" t="s">
        <v>18</v>
      </c>
      <c r="AW159" s="53" t="s">
        <v>18</v>
      </c>
      <c r="AX159" s="53" t="s">
        <v>18</v>
      </c>
      <c r="AY159" s="53" t="s">
        <v>18</v>
      </c>
      <c r="AZ159" s="53" t="s">
        <v>18</v>
      </c>
      <c r="BA159" s="53" t="s">
        <v>18</v>
      </c>
      <c r="BB159" s="53" t="s">
        <v>18</v>
      </c>
      <c r="BC159" s="53" t="s">
        <v>18</v>
      </c>
      <c r="BD159" s="53" t="s">
        <v>18</v>
      </c>
      <c r="BE159" s="120"/>
      <c r="BF159" s="120"/>
      <c r="BG159" s="120"/>
      <c r="BH159" s="120"/>
      <c r="BI159" s="33" t="s">
        <v>19</v>
      </c>
      <c r="BJ159" s="33" t="s">
        <v>19</v>
      </c>
      <c r="BK159" s="33" t="s">
        <v>19</v>
      </c>
      <c r="BL159" s="33"/>
      <c r="BM159" s="314"/>
      <c r="BN159" s="372" t="s">
        <v>1499</v>
      </c>
      <c r="BO159" s="56" t="s">
        <v>1529</v>
      </c>
      <c r="BP159" s="39">
        <v>45103</v>
      </c>
      <c r="BQ159" s="144" t="s">
        <v>460</v>
      </c>
      <c r="BR159" s="504"/>
      <c r="BS159" s="318" t="s">
        <v>156</v>
      </c>
      <c r="BT159" s="33">
        <v>74078</v>
      </c>
      <c r="BU159" s="33"/>
      <c r="BV159" s="33"/>
      <c r="BW159" s="33"/>
      <c r="BX159" s="33"/>
      <c r="BY159" s="33">
        <v>1</v>
      </c>
      <c r="BZ159" s="33">
        <v>1</v>
      </c>
      <c r="CA159" s="33">
        <v>1</v>
      </c>
      <c r="CB159" s="33" t="s">
        <v>157</v>
      </c>
      <c r="CC159" s="33" t="s">
        <v>158</v>
      </c>
      <c r="CD159" s="362">
        <v>44917</v>
      </c>
      <c r="CE159" s="574" t="s">
        <v>1530</v>
      </c>
    </row>
    <row r="160" spans="1:83">
      <c r="A160" s="571">
        <v>153</v>
      </c>
      <c r="B160" s="517"/>
      <c r="C160" s="65" t="s">
        <v>1531</v>
      </c>
      <c r="D160" s="33">
        <v>2022</v>
      </c>
      <c r="E160" s="33" t="s">
        <v>140</v>
      </c>
      <c r="F160" s="1" t="s">
        <v>1532</v>
      </c>
      <c r="G160" s="346" t="s">
        <v>1533</v>
      </c>
      <c r="H160" s="1" t="s">
        <v>143</v>
      </c>
      <c r="I160" s="1" t="s">
        <v>210</v>
      </c>
      <c r="J160" s="33" t="s">
        <v>145</v>
      </c>
      <c r="K160" s="33" t="s">
        <v>146</v>
      </c>
      <c r="L160" s="1" t="s">
        <v>1534</v>
      </c>
      <c r="M160" s="373" t="s">
        <v>212</v>
      </c>
      <c r="N160" s="1">
        <v>2198</v>
      </c>
      <c r="O160" s="14" t="s">
        <v>149</v>
      </c>
      <c r="P160" s="77">
        <v>1013643851</v>
      </c>
      <c r="Q160" s="1" t="s">
        <v>338</v>
      </c>
      <c r="R160" s="1" t="s">
        <v>150</v>
      </c>
      <c r="S160" s="77" t="s">
        <v>1535</v>
      </c>
      <c r="T160" s="77">
        <v>3197783773</v>
      </c>
      <c r="U160" s="78" t="s">
        <v>1536</v>
      </c>
      <c r="V160" s="368">
        <v>12300000</v>
      </c>
      <c r="W160" s="118">
        <f t="shared" si="8"/>
        <v>2460000</v>
      </c>
      <c r="X160" s="118">
        <f t="shared" si="7"/>
        <v>82000</v>
      </c>
      <c r="Y160" s="354">
        <v>150</v>
      </c>
      <c r="Z160" s="354">
        <v>5</v>
      </c>
      <c r="AA160" s="36">
        <v>400</v>
      </c>
      <c r="AB160" s="37">
        <v>44753</v>
      </c>
      <c r="AC160" s="38">
        <v>12300000</v>
      </c>
      <c r="AD160" s="450">
        <v>525</v>
      </c>
      <c r="AE160" s="39">
        <v>44763</v>
      </c>
      <c r="AF160" s="98">
        <v>12300000</v>
      </c>
      <c r="AG160" s="29">
        <v>12300000</v>
      </c>
      <c r="AH160" s="116">
        <v>10660000</v>
      </c>
      <c r="AI160" s="325">
        <v>0.86670000000000003</v>
      </c>
      <c r="AJ160" s="30">
        <v>44761</v>
      </c>
      <c r="AK160" s="30">
        <v>44763</v>
      </c>
      <c r="AL160" s="30">
        <v>44915</v>
      </c>
      <c r="AM160" s="71">
        <v>1</v>
      </c>
      <c r="AN160" s="71">
        <v>25</v>
      </c>
      <c r="AO160" s="339">
        <v>44909</v>
      </c>
      <c r="AP160" s="54" t="s">
        <v>18</v>
      </c>
      <c r="AQ160" s="54" t="s">
        <v>18</v>
      </c>
      <c r="AR160" s="54" t="s">
        <v>18</v>
      </c>
      <c r="AS160" s="54" t="s">
        <v>18</v>
      </c>
      <c r="AT160" s="54" t="s">
        <v>18</v>
      </c>
      <c r="BE160" s="120"/>
      <c r="BF160" s="120"/>
      <c r="BG160" s="120"/>
      <c r="BH160" s="120"/>
      <c r="BI160" s="33" t="s">
        <v>19</v>
      </c>
      <c r="BJ160" s="33" t="s">
        <v>19</v>
      </c>
      <c r="BK160" s="33" t="s">
        <v>19</v>
      </c>
      <c r="BL160" s="33"/>
      <c r="BM160" s="314"/>
      <c r="BN160" s="56" t="s">
        <v>167</v>
      </c>
      <c r="BO160" s="56" t="s">
        <v>1537</v>
      </c>
      <c r="BP160" s="39">
        <v>45097</v>
      </c>
      <c r="BQ160" s="144" t="s">
        <v>460</v>
      </c>
      <c r="BR160" s="504"/>
      <c r="BS160" s="318" t="s">
        <v>206</v>
      </c>
      <c r="BT160" s="33">
        <v>73902</v>
      </c>
      <c r="BU160" s="33"/>
      <c r="BV160" s="33"/>
      <c r="BW160" s="33"/>
      <c r="BX160" s="33"/>
      <c r="BY160" s="33">
        <v>1</v>
      </c>
      <c r="BZ160" s="33">
        <v>1</v>
      </c>
      <c r="CA160" s="33">
        <v>1</v>
      </c>
      <c r="CB160" s="33" t="s">
        <v>157</v>
      </c>
      <c r="CC160" s="33" t="s">
        <v>158</v>
      </c>
      <c r="CD160" s="362">
        <v>44915</v>
      </c>
      <c r="CE160" s="578" t="s">
        <v>1198</v>
      </c>
    </row>
    <row r="161" spans="1:83">
      <c r="A161" s="571">
        <v>154</v>
      </c>
      <c r="B161" s="517"/>
      <c r="C161" s="65" t="s">
        <v>1538</v>
      </c>
      <c r="D161" s="33">
        <v>2022</v>
      </c>
      <c r="E161" s="33" t="s">
        <v>140</v>
      </c>
      <c r="F161" s="1" t="s">
        <v>1539</v>
      </c>
      <c r="G161" s="346" t="s">
        <v>1540</v>
      </c>
      <c r="H161" s="1" t="s">
        <v>143</v>
      </c>
      <c r="I161" s="1" t="s">
        <v>210</v>
      </c>
      <c r="J161" s="33" t="s">
        <v>145</v>
      </c>
      <c r="K161" s="33" t="s">
        <v>146</v>
      </c>
      <c r="L161" s="1" t="s">
        <v>1541</v>
      </c>
      <c r="M161" s="373" t="s">
        <v>212</v>
      </c>
      <c r="N161" s="1">
        <v>2198</v>
      </c>
      <c r="O161" s="14" t="s">
        <v>149</v>
      </c>
      <c r="P161" s="77">
        <v>1019113136</v>
      </c>
      <c r="Q161" s="1" t="s">
        <v>213</v>
      </c>
      <c r="R161" s="1" t="s">
        <v>150</v>
      </c>
      <c r="S161" s="77" t="s">
        <v>1542</v>
      </c>
      <c r="T161" s="77">
        <v>3125721903</v>
      </c>
      <c r="U161" s="78" t="s">
        <v>1543</v>
      </c>
      <c r="V161" s="368">
        <v>13950000</v>
      </c>
      <c r="W161" s="118">
        <f t="shared" si="8"/>
        <v>2790000</v>
      </c>
      <c r="X161" s="118">
        <f t="shared" si="7"/>
        <v>93000</v>
      </c>
      <c r="Y161" s="354">
        <v>150</v>
      </c>
      <c r="Z161" s="354">
        <v>5</v>
      </c>
      <c r="AA161" s="36">
        <v>415</v>
      </c>
      <c r="AB161" s="37">
        <v>44761</v>
      </c>
      <c r="AC161" s="38">
        <v>27900000</v>
      </c>
      <c r="AD161" s="450">
        <v>526</v>
      </c>
      <c r="AE161" s="39">
        <v>44763</v>
      </c>
      <c r="AF161" s="98">
        <v>13950000</v>
      </c>
      <c r="AG161" s="29">
        <v>13950000</v>
      </c>
      <c r="AH161" s="116">
        <v>16275000</v>
      </c>
      <c r="AI161" s="325">
        <v>0.99429999999999996</v>
      </c>
      <c r="AJ161" s="30">
        <v>44761</v>
      </c>
      <c r="AK161" s="30">
        <v>44763</v>
      </c>
      <c r="AL161" s="30">
        <v>44915</v>
      </c>
      <c r="AM161" s="136" t="s">
        <v>18</v>
      </c>
      <c r="AN161" s="136" t="s">
        <v>18</v>
      </c>
      <c r="AO161" s="136" t="s">
        <v>18</v>
      </c>
      <c r="AP161" s="54" t="s">
        <v>18</v>
      </c>
      <c r="AQ161" s="54" t="s">
        <v>18</v>
      </c>
      <c r="AR161" s="54" t="s">
        <v>18</v>
      </c>
      <c r="AS161" s="54" t="s">
        <v>18</v>
      </c>
      <c r="AT161" s="54" t="s">
        <v>18</v>
      </c>
      <c r="AU161" s="47">
        <v>1</v>
      </c>
      <c r="AV161" s="47" t="s">
        <v>1544</v>
      </c>
      <c r="AW161" s="48">
        <v>44909</v>
      </c>
      <c r="AX161" s="47" t="s">
        <v>243</v>
      </c>
      <c r="AY161" s="47">
        <v>721</v>
      </c>
      <c r="AZ161" s="48">
        <v>44911</v>
      </c>
      <c r="BA161" s="47" t="s">
        <v>1544</v>
      </c>
      <c r="BB161" s="47">
        <v>531</v>
      </c>
      <c r="BC161" s="48">
        <v>44904</v>
      </c>
      <c r="BD161" s="47" t="s">
        <v>1544</v>
      </c>
      <c r="BE161" s="120"/>
      <c r="BF161" s="120"/>
      <c r="BG161" s="120"/>
      <c r="BH161" s="120"/>
      <c r="BI161" s="33" t="s">
        <v>19</v>
      </c>
      <c r="BJ161" s="33" t="s">
        <v>19</v>
      </c>
      <c r="BK161" s="33" t="s">
        <v>19</v>
      </c>
      <c r="BL161" s="33"/>
      <c r="BM161" s="314"/>
      <c r="BN161" s="56" t="s">
        <v>167</v>
      </c>
      <c r="BO161" s="56" t="s">
        <v>1545</v>
      </c>
      <c r="BP161" s="39">
        <v>45127</v>
      </c>
      <c r="BQ161" s="144" t="s">
        <v>155</v>
      </c>
      <c r="BR161" s="504"/>
      <c r="BS161" s="318" t="s">
        <v>206</v>
      </c>
      <c r="BT161" s="33">
        <v>73848</v>
      </c>
      <c r="BU161" s="33"/>
      <c r="BV161" s="33"/>
      <c r="BW161" s="33"/>
      <c r="BX161" s="33"/>
      <c r="BY161" s="33">
        <v>1</v>
      </c>
      <c r="BZ161" s="33">
        <v>1</v>
      </c>
      <c r="CA161" s="33">
        <v>1</v>
      </c>
      <c r="CB161" s="33" t="s">
        <v>157</v>
      </c>
      <c r="CC161" s="33" t="s">
        <v>158</v>
      </c>
      <c r="CD161" s="362">
        <v>44915</v>
      </c>
      <c r="CE161" s="578" t="s">
        <v>1546</v>
      </c>
    </row>
    <row r="162" spans="1:83">
      <c r="A162" s="571">
        <v>155</v>
      </c>
      <c r="B162" s="517"/>
      <c r="C162" s="65" t="s">
        <v>1547</v>
      </c>
      <c r="D162" s="33">
        <v>2022</v>
      </c>
      <c r="E162" s="33" t="s">
        <v>140</v>
      </c>
      <c r="F162" s="1" t="s">
        <v>1548</v>
      </c>
      <c r="G162" s="346" t="s">
        <v>1549</v>
      </c>
      <c r="H162" s="1" t="s">
        <v>143</v>
      </c>
      <c r="I162" s="1" t="s">
        <v>144</v>
      </c>
      <c r="J162" s="33" t="s">
        <v>145</v>
      </c>
      <c r="K162" s="33" t="s">
        <v>146</v>
      </c>
      <c r="L162" s="1" t="s">
        <v>1550</v>
      </c>
      <c r="M162" s="373" t="s">
        <v>1551</v>
      </c>
      <c r="N162" s="1">
        <v>1851</v>
      </c>
      <c r="O162" s="1"/>
      <c r="P162" s="77">
        <v>423466</v>
      </c>
      <c r="Q162" s="1" t="s">
        <v>1552</v>
      </c>
      <c r="R162" s="1" t="s">
        <v>150</v>
      </c>
      <c r="S162" s="77" t="s">
        <v>1553</v>
      </c>
      <c r="T162" s="77">
        <v>3154182292</v>
      </c>
      <c r="U162" s="78" t="s">
        <v>1554</v>
      </c>
      <c r="V162" s="368">
        <v>27000000</v>
      </c>
      <c r="W162" s="118">
        <f t="shared" si="8"/>
        <v>5400000</v>
      </c>
      <c r="X162" s="118">
        <f t="shared" si="7"/>
        <v>180000</v>
      </c>
      <c r="Y162" s="354">
        <v>150</v>
      </c>
      <c r="Z162" s="354">
        <v>5</v>
      </c>
      <c r="AA162" s="36">
        <v>407</v>
      </c>
      <c r="AB162" s="37">
        <v>44757</v>
      </c>
      <c r="AC162" s="38">
        <v>27000000</v>
      </c>
      <c r="AD162" s="450">
        <v>531</v>
      </c>
      <c r="AE162" s="39">
        <v>44764</v>
      </c>
      <c r="AF162" s="98">
        <v>27000000</v>
      </c>
      <c r="AG162" s="29">
        <v>27000000</v>
      </c>
      <c r="AH162" s="116">
        <v>17280000</v>
      </c>
      <c r="AI162" s="325">
        <v>0.64</v>
      </c>
      <c r="AJ162" s="30">
        <v>44763</v>
      </c>
      <c r="AK162" s="30">
        <v>44767</v>
      </c>
      <c r="AL162" s="30">
        <v>44919</v>
      </c>
      <c r="AM162" s="136" t="s">
        <v>18</v>
      </c>
      <c r="AN162" s="136" t="s">
        <v>18</v>
      </c>
      <c r="AO162" s="136" t="s">
        <v>18</v>
      </c>
      <c r="AP162" s="54" t="s">
        <v>18</v>
      </c>
      <c r="AQ162" s="54" t="s">
        <v>18</v>
      </c>
      <c r="AR162" s="54" t="s">
        <v>18</v>
      </c>
      <c r="AS162" s="54" t="s">
        <v>18</v>
      </c>
      <c r="AT162" s="54" t="s">
        <v>18</v>
      </c>
      <c r="AU162" s="53" t="s">
        <v>18</v>
      </c>
      <c r="AV162" s="53" t="s">
        <v>18</v>
      </c>
      <c r="AW162" s="53" t="s">
        <v>18</v>
      </c>
      <c r="AX162" s="53" t="s">
        <v>18</v>
      </c>
      <c r="AY162" s="53" t="s">
        <v>18</v>
      </c>
      <c r="AZ162" s="53" t="s">
        <v>18</v>
      </c>
      <c r="BA162" s="53" t="s">
        <v>18</v>
      </c>
      <c r="BB162" s="53" t="s">
        <v>18</v>
      </c>
      <c r="BC162" s="53" t="s">
        <v>18</v>
      </c>
      <c r="BD162" s="53" t="s">
        <v>18</v>
      </c>
      <c r="BE162" s="120"/>
      <c r="BF162" s="120"/>
      <c r="BG162" s="120"/>
      <c r="BH162" s="120"/>
      <c r="BI162" s="33" t="s">
        <v>19</v>
      </c>
      <c r="BJ162" s="33" t="s">
        <v>19</v>
      </c>
      <c r="BK162" s="33" t="s">
        <v>19</v>
      </c>
      <c r="BL162" s="33"/>
      <c r="BM162" s="314"/>
      <c r="BN162" s="56" t="s">
        <v>167</v>
      </c>
      <c r="BO162" s="56" t="s">
        <v>1555</v>
      </c>
      <c r="BP162" s="39">
        <v>44742</v>
      </c>
      <c r="BQ162" s="144" t="s">
        <v>414</v>
      </c>
      <c r="BR162" s="504"/>
      <c r="BS162" s="318" t="s">
        <v>922</v>
      </c>
      <c r="BT162" s="33">
        <v>90184</v>
      </c>
      <c r="BU162" s="33"/>
      <c r="BV162" s="33"/>
      <c r="BW162" s="33"/>
      <c r="BX162" s="33"/>
      <c r="BY162" s="33">
        <v>1</v>
      </c>
      <c r="BZ162" s="33">
        <v>1</v>
      </c>
      <c r="CA162" s="33">
        <v>1</v>
      </c>
      <c r="CB162" s="33" t="s">
        <v>157</v>
      </c>
      <c r="CC162" s="33" t="s">
        <v>158</v>
      </c>
      <c r="CD162" s="362">
        <v>44919</v>
      </c>
      <c r="CE162" s="574" t="s">
        <v>1556</v>
      </c>
    </row>
    <row r="163" spans="1:83" ht="24">
      <c r="A163" s="571">
        <v>156</v>
      </c>
      <c r="B163" s="517"/>
      <c r="C163" s="65" t="s">
        <v>1557</v>
      </c>
      <c r="D163" s="33">
        <v>2022</v>
      </c>
      <c r="E163" s="33" t="s">
        <v>140</v>
      </c>
      <c r="F163" s="1" t="s">
        <v>1558</v>
      </c>
      <c r="G163" s="346" t="s">
        <v>1559</v>
      </c>
      <c r="H163" s="1" t="s">
        <v>143</v>
      </c>
      <c r="I163" s="1" t="s">
        <v>144</v>
      </c>
      <c r="J163" s="33" t="s">
        <v>145</v>
      </c>
      <c r="K163" s="33" t="s">
        <v>146</v>
      </c>
      <c r="L163" s="1" t="s">
        <v>1560</v>
      </c>
      <c r="M163" s="373" t="s">
        <v>1507</v>
      </c>
      <c r="N163" s="1">
        <v>2198</v>
      </c>
      <c r="O163" s="14" t="s">
        <v>149</v>
      </c>
      <c r="P163" s="77">
        <v>52951852</v>
      </c>
      <c r="Q163" s="1" t="s">
        <v>582</v>
      </c>
      <c r="R163" s="1" t="s">
        <v>150</v>
      </c>
      <c r="S163" s="77" t="s">
        <v>1561</v>
      </c>
      <c r="T163" s="77">
        <v>3124212352</v>
      </c>
      <c r="U163" s="78" t="s">
        <v>1562</v>
      </c>
      <c r="V163" s="368">
        <v>27000000</v>
      </c>
      <c r="W163" s="118">
        <f t="shared" si="8"/>
        <v>5400000</v>
      </c>
      <c r="X163" s="118">
        <f t="shared" si="7"/>
        <v>180000</v>
      </c>
      <c r="Y163" s="354">
        <v>150</v>
      </c>
      <c r="Z163" s="354">
        <v>5</v>
      </c>
      <c r="AA163" s="36">
        <v>405</v>
      </c>
      <c r="AB163" s="37">
        <v>44756</v>
      </c>
      <c r="AC163" s="38">
        <v>27000000</v>
      </c>
      <c r="AD163" s="450">
        <v>532</v>
      </c>
      <c r="AE163" s="39">
        <v>44767</v>
      </c>
      <c r="AF163" s="98">
        <v>27000000</v>
      </c>
      <c r="AG163" s="29">
        <v>27000000</v>
      </c>
      <c r="AH163" s="116">
        <v>22680000</v>
      </c>
      <c r="AI163" s="325">
        <v>0.84</v>
      </c>
      <c r="AJ163" s="30">
        <v>44763</v>
      </c>
      <c r="AK163" s="30">
        <v>44767</v>
      </c>
      <c r="AL163" s="30">
        <v>44916</v>
      </c>
      <c r="AM163" s="391"/>
      <c r="AN163" s="391"/>
      <c r="AO163" s="391"/>
      <c r="AP163" s="54" t="s">
        <v>18</v>
      </c>
      <c r="AQ163" s="54" t="s">
        <v>18</v>
      </c>
      <c r="AR163" s="54" t="s">
        <v>18</v>
      </c>
      <c r="AS163" s="54" t="s">
        <v>18</v>
      </c>
      <c r="AT163" s="54" t="s">
        <v>18</v>
      </c>
      <c r="BE163" s="120"/>
      <c r="BF163" s="120"/>
      <c r="BG163" s="120"/>
      <c r="BH163" s="120"/>
      <c r="BI163" s="33" t="s">
        <v>19</v>
      </c>
      <c r="BJ163" s="33" t="s">
        <v>19</v>
      </c>
      <c r="BK163" s="33" t="s">
        <v>19</v>
      </c>
      <c r="BL163" s="33"/>
      <c r="BM163" s="314"/>
      <c r="BN163" s="56" t="s">
        <v>167</v>
      </c>
      <c r="BO163" s="372" t="s">
        <v>1563</v>
      </c>
      <c r="BP163" s="39">
        <v>44742</v>
      </c>
      <c r="BQ163" s="144" t="s">
        <v>414</v>
      </c>
      <c r="BR163" s="504"/>
      <c r="BS163" s="318" t="s">
        <v>266</v>
      </c>
      <c r="BT163" s="33">
        <v>73909</v>
      </c>
      <c r="BU163" s="33"/>
      <c r="BV163" s="33"/>
      <c r="BW163" s="33"/>
      <c r="BX163" s="33"/>
      <c r="BY163" s="33">
        <v>1</v>
      </c>
      <c r="BZ163" s="33">
        <v>1</v>
      </c>
      <c r="CA163" s="33">
        <v>1</v>
      </c>
      <c r="CB163" s="33" t="s">
        <v>157</v>
      </c>
      <c r="CC163" s="33" t="s">
        <v>158</v>
      </c>
      <c r="CD163" s="362">
        <v>44916</v>
      </c>
      <c r="CE163" s="578" t="s">
        <v>31</v>
      </c>
    </row>
    <row r="164" spans="1:83">
      <c r="A164" s="571">
        <v>157</v>
      </c>
      <c r="B164" s="517"/>
      <c r="C164" s="65" t="s">
        <v>1564</v>
      </c>
      <c r="D164" s="33">
        <v>2022</v>
      </c>
      <c r="E164" s="33" t="s">
        <v>140</v>
      </c>
      <c r="F164" s="1" t="s">
        <v>1565</v>
      </c>
      <c r="G164" s="346" t="s">
        <v>1566</v>
      </c>
      <c r="H164" s="1" t="s">
        <v>143</v>
      </c>
      <c r="I164" s="1" t="s">
        <v>144</v>
      </c>
      <c r="J164" s="33" t="s">
        <v>145</v>
      </c>
      <c r="K164" s="33" t="s">
        <v>146</v>
      </c>
      <c r="L164" s="1" t="s">
        <v>1567</v>
      </c>
      <c r="M164" s="373" t="s">
        <v>1568</v>
      </c>
      <c r="N164" s="1">
        <v>2183</v>
      </c>
      <c r="O164" s="1"/>
      <c r="P164" s="77">
        <v>52854610</v>
      </c>
      <c r="Q164" s="1" t="s">
        <v>1569</v>
      </c>
      <c r="R164" s="1" t="s">
        <v>150</v>
      </c>
      <c r="S164" s="77" t="s">
        <v>1570</v>
      </c>
      <c r="T164" s="77">
        <v>3013372483</v>
      </c>
      <c r="U164" s="78" t="s">
        <v>1571</v>
      </c>
      <c r="V164" s="368">
        <v>23100000</v>
      </c>
      <c r="W164" s="118">
        <f t="shared" si="8"/>
        <v>4620000</v>
      </c>
      <c r="X164" s="118">
        <f t="shared" si="7"/>
        <v>154000</v>
      </c>
      <c r="Y164" s="354">
        <v>150</v>
      </c>
      <c r="Z164" s="354">
        <v>5</v>
      </c>
      <c r="AA164" s="36">
        <v>419</v>
      </c>
      <c r="AB164" s="37">
        <v>44763</v>
      </c>
      <c r="AC164" s="38">
        <v>23100000</v>
      </c>
      <c r="AD164" s="450">
        <v>533</v>
      </c>
      <c r="AE164" s="39">
        <v>44767</v>
      </c>
      <c r="AF164" s="98">
        <v>23100000</v>
      </c>
      <c r="AG164" s="29">
        <v>23100000</v>
      </c>
      <c r="AH164" s="313">
        <v>23100000</v>
      </c>
      <c r="AI164" s="327">
        <v>1</v>
      </c>
      <c r="AJ164" s="30">
        <v>44764</v>
      </c>
      <c r="AK164" s="30">
        <v>44767</v>
      </c>
      <c r="AL164" s="30">
        <v>44919</v>
      </c>
      <c r="AM164" s="136" t="s">
        <v>18</v>
      </c>
      <c r="AN164" s="136" t="s">
        <v>18</v>
      </c>
      <c r="AO164" s="136" t="s">
        <v>18</v>
      </c>
      <c r="AP164" s="54" t="s">
        <v>18</v>
      </c>
      <c r="AQ164" s="54" t="s">
        <v>18</v>
      </c>
      <c r="AR164" s="54" t="s">
        <v>18</v>
      </c>
      <c r="AS164" s="54" t="s">
        <v>18</v>
      </c>
      <c r="AT164" s="54" t="s">
        <v>18</v>
      </c>
      <c r="AU164" s="53" t="s">
        <v>18</v>
      </c>
      <c r="AV164" s="53" t="s">
        <v>18</v>
      </c>
      <c r="AW164" s="53" t="s">
        <v>18</v>
      </c>
      <c r="AX164" s="53" t="s">
        <v>18</v>
      </c>
      <c r="AY164" s="53" t="s">
        <v>18</v>
      </c>
      <c r="AZ164" s="53" t="s">
        <v>18</v>
      </c>
      <c r="BA164" s="53" t="s">
        <v>18</v>
      </c>
      <c r="BB164" s="53" t="s">
        <v>18</v>
      </c>
      <c r="BC164" s="53" t="s">
        <v>18</v>
      </c>
      <c r="BD164" s="53" t="s">
        <v>18</v>
      </c>
      <c r="BE164" s="120"/>
      <c r="BF164" s="120"/>
      <c r="BG164" s="120"/>
      <c r="BH164" s="120"/>
      <c r="BI164" s="33" t="s">
        <v>19</v>
      </c>
      <c r="BJ164" s="33" t="s">
        <v>19</v>
      </c>
      <c r="BK164" s="33" t="s">
        <v>19</v>
      </c>
      <c r="BL164" s="33"/>
      <c r="BM164" s="314"/>
      <c r="BN164" s="56" t="s">
        <v>1572</v>
      </c>
      <c r="BO164" s="56" t="s">
        <v>1573</v>
      </c>
      <c r="BP164" s="39">
        <v>45119</v>
      </c>
      <c r="BQ164" s="144" t="s">
        <v>1574</v>
      </c>
      <c r="BR164" s="504"/>
      <c r="BS164" s="318" t="s">
        <v>266</v>
      </c>
      <c r="BT164" s="33">
        <v>74090</v>
      </c>
      <c r="BU164" s="33"/>
      <c r="BV164" s="33"/>
      <c r="BW164" s="33"/>
      <c r="BX164" s="33"/>
      <c r="BY164" s="33">
        <v>1</v>
      </c>
      <c r="BZ164" s="33">
        <v>1</v>
      </c>
      <c r="CA164" s="33">
        <v>1</v>
      </c>
      <c r="CB164" s="33" t="s">
        <v>157</v>
      </c>
      <c r="CC164" s="33" t="s">
        <v>158</v>
      </c>
      <c r="CD164" s="362">
        <v>44919</v>
      </c>
      <c r="CE164" s="578" t="s">
        <v>31</v>
      </c>
    </row>
    <row r="165" spans="1:83">
      <c r="A165" s="571">
        <v>158</v>
      </c>
      <c r="B165" s="517"/>
      <c r="C165" s="65" t="s">
        <v>1575</v>
      </c>
      <c r="D165" s="33">
        <v>2022</v>
      </c>
      <c r="E165" s="33" t="s">
        <v>140</v>
      </c>
      <c r="F165" s="1" t="s">
        <v>1576</v>
      </c>
      <c r="G165" s="346" t="s">
        <v>1577</v>
      </c>
      <c r="H165" s="1" t="s">
        <v>143</v>
      </c>
      <c r="I165" s="1" t="s">
        <v>210</v>
      </c>
      <c r="J165" s="33" t="s">
        <v>145</v>
      </c>
      <c r="K165" s="33" t="s">
        <v>146</v>
      </c>
      <c r="L165" s="1" t="s">
        <v>1541</v>
      </c>
      <c r="M165" s="373" t="s">
        <v>212</v>
      </c>
      <c r="N165" s="1">
        <v>2198</v>
      </c>
      <c r="O165" s="14" t="s">
        <v>149</v>
      </c>
      <c r="P165" s="77">
        <v>52352104</v>
      </c>
      <c r="Q165" s="1" t="s">
        <v>1578</v>
      </c>
      <c r="R165" s="1" t="s">
        <v>150</v>
      </c>
      <c r="S165" s="77" t="s">
        <v>1579</v>
      </c>
      <c r="T165" s="77">
        <v>3132719354</v>
      </c>
      <c r="U165" s="78" t="s">
        <v>1580</v>
      </c>
      <c r="V165" s="368">
        <v>13950000</v>
      </c>
      <c r="W165" s="118">
        <f t="shared" si="8"/>
        <v>2790000</v>
      </c>
      <c r="X165" s="118">
        <f t="shared" si="7"/>
        <v>93000</v>
      </c>
      <c r="Y165" s="354">
        <v>150</v>
      </c>
      <c r="Z165" s="354">
        <v>5</v>
      </c>
      <c r="AA165" s="36">
        <v>415</v>
      </c>
      <c r="AB165" s="37">
        <v>44761</v>
      </c>
      <c r="AC165" s="38">
        <v>27900000</v>
      </c>
      <c r="AD165" s="450">
        <v>528</v>
      </c>
      <c r="AE165" s="39">
        <v>44764</v>
      </c>
      <c r="AF165" s="98">
        <v>13950000</v>
      </c>
      <c r="AG165" s="29">
        <v>13950000</v>
      </c>
      <c r="AH165" s="116">
        <v>11625000</v>
      </c>
      <c r="AI165" s="325">
        <v>0.83330000000000004</v>
      </c>
      <c r="AJ165" s="30">
        <v>44764</v>
      </c>
      <c r="AK165" s="30">
        <v>44768</v>
      </c>
      <c r="AL165" s="30">
        <v>44919</v>
      </c>
      <c r="AM165" s="136" t="s">
        <v>18</v>
      </c>
      <c r="AN165" s="136" t="s">
        <v>18</v>
      </c>
      <c r="AO165" s="136" t="s">
        <v>18</v>
      </c>
      <c r="AP165" s="54" t="s">
        <v>18</v>
      </c>
      <c r="AQ165" s="54" t="s">
        <v>18</v>
      </c>
      <c r="AR165" s="54" t="s">
        <v>18</v>
      </c>
      <c r="AS165" s="54" t="s">
        <v>18</v>
      </c>
      <c r="AT165" s="54" t="s">
        <v>18</v>
      </c>
      <c r="AU165" s="53" t="s">
        <v>18</v>
      </c>
      <c r="AV165" s="53" t="s">
        <v>18</v>
      </c>
      <c r="AW165" s="53" t="s">
        <v>18</v>
      </c>
      <c r="AX165" s="53" t="s">
        <v>18</v>
      </c>
      <c r="AY165" s="53" t="s">
        <v>18</v>
      </c>
      <c r="AZ165" s="53" t="s">
        <v>18</v>
      </c>
      <c r="BA165" s="53" t="s">
        <v>18</v>
      </c>
      <c r="BB165" s="53" t="s">
        <v>18</v>
      </c>
      <c r="BC165" s="53" t="s">
        <v>18</v>
      </c>
      <c r="BD165" s="53" t="s">
        <v>18</v>
      </c>
      <c r="BE165" s="120"/>
      <c r="BF165" s="120"/>
      <c r="BG165" s="120"/>
      <c r="BH165" s="120"/>
      <c r="BI165" s="33" t="s">
        <v>19</v>
      </c>
      <c r="BJ165" s="33" t="s">
        <v>19</v>
      </c>
      <c r="BK165" s="33" t="s">
        <v>19</v>
      </c>
      <c r="BL165" s="33"/>
      <c r="BM165" s="314"/>
      <c r="BN165" s="56" t="s">
        <v>167</v>
      </c>
      <c r="BO165" s="56" t="s">
        <v>1581</v>
      </c>
      <c r="BP165" s="39">
        <v>44742</v>
      </c>
      <c r="BQ165" s="144" t="s">
        <v>155</v>
      </c>
      <c r="BR165" s="504"/>
      <c r="BS165" s="318" t="s">
        <v>206</v>
      </c>
      <c r="BT165" s="33">
        <v>73848</v>
      </c>
      <c r="BU165" s="33"/>
      <c r="BV165" s="33"/>
      <c r="BW165" s="33"/>
      <c r="BX165" s="33"/>
      <c r="BY165" s="33">
        <v>1</v>
      </c>
      <c r="BZ165" s="33">
        <v>1</v>
      </c>
      <c r="CA165" s="33">
        <v>1</v>
      </c>
      <c r="CB165" s="33" t="s">
        <v>157</v>
      </c>
      <c r="CC165" s="33" t="s">
        <v>158</v>
      </c>
      <c r="CD165" s="362">
        <v>44919</v>
      </c>
      <c r="CE165" s="578" t="s">
        <v>1198</v>
      </c>
    </row>
    <row r="166" spans="1:83">
      <c r="A166" s="571">
        <v>159</v>
      </c>
      <c r="B166" s="517"/>
      <c r="C166" s="65" t="s">
        <v>1582</v>
      </c>
      <c r="D166" s="33">
        <v>2022</v>
      </c>
      <c r="E166" s="33" t="s">
        <v>140</v>
      </c>
      <c r="F166" s="1" t="s">
        <v>1583</v>
      </c>
      <c r="G166" s="346" t="s">
        <v>1584</v>
      </c>
      <c r="H166" s="1" t="s">
        <v>143</v>
      </c>
      <c r="I166" s="1" t="s">
        <v>144</v>
      </c>
      <c r="J166" s="33" t="s">
        <v>145</v>
      </c>
      <c r="K166" s="33" t="s">
        <v>146</v>
      </c>
      <c r="L166" s="1" t="s">
        <v>1585</v>
      </c>
      <c r="M166" s="373" t="s">
        <v>1507</v>
      </c>
      <c r="N166" s="1">
        <v>2198</v>
      </c>
      <c r="O166" s="14" t="s">
        <v>149</v>
      </c>
      <c r="P166" s="77">
        <v>83161135</v>
      </c>
      <c r="Q166" s="1" t="s">
        <v>1586</v>
      </c>
      <c r="R166" s="1" t="s">
        <v>150</v>
      </c>
      <c r="S166" s="77" t="s">
        <v>1587</v>
      </c>
      <c r="T166" s="77">
        <v>3138994420</v>
      </c>
      <c r="U166" s="78" t="s">
        <v>1588</v>
      </c>
      <c r="V166" s="368">
        <v>21060000</v>
      </c>
      <c r="W166" s="118">
        <f t="shared" si="8"/>
        <v>7020000</v>
      </c>
      <c r="X166" s="118">
        <f t="shared" si="7"/>
        <v>234000</v>
      </c>
      <c r="Y166" s="354">
        <v>90</v>
      </c>
      <c r="Z166" s="354">
        <v>3</v>
      </c>
      <c r="AA166" s="36">
        <v>425</v>
      </c>
      <c r="AB166" s="37">
        <v>44763</v>
      </c>
      <c r="AC166" s="38">
        <v>21060000</v>
      </c>
      <c r="AD166" s="450">
        <v>534</v>
      </c>
      <c r="AE166" s="39">
        <v>44767</v>
      </c>
      <c r="AF166" s="98">
        <v>21060000</v>
      </c>
      <c r="AG166" s="29">
        <v>21060000</v>
      </c>
      <c r="AH166" s="313">
        <v>21060000</v>
      </c>
      <c r="AI166" s="327">
        <v>1</v>
      </c>
      <c r="AJ166" s="30">
        <v>44764</v>
      </c>
      <c r="AK166" s="30">
        <v>44767</v>
      </c>
      <c r="AL166" s="30">
        <v>44919</v>
      </c>
      <c r="AM166" s="136" t="s">
        <v>18</v>
      </c>
      <c r="AN166" s="136" t="s">
        <v>18</v>
      </c>
      <c r="AO166" s="136" t="s">
        <v>18</v>
      </c>
      <c r="AP166" s="332">
        <v>1</v>
      </c>
      <c r="AQ166" s="43" t="s">
        <v>1589</v>
      </c>
      <c r="AR166" s="55">
        <v>1093784129</v>
      </c>
      <c r="AS166" s="333">
        <v>44846</v>
      </c>
      <c r="AT166" s="43" t="s">
        <v>1590</v>
      </c>
      <c r="AU166" s="53" t="s">
        <v>18</v>
      </c>
      <c r="AV166" s="53" t="s">
        <v>18</v>
      </c>
      <c r="AW166" s="53" t="s">
        <v>18</v>
      </c>
      <c r="AX166" s="53" t="s">
        <v>18</v>
      </c>
      <c r="AY166" s="53" t="s">
        <v>18</v>
      </c>
      <c r="AZ166" s="53" t="s">
        <v>18</v>
      </c>
      <c r="BA166" s="53" t="s">
        <v>18</v>
      </c>
      <c r="BB166" s="53" t="s">
        <v>18</v>
      </c>
      <c r="BC166" s="53" t="s">
        <v>18</v>
      </c>
      <c r="BD166" s="53" t="s">
        <v>18</v>
      </c>
      <c r="BE166" s="120"/>
      <c r="BF166" s="120"/>
      <c r="BG166" s="120"/>
      <c r="BH166" s="120"/>
      <c r="BI166" s="33" t="s">
        <v>19</v>
      </c>
      <c r="BJ166" s="33" t="s">
        <v>19</v>
      </c>
      <c r="BK166" s="33" t="s">
        <v>19</v>
      </c>
      <c r="BL166" s="33"/>
      <c r="BM166" s="314"/>
      <c r="BN166" s="56" t="s">
        <v>1572</v>
      </c>
      <c r="BO166" s="56" t="s">
        <v>1591</v>
      </c>
      <c r="BP166" s="39">
        <v>45046</v>
      </c>
      <c r="BQ166" s="66" t="s">
        <v>460</v>
      </c>
      <c r="BR166" s="503"/>
      <c r="BS166" s="318" t="s">
        <v>206</v>
      </c>
      <c r="BT166" s="33">
        <v>74344</v>
      </c>
      <c r="BU166" s="33"/>
      <c r="BV166" s="33"/>
      <c r="BW166" s="33"/>
      <c r="BX166" s="33"/>
      <c r="BY166" s="33">
        <v>1</v>
      </c>
      <c r="BZ166" s="33">
        <v>1</v>
      </c>
      <c r="CA166" s="33">
        <v>1</v>
      </c>
      <c r="CB166" s="33" t="s">
        <v>157</v>
      </c>
      <c r="CC166" s="33" t="s">
        <v>158</v>
      </c>
      <c r="CD166" s="362">
        <v>44919</v>
      </c>
      <c r="CE166" s="578" t="s">
        <v>31</v>
      </c>
    </row>
    <row r="167" spans="1:83">
      <c r="A167" s="571">
        <v>160</v>
      </c>
      <c r="B167" s="517"/>
      <c r="C167" s="65" t="s">
        <v>1592</v>
      </c>
      <c r="D167" s="33">
        <v>2022</v>
      </c>
      <c r="E167" s="33" t="s">
        <v>140</v>
      </c>
      <c r="F167" s="1" t="s">
        <v>1593</v>
      </c>
      <c r="G167" s="346" t="s">
        <v>1594</v>
      </c>
      <c r="H167" s="1" t="s">
        <v>143</v>
      </c>
      <c r="I167" s="1" t="s">
        <v>210</v>
      </c>
      <c r="J167" s="33" t="s">
        <v>145</v>
      </c>
      <c r="K167" s="33" t="s">
        <v>146</v>
      </c>
      <c r="L167" s="1" t="s">
        <v>1595</v>
      </c>
      <c r="M167" s="373" t="s">
        <v>572</v>
      </c>
      <c r="N167" s="1">
        <v>2207</v>
      </c>
      <c r="O167" s="1"/>
      <c r="P167" s="77">
        <v>1013633122</v>
      </c>
      <c r="Q167" s="1" t="s">
        <v>1596</v>
      </c>
      <c r="R167" s="1" t="s">
        <v>150</v>
      </c>
      <c r="S167" s="1" t="s">
        <v>1597</v>
      </c>
      <c r="T167" s="77">
        <v>3114916046</v>
      </c>
      <c r="U167" s="78" t="s">
        <v>1598</v>
      </c>
      <c r="V167" s="368">
        <v>9610000</v>
      </c>
      <c r="W167" s="118">
        <f>(V167/5)</f>
        <v>1922000</v>
      </c>
      <c r="X167" s="118">
        <f t="shared" si="7"/>
        <v>62000</v>
      </c>
      <c r="Y167" s="354">
        <v>155</v>
      </c>
      <c r="Z167" s="354" t="s">
        <v>1599</v>
      </c>
      <c r="AA167" s="36">
        <v>413</v>
      </c>
      <c r="AB167" s="37">
        <v>44761</v>
      </c>
      <c r="AC167" s="38">
        <v>9610000</v>
      </c>
      <c r="AD167" s="450">
        <v>536</v>
      </c>
      <c r="AE167" s="39">
        <v>44768</v>
      </c>
      <c r="AF167" s="98">
        <v>9610000</v>
      </c>
      <c r="AG167" s="29">
        <v>9610000</v>
      </c>
      <c r="AH167" s="313">
        <v>9610000</v>
      </c>
      <c r="AI167" s="327">
        <v>1</v>
      </c>
      <c r="AJ167" s="30">
        <v>44768</v>
      </c>
      <c r="AK167" s="30">
        <v>44768</v>
      </c>
      <c r="AL167" s="30">
        <v>44925</v>
      </c>
      <c r="AM167" s="136" t="s">
        <v>18</v>
      </c>
      <c r="AN167" s="136" t="s">
        <v>18</v>
      </c>
      <c r="AO167" s="136" t="s">
        <v>18</v>
      </c>
      <c r="AP167" s="54" t="s">
        <v>18</v>
      </c>
      <c r="AQ167" s="54" t="s">
        <v>18</v>
      </c>
      <c r="AR167" s="54" t="s">
        <v>18</v>
      </c>
      <c r="AS167" s="54" t="s">
        <v>18</v>
      </c>
      <c r="AT167" s="54" t="s">
        <v>18</v>
      </c>
      <c r="AU167" s="53" t="s">
        <v>18</v>
      </c>
      <c r="AV167" s="53" t="s">
        <v>18</v>
      </c>
      <c r="AW167" s="53" t="s">
        <v>18</v>
      </c>
      <c r="AX167" s="53" t="s">
        <v>18</v>
      </c>
      <c r="AY167" s="53" t="s">
        <v>18</v>
      </c>
      <c r="AZ167" s="53" t="s">
        <v>18</v>
      </c>
      <c r="BA167" s="53" t="s">
        <v>18</v>
      </c>
      <c r="BB167" s="53" t="s">
        <v>18</v>
      </c>
      <c r="BC167" s="53" t="s">
        <v>18</v>
      </c>
      <c r="BD167" s="53" t="s">
        <v>18</v>
      </c>
      <c r="BE167" s="120"/>
      <c r="BF167" s="120"/>
      <c r="BG167" s="120"/>
      <c r="BH167" s="120"/>
      <c r="BI167" s="33" t="s">
        <v>19</v>
      </c>
      <c r="BJ167" s="33" t="s">
        <v>19</v>
      </c>
      <c r="BK167" s="33" t="s">
        <v>19</v>
      </c>
      <c r="BL167" s="33"/>
      <c r="BM167" s="314"/>
      <c r="BN167" s="56" t="s">
        <v>167</v>
      </c>
      <c r="BO167" s="56" t="s">
        <v>1600</v>
      </c>
      <c r="BP167" s="39">
        <v>45026</v>
      </c>
      <c r="BQ167" s="144" t="s">
        <v>1327</v>
      </c>
      <c r="BR167" s="504"/>
      <c r="BS167" s="318" t="s">
        <v>182</v>
      </c>
      <c r="BT167" s="33">
        <v>74026</v>
      </c>
      <c r="BU167" s="33"/>
      <c r="BV167" s="33"/>
      <c r="BW167" s="33"/>
      <c r="BX167" s="33"/>
      <c r="BY167" s="33">
        <v>1</v>
      </c>
      <c r="BZ167" s="33">
        <v>1</v>
      </c>
      <c r="CA167" s="33">
        <v>1</v>
      </c>
      <c r="CB167" s="33" t="s">
        <v>157</v>
      </c>
      <c r="CC167" s="33" t="s">
        <v>158</v>
      </c>
      <c r="CD167" s="362">
        <v>44925</v>
      </c>
      <c r="CE167" s="578" t="s">
        <v>31</v>
      </c>
    </row>
    <row r="168" spans="1:83">
      <c r="A168" s="571">
        <v>161</v>
      </c>
      <c r="B168" s="517"/>
      <c r="C168" s="65" t="s">
        <v>1601</v>
      </c>
      <c r="D168" s="33">
        <v>2022</v>
      </c>
      <c r="E168" s="33" t="s">
        <v>140</v>
      </c>
      <c r="F168" s="1" t="s">
        <v>1602</v>
      </c>
      <c r="G168" s="374" t="s">
        <v>1603</v>
      </c>
      <c r="H168" s="1" t="s">
        <v>143</v>
      </c>
      <c r="I168" s="1" t="s">
        <v>144</v>
      </c>
      <c r="J168" s="33" t="s">
        <v>145</v>
      </c>
      <c r="K168" s="33" t="s">
        <v>146</v>
      </c>
      <c r="L168" s="1" t="s">
        <v>1604</v>
      </c>
      <c r="M168" s="373" t="s">
        <v>1605</v>
      </c>
      <c r="N168" s="1">
        <v>2048</v>
      </c>
      <c r="O168" s="1"/>
      <c r="P168" s="77">
        <v>1026289089</v>
      </c>
      <c r="Q168" s="1" t="s">
        <v>1606</v>
      </c>
      <c r="R168" s="1" t="s">
        <v>150</v>
      </c>
      <c r="S168" s="77" t="s">
        <v>1607</v>
      </c>
      <c r="T168" s="77">
        <v>3057001254</v>
      </c>
      <c r="U168" s="78" t="s">
        <v>1608</v>
      </c>
      <c r="V168" s="368">
        <v>27000000</v>
      </c>
      <c r="W168" s="118">
        <f>(V168/Z168)</f>
        <v>5400000</v>
      </c>
      <c r="X168" s="118">
        <f t="shared" si="7"/>
        <v>180000</v>
      </c>
      <c r="Y168" s="354">
        <v>150</v>
      </c>
      <c r="Z168" s="354">
        <v>5</v>
      </c>
      <c r="AA168" s="36">
        <v>395</v>
      </c>
      <c r="AB168" s="37">
        <v>44753</v>
      </c>
      <c r="AC168" s="38">
        <v>27000000</v>
      </c>
      <c r="AD168" s="450">
        <v>539</v>
      </c>
      <c r="AE168" s="39">
        <v>44768</v>
      </c>
      <c r="AF168" s="98">
        <v>27000000</v>
      </c>
      <c r="AG168" s="29">
        <v>27000000</v>
      </c>
      <c r="AH168" s="116">
        <v>22500000</v>
      </c>
      <c r="AI168" s="325">
        <v>0.83330000000000004</v>
      </c>
      <c r="AJ168" s="30">
        <v>44767</v>
      </c>
      <c r="AK168" s="30">
        <v>44768</v>
      </c>
      <c r="AL168" s="30">
        <v>44920</v>
      </c>
      <c r="AM168" s="136" t="s">
        <v>18</v>
      </c>
      <c r="AN168" s="136" t="s">
        <v>18</v>
      </c>
      <c r="AO168" s="136" t="s">
        <v>18</v>
      </c>
      <c r="AP168" s="54" t="s">
        <v>18</v>
      </c>
      <c r="AQ168" s="54" t="s">
        <v>18</v>
      </c>
      <c r="AR168" s="54" t="s">
        <v>18</v>
      </c>
      <c r="AS168" s="54" t="s">
        <v>18</v>
      </c>
      <c r="AT168" s="54" t="s">
        <v>18</v>
      </c>
      <c r="AU168" s="53" t="s">
        <v>18</v>
      </c>
      <c r="AV168" s="53" t="s">
        <v>18</v>
      </c>
      <c r="AW168" s="53" t="s">
        <v>18</v>
      </c>
      <c r="AX168" s="53" t="s">
        <v>18</v>
      </c>
      <c r="AY168" s="53" t="s">
        <v>18</v>
      </c>
      <c r="AZ168" s="53" t="s">
        <v>18</v>
      </c>
      <c r="BA168" s="53" t="s">
        <v>18</v>
      </c>
      <c r="BB168" s="53" t="s">
        <v>18</v>
      </c>
      <c r="BC168" s="53" t="s">
        <v>18</v>
      </c>
      <c r="BD168" s="53" t="s">
        <v>18</v>
      </c>
      <c r="BE168" s="120"/>
      <c r="BF168" s="120"/>
      <c r="BG168" s="120"/>
      <c r="BH168" s="120"/>
      <c r="BI168" s="33" t="s">
        <v>19</v>
      </c>
      <c r="BJ168" s="33" t="s">
        <v>19</v>
      </c>
      <c r="BK168" s="33" t="s">
        <v>19</v>
      </c>
      <c r="BL168" s="33"/>
      <c r="BM168" s="314"/>
      <c r="BN168" s="56" t="s">
        <v>167</v>
      </c>
      <c r="BO168" s="422">
        <v>3646101016107</v>
      </c>
      <c r="BP168" s="39">
        <v>44742</v>
      </c>
      <c r="BQ168" s="144" t="s">
        <v>155</v>
      </c>
      <c r="BR168" s="504"/>
      <c r="BS168" s="318" t="s">
        <v>216</v>
      </c>
      <c r="BT168" s="33">
        <v>73791</v>
      </c>
      <c r="BU168" s="33"/>
      <c r="BV168" s="33"/>
      <c r="BW168" s="33"/>
      <c r="BX168" s="33"/>
      <c r="BY168" s="33">
        <v>1</v>
      </c>
      <c r="BZ168" s="33">
        <v>1</v>
      </c>
      <c r="CA168" s="33">
        <v>1</v>
      </c>
      <c r="CB168" s="33" t="s">
        <v>157</v>
      </c>
      <c r="CC168" s="33" t="s">
        <v>158</v>
      </c>
      <c r="CD168" s="362">
        <v>44920</v>
      </c>
      <c r="CE168" s="578" t="s">
        <v>31</v>
      </c>
    </row>
    <row r="169" spans="1:83">
      <c r="A169" s="571">
        <v>162</v>
      </c>
      <c r="B169" s="517"/>
      <c r="C169" s="65" t="s">
        <v>1609</v>
      </c>
      <c r="D169" s="33">
        <v>2022</v>
      </c>
      <c r="E169" s="33" t="s">
        <v>140</v>
      </c>
      <c r="F169" s="1" t="s">
        <v>1610</v>
      </c>
      <c r="G169" s="346" t="s">
        <v>1611</v>
      </c>
      <c r="H169" s="1" t="s">
        <v>143</v>
      </c>
      <c r="I169" s="1" t="s">
        <v>144</v>
      </c>
      <c r="J169" s="33" t="s">
        <v>145</v>
      </c>
      <c r="K169" s="33" t="s">
        <v>146</v>
      </c>
      <c r="L169" s="1" t="s">
        <v>1463</v>
      </c>
      <c r="M169" s="373" t="s">
        <v>1464</v>
      </c>
      <c r="N169" s="1">
        <v>2207</v>
      </c>
      <c r="O169" s="1"/>
      <c r="P169" s="77">
        <v>1015471920</v>
      </c>
      <c r="Q169" s="1" t="s">
        <v>1612</v>
      </c>
      <c r="R169" s="1" t="s">
        <v>150</v>
      </c>
      <c r="S169" s="1" t="s">
        <v>1613</v>
      </c>
      <c r="T169" s="77">
        <v>3107658756</v>
      </c>
      <c r="U169" s="78" t="s">
        <v>1614</v>
      </c>
      <c r="V169" s="368">
        <v>23870000</v>
      </c>
      <c r="W169" s="118">
        <f>(V169/5)</f>
        <v>4774000</v>
      </c>
      <c r="X169" s="118">
        <f t="shared" si="7"/>
        <v>154000</v>
      </c>
      <c r="Y169" s="354">
        <v>155</v>
      </c>
      <c r="Z169" s="354" t="s">
        <v>1599</v>
      </c>
      <c r="AA169" s="36">
        <v>398</v>
      </c>
      <c r="AB169" s="37">
        <v>44753</v>
      </c>
      <c r="AC169" s="38">
        <v>71610000</v>
      </c>
      <c r="AD169" s="450">
        <v>535</v>
      </c>
      <c r="AE169" s="39">
        <v>44768</v>
      </c>
      <c r="AF169" s="98">
        <v>23870000</v>
      </c>
      <c r="AG169" s="29">
        <v>23870000</v>
      </c>
      <c r="AH169" s="313">
        <v>23870000</v>
      </c>
      <c r="AI169" s="327">
        <v>1</v>
      </c>
      <c r="AJ169" s="30">
        <v>44767</v>
      </c>
      <c r="AK169" s="30">
        <v>44768</v>
      </c>
      <c r="AL169" s="30">
        <v>44925</v>
      </c>
      <c r="AM169" s="136" t="s">
        <v>18</v>
      </c>
      <c r="AN169" s="136" t="s">
        <v>18</v>
      </c>
      <c r="AO169" s="136" t="s">
        <v>18</v>
      </c>
      <c r="AP169" s="54" t="s">
        <v>18</v>
      </c>
      <c r="AQ169" s="54" t="s">
        <v>18</v>
      </c>
      <c r="AR169" s="54" t="s">
        <v>18</v>
      </c>
      <c r="AS169" s="54" t="s">
        <v>18</v>
      </c>
      <c r="AT169" s="54" t="s">
        <v>18</v>
      </c>
      <c r="AU169" s="53" t="s">
        <v>18</v>
      </c>
      <c r="AV169" s="53" t="s">
        <v>18</v>
      </c>
      <c r="AW169" s="53" t="s">
        <v>18</v>
      </c>
      <c r="AX169" s="53" t="s">
        <v>18</v>
      </c>
      <c r="AY169" s="53" t="s">
        <v>18</v>
      </c>
      <c r="AZ169" s="53" t="s">
        <v>18</v>
      </c>
      <c r="BA169" s="53" t="s">
        <v>18</v>
      </c>
      <c r="BB169" s="53" t="s">
        <v>18</v>
      </c>
      <c r="BC169" s="53" t="s">
        <v>18</v>
      </c>
      <c r="BD169" s="53" t="s">
        <v>18</v>
      </c>
      <c r="BE169" s="120"/>
      <c r="BF169" s="120"/>
      <c r="BG169" s="120"/>
      <c r="BH169" s="120"/>
      <c r="BI169" s="33" t="s">
        <v>19</v>
      </c>
      <c r="BJ169" s="33" t="s">
        <v>19</v>
      </c>
      <c r="BK169" s="33" t="s">
        <v>19</v>
      </c>
      <c r="BL169" s="33"/>
      <c r="BM169" s="314"/>
      <c r="BN169" s="56" t="s">
        <v>167</v>
      </c>
      <c r="BO169" s="56" t="s">
        <v>1615</v>
      </c>
      <c r="BP169" s="39">
        <v>44742</v>
      </c>
      <c r="BQ169" s="144" t="s">
        <v>1327</v>
      </c>
      <c r="BR169" s="504"/>
      <c r="BS169" s="318" t="s">
        <v>206</v>
      </c>
      <c r="BT169" s="33">
        <v>73868</v>
      </c>
      <c r="BU169" s="33"/>
      <c r="BV169" s="33"/>
      <c r="BW169" s="33"/>
      <c r="BX169" s="33"/>
      <c r="BY169" s="33">
        <v>1</v>
      </c>
      <c r="BZ169" s="33">
        <v>1</v>
      </c>
      <c r="CA169" s="33">
        <v>1</v>
      </c>
      <c r="CB169" s="33" t="s">
        <v>157</v>
      </c>
      <c r="CC169" s="33" t="s">
        <v>158</v>
      </c>
      <c r="CD169" s="362">
        <v>44925</v>
      </c>
      <c r="CE169" s="578" t="s">
        <v>31</v>
      </c>
    </row>
    <row r="170" spans="1:83">
      <c r="A170" s="571">
        <v>163</v>
      </c>
      <c r="B170" s="517"/>
      <c r="C170" s="65" t="s">
        <v>1616</v>
      </c>
      <c r="D170" s="33">
        <v>2022</v>
      </c>
      <c r="E170" s="33" t="s">
        <v>140</v>
      </c>
      <c r="F170" s="1" t="s">
        <v>1617</v>
      </c>
      <c r="G170" s="346" t="s">
        <v>1618</v>
      </c>
      <c r="H170" s="1" t="s">
        <v>143</v>
      </c>
      <c r="I170" s="1" t="s">
        <v>210</v>
      </c>
      <c r="J170" s="33" t="s">
        <v>145</v>
      </c>
      <c r="K170" s="33" t="s">
        <v>146</v>
      </c>
      <c r="L170" s="1" t="s">
        <v>1619</v>
      </c>
      <c r="M170" s="10" t="s">
        <v>163</v>
      </c>
      <c r="N170" s="1">
        <v>2198</v>
      </c>
      <c r="O170" s="14" t="s">
        <v>149</v>
      </c>
      <c r="P170" s="77">
        <v>79392568</v>
      </c>
      <c r="Q170" s="1" t="s">
        <v>527</v>
      </c>
      <c r="R170" s="1" t="s">
        <v>150</v>
      </c>
      <c r="S170" s="77" t="s">
        <v>1620</v>
      </c>
      <c r="T170" s="77">
        <v>3155481081</v>
      </c>
      <c r="U170" s="78" t="s">
        <v>1621</v>
      </c>
      <c r="V170" s="368">
        <v>12300000</v>
      </c>
      <c r="W170" s="118">
        <f>(V170/Z170)</f>
        <v>2460000</v>
      </c>
      <c r="X170" s="118">
        <f t="shared" si="7"/>
        <v>82000</v>
      </c>
      <c r="Y170" s="354">
        <v>150</v>
      </c>
      <c r="Z170" s="354">
        <v>5</v>
      </c>
      <c r="AA170" s="36">
        <v>408</v>
      </c>
      <c r="AB170" s="37">
        <v>44757</v>
      </c>
      <c r="AC170" s="38">
        <v>24600000</v>
      </c>
      <c r="AD170" s="450">
        <v>538</v>
      </c>
      <c r="AE170" s="39">
        <v>44768</v>
      </c>
      <c r="AF170" s="98">
        <v>12300000</v>
      </c>
      <c r="AG170" s="29">
        <v>12300000</v>
      </c>
      <c r="AH170" s="313">
        <v>12300000</v>
      </c>
      <c r="AI170" s="327">
        <v>1</v>
      </c>
      <c r="AJ170" s="30">
        <v>44767</v>
      </c>
      <c r="AK170" s="30">
        <v>44768</v>
      </c>
      <c r="AL170" s="30">
        <v>44920</v>
      </c>
      <c r="AM170" s="136" t="s">
        <v>18</v>
      </c>
      <c r="AN170" s="136" t="s">
        <v>18</v>
      </c>
      <c r="AO170" s="136" t="s">
        <v>18</v>
      </c>
      <c r="AP170" s="332">
        <v>1</v>
      </c>
      <c r="AQ170" s="43" t="s">
        <v>1622</v>
      </c>
      <c r="AR170" s="43">
        <v>1015447288</v>
      </c>
      <c r="AS170" s="333">
        <v>44834</v>
      </c>
      <c r="AT170" s="43" t="s">
        <v>1623</v>
      </c>
      <c r="AU170" s="53" t="s">
        <v>18</v>
      </c>
      <c r="AV170" s="53" t="s">
        <v>18</v>
      </c>
      <c r="AW170" s="53" t="s">
        <v>18</v>
      </c>
      <c r="AX170" s="53" t="s">
        <v>18</v>
      </c>
      <c r="AY170" s="53" t="s">
        <v>18</v>
      </c>
      <c r="AZ170" s="53" t="s">
        <v>18</v>
      </c>
      <c r="BA170" s="53" t="s">
        <v>18</v>
      </c>
      <c r="BB170" s="53" t="s">
        <v>18</v>
      </c>
      <c r="BC170" s="53" t="s">
        <v>18</v>
      </c>
      <c r="BD170" s="53" t="s">
        <v>18</v>
      </c>
      <c r="BE170" s="120"/>
      <c r="BF170" s="120"/>
      <c r="BG170" s="120"/>
      <c r="BH170" s="120"/>
      <c r="BI170" s="33" t="s">
        <v>19</v>
      </c>
      <c r="BJ170" s="33" t="s">
        <v>19</v>
      </c>
      <c r="BK170" s="33" t="s">
        <v>19</v>
      </c>
      <c r="BL170" s="33"/>
      <c r="BM170" s="314"/>
      <c r="BN170" s="56" t="s">
        <v>1624</v>
      </c>
      <c r="BO170" s="56" t="s">
        <v>1625</v>
      </c>
      <c r="BP170" s="39">
        <v>45103</v>
      </c>
      <c r="BQ170" s="144" t="s">
        <v>1327</v>
      </c>
      <c r="BR170" s="504"/>
      <c r="BS170" s="318" t="s">
        <v>182</v>
      </c>
      <c r="BT170" s="33">
        <v>73908</v>
      </c>
      <c r="BU170" s="33"/>
      <c r="BV170" s="33"/>
      <c r="BW170" s="33"/>
      <c r="BX170" s="33"/>
      <c r="BY170" s="33">
        <v>1</v>
      </c>
      <c r="BZ170" s="33">
        <v>1</v>
      </c>
      <c r="CA170" s="33">
        <v>1</v>
      </c>
      <c r="CB170" s="33" t="s">
        <v>157</v>
      </c>
      <c r="CC170" s="33" t="s">
        <v>158</v>
      </c>
      <c r="CD170" s="362">
        <v>44920</v>
      </c>
      <c r="CE170" s="578" t="s">
        <v>31</v>
      </c>
    </row>
    <row r="171" spans="1:83" ht="36">
      <c r="A171" s="571">
        <v>164</v>
      </c>
      <c r="B171" s="517"/>
      <c r="C171" s="66" t="s">
        <v>1626</v>
      </c>
      <c r="D171" s="33">
        <v>2022</v>
      </c>
      <c r="E171" s="33" t="s">
        <v>140</v>
      </c>
      <c r="F171" s="65" t="s">
        <v>1627</v>
      </c>
      <c r="G171" s="375" t="s">
        <v>1628</v>
      </c>
      <c r="H171" s="1" t="s">
        <v>143</v>
      </c>
      <c r="I171" s="1" t="s">
        <v>144</v>
      </c>
      <c r="J171" s="1" t="s">
        <v>1318</v>
      </c>
      <c r="K171" s="33" t="s">
        <v>146</v>
      </c>
      <c r="L171" s="65" t="s">
        <v>1629</v>
      </c>
      <c r="M171" s="10" t="s">
        <v>1630</v>
      </c>
      <c r="N171" s="1" t="s">
        <v>1631</v>
      </c>
      <c r="O171" s="1"/>
      <c r="P171" s="65">
        <v>901233617</v>
      </c>
      <c r="Q171" s="65" t="s">
        <v>1632</v>
      </c>
      <c r="R171" s="1" t="s">
        <v>1322</v>
      </c>
      <c r="S171" s="81"/>
      <c r="T171" s="65">
        <v>3002993652</v>
      </c>
      <c r="U171" s="66" t="s">
        <v>1633</v>
      </c>
      <c r="V171" s="67">
        <v>46589629</v>
      </c>
      <c r="W171" s="118">
        <f>(V171/Z171)</f>
        <v>15529876.333333334</v>
      </c>
      <c r="X171" s="118">
        <f t="shared" si="7"/>
        <v>517662.54444444447</v>
      </c>
      <c r="Y171" s="354">
        <v>90</v>
      </c>
      <c r="Z171" s="354">
        <v>3</v>
      </c>
      <c r="AA171" s="36">
        <v>385</v>
      </c>
      <c r="AB171" s="37">
        <v>44713</v>
      </c>
      <c r="AC171" s="38">
        <v>47907074</v>
      </c>
      <c r="AD171" s="450">
        <v>540</v>
      </c>
      <c r="AE171" s="39">
        <v>44769</v>
      </c>
      <c r="AF171" s="98">
        <v>46589629</v>
      </c>
      <c r="AG171" s="29">
        <v>46589629</v>
      </c>
      <c r="AH171" s="116">
        <v>0</v>
      </c>
      <c r="AI171" s="325">
        <v>0</v>
      </c>
      <c r="AJ171" s="30">
        <v>44764</v>
      </c>
      <c r="AK171" s="30">
        <v>44795</v>
      </c>
      <c r="AL171" s="30">
        <v>44886</v>
      </c>
      <c r="AM171" s="136" t="s">
        <v>18</v>
      </c>
      <c r="AN171" s="136" t="s">
        <v>18</v>
      </c>
      <c r="AO171" s="136" t="s">
        <v>18</v>
      </c>
      <c r="AP171" s="54" t="s">
        <v>18</v>
      </c>
      <c r="AQ171" s="54" t="s">
        <v>18</v>
      </c>
      <c r="AR171" s="54" t="s">
        <v>18</v>
      </c>
      <c r="AS171" s="54" t="s">
        <v>18</v>
      </c>
      <c r="AT171" s="54" t="s">
        <v>18</v>
      </c>
      <c r="AU171" s="53" t="s">
        <v>18</v>
      </c>
      <c r="AV171" s="53" t="s">
        <v>18</v>
      </c>
      <c r="AW171" s="53" t="s">
        <v>18</v>
      </c>
      <c r="AX171" s="53" t="s">
        <v>18</v>
      </c>
      <c r="AY171" s="53" t="s">
        <v>18</v>
      </c>
      <c r="AZ171" s="53" t="s">
        <v>18</v>
      </c>
      <c r="BA171" s="53" t="s">
        <v>18</v>
      </c>
      <c r="BB171" s="53" t="s">
        <v>18</v>
      </c>
      <c r="BC171" s="53" t="s">
        <v>18</v>
      </c>
      <c r="BD171" s="53" t="s">
        <v>18</v>
      </c>
      <c r="BE171" s="120"/>
      <c r="BF171" s="120"/>
      <c r="BG171" s="120"/>
      <c r="BH171" s="120"/>
      <c r="BI171" s="33" t="s">
        <v>19</v>
      </c>
      <c r="BJ171" s="33" t="s">
        <v>19</v>
      </c>
      <c r="BK171" s="33" t="s">
        <v>19</v>
      </c>
      <c r="BL171" s="33"/>
      <c r="BM171" s="122">
        <v>0</v>
      </c>
      <c r="BN171" s="56" t="s">
        <v>167</v>
      </c>
      <c r="BO171" s="56" t="s">
        <v>1634</v>
      </c>
      <c r="BP171" s="39">
        <v>45042</v>
      </c>
      <c r="BQ171" s="499" t="s">
        <v>1635</v>
      </c>
      <c r="BR171" s="505" t="s">
        <v>1636</v>
      </c>
      <c r="BS171" s="318" t="s">
        <v>922</v>
      </c>
      <c r="BT171" s="33">
        <v>72664</v>
      </c>
      <c r="BU171" s="33"/>
      <c r="BV171" s="33"/>
      <c r="BW171" s="33"/>
      <c r="BX171" s="33"/>
      <c r="BY171" s="33">
        <v>1</v>
      </c>
      <c r="BZ171" s="33"/>
      <c r="CA171" s="33"/>
      <c r="CB171" s="33" t="s">
        <v>157</v>
      </c>
      <c r="CC171" s="33" t="s">
        <v>158</v>
      </c>
      <c r="CD171" s="376">
        <v>44886</v>
      </c>
      <c r="CE171" s="574" t="s">
        <v>1637</v>
      </c>
    </row>
    <row r="172" spans="1:83">
      <c r="A172" s="571">
        <v>165</v>
      </c>
      <c r="B172" s="517"/>
      <c r="C172" s="65" t="s">
        <v>1638</v>
      </c>
      <c r="D172" s="33">
        <v>2022</v>
      </c>
      <c r="E172" s="33" t="s">
        <v>140</v>
      </c>
      <c r="F172" s="1" t="s">
        <v>1639</v>
      </c>
      <c r="G172" s="346" t="s">
        <v>1640</v>
      </c>
      <c r="H172" s="1" t="s">
        <v>143</v>
      </c>
      <c r="I172" s="1" t="s">
        <v>210</v>
      </c>
      <c r="J172" s="33" t="s">
        <v>145</v>
      </c>
      <c r="K172" s="33" t="s">
        <v>146</v>
      </c>
      <c r="L172" s="1" t="s">
        <v>1641</v>
      </c>
      <c r="M172" s="10" t="s">
        <v>1642</v>
      </c>
      <c r="N172" s="1">
        <v>1851</v>
      </c>
      <c r="O172" s="1"/>
      <c r="P172" s="77">
        <v>1013690740</v>
      </c>
      <c r="Q172" s="1" t="s">
        <v>1643</v>
      </c>
      <c r="R172" s="1" t="s">
        <v>150</v>
      </c>
      <c r="S172" s="77" t="s">
        <v>1644</v>
      </c>
      <c r="T172" s="77">
        <v>8062555</v>
      </c>
      <c r="U172" s="78" t="s">
        <v>1645</v>
      </c>
      <c r="V172" s="368">
        <v>16800000</v>
      </c>
      <c r="W172" s="118">
        <f>(V172/4)</f>
        <v>4200000</v>
      </c>
      <c r="X172" s="118">
        <f t="shared" si="7"/>
        <v>113513.51351351352</v>
      </c>
      <c r="Y172" s="354">
        <v>148</v>
      </c>
      <c r="Z172" s="354" t="s">
        <v>1646</v>
      </c>
      <c r="AA172" s="36">
        <v>428</v>
      </c>
      <c r="AB172" s="37">
        <v>44768</v>
      </c>
      <c r="AC172" s="38">
        <v>16800000</v>
      </c>
      <c r="AD172" s="450">
        <v>550</v>
      </c>
      <c r="AE172" s="39">
        <v>44776</v>
      </c>
      <c r="AF172" s="98">
        <v>16800000</v>
      </c>
      <c r="AG172" s="29">
        <v>16800000</v>
      </c>
      <c r="AH172" s="116">
        <v>13372000</v>
      </c>
      <c r="AI172" s="325">
        <v>0.80669999999999997</v>
      </c>
      <c r="AJ172" s="30">
        <v>44775</v>
      </c>
      <c r="AK172" s="30">
        <v>44776</v>
      </c>
      <c r="AL172" s="30">
        <v>44926</v>
      </c>
      <c r="AM172" s="136" t="s">
        <v>18</v>
      </c>
      <c r="AN172" s="136" t="s">
        <v>18</v>
      </c>
      <c r="AO172" s="136" t="s">
        <v>18</v>
      </c>
      <c r="AP172" s="54" t="s">
        <v>18</v>
      </c>
      <c r="AQ172" s="54" t="s">
        <v>18</v>
      </c>
      <c r="AR172" s="54" t="s">
        <v>18</v>
      </c>
      <c r="AS172" s="54" t="s">
        <v>18</v>
      </c>
      <c r="AT172" s="54" t="s">
        <v>18</v>
      </c>
      <c r="AU172" s="53" t="s">
        <v>18</v>
      </c>
      <c r="AV172" s="53" t="s">
        <v>18</v>
      </c>
      <c r="AW172" s="53" t="s">
        <v>18</v>
      </c>
      <c r="AX172" s="53" t="s">
        <v>18</v>
      </c>
      <c r="AY172" s="53" t="s">
        <v>18</v>
      </c>
      <c r="AZ172" s="53" t="s">
        <v>18</v>
      </c>
      <c r="BA172" s="53" t="s">
        <v>18</v>
      </c>
      <c r="BB172" s="53" t="s">
        <v>18</v>
      </c>
      <c r="BC172" s="53" t="s">
        <v>18</v>
      </c>
      <c r="BD172" s="53" t="s">
        <v>18</v>
      </c>
      <c r="BE172" s="120"/>
      <c r="BF172" s="120"/>
      <c r="BG172" s="120"/>
      <c r="BH172" s="120"/>
      <c r="BI172" s="33" t="s">
        <v>19</v>
      </c>
      <c r="BJ172" s="33" t="s">
        <v>19</v>
      </c>
      <c r="BK172" s="33" t="s">
        <v>19</v>
      </c>
      <c r="BL172" s="33"/>
      <c r="BM172" s="122">
        <v>0.6</v>
      </c>
      <c r="BN172" s="56" t="s">
        <v>167</v>
      </c>
      <c r="BO172" s="56" t="s">
        <v>1647</v>
      </c>
      <c r="BP172" s="39">
        <v>45107</v>
      </c>
      <c r="BQ172" s="123" t="s">
        <v>611</v>
      </c>
      <c r="BR172" s="500"/>
      <c r="BS172" s="318" t="s">
        <v>156</v>
      </c>
      <c r="BT172" s="33">
        <v>74074</v>
      </c>
      <c r="BU172" s="33"/>
      <c r="BV172" s="33"/>
      <c r="BW172" s="33"/>
      <c r="BX172" s="33"/>
      <c r="BY172" s="33">
        <v>1</v>
      </c>
      <c r="BZ172" s="33">
        <v>1</v>
      </c>
      <c r="CA172" s="33">
        <v>1</v>
      </c>
      <c r="CB172" s="33" t="s">
        <v>157</v>
      </c>
      <c r="CC172" s="33" t="s">
        <v>158</v>
      </c>
      <c r="CD172" s="376">
        <v>44926</v>
      </c>
      <c r="CE172" s="578" t="s">
        <v>31</v>
      </c>
    </row>
    <row r="173" spans="1:83">
      <c r="A173" s="571">
        <v>166</v>
      </c>
      <c r="B173" s="517"/>
      <c r="C173" s="65" t="s">
        <v>1648</v>
      </c>
      <c r="D173" s="33">
        <v>2022</v>
      </c>
      <c r="E173" s="33" t="s">
        <v>140</v>
      </c>
      <c r="F173" s="1" t="s">
        <v>1649</v>
      </c>
      <c r="G173" s="346" t="s">
        <v>1650</v>
      </c>
      <c r="H173" s="1" t="s">
        <v>143</v>
      </c>
      <c r="I173" s="1" t="s">
        <v>210</v>
      </c>
      <c r="J173" s="33" t="s">
        <v>145</v>
      </c>
      <c r="K173" s="33" t="s">
        <v>146</v>
      </c>
      <c r="L173" s="1" t="s">
        <v>1651</v>
      </c>
      <c r="M173" s="10" t="s">
        <v>212</v>
      </c>
      <c r="N173" s="1">
        <v>2198</v>
      </c>
      <c r="O173" s="14" t="s">
        <v>149</v>
      </c>
      <c r="P173" s="77">
        <v>1010203444</v>
      </c>
      <c r="Q173" s="1" t="s">
        <v>1652</v>
      </c>
      <c r="R173" s="1" t="s">
        <v>150</v>
      </c>
      <c r="S173" s="77" t="s">
        <v>1653</v>
      </c>
      <c r="T173" s="77">
        <v>3138716344</v>
      </c>
      <c r="U173" s="78" t="s">
        <v>1654</v>
      </c>
      <c r="V173" s="368">
        <v>12300000</v>
      </c>
      <c r="W173" s="118">
        <f>(V173/Z173)</f>
        <v>2460000</v>
      </c>
      <c r="X173" s="118">
        <f t="shared" si="7"/>
        <v>82000</v>
      </c>
      <c r="Y173" s="354">
        <v>150</v>
      </c>
      <c r="Z173" s="354">
        <v>5</v>
      </c>
      <c r="AA173" s="36">
        <v>402</v>
      </c>
      <c r="AB173" s="37">
        <v>44753</v>
      </c>
      <c r="AC173" s="38">
        <v>24600000</v>
      </c>
      <c r="AD173" s="450">
        <v>541</v>
      </c>
      <c r="AE173" s="39">
        <v>44769</v>
      </c>
      <c r="AF173" s="98">
        <v>12300000</v>
      </c>
      <c r="AG173" s="29">
        <v>12300000</v>
      </c>
      <c r="AH173" s="116">
        <v>10168000</v>
      </c>
      <c r="AI173" s="325">
        <v>0.82669999999999999</v>
      </c>
      <c r="AJ173" s="30">
        <v>44768</v>
      </c>
      <c r="AK173" s="30">
        <v>44769</v>
      </c>
      <c r="AL173" s="30">
        <v>44921</v>
      </c>
      <c r="AM173" s="136" t="s">
        <v>18</v>
      </c>
      <c r="AN173" s="136" t="s">
        <v>18</v>
      </c>
      <c r="AO173" s="136" t="s">
        <v>18</v>
      </c>
      <c r="AP173" s="54" t="s">
        <v>18</v>
      </c>
      <c r="AQ173" s="54" t="s">
        <v>18</v>
      </c>
      <c r="AR173" s="54" t="s">
        <v>18</v>
      </c>
      <c r="AS173" s="54" t="s">
        <v>18</v>
      </c>
      <c r="AT173" s="54" t="s">
        <v>18</v>
      </c>
      <c r="AU173" s="53" t="s">
        <v>18</v>
      </c>
      <c r="AV173" s="53" t="s">
        <v>18</v>
      </c>
      <c r="AW173" s="53" t="s">
        <v>18</v>
      </c>
      <c r="AX173" s="53" t="s">
        <v>18</v>
      </c>
      <c r="AY173" s="53" t="s">
        <v>18</v>
      </c>
      <c r="AZ173" s="53" t="s">
        <v>18</v>
      </c>
      <c r="BA173" s="53" t="s">
        <v>18</v>
      </c>
      <c r="BB173" s="53" t="s">
        <v>18</v>
      </c>
      <c r="BC173" s="53" t="s">
        <v>18</v>
      </c>
      <c r="BD173" s="53" t="s">
        <v>18</v>
      </c>
      <c r="BE173" s="120"/>
      <c r="BF173" s="120"/>
      <c r="BG173" s="120"/>
      <c r="BH173" s="120"/>
      <c r="BI173" s="33" t="s">
        <v>19</v>
      </c>
      <c r="BJ173" s="33" t="s">
        <v>19</v>
      </c>
      <c r="BK173" s="33" t="s">
        <v>19</v>
      </c>
      <c r="BL173" s="33"/>
      <c r="BM173" s="122">
        <v>0.63</v>
      </c>
      <c r="BN173" s="36" t="s">
        <v>203</v>
      </c>
      <c r="BO173" s="56" t="s">
        <v>1655</v>
      </c>
      <c r="BP173" s="37">
        <v>45109</v>
      </c>
      <c r="BQ173" s="123" t="s">
        <v>155</v>
      </c>
      <c r="BR173" s="500"/>
      <c r="BS173" s="318" t="s">
        <v>1656</v>
      </c>
      <c r="BT173" s="33">
        <v>73957</v>
      </c>
      <c r="BU173" s="33"/>
      <c r="BV173" s="33"/>
      <c r="BW173" s="33"/>
      <c r="BX173" s="33"/>
      <c r="BY173" s="33">
        <v>1</v>
      </c>
      <c r="BZ173" s="33">
        <v>1</v>
      </c>
      <c r="CA173" s="33">
        <v>1</v>
      </c>
      <c r="CB173" s="33" t="s">
        <v>157</v>
      </c>
      <c r="CC173" s="33" t="s">
        <v>158</v>
      </c>
      <c r="CD173" s="376">
        <v>44921</v>
      </c>
      <c r="CE173" s="579" t="s">
        <v>1198</v>
      </c>
    </row>
    <row r="174" spans="1:83">
      <c r="A174" s="571">
        <v>167</v>
      </c>
      <c r="B174" s="517"/>
      <c r="C174" s="65" t="s">
        <v>1657</v>
      </c>
      <c r="D174" s="33">
        <v>2022</v>
      </c>
      <c r="E174" s="33" t="s">
        <v>140</v>
      </c>
      <c r="F174" s="1" t="s">
        <v>1658</v>
      </c>
      <c r="G174" s="346" t="s">
        <v>1659</v>
      </c>
      <c r="H174" s="1" t="s">
        <v>143</v>
      </c>
      <c r="I174" s="1" t="s">
        <v>144</v>
      </c>
      <c r="J174" s="33" t="s">
        <v>145</v>
      </c>
      <c r="K174" s="33" t="s">
        <v>146</v>
      </c>
      <c r="L174" s="1" t="s">
        <v>1660</v>
      </c>
      <c r="M174" s="10" t="s">
        <v>1605</v>
      </c>
      <c r="N174" s="1">
        <v>2048</v>
      </c>
      <c r="O174" s="1"/>
      <c r="P174" s="77">
        <v>1012399674</v>
      </c>
      <c r="Q174" s="1" t="s">
        <v>1661</v>
      </c>
      <c r="R174" s="1" t="s">
        <v>150</v>
      </c>
      <c r="S174" s="77" t="s">
        <v>1048</v>
      </c>
      <c r="T174" s="77">
        <v>3196588575</v>
      </c>
      <c r="U174" s="78" t="s">
        <v>1662</v>
      </c>
      <c r="V174" s="368">
        <v>23100000</v>
      </c>
      <c r="W174" s="118">
        <f>(V174/Z174)</f>
        <v>4620000</v>
      </c>
      <c r="X174" s="118">
        <f t="shared" si="7"/>
        <v>154000</v>
      </c>
      <c r="Y174" s="354">
        <v>150</v>
      </c>
      <c r="Z174" s="354">
        <v>5</v>
      </c>
      <c r="AA174" s="36">
        <v>421</v>
      </c>
      <c r="AB174" s="37">
        <v>44763</v>
      </c>
      <c r="AC174" s="38">
        <v>23100000</v>
      </c>
      <c r="AD174" s="450">
        <v>542</v>
      </c>
      <c r="AE174" s="39">
        <v>44769</v>
      </c>
      <c r="AF174" s="98">
        <v>23100000</v>
      </c>
      <c r="AG174" s="29">
        <v>23100000</v>
      </c>
      <c r="AH174" s="116">
        <v>19096000</v>
      </c>
      <c r="AI174" s="325">
        <v>0.82669999999999999</v>
      </c>
      <c r="AJ174" s="30">
        <v>44768</v>
      </c>
      <c r="AK174" s="30">
        <v>44769</v>
      </c>
      <c r="AL174" s="30">
        <v>44921</v>
      </c>
      <c r="AM174" s="136" t="s">
        <v>18</v>
      </c>
      <c r="AN174" s="136" t="s">
        <v>18</v>
      </c>
      <c r="AO174" s="136" t="s">
        <v>18</v>
      </c>
      <c r="AP174" s="54" t="s">
        <v>18</v>
      </c>
      <c r="AQ174" s="54" t="s">
        <v>18</v>
      </c>
      <c r="AR174" s="54" t="s">
        <v>18</v>
      </c>
      <c r="AS174" s="54" t="s">
        <v>18</v>
      </c>
      <c r="AT174" s="54" t="s">
        <v>18</v>
      </c>
      <c r="AU174" s="53" t="s">
        <v>18</v>
      </c>
      <c r="AV174" s="53" t="s">
        <v>18</v>
      </c>
      <c r="AW174" s="53" t="s">
        <v>18</v>
      </c>
      <c r="AX174" s="53" t="s">
        <v>18</v>
      </c>
      <c r="AY174" s="53" t="s">
        <v>18</v>
      </c>
      <c r="AZ174" s="53" t="s">
        <v>18</v>
      </c>
      <c r="BA174" s="53" t="s">
        <v>18</v>
      </c>
      <c r="BB174" s="53" t="s">
        <v>18</v>
      </c>
      <c r="BC174" s="53" t="s">
        <v>18</v>
      </c>
      <c r="BD174" s="53" t="s">
        <v>18</v>
      </c>
      <c r="BE174" s="120"/>
      <c r="BF174" s="120"/>
      <c r="BG174" s="120"/>
      <c r="BH174" s="120"/>
      <c r="BI174" s="33" t="s">
        <v>19</v>
      </c>
      <c r="BJ174" s="33" t="s">
        <v>19</v>
      </c>
      <c r="BK174" s="33" t="s">
        <v>19</v>
      </c>
      <c r="BL174" s="33"/>
      <c r="BM174" s="122">
        <v>0.63</v>
      </c>
      <c r="BN174" s="56" t="s">
        <v>167</v>
      </c>
      <c r="BO174" s="56" t="s">
        <v>1663</v>
      </c>
      <c r="BP174" s="37">
        <v>45103</v>
      </c>
      <c r="BQ174" s="123" t="s">
        <v>1574</v>
      </c>
      <c r="BR174" s="500"/>
      <c r="BS174" s="318" t="s">
        <v>1656</v>
      </c>
      <c r="BT174" s="33">
        <v>74171</v>
      </c>
      <c r="BU174" s="33"/>
      <c r="BV174" s="33"/>
      <c r="BW174" s="33"/>
      <c r="BX174" s="33"/>
      <c r="BY174" s="33">
        <v>1</v>
      </c>
      <c r="BZ174" s="33">
        <v>1</v>
      </c>
      <c r="CA174" s="33">
        <v>1</v>
      </c>
      <c r="CB174" s="33" t="s">
        <v>157</v>
      </c>
      <c r="CC174" s="33" t="s">
        <v>158</v>
      </c>
      <c r="CD174" s="376">
        <v>44921</v>
      </c>
      <c r="CE174" s="579" t="s">
        <v>1198</v>
      </c>
    </row>
    <row r="175" spans="1:83">
      <c r="A175" s="571">
        <v>168</v>
      </c>
      <c r="B175" s="517"/>
      <c r="C175" s="65" t="s">
        <v>1664</v>
      </c>
      <c r="D175" s="33">
        <v>2022</v>
      </c>
      <c r="E175" s="33" t="s">
        <v>140</v>
      </c>
      <c r="F175" s="1" t="s">
        <v>1665</v>
      </c>
      <c r="G175" s="346" t="s">
        <v>1666</v>
      </c>
      <c r="H175" s="1" t="s">
        <v>143</v>
      </c>
      <c r="I175" s="1" t="s">
        <v>210</v>
      </c>
      <c r="J175" s="33" t="s">
        <v>145</v>
      </c>
      <c r="K175" s="33" t="s">
        <v>146</v>
      </c>
      <c r="L175" s="1" t="s">
        <v>1619</v>
      </c>
      <c r="M175" s="10" t="s">
        <v>272</v>
      </c>
      <c r="N175" s="1">
        <v>2198</v>
      </c>
      <c r="O175" s="14" t="s">
        <v>149</v>
      </c>
      <c r="P175" s="77">
        <v>93410082</v>
      </c>
      <c r="Q175" s="1" t="s">
        <v>1667</v>
      </c>
      <c r="R175" s="1" t="s">
        <v>150</v>
      </c>
      <c r="S175" s="77" t="s">
        <v>1668</v>
      </c>
      <c r="T175" s="77">
        <v>3212914915</v>
      </c>
      <c r="U175" s="78" t="s">
        <v>1669</v>
      </c>
      <c r="V175" s="368">
        <v>12300000</v>
      </c>
      <c r="W175" s="118">
        <f>(V175/Z175)</f>
        <v>2460000</v>
      </c>
      <c r="X175" s="118">
        <f t="shared" si="7"/>
        <v>82000</v>
      </c>
      <c r="Y175" s="354">
        <v>150</v>
      </c>
      <c r="Z175" s="354">
        <v>5</v>
      </c>
      <c r="AA175" s="36">
        <v>408</v>
      </c>
      <c r="AB175" s="37">
        <v>44757</v>
      </c>
      <c r="AC175" s="38">
        <v>24600000</v>
      </c>
      <c r="AD175" s="450">
        <v>544</v>
      </c>
      <c r="AE175" s="39">
        <v>44774</v>
      </c>
      <c r="AF175" s="98">
        <v>12300000</v>
      </c>
      <c r="AG175" s="29">
        <v>12300000</v>
      </c>
      <c r="AH175" s="116">
        <v>9758000</v>
      </c>
      <c r="AI175" s="325">
        <v>0.79869999999999997</v>
      </c>
      <c r="AJ175" s="30">
        <v>44771</v>
      </c>
      <c r="AK175" s="30">
        <v>44775</v>
      </c>
      <c r="AL175" s="30">
        <v>44926</v>
      </c>
      <c r="AM175" s="136" t="s">
        <v>18</v>
      </c>
      <c r="AN175" s="136" t="s">
        <v>18</v>
      </c>
      <c r="AO175" s="136" t="s">
        <v>18</v>
      </c>
      <c r="AP175" s="54" t="s">
        <v>18</v>
      </c>
      <c r="AQ175" s="54" t="s">
        <v>18</v>
      </c>
      <c r="AR175" s="54" t="s">
        <v>18</v>
      </c>
      <c r="AS175" s="54" t="s">
        <v>18</v>
      </c>
      <c r="AT175" s="54" t="s">
        <v>18</v>
      </c>
      <c r="AU175" s="53" t="s">
        <v>18</v>
      </c>
      <c r="AV175" s="53" t="s">
        <v>18</v>
      </c>
      <c r="AW175" s="53" t="s">
        <v>18</v>
      </c>
      <c r="AX175" s="53" t="s">
        <v>18</v>
      </c>
      <c r="AY175" s="53" t="s">
        <v>18</v>
      </c>
      <c r="AZ175" s="53" t="s">
        <v>18</v>
      </c>
      <c r="BA175" s="53" t="s">
        <v>18</v>
      </c>
      <c r="BB175" s="53" t="s">
        <v>18</v>
      </c>
      <c r="BC175" s="53" t="s">
        <v>18</v>
      </c>
      <c r="BD175" s="53" t="s">
        <v>18</v>
      </c>
      <c r="BE175" s="120"/>
      <c r="BF175" s="120"/>
      <c r="BG175" s="120"/>
      <c r="BH175" s="120"/>
      <c r="BI175" s="33" t="s">
        <v>19</v>
      </c>
      <c r="BJ175" s="33" t="s">
        <v>19</v>
      </c>
      <c r="BK175" s="33" t="s">
        <v>19</v>
      </c>
      <c r="BL175" s="33"/>
      <c r="BM175" s="122">
        <v>0.8</v>
      </c>
      <c r="BN175" s="56" t="s">
        <v>167</v>
      </c>
      <c r="BO175" s="56" t="s">
        <v>1670</v>
      </c>
      <c r="BP175" s="39">
        <v>45107</v>
      </c>
      <c r="BQ175" s="123" t="s">
        <v>169</v>
      </c>
      <c r="BR175" s="500"/>
      <c r="BS175" s="318" t="s">
        <v>279</v>
      </c>
      <c r="BT175" s="33">
        <v>73908</v>
      </c>
      <c r="BU175" s="33"/>
      <c r="BV175" s="33"/>
      <c r="BW175" s="33"/>
      <c r="BX175" s="33"/>
      <c r="BY175" s="33">
        <v>1</v>
      </c>
      <c r="BZ175" s="33">
        <v>1</v>
      </c>
      <c r="CA175" s="33">
        <v>1</v>
      </c>
      <c r="CB175" s="33" t="s">
        <v>157</v>
      </c>
      <c r="CC175" s="33" t="s">
        <v>158</v>
      </c>
      <c r="CD175" s="376">
        <v>44926</v>
      </c>
      <c r="CE175" s="578" t="s">
        <v>1671</v>
      </c>
    </row>
    <row r="176" spans="1:83">
      <c r="A176" s="571">
        <v>169</v>
      </c>
      <c r="B176" s="517"/>
      <c r="C176" s="65" t="s">
        <v>1672</v>
      </c>
      <c r="D176" s="33">
        <v>2022</v>
      </c>
      <c r="E176" s="33" t="s">
        <v>140</v>
      </c>
      <c r="F176" s="1" t="s">
        <v>1673</v>
      </c>
      <c r="G176" s="346" t="s">
        <v>1674</v>
      </c>
      <c r="H176" s="1" t="s">
        <v>143</v>
      </c>
      <c r="I176" s="1" t="s">
        <v>210</v>
      </c>
      <c r="J176" s="33" t="s">
        <v>145</v>
      </c>
      <c r="K176" s="33" t="s">
        <v>146</v>
      </c>
      <c r="L176" s="1" t="s">
        <v>1675</v>
      </c>
      <c r="M176" s="10" t="s">
        <v>163</v>
      </c>
      <c r="N176" s="1">
        <v>2198</v>
      </c>
      <c r="O176" s="14" t="s">
        <v>149</v>
      </c>
      <c r="P176" s="77">
        <v>1023875489</v>
      </c>
      <c r="Q176" s="1" t="s">
        <v>1676</v>
      </c>
      <c r="R176" s="1" t="s">
        <v>150</v>
      </c>
      <c r="S176" s="77" t="s">
        <v>1677</v>
      </c>
      <c r="T176" s="77">
        <v>3506382483</v>
      </c>
      <c r="U176" s="78" t="s">
        <v>1678</v>
      </c>
      <c r="V176" s="368">
        <v>9300000</v>
      </c>
      <c r="W176" s="118">
        <f>(V176/Z176)</f>
        <v>1860000</v>
      </c>
      <c r="X176" s="118">
        <f t="shared" si="7"/>
        <v>62000</v>
      </c>
      <c r="Y176" s="354">
        <v>150</v>
      </c>
      <c r="Z176" s="354">
        <v>5</v>
      </c>
      <c r="AA176" s="36">
        <v>410</v>
      </c>
      <c r="AB176" s="37">
        <v>44757</v>
      </c>
      <c r="AC176" s="38">
        <v>9300000</v>
      </c>
      <c r="AD176" s="450">
        <v>543</v>
      </c>
      <c r="AE176" s="39">
        <v>44770</v>
      </c>
      <c r="AF176" s="98">
        <v>9300000</v>
      </c>
      <c r="AG176" s="29">
        <v>9300000</v>
      </c>
      <c r="AH176" s="116">
        <v>7564000</v>
      </c>
      <c r="AI176" s="325">
        <v>0.81330000000000002</v>
      </c>
      <c r="AJ176" s="30">
        <v>44769</v>
      </c>
      <c r="AK176" s="30">
        <v>44771</v>
      </c>
      <c r="AL176" s="30">
        <v>44922</v>
      </c>
      <c r="AM176" s="136" t="s">
        <v>18</v>
      </c>
      <c r="AN176" s="136" t="s">
        <v>18</v>
      </c>
      <c r="AO176" s="136" t="s">
        <v>18</v>
      </c>
      <c r="AP176" s="54" t="s">
        <v>18</v>
      </c>
      <c r="AQ176" s="54" t="s">
        <v>18</v>
      </c>
      <c r="AR176" s="54" t="s">
        <v>18</v>
      </c>
      <c r="AS176" s="54" t="s">
        <v>18</v>
      </c>
      <c r="AT176" s="54" t="s">
        <v>18</v>
      </c>
      <c r="AU176" s="53" t="s">
        <v>18</v>
      </c>
      <c r="AV176" s="53" t="s">
        <v>18</v>
      </c>
      <c r="AW176" s="53" t="s">
        <v>18</v>
      </c>
      <c r="AX176" s="53" t="s">
        <v>18</v>
      </c>
      <c r="AY176" s="53" t="s">
        <v>18</v>
      </c>
      <c r="AZ176" s="53" t="s">
        <v>18</v>
      </c>
      <c r="BA176" s="53" t="s">
        <v>18</v>
      </c>
      <c r="BB176" s="53" t="s">
        <v>18</v>
      </c>
      <c r="BC176" s="53" t="s">
        <v>18</v>
      </c>
      <c r="BD176" s="53" t="s">
        <v>18</v>
      </c>
      <c r="BE176" s="120"/>
      <c r="BF176" s="120"/>
      <c r="BG176" s="120"/>
      <c r="BH176" s="120"/>
      <c r="BI176" s="33" t="s">
        <v>19</v>
      </c>
      <c r="BJ176" s="33" t="s">
        <v>19</v>
      </c>
      <c r="BK176" s="33" t="s">
        <v>19</v>
      </c>
      <c r="BL176" s="33"/>
      <c r="BM176" s="122">
        <v>0.61</v>
      </c>
      <c r="BN176" s="56" t="s">
        <v>167</v>
      </c>
      <c r="BO176" s="56" t="s">
        <v>1679</v>
      </c>
      <c r="BP176" s="39">
        <v>45134</v>
      </c>
      <c r="BQ176" s="123" t="s">
        <v>181</v>
      </c>
      <c r="BR176" s="500"/>
      <c r="BS176" s="318" t="s">
        <v>182</v>
      </c>
      <c r="BT176" s="33">
        <v>73905</v>
      </c>
      <c r="BU176" s="33"/>
      <c r="BV176" s="33"/>
      <c r="BW176" s="33"/>
      <c r="BX176" s="33"/>
      <c r="BY176" s="33">
        <v>1</v>
      </c>
      <c r="BZ176" s="33">
        <v>1</v>
      </c>
      <c r="CA176" s="33">
        <v>1</v>
      </c>
      <c r="CB176" s="33" t="s">
        <v>157</v>
      </c>
      <c r="CC176" s="33" t="s">
        <v>158</v>
      </c>
      <c r="CD176" s="376">
        <v>44923</v>
      </c>
      <c r="CE176" s="578" t="s">
        <v>31</v>
      </c>
    </row>
    <row r="177" spans="1:83">
      <c r="A177" s="582">
        <v>170</v>
      </c>
      <c r="B177" s="517" t="s">
        <v>1680</v>
      </c>
      <c r="C177" s="66" t="s">
        <v>1681</v>
      </c>
      <c r="D177" s="33">
        <v>2022</v>
      </c>
      <c r="E177" s="33" t="s">
        <v>140</v>
      </c>
      <c r="F177" s="65" t="s">
        <v>1682</v>
      </c>
      <c r="G177" s="99" t="s">
        <v>1683</v>
      </c>
      <c r="H177" s="1" t="s">
        <v>1346</v>
      </c>
      <c r="I177" s="1" t="s">
        <v>1347</v>
      </c>
      <c r="J177" s="1" t="s">
        <v>1684</v>
      </c>
      <c r="K177" s="377" t="s">
        <v>146</v>
      </c>
      <c r="L177" s="65" t="s">
        <v>1685</v>
      </c>
      <c r="M177" s="2" t="s">
        <v>1686</v>
      </c>
      <c r="N177" s="1">
        <v>2186</v>
      </c>
      <c r="O177" s="1"/>
      <c r="P177" s="77">
        <v>9013197354</v>
      </c>
      <c r="Q177" s="65" t="s">
        <v>1687</v>
      </c>
      <c r="R177" s="1" t="s">
        <v>1322</v>
      </c>
      <c r="S177" s="2" t="s">
        <v>1688</v>
      </c>
      <c r="T177" s="2">
        <v>3204736672</v>
      </c>
      <c r="U177" s="66" t="s">
        <v>1689</v>
      </c>
      <c r="V177" s="112">
        <v>4096474658</v>
      </c>
      <c r="W177" s="118">
        <f>(V177/Z177)</f>
        <v>585210665.42857146</v>
      </c>
      <c r="X177" s="118">
        <f t="shared" si="7"/>
        <v>19507022.180952381</v>
      </c>
      <c r="Y177" s="354">
        <v>210</v>
      </c>
      <c r="Z177" s="354">
        <v>7</v>
      </c>
      <c r="AA177" s="36">
        <v>383</v>
      </c>
      <c r="AB177" s="37">
        <v>44701</v>
      </c>
      <c r="AC177" s="98">
        <v>4096474658</v>
      </c>
      <c r="AD177" s="450">
        <v>555</v>
      </c>
      <c r="AE177" s="39">
        <v>44781</v>
      </c>
      <c r="AF177" s="98">
        <v>4096474658</v>
      </c>
      <c r="AG177" s="378">
        <v>5354476541</v>
      </c>
      <c r="AH177" s="116">
        <v>0</v>
      </c>
      <c r="AI177" s="325">
        <v>0</v>
      </c>
      <c r="AJ177" s="30">
        <v>44837</v>
      </c>
      <c r="AK177" s="30">
        <v>44837</v>
      </c>
      <c r="AL177" s="30">
        <v>44967</v>
      </c>
      <c r="AM177" s="330">
        <v>1</v>
      </c>
      <c r="AN177" s="330">
        <v>60</v>
      </c>
      <c r="AO177" s="331">
        <v>44967</v>
      </c>
      <c r="AP177" s="336">
        <v>1</v>
      </c>
      <c r="AQ177" s="379" t="s">
        <v>1690</v>
      </c>
      <c r="AR177" s="379">
        <v>790413799</v>
      </c>
      <c r="AS177" s="337">
        <v>44965</v>
      </c>
      <c r="AT177" s="380">
        <v>4096474658</v>
      </c>
      <c r="AU177" s="381">
        <v>1</v>
      </c>
      <c r="AV177" s="382">
        <v>1258001883</v>
      </c>
      <c r="AW177" s="383">
        <v>44924</v>
      </c>
      <c r="AX177" s="470" t="s">
        <v>202</v>
      </c>
      <c r="AY177" s="470">
        <v>760</v>
      </c>
      <c r="AZ177" s="471">
        <v>44924</v>
      </c>
      <c r="BA177" s="472">
        <v>1258001883</v>
      </c>
      <c r="BB177" s="470">
        <v>579</v>
      </c>
      <c r="BC177" s="473" t="s">
        <v>18</v>
      </c>
      <c r="BD177" s="473" t="s">
        <v>18</v>
      </c>
      <c r="BE177" s="35">
        <v>1</v>
      </c>
      <c r="BF177" s="340">
        <v>44925</v>
      </c>
      <c r="BG177" s="35">
        <v>20</v>
      </c>
      <c r="BH177" s="340">
        <v>44957</v>
      </c>
      <c r="BI177" s="33" t="s">
        <v>19</v>
      </c>
      <c r="BJ177" s="33" t="s">
        <v>19</v>
      </c>
      <c r="BK177" s="33" t="s">
        <v>19</v>
      </c>
      <c r="BL177" s="33"/>
      <c r="BM177" s="122">
        <v>0</v>
      </c>
      <c r="BN177" s="423" t="s">
        <v>167</v>
      </c>
      <c r="BO177" s="423" t="s">
        <v>1691</v>
      </c>
      <c r="BP177" s="424">
        <v>44625</v>
      </c>
      <c r="BQ177" s="425" t="s">
        <v>1692</v>
      </c>
      <c r="BR177" s="640">
        <v>20246520001223</v>
      </c>
      <c r="BS177" s="426" t="s">
        <v>216</v>
      </c>
      <c r="BT177" s="33">
        <v>72278</v>
      </c>
      <c r="BU177" s="33"/>
      <c r="BV177" s="33"/>
      <c r="BW177" s="33"/>
      <c r="BX177" s="33"/>
      <c r="BY177" s="377">
        <v>1</v>
      </c>
      <c r="BZ177" s="33">
        <v>37</v>
      </c>
      <c r="CA177" s="33">
        <v>37</v>
      </c>
      <c r="CB177" s="33" t="s">
        <v>157</v>
      </c>
      <c r="CC177" s="33" t="s">
        <v>158</v>
      </c>
      <c r="CD177" s="384">
        <v>45301</v>
      </c>
      <c r="CE177" s="578" t="s">
        <v>1693</v>
      </c>
    </row>
    <row r="178" spans="1:83">
      <c r="A178" s="571">
        <v>171</v>
      </c>
      <c r="B178" s="517"/>
      <c r="C178" s="65" t="s">
        <v>1694</v>
      </c>
      <c r="D178" s="33">
        <v>2022</v>
      </c>
      <c r="E178" s="33" t="s">
        <v>140</v>
      </c>
      <c r="F178" s="1" t="s">
        <v>1695</v>
      </c>
      <c r="G178" s="26" t="s">
        <v>1696</v>
      </c>
      <c r="H178" s="1" t="s">
        <v>143</v>
      </c>
      <c r="I178" s="1" t="s">
        <v>144</v>
      </c>
      <c r="J178" s="33" t="s">
        <v>145</v>
      </c>
      <c r="K178" s="33" t="s">
        <v>146</v>
      </c>
      <c r="L178" s="1" t="s">
        <v>1697</v>
      </c>
      <c r="M178" s="10" t="s">
        <v>1698</v>
      </c>
      <c r="N178" s="1">
        <v>2197</v>
      </c>
      <c r="O178" s="1"/>
      <c r="P178" s="77">
        <v>51964393</v>
      </c>
      <c r="Q178" s="1" t="s">
        <v>1699</v>
      </c>
      <c r="R178" s="1" t="s">
        <v>150</v>
      </c>
      <c r="S178" s="77" t="s">
        <v>1700</v>
      </c>
      <c r="T178" s="77">
        <v>3115019867</v>
      </c>
      <c r="U178" s="78" t="s">
        <v>1701</v>
      </c>
      <c r="V178" s="368">
        <v>27000000</v>
      </c>
      <c r="W178" s="118">
        <f>(V178/4)</f>
        <v>6750000</v>
      </c>
      <c r="X178" s="118">
        <f t="shared" ref="X178:X213" si="9">(V178/Y178)</f>
        <v>181208.05369127516</v>
      </c>
      <c r="Y178" s="354">
        <v>149</v>
      </c>
      <c r="Z178" s="354" t="s">
        <v>1702</v>
      </c>
      <c r="AA178" s="366">
        <v>411</v>
      </c>
      <c r="AB178" s="369">
        <v>44757</v>
      </c>
      <c r="AC178" s="370">
        <v>27000000</v>
      </c>
      <c r="AD178" s="450">
        <v>546</v>
      </c>
      <c r="AE178" s="39">
        <v>44775</v>
      </c>
      <c r="AF178" s="98">
        <v>27000000</v>
      </c>
      <c r="AG178" s="29">
        <v>27000000</v>
      </c>
      <c r="AH178" s="116">
        <v>21420000</v>
      </c>
      <c r="AI178" s="325">
        <v>0.79330000000000001</v>
      </c>
      <c r="AJ178" s="30">
        <v>44774</v>
      </c>
      <c r="AK178" s="30">
        <v>44775</v>
      </c>
      <c r="AL178" s="30">
        <v>44926</v>
      </c>
      <c r="AM178" s="136" t="s">
        <v>18</v>
      </c>
      <c r="AN178" s="136" t="s">
        <v>18</v>
      </c>
      <c r="AO178" s="136" t="s">
        <v>18</v>
      </c>
      <c r="AP178" s="54" t="s">
        <v>18</v>
      </c>
      <c r="AQ178" s="54" t="s">
        <v>18</v>
      </c>
      <c r="AR178" s="54" t="s">
        <v>18</v>
      </c>
      <c r="AS178" s="54" t="s">
        <v>18</v>
      </c>
      <c r="AT178" s="54" t="s">
        <v>18</v>
      </c>
      <c r="AU178" s="53" t="s">
        <v>18</v>
      </c>
      <c r="AV178" s="53" t="s">
        <v>18</v>
      </c>
      <c r="AW178" s="53" t="s">
        <v>18</v>
      </c>
      <c r="AX178" s="53" t="s">
        <v>18</v>
      </c>
      <c r="AY178" s="53" t="s">
        <v>18</v>
      </c>
      <c r="AZ178" s="53" t="s">
        <v>18</v>
      </c>
      <c r="BA178" s="53" t="s">
        <v>18</v>
      </c>
      <c r="BB178" s="53" t="s">
        <v>18</v>
      </c>
      <c r="BC178" s="53" t="s">
        <v>18</v>
      </c>
      <c r="BD178" s="53" t="s">
        <v>18</v>
      </c>
      <c r="BE178" s="120"/>
      <c r="BF178" s="120"/>
      <c r="BG178" s="120"/>
      <c r="BH178" s="120"/>
      <c r="BI178" s="33" t="s">
        <v>19</v>
      </c>
      <c r="BJ178" s="33" t="s">
        <v>19</v>
      </c>
      <c r="BK178" s="33" t="s">
        <v>19</v>
      </c>
      <c r="BL178" s="33"/>
      <c r="BM178" s="122">
        <v>0.59</v>
      </c>
      <c r="BN178" s="36" t="s">
        <v>203</v>
      </c>
      <c r="BO178" s="56" t="s">
        <v>1703</v>
      </c>
      <c r="BP178" s="39">
        <v>45122</v>
      </c>
      <c r="BQ178" s="123" t="s">
        <v>1704</v>
      </c>
      <c r="BR178" s="500"/>
      <c r="BS178" s="318" t="s">
        <v>279</v>
      </c>
      <c r="BT178" s="33">
        <v>73910</v>
      </c>
      <c r="BU178" s="33"/>
      <c r="BV178" s="33"/>
      <c r="BW178" s="33"/>
      <c r="BX178" s="33"/>
      <c r="BY178" s="33">
        <v>1</v>
      </c>
      <c r="BZ178" s="33">
        <v>1</v>
      </c>
      <c r="CA178" s="33">
        <v>1</v>
      </c>
      <c r="CB178" s="33" t="s">
        <v>157</v>
      </c>
      <c r="CC178" s="33" t="s">
        <v>158</v>
      </c>
      <c r="CD178" s="376">
        <v>44926</v>
      </c>
      <c r="CE178" s="579" t="s">
        <v>1198</v>
      </c>
    </row>
    <row r="179" spans="1:83">
      <c r="A179" s="571">
        <v>172</v>
      </c>
      <c r="B179" s="517"/>
      <c r="C179" s="65" t="s">
        <v>1705</v>
      </c>
      <c r="D179" s="33">
        <v>2022</v>
      </c>
      <c r="E179" s="33" t="s">
        <v>140</v>
      </c>
      <c r="F179" s="1" t="s">
        <v>1706</v>
      </c>
      <c r="G179" s="346" t="s">
        <v>1707</v>
      </c>
      <c r="H179" s="1" t="s">
        <v>143</v>
      </c>
      <c r="I179" s="1" t="s">
        <v>144</v>
      </c>
      <c r="J179" s="33" t="s">
        <v>145</v>
      </c>
      <c r="K179" s="33" t="s">
        <v>146</v>
      </c>
      <c r="L179" s="1" t="s">
        <v>1708</v>
      </c>
      <c r="M179" s="10" t="s">
        <v>1474</v>
      </c>
      <c r="N179" s="1">
        <v>2191</v>
      </c>
      <c r="O179" s="1"/>
      <c r="P179" s="77">
        <v>7142638</v>
      </c>
      <c r="Q179" s="1" t="s">
        <v>1709</v>
      </c>
      <c r="R179" s="1" t="s">
        <v>150</v>
      </c>
      <c r="S179" s="77" t="s">
        <v>1710</v>
      </c>
      <c r="T179" s="77">
        <v>5242647</v>
      </c>
      <c r="U179" s="78" t="s">
        <v>1711</v>
      </c>
      <c r="V179" s="368">
        <v>22946000</v>
      </c>
      <c r="W179" s="118">
        <f>(V179/4)</f>
        <v>5736500</v>
      </c>
      <c r="X179" s="118">
        <f t="shared" si="9"/>
        <v>154000</v>
      </c>
      <c r="Y179" s="354">
        <v>149</v>
      </c>
      <c r="Z179" s="354" t="s">
        <v>1702</v>
      </c>
      <c r="AA179" s="36">
        <v>429</v>
      </c>
      <c r="AB179" s="37">
        <v>44768</v>
      </c>
      <c r="AC179" s="38">
        <v>23100000</v>
      </c>
      <c r="AD179" s="450">
        <v>549</v>
      </c>
      <c r="AE179" s="39">
        <v>44775</v>
      </c>
      <c r="AF179" s="98">
        <v>22946000</v>
      </c>
      <c r="AG179" s="29">
        <v>22946000</v>
      </c>
      <c r="AH179" s="116">
        <v>18326000</v>
      </c>
      <c r="AI179" s="325">
        <v>0.79869999999999997</v>
      </c>
      <c r="AJ179" s="30">
        <v>44774</v>
      </c>
      <c r="AK179" s="30">
        <v>44775</v>
      </c>
      <c r="AL179" s="30">
        <v>44926</v>
      </c>
      <c r="AM179" s="136" t="s">
        <v>18</v>
      </c>
      <c r="AN179" s="136" t="s">
        <v>18</v>
      </c>
      <c r="AO179" s="136" t="s">
        <v>18</v>
      </c>
      <c r="AP179" s="54" t="s">
        <v>18</v>
      </c>
      <c r="AQ179" s="54" t="s">
        <v>18</v>
      </c>
      <c r="AR179" s="54" t="s">
        <v>18</v>
      </c>
      <c r="AS179" s="54" t="s">
        <v>18</v>
      </c>
      <c r="AT179" s="54" t="s">
        <v>18</v>
      </c>
      <c r="AU179" s="53" t="s">
        <v>18</v>
      </c>
      <c r="AV179" s="53" t="s">
        <v>18</v>
      </c>
      <c r="AW179" s="53" t="s">
        <v>18</v>
      </c>
      <c r="AX179" s="53" t="s">
        <v>18</v>
      </c>
      <c r="AY179" s="53" t="s">
        <v>18</v>
      </c>
      <c r="AZ179" s="53" t="s">
        <v>18</v>
      </c>
      <c r="BA179" s="53" t="s">
        <v>18</v>
      </c>
      <c r="BB179" s="53" t="s">
        <v>18</v>
      </c>
      <c r="BC179" s="53" t="s">
        <v>18</v>
      </c>
      <c r="BD179" s="53" t="s">
        <v>18</v>
      </c>
      <c r="BE179" s="120"/>
      <c r="BF179" s="120"/>
      <c r="BG179" s="120"/>
      <c r="BH179" s="120"/>
      <c r="BI179" s="33" t="s">
        <v>19</v>
      </c>
      <c r="BJ179" s="33" t="s">
        <v>19</v>
      </c>
      <c r="BK179" s="33" t="s">
        <v>19</v>
      </c>
      <c r="BL179" s="33"/>
      <c r="BM179" s="122">
        <v>0.8</v>
      </c>
      <c r="BN179" s="56" t="s">
        <v>167</v>
      </c>
      <c r="BO179" s="56" t="s">
        <v>1712</v>
      </c>
      <c r="BP179" s="39">
        <v>45117</v>
      </c>
      <c r="BQ179" s="123" t="s">
        <v>1713</v>
      </c>
      <c r="BR179" s="500"/>
      <c r="BS179" s="318" t="s">
        <v>206</v>
      </c>
      <c r="BT179" s="33">
        <v>74098</v>
      </c>
      <c r="BU179" s="33"/>
      <c r="BV179" s="33"/>
      <c r="BW179" s="33"/>
      <c r="BX179" s="33"/>
      <c r="BY179" s="33">
        <v>1</v>
      </c>
      <c r="BZ179" s="33">
        <v>1</v>
      </c>
      <c r="CA179" s="33">
        <v>1</v>
      </c>
      <c r="CB179" s="33" t="s">
        <v>157</v>
      </c>
      <c r="CC179" s="33" t="s">
        <v>158</v>
      </c>
      <c r="CD179" s="376">
        <v>44926</v>
      </c>
      <c r="CE179" s="579" t="s">
        <v>1198</v>
      </c>
    </row>
    <row r="180" spans="1:83">
      <c r="A180" s="571">
        <v>173</v>
      </c>
      <c r="B180" s="517"/>
      <c r="C180" s="65" t="s">
        <v>1714</v>
      </c>
      <c r="D180" s="33">
        <v>2022</v>
      </c>
      <c r="E180" s="33" t="s">
        <v>140</v>
      </c>
      <c r="F180" s="1" t="s">
        <v>1715</v>
      </c>
      <c r="G180" s="346" t="s">
        <v>1716</v>
      </c>
      <c r="H180" s="1" t="s">
        <v>143</v>
      </c>
      <c r="I180" s="1" t="s">
        <v>210</v>
      </c>
      <c r="J180" s="33" t="s">
        <v>145</v>
      </c>
      <c r="K180" s="33" t="s">
        <v>146</v>
      </c>
      <c r="L180" s="1" t="s">
        <v>935</v>
      </c>
      <c r="M180" s="10" t="s">
        <v>212</v>
      </c>
      <c r="N180" s="1">
        <v>2198</v>
      </c>
      <c r="O180" s="14" t="s">
        <v>149</v>
      </c>
      <c r="P180" s="77">
        <v>51953774</v>
      </c>
      <c r="Q180" s="1" t="s">
        <v>936</v>
      </c>
      <c r="R180" s="1" t="s">
        <v>150</v>
      </c>
      <c r="S180" s="77" t="s">
        <v>1717</v>
      </c>
      <c r="T180" s="77">
        <v>3506768652</v>
      </c>
      <c r="U180" s="78" t="s">
        <v>1718</v>
      </c>
      <c r="V180" s="368">
        <v>12300000</v>
      </c>
      <c r="W180" s="118">
        <f>(V180/Z180)</f>
        <v>2460000</v>
      </c>
      <c r="X180" s="118">
        <f t="shared" si="9"/>
        <v>82000</v>
      </c>
      <c r="Y180" s="354">
        <v>150</v>
      </c>
      <c r="Z180" s="354">
        <v>5</v>
      </c>
      <c r="AA180" s="36">
        <v>416</v>
      </c>
      <c r="AB180" s="37">
        <v>44763</v>
      </c>
      <c r="AC180" s="38">
        <v>24600000</v>
      </c>
      <c r="AD180" s="450">
        <v>548</v>
      </c>
      <c r="AE180" s="39">
        <v>44775</v>
      </c>
      <c r="AF180" s="98">
        <v>12300000</v>
      </c>
      <c r="AG180" s="29">
        <v>12300000</v>
      </c>
      <c r="AH180" s="313">
        <v>12300000</v>
      </c>
      <c r="AI180" s="327">
        <v>1</v>
      </c>
      <c r="AJ180" s="30">
        <v>44774</v>
      </c>
      <c r="AK180" s="30">
        <v>44775</v>
      </c>
      <c r="AL180" s="30">
        <v>44926</v>
      </c>
      <c r="AM180" s="487">
        <v>1</v>
      </c>
      <c r="AN180" s="487">
        <v>60</v>
      </c>
      <c r="AO180" s="488">
        <v>44925</v>
      </c>
      <c r="AP180" s="54" t="s">
        <v>18</v>
      </c>
      <c r="AQ180" s="54" t="s">
        <v>18</v>
      </c>
      <c r="AR180" s="54" t="s">
        <v>18</v>
      </c>
      <c r="AS180" s="54" t="s">
        <v>18</v>
      </c>
      <c r="AT180" s="54" t="s">
        <v>18</v>
      </c>
      <c r="AU180" s="464">
        <v>1</v>
      </c>
      <c r="AV180" s="464" t="s">
        <v>1719</v>
      </c>
      <c r="AW180" s="474">
        <v>44909</v>
      </c>
      <c r="AX180" s="464" t="s">
        <v>243</v>
      </c>
      <c r="AY180" s="464">
        <v>734</v>
      </c>
      <c r="AZ180" s="474">
        <v>44921</v>
      </c>
      <c r="BA180" s="464" t="s">
        <v>1719</v>
      </c>
      <c r="BB180" s="464">
        <v>543</v>
      </c>
      <c r="BC180" s="474">
        <v>44907</v>
      </c>
      <c r="BD180" s="464" t="s">
        <v>1719</v>
      </c>
      <c r="BE180" s="120"/>
      <c r="BF180" s="120"/>
      <c r="BG180" s="120"/>
      <c r="BH180" s="120"/>
      <c r="BI180" s="33" t="s">
        <v>19</v>
      </c>
      <c r="BJ180" s="33" t="s">
        <v>19</v>
      </c>
      <c r="BK180" s="33" t="s">
        <v>19</v>
      </c>
      <c r="BL180" s="33"/>
      <c r="BM180" s="122">
        <v>0.59</v>
      </c>
      <c r="BN180" s="56" t="s">
        <v>167</v>
      </c>
      <c r="BO180" s="56" t="s">
        <v>1720</v>
      </c>
      <c r="BP180" s="39">
        <v>45113</v>
      </c>
      <c r="BQ180" s="123" t="s">
        <v>1520</v>
      </c>
      <c r="BR180" s="500"/>
      <c r="BS180" s="318" t="s">
        <v>1721</v>
      </c>
      <c r="BT180" s="33">
        <v>74078</v>
      </c>
      <c r="BU180" s="33"/>
      <c r="BV180" s="33"/>
      <c r="BW180" s="33"/>
      <c r="BX180" s="33"/>
      <c r="BY180" s="33">
        <v>1</v>
      </c>
      <c r="BZ180" s="33">
        <v>1</v>
      </c>
      <c r="CA180" s="33">
        <v>1</v>
      </c>
      <c r="CB180" s="33" t="s">
        <v>157</v>
      </c>
      <c r="CC180" s="33" t="s">
        <v>158</v>
      </c>
      <c r="CD180" s="376">
        <v>44926</v>
      </c>
      <c r="CE180" s="578" t="s">
        <v>31</v>
      </c>
    </row>
    <row r="181" spans="1:83">
      <c r="A181" s="571">
        <v>174</v>
      </c>
      <c r="B181" s="517"/>
      <c r="C181" s="65" t="s">
        <v>1722</v>
      </c>
      <c r="D181" s="33">
        <v>2022</v>
      </c>
      <c r="E181" s="33" t="s">
        <v>140</v>
      </c>
      <c r="F181" s="1" t="s">
        <v>1723</v>
      </c>
      <c r="G181" s="346" t="s">
        <v>1724</v>
      </c>
      <c r="H181" s="1" t="s">
        <v>143</v>
      </c>
      <c r="I181" s="1" t="s">
        <v>144</v>
      </c>
      <c r="J181" s="33" t="s">
        <v>145</v>
      </c>
      <c r="K181" s="33" t="s">
        <v>146</v>
      </c>
      <c r="L181" s="1" t="s">
        <v>1463</v>
      </c>
      <c r="M181" s="10" t="s">
        <v>1464</v>
      </c>
      <c r="N181" s="1">
        <v>2207</v>
      </c>
      <c r="O181" s="1"/>
      <c r="P181" s="77">
        <v>13718198</v>
      </c>
      <c r="Q181" s="1" t="s">
        <v>1725</v>
      </c>
      <c r="R181" s="1" t="s">
        <v>150</v>
      </c>
      <c r="S181" s="77" t="s">
        <v>1726</v>
      </c>
      <c r="T181" s="77">
        <v>3108505949</v>
      </c>
      <c r="U181" s="78" t="s">
        <v>1727</v>
      </c>
      <c r="V181" s="368">
        <v>22946000</v>
      </c>
      <c r="W181" s="118">
        <f>(V181/4)</f>
        <v>5736500</v>
      </c>
      <c r="X181" s="118">
        <f t="shared" si="9"/>
        <v>154000</v>
      </c>
      <c r="Y181" s="354">
        <v>149</v>
      </c>
      <c r="Z181" s="354" t="s">
        <v>1702</v>
      </c>
      <c r="AA181" s="36">
        <v>398</v>
      </c>
      <c r="AB181" s="37">
        <v>44753</v>
      </c>
      <c r="AC181" s="38">
        <v>71610000</v>
      </c>
      <c r="AD181" s="450">
        <v>557</v>
      </c>
      <c r="AE181" s="39">
        <v>44781</v>
      </c>
      <c r="AF181" s="98">
        <v>22022000</v>
      </c>
      <c r="AG181" s="29">
        <v>22946000</v>
      </c>
      <c r="AH181" s="313">
        <v>22946000</v>
      </c>
      <c r="AI181" s="327">
        <v>1</v>
      </c>
      <c r="AJ181" s="30">
        <v>44774</v>
      </c>
      <c r="AK181" s="30">
        <v>44781</v>
      </c>
      <c r="AL181" s="30">
        <v>44926</v>
      </c>
      <c r="AM181" s="136" t="s">
        <v>18</v>
      </c>
      <c r="AN181" s="136" t="s">
        <v>18</v>
      </c>
      <c r="AO181" s="136" t="s">
        <v>18</v>
      </c>
      <c r="AP181" s="54" t="s">
        <v>18</v>
      </c>
      <c r="AQ181" s="54" t="s">
        <v>18</v>
      </c>
      <c r="AR181" s="54" t="s">
        <v>18</v>
      </c>
      <c r="AS181" s="54" t="s">
        <v>18</v>
      </c>
      <c r="AT181" s="54" t="s">
        <v>18</v>
      </c>
      <c r="AU181" s="476" t="s">
        <v>18</v>
      </c>
      <c r="AV181" s="476" t="s">
        <v>18</v>
      </c>
      <c r="AW181" s="476" t="s">
        <v>18</v>
      </c>
      <c r="AX181" s="476" t="s">
        <v>18</v>
      </c>
      <c r="AY181" s="476" t="s">
        <v>18</v>
      </c>
      <c r="AZ181" s="476" t="s">
        <v>18</v>
      </c>
      <c r="BA181" s="476" t="s">
        <v>18</v>
      </c>
      <c r="BB181" s="476" t="s">
        <v>18</v>
      </c>
      <c r="BC181" s="476" t="s">
        <v>18</v>
      </c>
      <c r="BD181" s="476" t="s">
        <v>18</v>
      </c>
      <c r="BE181" s="2"/>
      <c r="BF181" s="2"/>
      <c r="BG181" s="2"/>
      <c r="BH181" s="2"/>
      <c r="BI181" s="33" t="s">
        <v>19</v>
      </c>
      <c r="BJ181" s="33" t="s">
        <v>19</v>
      </c>
      <c r="BK181" s="33" t="s">
        <v>19</v>
      </c>
      <c r="BL181" s="33"/>
      <c r="BM181" s="122">
        <v>0.57999999999999996</v>
      </c>
      <c r="BN181" s="56" t="s">
        <v>167</v>
      </c>
      <c r="BO181" s="56" t="s">
        <v>1728</v>
      </c>
      <c r="BP181" s="39">
        <v>45114</v>
      </c>
      <c r="BQ181" s="123" t="s">
        <v>1327</v>
      </c>
      <c r="BR181" s="500"/>
      <c r="BS181" s="318" t="s">
        <v>206</v>
      </c>
      <c r="BT181" s="33">
        <v>73868</v>
      </c>
      <c r="BU181" s="33"/>
      <c r="BV181" s="33"/>
      <c r="BW181" s="33"/>
      <c r="BX181" s="33"/>
      <c r="BY181" s="33">
        <v>1</v>
      </c>
      <c r="BZ181" s="33">
        <v>1</v>
      </c>
      <c r="CA181" s="33">
        <v>1</v>
      </c>
      <c r="CB181" s="33" t="s">
        <v>157</v>
      </c>
      <c r="CC181" s="33" t="s">
        <v>158</v>
      </c>
      <c r="CD181" s="376">
        <v>44926</v>
      </c>
      <c r="CE181" s="578" t="s">
        <v>31</v>
      </c>
    </row>
    <row r="182" spans="1:83">
      <c r="A182" s="571">
        <v>175</v>
      </c>
      <c r="B182" s="517"/>
      <c r="C182" s="65" t="s">
        <v>1729</v>
      </c>
      <c r="D182" s="33">
        <v>2022</v>
      </c>
      <c r="E182" s="33" t="s">
        <v>140</v>
      </c>
      <c r="F182" s="1" t="s">
        <v>1730</v>
      </c>
      <c r="G182" s="346" t="s">
        <v>1731</v>
      </c>
      <c r="H182" s="1" t="s">
        <v>143</v>
      </c>
      <c r="I182" s="1" t="s">
        <v>210</v>
      </c>
      <c r="J182" s="33" t="s">
        <v>145</v>
      </c>
      <c r="K182" s="33" t="s">
        <v>146</v>
      </c>
      <c r="L182" s="1" t="s">
        <v>1732</v>
      </c>
      <c r="M182" s="10" t="s">
        <v>1733</v>
      </c>
      <c r="N182" s="1">
        <v>2190</v>
      </c>
      <c r="O182" s="1"/>
      <c r="P182" s="77">
        <v>19179939</v>
      </c>
      <c r="Q182" s="1" t="s">
        <v>1259</v>
      </c>
      <c r="R182" s="1" t="s">
        <v>150</v>
      </c>
      <c r="S182" s="77" t="s">
        <v>1734</v>
      </c>
      <c r="T182" s="77">
        <v>3134414213</v>
      </c>
      <c r="U182" s="78" t="s">
        <v>1735</v>
      </c>
      <c r="V182" s="368">
        <v>20874000</v>
      </c>
      <c r="W182" s="118">
        <f>(V182/4)</f>
        <v>5218500</v>
      </c>
      <c r="X182" s="118">
        <f t="shared" si="9"/>
        <v>140093.95973154361</v>
      </c>
      <c r="Y182" s="354">
        <v>149</v>
      </c>
      <c r="Z182" s="354" t="s">
        <v>1702</v>
      </c>
      <c r="AA182" s="36">
        <v>424</v>
      </c>
      <c r="AB182" s="37">
        <v>44763</v>
      </c>
      <c r="AC182" s="38">
        <v>21300000</v>
      </c>
      <c r="AD182" s="450">
        <v>551</v>
      </c>
      <c r="AE182" s="39">
        <v>44776</v>
      </c>
      <c r="AF182" s="98">
        <v>20874000</v>
      </c>
      <c r="AG182" s="29">
        <v>20874000</v>
      </c>
      <c r="AH182" s="116">
        <v>15314000</v>
      </c>
      <c r="AI182" s="325">
        <v>0.73360000000000003</v>
      </c>
      <c r="AJ182" s="30">
        <v>44775</v>
      </c>
      <c r="AK182" s="30">
        <v>44777</v>
      </c>
      <c r="AL182" s="30">
        <v>44926</v>
      </c>
      <c r="AM182" s="136" t="s">
        <v>18</v>
      </c>
      <c r="AN182" s="136" t="s">
        <v>18</v>
      </c>
      <c r="AO182" s="136" t="s">
        <v>18</v>
      </c>
      <c r="AP182" s="54" t="s">
        <v>18</v>
      </c>
      <c r="AQ182" s="54" t="s">
        <v>18</v>
      </c>
      <c r="AR182" s="54" t="s">
        <v>18</v>
      </c>
      <c r="AS182" s="54" t="s">
        <v>18</v>
      </c>
      <c r="AT182" s="54" t="s">
        <v>18</v>
      </c>
      <c r="AU182" s="476"/>
      <c r="AV182" s="476"/>
      <c r="AW182" s="477"/>
      <c r="AX182" s="476"/>
      <c r="AY182" s="476"/>
      <c r="AZ182" s="477"/>
      <c r="BA182" s="476"/>
      <c r="BB182" s="476"/>
      <c r="BC182" s="477"/>
      <c r="BD182" s="476"/>
      <c r="BE182" s="2"/>
      <c r="BF182" s="2"/>
      <c r="BG182" s="2"/>
      <c r="BH182" s="2"/>
      <c r="BI182" s="33" t="s">
        <v>19</v>
      </c>
      <c r="BJ182" s="33" t="s">
        <v>19</v>
      </c>
      <c r="BK182" s="33" t="s">
        <v>19</v>
      </c>
      <c r="BL182" s="33"/>
      <c r="BM182" s="122">
        <v>0.41</v>
      </c>
      <c r="BN182" s="56" t="s">
        <v>180</v>
      </c>
      <c r="BO182" s="56" t="s">
        <v>1736</v>
      </c>
      <c r="BP182" s="39">
        <v>45112</v>
      </c>
      <c r="BQ182" s="123" t="s">
        <v>1737</v>
      </c>
      <c r="BR182" s="500"/>
      <c r="BS182" s="318" t="s">
        <v>922</v>
      </c>
      <c r="BT182" s="33">
        <v>72248</v>
      </c>
      <c r="BU182" s="33"/>
      <c r="BV182" s="33"/>
      <c r="BW182" s="33"/>
      <c r="BX182" s="33"/>
      <c r="BY182" s="33">
        <v>1</v>
      </c>
      <c r="BZ182" s="33">
        <v>1</v>
      </c>
      <c r="CA182" s="33">
        <v>1</v>
      </c>
      <c r="CB182" s="33" t="s">
        <v>157</v>
      </c>
      <c r="CC182" s="33" t="s">
        <v>158</v>
      </c>
      <c r="CD182" s="376">
        <v>44926</v>
      </c>
      <c r="CE182" s="579" t="s">
        <v>1198</v>
      </c>
    </row>
    <row r="183" spans="1:83">
      <c r="A183" s="571">
        <v>176</v>
      </c>
      <c r="B183" s="517"/>
      <c r="C183" s="65" t="s">
        <v>1738</v>
      </c>
      <c r="D183" s="33">
        <v>2022</v>
      </c>
      <c r="E183" s="33" t="s">
        <v>140</v>
      </c>
      <c r="F183" s="1" t="s">
        <v>1739</v>
      </c>
      <c r="G183" s="346" t="s">
        <v>1740</v>
      </c>
      <c r="H183" s="1" t="s">
        <v>143</v>
      </c>
      <c r="I183" s="1" t="s">
        <v>144</v>
      </c>
      <c r="J183" s="33" t="s">
        <v>145</v>
      </c>
      <c r="K183" s="33" t="s">
        <v>146</v>
      </c>
      <c r="L183" s="1" t="s">
        <v>1741</v>
      </c>
      <c r="M183" s="10" t="s">
        <v>1742</v>
      </c>
      <c r="N183" s="1">
        <v>2201</v>
      </c>
      <c r="O183" s="14" t="s">
        <v>149</v>
      </c>
      <c r="P183" s="77">
        <v>80871795</v>
      </c>
      <c r="Q183" s="1" t="s">
        <v>770</v>
      </c>
      <c r="R183" s="1" t="s">
        <v>150</v>
      </c>
      <c r="S183" s="77" t="s">
        <v>1743</v>
      </c>
      <c r="T183" s="77">
        <v>3105652256</v>
      </c>
      <c r="U183" s="78" t="s">
        <v>772</v>
      </c>
      <c r="V183" s="368">
        <v>33142000</v>
      </c>
      <c r="W183" s="118">
        <f>(V183/4)</f>
        <v>8285500</v>
      </c>
      <c r="X183" s="118">
        <f t="shared" si="9"/>
        <v>223932.43243243243</v>
      </c>
      <c r="Y183" s="354">
        <v>148</v>
      </c>
      <c r="Z183" s="354" t="s">
        <v>1646</v>
      </c>
      <c r="AA183" s="36">
        <v>420</v>
      </c>
      <c r="AB183" s="37">
        <v>44763</v>
      </c>
      <c r="AC183" s="38">
        <v>34050000</v>
      </c>
      <c r="AD183" s="450">
        <v>553</v>
      </c>
      <c r="AE183" s="39">
        <v>44778</v>
      </c>
      <c r="AF183" s="98">
        <v>33142000</v>
      </c>
      <c r="AG183" s="29">
        <v>33142000</v>
      </c>
      <c r="AH183" s="116">
        <v>12712000</v>
      </c>
      <c r="AI183" s="325">
        <v>0.3836</v>
      </c>
      <c r="AJ183" s="30">
        <v>44777</v>
      </c>
      <c r="AK183" s="30">
        <v>44778</v>
      </c>
      <c r="AL183" s="30">
        <v>44926</v>
      </c>
      <c r="AM183" s="136" t="s">
        <v>18</v>
      </c>
      <c r="AN183" s="136" t="s">
        <v>18</v>
      </c>
      <c r="AO183" s="136" t="s">
        <v>18</v>
      </c>
      <c r="AP183" s="54" t="s">
        <v>18</v>
      </c>
      <c r="AQ183" s="54" t="s">
        <v>18</v>
      </c>
      <c r="AR183" s="54" t="s">
        <v>18</v>
      </c>
      <c r="AS183" s="54" t="s">
        <v>18</v>
      </c>
      <c r="AT183" s="54" t="s">
        <v>18</v>
      </c>
      <c r="AU183" s="53" t="s">
        <v>18</v>
      </c>
      <c r="AV183" s="53" t="s">
        <v>18</v>
      </c>
      <c r="AW183" s="53" t="s">
        <v>18</v>
      </c>
      <c r="AX183" s="53" t="s">
        <v>18</v>
      </c>
      <c r="AY183" s="53" t="s">
        <v>18</v>
      </c>
      <c r="AZ183" s="53" t="s">
        <v>18</v>
      </c>
      <c r="BA183" s="53" t="s">
        <v>18</v>
      </c>
      <c r="BB183" s="53" t="s">
        <v>18</v>
      </c>
      <c r="BC183" s="53" t="s">
        <v>18</v>
      </c>
      <c r="BD183" s="53" t="s">
        <v>18</v>
      </c>
      <c r="BE183" s="120"/>
      <c r="BF183" s="120"/>
      <c r="BG183" s="120"/>
      <c r="BH183" s="120"/>
      <c r="BI183" s="33" t="s">
        <v>19</v>
      </c>
      <c r="BJ183" s="33" t="s">
        <v>19</v>
      </c>
      <c r="BK183" s="33" t="s">
        <v>19</v>
      </c>
      <c r="BL183" s="33"/>
      <c r="BM183" s="122">
        <v>0.38</v>
      </c>
      <c r="BN183" s="56" t="s">
        <v>167</v>
      </c>
      <c r="BO183" s="56" t="s">
        <v>1744</v>
      </c>
      <c r="BP183" s="39">
        <v>45110</v>
      </c>
      <c r="BQ183" s="123" t="s">
        <v>460</v>
      </c>
      <c r="BR183" s="500"/>
      <c r="BS183" s="318" t="s">
        <v>922</v>
      </c>
      <c r="BT183" s="33">
        <v>74105</v>
      </c>
      <c r="BU183" s="33"/>
      <c r="BV183" s="33"/>
      <c r="BW183" s="33"/>
      <c r="BX183" s="33"/>
      <c r="BY183" s="33">
        <v>1</v>
      </c>
      <c r="BZ183" s="33">
        <v>1</v>
      </c>
      <c r="CA183" s="33">
        <v>1</v>
      </c>
      <c r="CB183" s="33" t="s">
        <v>157</v>
      </c>
      <c r="CC183" s="33" t="s">
        <v>158</v>
      </c>
      <c r="CD183" s="376">
        <v>44926</v>
      </c>
      <c r="CE183" s="579" t="s">
        <v>1745</v>
      </c>
    </row>
    <row r="184" spans="1:83">
      <c r="A184" s="571">
        <v>177</v>
      </c>
      <c r="B184" s="517"/>
      <c r="C184" s="65" t="s">
        <v>1746</v>
      </c>
      <c r="D184" s="33">
        <v>2022</v>
      </c>
      <c r="E184" s="33" t="s">
        <v>140</v>
      </c>
      <c r="F184" s="65" t="s">
        <v>1747</v>
      </c>
      <c r="G184" s="375" t="s">
        <v>1748</v>
      </c>
      <c r="H184" s="1" t="s">
        <v>1404</v>
      </c>
      <c r="I184" s="1" t="s">
        <v>1405</v>
      </c>
      <c r="J184" s="33" t="s">
        <v>1749</v>
      </c>
      <c r="K184" s="33" t="s">
        <v>146</v>
      </c>
      <c r="L184" s="65" t="s">
        <v>1750</v>
      </c>
      <c r="M184" s="2" t="s">
        <v>1751</v>
      </c>
      <c r="N184" s="1">
        <v>1864</v>
      </c>
      <c r="O184" s="1"/>
      <c r="P184" s="65">
        <v>811005267</v>
      </c>
      <c r="Q184" s="65" t="s">
        <v>1752</v>
      </c>
      <c r="R184" s="1" t="s">
        <v>1322</v>
      </c>
      <c r="S184" s="2" t="s">
        <v>1753</v>
      </c>
      <c r="T184" s="77" t="s">
        <v>1754</v>
      </c>
      <c r="U184" s="66" t="s">
        <v>1755</v>
      </c>
      <c r="V184" s="67">
        <v>219810614</v>
      </c>
      <c r="W184" s="118">
        <f>(V184/Z184)</f>
        <v>73270204.666666672</v>
      </c>
      <c r="X184" s="118">
        <f>(V184/Y184)</f>
        <v>2442340.1555555556</v>
      </c>
      <c r="Y184" s="354">
        <v>90</v>
      </c>
      <c r="Z184" s="354">
        <v>3</v>
      </c>
      <c r="AA184" s="36">
        <v>386</v>
      </c>
      <c r="AB184" s="37">
        <v>44715</v>
      </c>
      <c r="AC184" s="38">
        <v>241272844</v>
      </c>
      <c r="AD184" s="450">
        <v>556</v>
      </c>
      <c r="AE184" s="39">
        <v>44781</v>
      </c>
      <c r="AF184" s="98">
        <v>219810614</v>
      </c>
      <c r="AG184" s="29">
        <v>219810614</v>
      </c>
      <c r="AH184" s="116">
        <v>0</v>
      </c>
      <c r="AI184" s="325">
        <v>0</v>
      </c>
      <c r="AJ184" s="30"/>
      <c r="AK184" s="30">
        <v>44790</v>
      </c>
      <c r="AL184" s="30">
        <v>44973</v>
      </c>
      <c r="AM184" s="136">
        <v>1</v>
      </c>
      <c r="AN184" s="136">
        <v>90</v>
      </c>
      <c r="AO184" s="387">
        <v>44973</v>
      </c>
      <c r="AP184" s="54" t="s">
        <v>18</v>
      </c>
      <c r="AQ184" s="54" t="s">
        <v>18</v>
      </c>
      <c r="AR184" s="54" t="s">
        <v>18</v>
      </c>
      <c r="AS184" s="54" t="s">
        <v>18</v>
      </c>
      <c r="AT184" s="54" t="s">
        <v>18</v>
      </c>
      <c r="AU184" s="473">
        <v>1</v>
      </c>
      <c r="AV184" s="473" t="s">
        <v>1756</v>
      </c>
      <c r="AW184" s="466">
        <v>44909</v>
      </c>
      <c r="AX184" s="473" t="s">
        <v>243</v>
      </c>
      <c r="AY184" s="473">
        <v>733</v>
      </c>
      <c r="AZ184" s="466">
        <v>44921</v>
      </c>
      <c r="BA184" s="473" t="s">
        <v>1756</v>
      </c>
      <c r="BB184" s="473">
        <v>558</v>
      </c>
      <c r="BC184" s="466">
        <v>44907</v>
      </c>
      <c r="BD184" s="473" t="s">
        <v>1756</v>
      </c>
      <c r="BE184" s="356">
        <v>1</v>
      </c>
      <c r="BF184" s="475">
        <v>44925</v>
      </c>
      <c r="BG184" s="356">
        <v>20</v>
      </c>
      <c r="BH184" s="475">
        <v>44965</v>
      </c>
      <c r="BI184" s="33" t="s">
        <v>19</v>
      </c>
      <c r="BJ184" s="33" t="s">
        <v>19</v>
      </c>
      <c r="BK184" s="33" t="s">
        <v>19</v>
      </c>
      <c r="BL184" s="33"/>
      <c r="BM184" s="122">
        <v>0</v>
      </c>
      <c r="BN184" s="56" t="s">
        <v>167</v>
      </c>
      <c r="BO184" s="56" t="s">
        <v>1757</v>
      </c>
      <c r="BP184" s="39">
        <v>45238</v>
      </c>
      <c r="BQ184" s="123" t="s">
        <v>1758</v>
      </c>
      <c r="BR184" s="500"/>
      <c r="BS184" s="318" t="s">
        <v>1759</v>
      </c>
      <c r="BT184" s="33">
        <v>72427</v>
      </c>
      <c r="BU184" s="33"/>
      <c r="BV184" s="33"/>
      <c r="BW184" s="33"/>
      <c r="BX184" s="33"/>
      <c r="BY184" s="33">
        <v>1</v>
      </c>
      <c r="BZ184" s="33">
        <v>5</v>
      </c>
      <c r="CA184" s="33">
        <v>5</v>
      </c>
      <c r="CB184" s="33" t="s">
        <v>157</v>
      </c>
      <c r="CC184" s="132" t="s">
        <v>1760</v>
      </c>
      <c r="CD184" s="385">
        <v>45018</v>
      </c>
      <c r="CE184" s="583" t="s">
        <v>1761</v>
      </c>
    </row>
    <row r="185" spans="1:83">
      <c r="A185" s="571">
        <v>178</v>
      </c>
      <c r="B185" s="517"/>
      <c r="C185" s="65" t="s">
        <v>1762</v>
      </c>
      <c r="D185" s="33">
        <v>2022</v>
      </c>
      <c r="E185" s="33" t="s">
        <v>140</v>
      </c>
      <c r="F185" s="1" t="s">
        <v>1763</v>
      </c>
      <c r="G185" s="346" t="s">
        <v>1764</v>
      </c>
      <c r="H185" s="1" t="s">
        <v>143</v>
      </c>
      <c r="I185" s="1" t="s">
        <v>144</v>
      </c>
      <c r="J185" s="33" t="s">
        <v>145</v>
      </c>
      <c r="K185" s="33" t="s">
        <v>146</v>
      </c>
      <c r="L185" s="1" t="s">
        <v>1765</v>
      </c>
      <c r="M185" s="10" t="s">
        <v>1766</v>
      </c>
      <c r="N185" s="1">
        <v>2200</v>
      </c>
      <c r="O185" s="1"/>
      <c r="P185" s="77">
        <v>1013681219</v>
      </c>
      <c r="Q185" s="1" t="s">
        <v>1767</v>
      </c>
      <c r="R185" s="1" t="s">
        <v>150</v>
      </c>
      <c r="S185" s="77" t="s">
        <v>1768</v>
      </c>
      <c r="T185" s="77">
        <v>3114424577</v>
      </c>
      <c r="U185" s="78" t="s">
        <v>1769</v>
      </c>
      <c r="V185" s="368">
        <v>24610300</v>
      </c>
      <c r="W185" s="118">
        <f>(V185/4)</f>
        <v>6152575</v>
      </c>
      <c r="X185" s="118">
        <f t="shared" si="9"/>
        <v>172100</v>
      </c>
      <c r="Y185" s="354">
        <v>143</v>
      </c>
      <c r="Z185" s="354" t="s">
        <v>1770</v>
      </c>
      <c r="AA185" s="36">
        <v>434</v>
      </c>
      <c r="AB185" s="37">
        <v>44776</v>
      </c>
      <c r="AC185" s="38">
        <v>25815000</v>
      </c>
      <c r="AD185" s="450">
        <v>554</v>
      </c>
      <c r="AE185" s="39">
        <v>44781</v>
      </c>
      <c r="AF185" s="98">
        <v>24610300</v>
      </c>
      <c r="AG185" s="29">
        <v>24610300</v>
      </c>
      <c r="AH185" s="116">
        <v>9121300</v>
      </c>
      <c r="AI185" s="325">
        <v>0.33760000000000001</v>
      </c>
      <c r="AJ185" s="30">
        <v>44778</v>
      </c>
      <c r="AK185" s="30">
        <v>44781</v>
      </c>
      <c r="AL185" s="30">
        <v>44926</v>
      </c>
      <c r="AM185" s="136">
        <v>1</v>
      </c>
      <c r="AN185" s="136">
        <v>14</v>
      </c>
      <c r="AO185" s="387">
        <v>44940</v>
      </c>
      <c r="AP185" s="54" t="s">
        <v>18</v>
      </c>
      <c r="AQ185" s="54" t="s">
        <v>18</v>
      </c>
      <c r="AR185" s="54" t="s">
        <v>18</v>
      </c>
      <c r="AS185" s="54" t="s">
        <v>18</v>
      </c>
      <c r="AT185" s="54" t="s">
        <v>18</v>
      </c>
      <c r="AU185" s="478">
        <v>1</v>
      </c>
      <c r="AV185" s="478" t="str">
        <f>+BD185</f>
        <v>$ 2.409.400</v>
      </c>
      <c r="AW185" s="478" t="s">
        <v>18</v>
      </c>
      <c r="AX185" s="479" t="s">
        <v>1766</v>
      </c>
      <c r="AY185" s="478"/>
      <c r="AZ185" s="478" t="s">
        <v>18</v>
      </c>
      <c r="BA185" s="478" t="s">
        <v>18</v>
      </c>
      <c r="BB185" s="478">
        <v>558</v>
      </c>
      <c r="BC185" s="480">
        <v>44907</v>
      </c>
      <c r="BD185" s="479" t="s">
        <v>1756</v>
      </c>
      <c r="BE185" s="356"/>
      <c r="BF185" s="356"/>
      <c r="BG185" s="120"/>
      <c r="BH185" s="120"/>
      <c r="BI185" s="33" t="s">
        <v>19</v>
      </c>
      <c r="BJ185" s="33" t="s">
        <v>19</v>
      </c>
      <c r="BK185" s="33" t="s">
        <v>19</v>
      </c>
      <c r="BL185" s="33"/>
      <c r="BM185" s="122">
        <v>0.37</v>
      </c>
      <c r="BN185" s="56" t="s">
        <v>167</v>
      </c>
      <c r="BO185" s="56" t="s">
        <v>1771</v>
      </c>
      <c r="BP185" s="39">
        <v>45111</v>
      </c>
      <c r="BQ185" s="123" t="s">
        <v>1574</v>
      </c>
      <c r="BR185" s="500"/>
      <c r="BS185" s="318" t="s">
        <v>1656</v>
      </c>
      <c r="BT185" s="33">
        <v>74097</v>
      </c>
      <c r="BU185" s="33"/>
      <c r="BV185" s="33"/>
      <c r="BW185" s="33"/>
      <c r="BX185" s="33"/>
      <c r="BY185" s="33">
        <v>1</v>
      </c>
      <c r="BZ185" s="33">
        <v>1</v>
      </c>
      <c r="CA185" s="33">
        <v>1</v>
      </c>
      <c r="CB185" s="33" t="s">
        <v>157</v>
      </c>
      <c r="CC185" s="33" t="s">
        <v>158</v>
      </c>
      <c r="CD185" s="376">
        <v>44926</v>
      </c>
      <c r="CE185" s="578" t="s">
        <v>31</v>
      </c>
    </row>
    <row r="186" spans="1:83">
      <c r="A186" s="571">
        <v>179</v>
      </c>
      <c r="B186" s="517"/>
      <c r="C186" s="66" t="s">
        <v>1772</v>
      </c>
      <c r="D186" s="33">
        <v>2022</v>
      </c>
      <c r="E186" s="33" t="s">
        <v>140</v>
      </c>
      <c r="F186" s="1" t="s">
        <v>1773</v>
      </c>
      <c r="G186" s="346" t="s">
        <v>1774</v>
      </c>
      <c r="H186" s="1" t="s">
        <v>143</v>
      </c>
      <c r="I186" s="1" t="s">
        <v>144</v>
      </c>
      <c r="J186" s="33" t="s">
        <v>145</v>
      </c>
      <c r="K186" s="33" t="s">
        <v>146</v>
      </c>
      <c r="L186" s="1" t="s">
        <v>1775</v>
      </c>
      <c r="M186" s="10" t="s">
        <v>212</v>
      </c>
      <c r="N186" s="1">
        <v>2198</v>
      </c>
      <c r="O186" s="14" t="s">
        <v>149</v>
      </c>
      <c r="P186" s="77">
        <v>1022379187</v>
      </c>
      <c r="Q186" s="1" t="s">
        <v>1140</v>
      </c>
      <c r="R186" s="1" t="s">
        <v>150</v>
      </c>
      <c r="S186" s="77" t="s">
        <v>1776</v>
      </c>
      <c r="T186" s="77">
        <v>3138033391</v>
      </c>
      <c r="U186" s="78" t="s">
        <v>1777</v>
      </c>
      <c r="V186" s="368">
        <v>25560000</v>
      </c>
      <c r="W186" s="118">
        <f>(V186/4)</f>
        <v>6390000</v>
      </c>
      <c r="X186" s="118">
        <f t="shared" si="9"/>
        <v>180000</v>
      </c>
      <c r="Y186" s="354">
        <v>142</v>
      </c>
      <c r="Z186" s="354" t="s">
        <v>1778</v>
      </c>
      <c r="AA186" s="36">
        <v>399</v>
      </c>
      <c r="AB186" s="37">
        <v>44753</v>
      </c>
      <c r="AC186" s="38">
        <v>54000000</v>
      </c>
      <c r="AD186" s="450">
        <v>558</v>
      </c>
      <c r="AE186" s="39">
        <v>44782</v>
      </c>
      <c r="AF186" s="98">
        <v>25560000</v>
      </c>
      <c r="AG186" s="29">
        <v>25560000</v>
      </c>
      <c r="AH186" s="116">
        <v>25380000</v>
      </c>
      <c r="AI186" s="325">
        <v>0.99299999999999999</v>
      </c>
      <c r="AJ186" s="30">
        <v>44781</v>
      </c>
      <c r="AK186" s="30">
        <v>44783</v>
      </c>
      <c r="AL186" s="30">
        <v>44926</v>
      </c>
      <c r="AM186" s="391"/>
      <c r="AN186" s="391"/>
      <c r="AO186" s="391"/>
      <c r="AP186" s="54" t="s">
        <v>18</v>
      </c>
      <c r="AQ186" s="54" t="s">
        <v>18</v>
      </c>
      <c r="AR186" s="54" t="s">
        <v>18</v>
      </c>
      <c r="AS186" s="54" t="s">
        <v>18</v>
      </c>
      <c r="AT186" s="54" t="s">
        <v>18</v>
      </c>
      <c r="AU186" s="53" t="s">
        <v>18</v>
      </c>
      <c r="AV186" s="53" t="s">
        <v>18</v>
      </c>
      <c r="AW186" s="53" t="s">
        <v>18</v>
      </c>
      <c r="BE186" s="120"/>
      <c r="BF186" s="120"/>
      <c r="BG186" s="120"/>
      <c r="BH186" s="120"/>
      <c r="BI186" s="33" t="s">
        <v>19</v>
      </c>
      <c r="BJ186" s="33" t="s">
        <v>19</v>
      </c>
      <c r="BK186" s="33" t="s">
        <v>19</v>
      </c>
      <c r="BL186" s="33"/>
      <c r="BM186" s="122">
        <v>0.56999999999999995</v>
      </c>
      <c r="BN186" s="56" t="s">
        <v>167</v>
      </c>
      <c r="BO186" s="56" t="s">
        <v>1779</v>
      </c>
      <c r="BP186" s="39">
        <v>45108</v>
      </c>
      <c r="BQ186" s="123" t="s">
        <v>1780</v>
      </c>
      <c r="BR186" s="500"/>
      <c r="BS186" s="318" t="s">
        <v>1656</v>
      </c>
      <c r="BT186" s="33">
        <v>73901</v>
      </c>
      <c r="BU186" s="33"/>
      <c r="BV186" s="33"/>
      <c r="BW186" s="33"/>
      <c r="BX186" s="33"/>
      <c r="BY186" s="33">
        <v>1</v>
      </c>
      <c r="BZ186" s="33">
        <v>1</v>
      </c>
      <c r="CA186" s="33">
        <v>1</v>
      </c>
      <c r="CB186" s="33" t="s">
        <v>157</v>
      </c>
      <c r="CC186" s="33" t="s">
        <v>158</v>
      </c>
      <c r="CD186" s="376">
        <v>44926</v>
      </c>
      <c r="CE186" s="578" t="s">
        <v>31</v>
      </c>
    </row>
    <row r="187" spans="1:83">
      <c r="A187" s="571">
        <v>180</v>
      </c>
      <c r="B187" s="517"/>
      <c r="C187" s="66" t="s">
        <v>1781</v>
      </c>
      <c r="D187" s="33">
        <v>2022</v>
      </c>
      <c r="E187" s="33" t="s">
        <v>140</v>
      </c>
      <c r="F187" s="65" t="s">
        <v>1782</v>
      </c>
      <c r="G187" s="375" t="s">
        <v>1783</v>
      </c>
      <c r="H187" s="1" t="s">
        <v>1784</v>
      </c>
      <c r="I187" s="1" t="s">
        <v>1784</v>
      </c>
      <c r="J187" s="1" t="s">
        <v>1333</v>
      </c>
      <c r="K187" s="33" t="s">
        <v>146</v>
      </c>
      <c r="L187" s="65" t="s">
        <v>1785</v>
      </c>
      <c r="M187" s="2" t="s">
        <v>202</v>
      </c>
      <c r="N187" s="1">
        <v>2186</v>
      </c>
      <c r="O187" s="1"/>
      <c r="P187" s="1">
        <v>9010132461</v>
      </c>
      <c r="Q187" s="65" t="s">
        <v>1786</v>
      </c>
      <c r="R187" s="1" t="s">
        <v>1322</v>
      </c>
      <c r="S187" s="2" t="s">
        <v>1787</v>
      </c>
      <c r="T187" s="1">
        <v>7815234</v>
      </c>
      <c r="U187" s="69" t="s">
        <v>1788</v>
      </c>
      <c r="V187" s="67">
        <v>383767455</v>
      </c>
      <c r="W187" s="118">
        <f>(V187/Z187)</f>
        <v>54823922.142857142</v>
      </c>
      <c r="X187" s="118">
        <f t="shared" si="9"/>
        <v>1827464.0714285714</v>
      </c>
      <c r="Y187" s="354">
        <v>210</v>
      </c>
      <c r="Z187" s="354">
        <v>7</v>
      </c>
      <c r="AA187" s="36">
        <v>388</v>
      </c>
      <c r="AB187" s="37">
        <v>44721</v>
      </c>
      <c r="AC187" s="38">
        <v>384024019</v>
      </c>
      <c r="AD187" s="451">
        <v>568</v>
      </c>
      <c r="AE187" s="39">
        <v>44796</v>
      </c>
      <c r="AF187" s="98">
        <v>383767455</v>
      </c>
      <c r="AG187" s="29">
        <v>383767455</v>
      </c>
      <c r="AH187" s="116">
        <v>0</v>
      </c>
      <c r="AI187" s="325">
        <v>0</v>
      </c>
      <c r="AJ187" s="30"/>
      <c r="AK187" s="30">
        <v>44837</v>
      </c>
      <c r="AL187" s="30">
        <v>45048</v>
      </c>
      <c r="AM187" s="330">
        <v>1</v>
      </c>
      <c r="AN187" s="330">
        <v>60</v>
      </c>
      <c r="AO187" s="331">
        <v>44925</v>
      </c>
      <c r="AP187" s="54" t="s">
        <v>18</v>
      </c>
      <c r="AQ187" s="54" t="s">
        <v>18</v>
      </c>
      <c r="AR187" s="54" t="s">
        <v>18</v>
      </c>
      <c r="AS187" s="54" t="s">
        <v>18</v>
      </c>
      <c r="AT187" s="54" t="s">
        <v>18</v>
      </c>
      <c r="AU187" s="584">
        <v>1</v>
      </c>
      <c r="AV187" s="481">
        <v>383767455</v>
      </c>
      <c r="AW187" s="482">
        <v>44925</v>
      </c>
      <c r="AX187" s="481" t="s">
        <v>202</v>
      </c>
      <c r="AY187" s="483">
        <v>568</v>
      </c>
      <c r="AZ187" s="484">
        <v>44796</v>
      </c>
      <c r="BA187" s="485" t="s">
        <v>1789</v>
      </c>
      <c r="BB187" s="483">
        <v>578</v>
      </c>
      <c r="BC187" s="484">
        <v>44923</v>
      </c>
      <c r="BD187" s="486">
        <v>113001876</v>
      </c>
      <c r="BI187" s="33" t="s">
        <v>19</v>
      </c>
      <c r="BJ187" s="33" t="s">
        <v>19</v>
      </c>
      <c r="BK187" s="33" t="s">
        <v>19</v>
      </c>
      <c r="BL187" s="33"/>
      <c r="BM187" s="122">
        <v>0</v>
      </c>
      <c r="BN187" s="56" t="s">
        <v>167</v>
      </c>
      <c r="BO187" s="56" t="s">
        <v>1790</v>
      </c>
      <c r="BP187" s="39">
        <v>46821</v>
      </c>
      <c r="BQ187" s="123" t="s">
        <v>1791</v>
      </c>
      <c r="BR187" s="500" t="s">
        <v>1792</v>
      </c>
      <c r="BS187" s="318" t="s">
        <v>279</v>
      </c>
      <c r="BT187" s="33">
        <v>72608</v>
      </c>
      <c r="BU187" s="33"/>
      <c r="BV187" s="33"/>
      <c r="BW187" s="33"/>
      <c r="BX187" s="33"/>
      <c r="BY187" s="33">
        <v>1</v>
      </c>
      <c r="BZ187" s="33">
        <v>5</v>
      </c>
      <c r="CA187" s="33">
        <v>5</v>
      </c>
      <c r="CB187" s="33" t="s">
        <v>157</v>
      </c>
      <c r="CC187" s="33" t="s">
        <v>158</v>
      </c>
      <c r="CD187" s="522">
        <v>45301</v>
      </c>
      <c r="CE187" s="578" t="s">
        <v>32</v>
      </c>
    </row>
    <row r="188" spans="1:83">
      <c r="A188" s="571">
        <v>181</v>
      </c>
      <c r="B188" s="517"/>
      <c r="C188" s="66" t="s">
        <v>1793</v>
      </c>
      <c r="D188" s="33">
        <v>2022</v>
      </c>
      <c r="E188" s="33" t="s">
        <v>140</v>
      </c>
      <c r="F188" s="1" t="s">
        <v>1794</v>
      </c>
      <c r="G188" s="346" t="s">
        <v>1795</v>
      </c>
      <c r="H188" s="1" t="s">
        <v>143</v>
      </c>
      <c r="I188" s="1" t="s">
        <v>144</v>
      </c>
      <c r="J188" s="33" t="s">
        <v>145</v>
      </c>
      <c r="K188" s="33" t="s">
        <v>146</v>
      </c>
      <c r="L188" s="1" t="s">
        <v>1796</v>
      </c>
      <c r="M188" s="10" t="s">
        <v>1258</v>
      </c>
      <c r="N188" s="1">
        <v>2190</v>
      </c>
      <c r="O188" s="1"/>
      <c r="P188" s="77">
        <v>1122783927</v>
      </c>
      <c r="Q188" s="1" t="s">
        <v>1797</v>
      </c>
      <c r="R188" s="1" t="s">
        <v>150</v>
      </c>
      <c r="S188" s="77" t="s">
        <v>1798</v>
      </c>
      <c r="T188" s="77" t="s">
        <v>1799</v>
      </c>
      <c r="U188" s="344">
        <v>0</v>
      </c>
      <c r="V188" s="368">
        <v>20482000</v>
      </c>
      <c r="W188" s="118">
        <f>(V188/4)</f>
        <v>5120500</v>
      </c>
      <c r="X188" s="118">
        <f>(V188/Y188)</f>
        <v>154000</v>
      </c>
      <c r="Y188" s="354">
        <v>133</v>
      </c>
      <c r="Z188" s="354" t="s">
        <v>1800</v>
      </c>
      <c r="AA188" s="36">
        <v>423</v>
      </c>
      <c r="AB188" s="37">
        <v>44763</v>
      </c>
      <c r="AC188" s="38">
        <v>23100000</v>
      </c>
      <c r="AD188" s="451">
        <v>563</v>
      </c>
      <c r="AE188" s="39">
        <v>44792</v>
      </c>
      <c r="AF188" s="98">
        <v>20482000</v>
      </c>
      <c r="AG188" s="29">
        <v>20482000</v>
      </c>
      <c r="AH188" s="116">
        <v>6622000</v>
      </c>
      <c r="AI188" s="325">
        <v>0.32329999999999998</v>
      </c>
      <c r="AJ188" s="30">
        <v>44790</v>
      </c>
      <c r="AK188" s="30">
        <v>44791</v>
      </c>
      <c r="AL188" s="30">
        <v>44926</v>
      </c>
      <c r="AM188" s="136" t="s">
        <v>18</v>
      </c>
      <c r="AN188" s="136" t="s">
        <v>18</v>
      </c>
      <c r="AO188" s="136" t="s">
        <v>18</v>
      </c>
      <c r="AP188" s="54" t="s">
        <v>18</v>
      </c>
      <c r="AQ188" s="54" t="s">
        <v>18</v>
      </c>
      <c r="AR188" s="54" t="s">
        <v>18</v>
      </c>
      <c r="AS188" s="54" t="s">
        <v>18</v>
      </c>
      <c r="AT188" s="54" t="s">
        <v>18</v>
      </c>
      <c r="AU188" s="53" t="s">
        <v>18</v>
      </c>
      <c r="AV188" s="53" t="s">
        <v>18</v>
      </c>
      <c r="AW188" s="53" t="s">
        <v>18</v>
      </c>
      <c r="AX188" s="53" t="s">
        <v>18</v>
      </c>
      <c r="AY188" s="53" t="s">
        <v>18</v>
      </c>
      <c r="AZ188" s="53" t="s">
        <v>18</v>
      </c>
      <c r="BA188" s="53" t="s">
        <v>18</v>
      </c>
      <c r="BB188" s="53" t="s">
        <v>18</v>
      </c>
      <c r="BC188" s="53" t="s">
        <v>18</v>
      </c>
      <c r="BD188" s="53" t="s">
        <v>18</v>
      </c>
      <c r="BE188" s="120"/>
      <c r="BF188" s="120"/>
      <c r="BG188" s="120"/>
      <c r="BH188" s="120"/>
      <c r="BI188" s="33" t="s">
        <v>19</v>
      </c>
      <c r="BJ188" s="33" t="s">
        <v>19</v>
      </c>
      <c r="BK188" s="33" t="s">
        <v>19</v>
      </c>
      <c r="BL188" s="33"/>
      <c r="BM188" s="122">
        <v>0.32</v>
      </c>
      <c r="BN188" s="56" t="s">
        <v>167</v>
      </c>
      <c r="BO188" s="56" t="s">
        <v>1801</v>
      </c>
      <c r="BP188" s="39">
        <v>45103</v>
      </c>
      <c r="BQ188" s="123" t="s">
        <v>1737</v>
      </c>
      <c r="BR188" s="500"/>
      <c r="BS188" s="318" t="s">
        <v>182</v>
      </c>
      <c r="BT188" s="33">
        <v>74224</v>
      </c>
      <c r="BU188" s="33"/>
      <c r="BV188" s="33"/>
      <c r="BW188" s="33"/>
      <c r="BX188" s="33"/>
      <c r="BY188" s="33">
        <v>1</v>
      </c>
      <c r="BZ188" s="33">
        <v>1</v>
      </c>
      <c r="CA188" s="33">
        <v>1</v>
      </c>
      <c r="CB188" s="33" t="s">
        <v>157</v>
      </c>
      <c r="CC188" s="33" t="s">
        <v>158</v>
      </c>
      <c r="CD188" s="376">
        <v>44926</v>
      </c>
      <c r="CE188" s="573" t="s">
        <v>1802</v>
      </c>
    </row>
    <row r="189" spans="1:83">
      <c r="A189" s="571">
        <v>182</v>
      </c>
      <c r="B189" s="517"/>
      <c r="C189" s="66" t="s">
        <v>1803</v>
      </c>
      <c r="D189" s="33">
        <v>2022</v>
      </c>
      <c r="E189" s="33" t="s">
        <v>140</v>
      </c>
      <c r="F189" s="1" t="s">
        <v>1804</v>
      </c>
      <c r="G189" s="346" t="s">
        <v>1805</v>
      </c>
      <c r="H189" s="1" t="s">
        <v>143</v>
      </c>
      <c r="I189" s="1" t="s">
        <v>210</v>
      </c>
      <c r="J189" s="33" t="s">
        <v>145</v>
      </c>
      <c r="K189" s="33" t="s">
        <v>146</v>
      </c>
      <c r="L189" s="1" t="s">
        <v>1806</v>
      </c>
      <c r="M189" s="10" t="s">
        <v>1807</v>
      </c>
      <c r="N189" s="1">
        <v>2192</v>
      </c>
      <c r="O189" s="14" t="s">
        <v>149</v>
      </c>
      <c r="P189" s="77">
        <v>1007749906</v>
      </c>
      <c r="Q189" s="1" t="s">
        <v>1154</v>
      </c>
      <c r="R189" s="1" t="s">
        <v>150</v>
      </c>
      <c r="S189" s="77" t="s">
        <v>1808</v>
      </c>
      <c r="T189" s="77">
        <v>3134621302</v>
      </c>
      <c r="U189" s="78" t="s">
        <v>1809</v>
      </c>
      <c r="V189" s="368">
        <v>10414000</v>
      </c>
      <c r="W189" s="118">
        <v>2460000</v>
      </c>
      <c r="X189" s="118">
        <f>W189/30</f>
        <v>82000</v>
      </c>
      <c r="Y189" s="354">
        <v>132</v>
      </c>
      <c r="Z189" s="354" t="s">
        <v>1810</v>
      </c>
      <c r="AA189" s="36">
        <v>435</v>
      </c>
      <c r="AB189" s="37">
        <v>44790</v>
      </c>
      <c r="AC189" s="38">
        <v>12300000</v>
      </c>
      <c r="AD189" s="451">
        <v>567</v>
      </c>
      <c r="AE189" s="39">
        <v>44792</v>
      </c>
      <c r="AF189" s="98">
        <v>10824000</v>
      </c>
      <c r="AG189" s="29">
        <v>10824000</v>
      </c>
      <c r="AH189" s="116">
        <v>3034000</v>
      </c>
      <c r="AI189" s="325">
        <v>0.2913</v>
      </c>
      <c r="AJ189" s="30">
        <v>44792</v>
      </c>
      <c r="AK189" s="82">
        <v>44797</v>
      </c>
      <c r="AL189" s="30">
        <v>44926</v>
      </c>
      <c r="AM189" s="136" t="s">
        <v>18</v>
      </c>
      <c r="AN189" s="136" t="s">
        <v>18</v>
      </c>
      <c r="AO189" s="136" t="s">
        <v>18</v>
      </c>
      <c r="AP189" s="54" t="s">
        <v>18</v>
      </c>
      <c r="AQ189" s="54" t="s">
        <v>18</v>
      </c>
      <c r="AR189" s="54" t="s">
        <v>18</v>
      </c>
      <c r="AS189" s="54" t="s">
        <v>18</v>
      </c>
      <c r="AT189" s="54" t="s">
        <v>18</v>
      </c>
      <c r="AU189" s="53" t="s">
        <v>18</v>
      </c>
      <c r="AV189" s="53" t="s">
        <v>18</v>
      </c>
      <c r="AW189" s="53" t="s">
        <v>18</v>
      </c>
      <c r="AX189" s="53" t="s">
        <v>18</v>
      </c>
      <c r="AY189" s="53" t="s">
        <v>18</v>
      </c>
      <c r="AZ189" s="53" t="s">
        <v>18</v>
      </c>
      <c r="BA189" s="53" t="s">
        <v>18</v>
      </c>
      <c r="BB189" s="53" t="s">
        <v>18</v>
      </c>
      <c r="BC189" s="53" t="s">
        <v>18</v>
      </c>
      <c r="BD189" s="53" t="s">
        <v>18</v>
      </c>
      <c r="BE189" s="120"/>
      <c r="BF189" s="120"/>
      <c r="BG189" s="120"/>
      <c r="BH189" s="120"/>
      <c r="BI189" s="33" t="s">
        <v>19</v>
      </c>
      <c r="BJ189" s="33" t="s">
        <v>19</v>
      </c>
      <c r="BK189" s="33" t="s">
        <v>19</v>
      </c>
      <c r="BL189" s="33"/>
      <c r="BM189" s="122">
        <v>0.28999999999999998</v>
      </c>
      <c r="BN189" s="56" t="s">
        <v>167</v>
      </c>
      <c r="BO189" s="56" t="s">
        <v>1811</v>
      </c>
      <c r="BP189" s="39">
        <v>45107</v>
      </c>
      <c r="BQ189" s="123" t="s">
        <v>1737</v>
      </c>
      <c r="BR189" s="500"/>
      <c r="BS189" s="318" t="s">
        <v>156</v>
      </c>
      <c r="BT189" s="33">
        <v>74202</v>
      </c>
      <c r="BU189" s="33"/>
      <c r="BV189" s="33"/>
      <c r="BW189" s="33"/>
      <c r="BX189" s="33"/>
      <c r="BY189" s="33">
        <v>1</v>
      </c>
      <c r="BZ189" s="33">
        <v>1</v>
      </c>
      <c r="CA189" s="33">
        <v>1</v>
      </c>
      <c r="CB189" s="33" t="s">
        <v>157</v>
      </c>
      <c r="CC189" s="33" t="s">
        <v>158</v>
      </c>
      <c r="CD189" s="376">
        <v>44926</v>
      </c>
      <c r="CE189" s="578" t="s">
        <v>1812</v>
      </c>
    </row>
    <row r="190" spans="1:83">
      <c r="A190" s="571">
        <v>183</v>
      </c>
      <c r="B190" s="517"/>
      <c r="C190" s="66" t="s">
        <v>1813</v>
      </c>
      <c r="D190" s="33">
        <v>2022</v>
      </c>
      <c r="E190" s="33" t="s">
        <v>140</v>
      </c>
      <c r="F190" s="1" t="s">
        <v>1814</v>
      </c>
      <c r="G190" s="346" t="s">
        <v>1815</v>
      </c>
      <c r="H190" s="1" t="s">
        <v>143</v>
      </c>
      <c r="I190" s="1" t="s">
        <v>210</v>
      </c>
      <c r="J190" s="33" t="s">
        <v>145</v>
      </c>
      <c r="K190" s="33" t="s">
        <v>146</v>
      </c>
      <c r="L190" s="1" t="s">
        <v>1816</v>
      </c>
      <c r="M190" s="10" t="s">
        <v>212</v>
      </c>
      <c r="N190" s="1">
        <v>2198</v>
      </c>
      <c r="O190" s="14" t="s">
        <v>149</v>
      </c>
      <c r="P190" s="77">
        <v>1018511981</v>
      </c>
      <c r="Q190" s="1" t="s">
        <v>1817</v>
      </c>
      <c r="R190" s="1" t="s">
        <v>150</v>
      </c>
      <c r="S190" s="77" t="s">
        <v>1818</v>
      </c>
      <c r="T190" s="77">
        <v>3194856955</v>
      </c>
      <c r="U190" s="78" t="s">
        <v>1819</v>
      </c>
      <c r="V190" s="368">
        <v>9840000</v>
      </c>
      <c r="W190" s="118">
        <f t="shared" ref="W190:W197" si="10">(V190/Z190)</f>
        <v>2460000</v>
      </c>
      <c r="X190" s="118">
        <f t="shared" si="9"/>
        <v>82000</v>
      </c>
      <c r="Y190" s="354">
        <v>120</v>
      </c>
      <c r="Z190" s="354">
        <v>4</v>
      </c>
      <c r="AA190" s="36">
        <v>436</v>
      </c>
      <c r="AB190" s="37">
        <v>44790</v>
      </c>
      <c r="AC190" s="38">
        <v>9840000</v>
      </c>
      <c r="AD190" s="451">
        <v>564</v>
      </c>
      <c r="AE190" s="39">
        <v>44792</v>
      </c>
      <c r="AF190" s="98">
        <v>9840000</v>
      </c>
      <c r="AG190" s="29">
        <v>9840000</v>
      </c>
      <c r="AH190" s="116">
        <v>8364000</v>
      </c>
      <c r="AI190" s="325">
        <v>0.85</v>
      </c>
      <c r="AJ190" s="30">
        <v>44791</v>
      </c>
      <c r="AK190" s="30">
        <v>44792</v>
      </c>
      <c r="AL190" s="30">
        <v>44913</v>
      </c>
      <c r="AM190" s="136" t="s">
        <v>18</v>
      </c>
      <c r="AN190" s="136" t="s">
        <v>18</v>
      </c>
      <c r="AO190" s="136" t="s">
        <v>18</v>
      </c>
      <c r="AP190" s="54" t="s">
        <v>18</v>
      </c>
      <c r="AQ190" s="54" t="s">
        <v>18</v>
      </c>
      <c r="AR190" s="54" t="s">
        <v>18</v>
      </c>
      <c r="AS190" s="54" t="s">
        <v>18</v>
      </c>
      <c r="AT190" s="54" t="s">
        <v>18</v>
      </c>
      <c r="AU190" s="53" t="s">
        <v>18</v>
      </c>
      <c r="AV190" s="53" t="s">
        <v>18</v>
      </c>
      <c r="AW190" s="53" t="s">
        <v>18</v>
      </c>
      <c r="AX190" s="53" t="s">
        <v>18</v>
      </c>
      <c r="AY190" s="53" t="s">
        <v>18</v>
      </c>
      <c r="AZ190" s="53" t="s">
        <v>18</v>
      </c>
      <c r="BA190" s="53" t="s">
        <v>18</v>
      </c>
      <c r="BB190" s="53" t="s">
        <v>18</v>
      </c>
      <c r="BC190" s="53" t="s">
        <v>18</v>
      </c>
      <c r="BD190" s="53" t="s">
        <v>18</v>
      </c>
      <c r="BE190" s="120"/>
      <c r="BF190" s="120"/>
      <c r="BG190" s="120"/>
      <c r="BH190" s="120"/>
      <c r="BI190" s="33" t="s">
        <v>19</v>
      </c>
      <c r="BJ190" s="33" t="s">
        <v>19</v>
      </c>
      <c r="BK190" s="33" t="s">
        <v>19</v>
      </c>
      <c r="BL190" s="33"/>
      <c r="BM190" s="122">
        <v>0.6</v>
      </c>
      <c r="BN190" s="56" t="s">
        <v>167</v>
      </c>
      <c r="BO190" s="56" t="s">
        <v>1820</v>
      </c>
      <c r="BP190" s="39">
        <v>44732</v>
      </c>
      <c r="BQ190" s="123" t="s">
        <v>1520</v>
      </c>
      <c r="BR190" s="500"/>
      <c r="BS190" s="318" t="s">
        <v>1656</v>
      </c>
      <c r="BT190" s="33">
        <v>74736</v>
      </c>
      <c r="BU190" s="33"/>
      <c r="BV190" s="33"/>
      <c r="BW190" s="33"/>
      <c r="BX190" s="33"/>
      <c r="BY190" s="33">
        <v>1</v>
      </c>
      <c r="BZ190" s="33">
        <v>1</v>
      </c>
      <c r="CA190" s="33">
        <v>1</v>
      </c>
      <c r="CB190" s="33" t="s">
        <v>157</v>
      </c>
      <c r="CC190" s="33" t="s">
        <v>158</v>
      </c>
      <c r="CD190" s="376">
        <v>44913</v>
      </c>
      <c r="CE190" s="578" t="s">
        <v>1821</v>
      </c>
    </row>
    <row r="191" spans="1:83">
      <c r="A191" s="571">
        <v>184</v>
      </c>
      <c r="B191" s="517"/>
      <c r="C191" s="66" t="s">
        <v>1822</v>
      </c>
      <c r="D191" s="33">
        <v>2022</v>
      </c>
      <c r="E191" s="33" t="s">
        <v>140</v>
      </c>
      <c r="F191" s="1" t="s">
        <v>1823</v>
      </c>
      <c r="G191" s="346" t="s">
        <v>1824</v>
      </c>
      <c r="H191" s="1" t="s">
        <v>143</v>
      </c>
      <c r="I191" s="1" t="s">
        <v>210</v>
      </c>
      <c r="J191" s="33" t="s">
        <v>145</v>
      </c>
      <c r="K191" s="33" t="s">
        <v>146</v>
      </c>
      <c r="L191" s="1" t="s">
        <v>23</v>
      </c>
      <c r="M191" s="10" t="s">
        <v>1825</v>
      </c>
      <c r="N191" s="1">
        <v>2201</v>
      </c>
      <c r="O191" s="14" t="s">
        <v>149</v>
      </c>
      <c r="P191" s="33">
        <v>1143835530</v>
      </c>
      <c r="Q191" s="386" t="s">
        <v>1826</v>
      </c>
      <c r="R191" s="1" t="s">
        <v>150</v>
      </c>
      <c r="S191" s="377" t="s">
        <v>1827</v>
      </c>
      <c r="T191" s="33">
        <v>3006198787</v>
      </c>
      <c r="U191" s="78" t="s">
        <v>1828</v>
      </c>
      <c r="V191" s="368">
        <v>9102000</v>
      </c>
      <c r="W191" s="118">
        <v>2460000</v>
      </c>
      <c r="X191" s="118">
        <f>W191/30</f>
        <v>82000</v>
      </c>
      <c r="Y191" s="354">
        <v>111</v>
      </c>
      <c r="Z191" s="354">
        <v>4</v>
      </c>
      <c r="AA191" s="36">
        <v>431</v>
      </c>
      <c r="AB191" s="37">
        <v>44770</v>
      </c>
      <c r="AC191" s="38">
        <v>12300000</v>
      </c>
      <c r="AD191" s="451">
        <v>570</v>
      </c>
      <c r="AE191" s="39">
        <v>44802</v>
      </c>
      <c r="AF191" s="98">
        <v>9840000</v>
      </c>
      <c r="AG191" s="29">
        <v>9840000</v>
      </c>
      <c r="AH191" s="116">
        <v>6642000</v>
      </c>
      <c r="AI191" s="325">
        <v>0.72970000000000002</v>
      </c>
      <c r="AJ191" s="30">
        <v>44797</v>
      </c>
      <c r="AK191" s="30">
        <v>44799</v>
      </c>
      <c r="AL191" s="30">
        <v>44926</v>
      </c>
      <c r="AM191" s="136" t="s">
        <v>18</v>
      </c>
      <c r="AN191" s="136" t="s">
        <v>18</v>
      </c>
      <c r="AO191" s="136" t="s">
        <v>18</v>
      </c>
      <c r="AP191" s="54" t="s">
        <v>18</v>
      </c>
      <c r="AQ191" s="54" t="s">
        <v>18</v>
      </c>
      <c r="AR191" s="54" t="s">
        <v>18</v>
      </c>
      <c r="AS191" s="54" t="s">
        <v>18</v>
      </c>
      <c r="AT191" s="54" t="s">
        <v>18</v>
      </c>
      <c r="AU191" s="53" t="s">
        <v>18</v>
      </c>
      <c r="AV191" s="53" t="s">
        <v>18</v>
      </c>
      <c r="AW191" s="53" t="s">
        <v>18</v>
      </c>
      <c r="AX191" s="53" t="s">
        <v>18</v>
      </c>
      <c r="AY191" s="53" t="s">
        <v>18</v>
      </c>
      <c r="AZ191" s="53" t="s">
        <v>18</v>
      </c>
      <c r="BA191" s="53" t="s">
        <v>18</v>
      </c>
      <c r="BB191" s="53" t="s">
        <v>18</v>
      </c>
      <c r="BC191" s="53" t="s">
        <v>18</v>
      </c>
      <c r="BD191" s="53" t="s">
        <v>18</v>
      </c>
      <c r="BE191" s="120">
        <v>1</v>
      </c>
      <c r="BF191" s="355">
        <v>44809</v>
      </c>
      <c r="BG191" s="120" t="s">
        <v>1829</v>
      </c>
      <c r="BH191" s="355">
        <v>44824</v>
      </c>
      <c r="BI191" s="33" t="s">
        <v>19</v>
      </c>
      <c r="BJ191" s="33" t="s">
        <v>19</v>
      </c>
      <c r="BK191" s="33" t="s">
        <v>19</v>
      </c>
      <c r="BL191" s="33"/>
      <c r="BM191" s="122">
        <v>0.68</v>
      </c>
      <c r="BN191" s="36" t="s">
        <v>203</v>
      </c>
      <c r="BO191" s="56" t="s">
        <v>1830</v>
      </c>
      <c r="BP191" s="39">
        <v>45113</v>
      </c>
      <c r="BQ191" s="123" t="s">
        <v>905</v>
      </c>
      <c r="BR191" s="500"/>
      <c r="BS191" s="318" t="s">
        <v>182</v>
      </c>
      <c r="BT191" s="33">
        <v>74499</v>
      </c>
      <c r="BU191" s="33"/>
      <c r="BV191" s="33"/>
      <c r="BW191" s="33"/>
      <c r="BX191" s="33"/>
      <c r="BY191" s="33">
        <v>1</v>
      </c>
      <c r="BZ191" s="33">
        <v>1</v>
      </c>
      <c r="CA191" s="33">
        <v>1</v>
      </c>
      <c r="CB191" s="33" t="s">
        <v>157</v>
      </c>
      <c r="CC191" s="33" t="s">
        <v>158</v>
      </c>
      <c r="CD191" s="376">
        <v>44926</v>
      </c>
      <c r="CE191" s="578" t="s">
        <v>1821</v>
      </c>
    </row>
    <row r="192" spans="1:83">
      <c r="A192" s="571">
        <v>185</v>
      </c>
      <c r="B192" s="517"/>
      <c r="C192" s="66" t="s">
        <v>1831</v>
      </c>
      <c r="D192" s="33">
        <v>2022</v>
      </c>
      <c r="E192" s="33" t="s">
        <v>140</v>
      </c>
      <c r="F192" s="1" t="s">
        <v>1832</v>
      </c>
      <c r="G192" s="26" t="s">
        <v>1833</v>
      </c>
      <c r="H192" s="1" t="s">
        <v>143</v>
      </c>
      <c r="I192" s="1" t="s">
        <v>210</v>
      </c>
      <c r="J192" s="33" t="s">
        <v>145</v>
      </c>
      <c r="K192" s="33" t="s">
        <v>146</v>
      </c>
      <c r="L192" s="1" t="s">
        <v>1834</v>
      </c>
      <c r="M192" s="10" t="s">
        <v>1516</v>
      </c>
      <c r="N192" s="1">
        <v>2198</v>
      </c>
      <c r="O192" s="14" t="s">
        <v>149</v>
      </c>
      <c r="P192" s="77">
        <v>79910314</v>
      </c>
      <c r="Q192" s="1" t="s">
        <v>1835</v>
      </c>
      <c r="R192" s="1" t="s">
        <v>150</v>
      </c>
      <c r="S192" s="77" t="s">
        <v>1836</v>
      </c>
      <c r="T192" s="77">
        <v>3024636955</v>
      </c>
      <c r="U192" s="78" t="s">
        <v>956</v>
      </c>
      <c r="V192" s="368">
        <v>9840000</v>
      </c>
      <c r="W192" s="118">
        <f t="shared" si="10"/>
        <v>2460000</v>
      </c>
      <c r="X192" s="118">
        <f t="shared" si="9"/>
        <v>82000</v>
      </c>
      <c r="Y192" s="354">
        <v>120</v>
      </c>
      <c r="Z192" s="354">
        <v>4</v>
      </c>
      <c r="AA192" s="36">
        <v>438</v>
      </c>
      <c r="AB192" s="37">
        <v>44798</v>
      </c>
      <c r="AC192" s="38">
        <v>9840000</v>
      </c>
      <c r="AD192" s="450">
        <v>569</v>
      </c>
      <c r="AE192" s="39">
        <v>44799</v>
      </c>
      <c r="AF192" s="98">
        <v>9840000</v>
      </c>
      <c r="AG192" s="29">
        <v>9840000</v>
      </c>
      <c r="AH192" s="116">
        <v>0</v>
      </c>
      <c r="AI192" s="325">
        <v>0</v>
      </c>
      <c r="AJ192" s="30">
        <v>44798</v>
      </c>
      <c r="AK192" s="30">
        <v>44799</v>
      </c>
      <c r="AL192" s="30">
        <v>44920</v>
      </c>
      <c r="AM192" s="136" t="s">
        <v>18</v>
      </c>
      <c r="AN192" s="136" t="s">
        <v>18</v>
      </c>
      <c r="AO192" s="136" t="s">
        <v>18</v>
      </c>
      <c r="AP192" s="54" t="s">
        <v>18</v>
      </c>
      <c r="AQ192" s="54" t="s">
        <v>18</v>
      </c>
      <c r="AR192" s="54" t="s">
        <v>18</v>
      </c>
      <c r="AS192" s="54" t="s">
        <v>18</v>
      </c>
      <c r="AT192" s="54" t="s">
        <v>18</v>
      </c>
      <c r="AU192" s="53" t="s">
        <v>18</v>
      </c>
      <c r="AV192" s="53" t="s">
        <v>18</v>
      </c>
      <c r="AW192" s="53" t="s">
        <v>18</v>
      </c>
      <c r="AX192" s="53" t="s">
        <v>18</v>
      </c>
      <c r="AY192" s="53" t="s">
        <v>18</v>
      </c>
      <c r="AZ192" s="53" t="s">
        <v>18</v>
      </c>
      <c r="BA192" s="53" t="s">
        <v>18</v>
      </c>
      <c r="BB192" s="53" t="s">
        <v>18</v>
      </c>
      <c r="BC192" s="53" t="s">
        <v>18</v>
      </c>
      <c r="BD192" s="53" t="s">
        <v>18</v>
      </c>
      <c r="BE192" s="120"/>
      <c r="BF192" s="120"/>
      <c r="BG192" s="120"/>
      <c r="BH192" s="120"/>
      <c r="BI192" s="33" t="s">
        <v>19</v>
      </c>
      <c r="BJ192" s="33" t="s">
        <v>19</v>
      </c>
      <c r="BK192" s="33" t="s">
        <v>19</v>
      </c>
      <c r="BL192" s="33"/>
      <c r="BM192" s="122">
        <v>0</v>
      </c>
      <c r="BN192" s="36" t="s">
        <v>203</v>
      </c>
      <c r="BO192" s="56" t="s">
        <v>1837</v>
      </c>
      <c r="BP192" s="39">
        <v>45112</v>
      </c>
      <c r="BQ192" s="123" t="s">
        <v>169</v>
      </c>
      <c r="BR192" s="500"/>
      <c r="BS192" s="318" t="s">
        <v>156</v>
      </c>
      <c r="BT192" s="33">
        <v>75224</v>
      </c>
      <c r="BU192" s="33"/>
      <c r="BV192" s="33"/>
      <c r="BW192" s="33"/>
      <c r="BX192" s="33"/>
      <c r="BY192" s="33">
        <v>1</v>
      </c>
      <c r="BZ192" s="33">
        <v>1</v>
      </c>
      <c r="CA192" s="33">
        <v>1</v>
      </c>
      <c r="CB192" s="33" t="s">
        <v>157</v>
      </c>
      <c r="CC192" s="33" t="s">
        <v>158</v>
      </c>
      <c r="CD192" s="376">
        <v>44926</v>
      </c>
      <c r="CE192" s="578" t="s">
        <v>1838</v>
      </c>
    </row>
    <row r="193" spans="1:83">
      <c r="A193" s="571">
        <v>186</v>
      </c>
      <c r="B193" s="517"/>
      <c r="C193" s="66" t="s">
        <v>1839</v>
      </c>
      <c r="D193" s="33">
        <v>2022</v>
      </c>
      <c r="E193" s="33" t="s">
        <v>140</v>
      </c>
      <c r="F193" s="1" t="s">
        <v>1840</v>
      </c>
      <c r="G193" s="26" t="s">
        <v>1841</v>
      </c>
      <c r="H193" s="1" t="s">
        <v>143</v>
      </c>
      <c r="I193" s="1" t="s">
        <v>144</v>
      </c>
      <c r="J193" s="33" t="s">
        <v>145</v>
      </c>
      <c r="K193" s="33" t="s">
        <v>146</v>
      </c>
      <c r="L193" s="1" t="s">
        <v>1842</v>
      </c>
      <c r="M193" s="10" t="s">
        <v>1843</v>
      </c>
      <c r="N193" s="1">
        <v>2209</v>
      </c>
      <c r="O193" s="14" t="s">
        <v>149</v>
      </c>
      <c r="P193" s="77">
        <v>1026583068</v>
      </c>
      <c r="Q193" s="1" t="s">
        <v>1844</v>
      </c>
      <c r="R193" s="1" t="s">
        <v>150</v>
      </c>
      <c r="S193" s="77" t="s">
        <v>1845</v>
      </c>
      <c r="T193" s="77">
        <v>3123124788</v>
      </c>
      <c r="U193" s="78" t="s">
        <v>1846</v>
      </c>
      <c r="V193" s="368">
        <v>18480000</v>
      </c>
      <c r="W193" s="118">
        <f>V193/4</f>
        <v>4620000</v>
      </c>
      <c r="X193" s="118">
        <f>W193/30</f>
        <v>154000</v>
      </c>
      <c r="Y193" s="354">
        <v>120</v>
      </c>
      <c r="Z193" s="354">
        <v>4</v>
      </c>
      <c r="AA193" s="36">
        <v>439</v>
      </c>
      <c r="AB193" s="37">
        <v>44802</v>
      </c>
      <c r="AC193" s="38">
        <v>13860000</v>
      </c>
      <c r="AD193" s="450">
        <v>572</v>
      </c>
      <c r="AE193" s="39">
        <v>44803</v>
      </c>
      <c r="AF193" s="98">
        <v>13860000</v>
      </c>
      <c r="AG193" s="29">
        <v>13860000</v>
      </c>
      <c r="AH193" s="116">
        <v>13860000</v>
      </c>
      <c r="AI193" s="325">
        <v>1</v>
      </c>
      <c r="AJ193" s="30">
        <v>44803</v>
      </c>
      <c r="AK193" s="30">
        <v>44805</v>
      </c>
      <c r="AL193" s="30">
        <v>45260</v>
      </c>
      <c r="AM193" s="136">
        <v>1</v>
      </c>
      <c r="AN193" s="136">
        <v>30</v>
      </c>
      <c r="AO193" s="387">
        <v>45290</v>
      </c>
      <c r="AP193" s="54" t="s">
        <v>18</v>
      </c>
      <c r="AQ193" s="54" t="s">
        <v>18</v>
      </c>
      <c r="AR193" s="54" t="s">
        <v>18</v>
      </c>
      <c r="AS193" s="54" t="s">
        <v>18</v>
      </c>
      <c r="AT193" s="54" t="s">
        <v>18</v>
      </c>
      <c r="AU193" s="53">
        <v>1</v>
      </c>
      <c r="AV193" s="53">
        <v>4620000</v>
      </c>
      <c r="AW193" s="388">
        <v>45259</v>
      </c>
      <c r="AX193" s="53" t="s">
        <v>1847</v>
      </c>
      <c r="AY193" s="53">
        <v>687</v>
      </c>
      <c r="AZ193" s="388">
        <v>44895</v>
      </c>
      <c r="BA193" s="53">
        <v>4620000</v>
      </c>
      <c r="BB193" s="53">
        <v>507</v>
      </c>
      <c r="BC193" s="388">
        <v>44890</v>
      </c>
      <c r="BD193" s="53">
        <v>46200000</v>
      </c>
      <c r="BE193" s="120"/>
      <c r="BF193" s="120"/>
      <c r="BG193" s="120"/>
      <c r="BH193" s="120"/>
      <c r="BI193" s="33" t="s">
        <v>19</v>
      </c>
      <c r="BJ193" s="33" t="s">
        <v>19</v>
      </c>
      <c r="BK193" s="324"/>
      <c r="BL193" s="33"/>
      <c r="BM193" s="122">
        <v>1</v>
      </c>
      <c r="BN193" s="56" t="s">
        <v>167</v>
      </c>
      <c r="BO193" s="56" t="s">
        <v>1848</v>
      </c>
      <c r="BP193" s="39">
        <v>45139</v>
      </c>
      <c r="BQ193" s="123" t="s">
        <v>181</v>
      </c>
      <c r="BR193" s="500"/>
      <c r="BS193" s="318" t="s">
        <v>1656</v>
      </c>
      <c r="BT193" s="33">
        <v>75874</v>
      </c>
      <c r="BU193" s="33"/>
      <c r="BV193" s="33"/>
      <c r="BW193" s="33"/>
      <c r="BX193" s="33"/>
      <c r="BY193" s="33">
        <v>1</v>
      </c>
      <c r="BZ193" s="33">
        <v>1</v>
      </c>
      <c r="CA193" s="33">
        <v>1</v>
      </c>
      <c r="CB193" s="33" t="s">
        <v>157</v>
      </c>
      <c r="CC193" s="33" t="s">
        <v>158</v>
      </c>
      <c r="CD193" s="384">
        <v>44957</v>
      </c>
      <c r="CE193" s="578" t="s">
        <v>31</v>
      </c>
    </row>
    <row r="194" spans="1:83">
      <c r="A194" s="571">
        <v>187</v>
      </c>
      <c r="B194" s="517"/>
      <c r="C194" s="66" t="s">
        <v>1849</v>
      </c>
      <c r="D194" s="33">
        <v>2022</v>
      </c>
      <c r="E194" s="33" t="s">
        <v>140</v>
      </c>
      <c r="F194" s="1" t="s">
        <v>1850</v>
      </c>
      <c r="G194" s="26" t="s">
        <v>1851</v>
      </c>
      <c r="H194" s="1" t="s">
        <v>143</v>
      </c>
      <c r="I194" s="1" t="s">
        <v>210</v>
      </c>
      <c r="J194" s="33" t="s">
        <v>145</v>
      </c>
      <c r="K194" s="33" t="s">
        <v>146</v>
      </c>
      <c r="L194" s="1" t="s">
        <v>1852</v>
      </c>
      <c r="M194" s="10" t="s">
        <v>212</v>
      </c>
      <c r="N194" s="1">
        <v>2198</v>
      </c>
      <c r="O194" s="14" t="s">
        <v>149</v>
      </c>
      <c r="P194" s="77">
        <v>1000136904</v>
      </c>
      <c r="Q194" s="1" t="s">
        <v>973</v>
      </c>
      <c r="R194" s="1" t="s">
        <v>150</v>
      </c>
      <c r="S194" s="77" t="s">
        <v>1853</v>
      </c>
      <c r="T194" s="77">
        <v>3156247293</v>
      </c>
      <c r="U194" s="78" t="s">
        <v>1854</v>
      </c>
      <c r="V194" s="368">
        <v>5580000</v>
      </c>
      <c r="W194" s="118">
        <f t="shared" si="10"/>
        <v>2790000</v>
      </c>
      <c r="X194" s="118">
        <f t="shared" si="9"/>
        <v>93000</v>
      </c>
      <c r="Y194" s="354">
        <v>60</v>
      </c>
      <c r="Z194" s="354">
        <v>2</v>
      </c>
      <c r="AA194" s="36">
        <v>437</v>
      </c>
      <c r="AB194" s="37">
        <v>44796</v>
      </c>
      <c r="AC194" s="38">
        <v>5580000</v>
      </c>
      <c r="AD194" s="450">
        <v>573</v>
      </c>
      <c r="AE194" s="39">
        <v>44805</v>
      </c>
      <c r="AF194" s="98">
        <v>5580000</v>
      </c>
      <c r="AG194" s="29">
        <v>5580000</v>
      </c>
      <c r="AH194" s="116">
        <v>100</v>
      </c>
      <c r="AI194" s="327">
        <v>1</v>
      </c>
      <c r="AJ194" s="30">
        <v>44803</v>
      </c>
      <c r="AK194" s="30">
        <v>44805</v>
      </c>
      <c r="AL194" s="30">
        <v>44865</v>
      </c>
      <c r="AM194" s="136" t="s">
        <v>18</v>
      </c>
      <c r="AN194" s="136" t="s">
        <v>18</v>
      </c>
      <c r="AO194" s="136" t="s">
        <v>18</v>
      </c>
      <c r="AP194" s="54" t="s">
        <v>18</v>
      </c>
      <c r="AQ194" s="54" t="s">
        <v>18</v>
      </c>
      <c r="AR194" s="54" t="s">
        <v>18</v>
      </c>
      <c r="AS194" s="54" t="s">
        <v>18</v>
      </c>
      <c r="AT194" s="54" t="s">
        <v>18</v>
      </c>
      <c r="AU194" s="53" t="s">
        <v>18</v>
      </c>
      <c r="AV194" s="53" t="s">
        <v>18</v>
      </c>
      <c r="AW194" s="53" t="s">
        <v>18</v>
      </c>
      <c r="AX194" s="53" t="s">
        <v>18</v>
      </c>
      <c r="AY194" s="53" t="s">
        <v>18</v>
      </c>
      <c r="AZ194" s="53" t="s">
        <v>18</v>
      </c>
      <c r="BA194" s="53" t="s">
        <v>18</v>
      </c>
      <c r="BB194" s="53" t="s">
        <v>18</v>
      </c>
      <c r="BC194" s="53" t="s">
        <v>18</v>
      </c>
      <c r="BD194" s="53" t="s">
        <v>18</v>
      </c>
      <c r="BE194" s="120"/>
      <c r="BF194" s="120"/>
      <c r="BG194" s="120"/>
      <c r="BH194" s="120"/>
      <c r="BI194" s="33" t="s">
        <v>19</v>
      </c>
      <c r="BJ194" s="33" t="s">
        <v>19</v>
      </c>
      <c r="BK194" s="33" t="s">
        <v>19</v>
      </c>
      <c r="BL194" s="33"/>
      <c r="BM194" s="122">
        <v>0.5</v>
      </c>
      <c r="BN194" s="56" t="s">
        <v>167</v>
      </c>
      <c r="BO194" s="56" t="s">
        <v>1855</v>
      </c>
      <c r="BP194" s="39">
        <v>45052</v>
      </c>
      <c r="BQ194" s="123" t="s">
        <v>976</v>
      </c>
      <c r="BR194" s="500"/>
      <c r="BS194" s="318" t="s">
        <v>1656</v>
      </c>
      <c r="BT194" s="33">
        <v>75717</v>
      </c>
      <c r="BU194" s="33"/>
      <c r="BV194" s="33"/>
      <c r="BW194" s="33"/>
      <c r="BX194" s="33"/>
      <c r="BY194" s="33">
        <v>1</v>
      </c>
      <c r="BZ194" s="33">
        <v>1</v>
      </c>
      <c r="CA194" s="33">
        <v>1</v>
      </c>
      <c r="CB194" s="33" t="s">
        <v>157</v>
      </c>
      <c r="CC194" s="33" t="s">
        <v>158</v>
      </c>
      <c r="CD194" s="376">
        <v>44865</v>
      </c>
      <c r="CE194" s="578" t="s">
        <v>31</v>
      </c>
    </row>
    <row r="195" spans="1:83">
      <c r="A195" s="571">
        <v>188</v>
      </c>
      <c r="B195" s="517"/>
      <c r="C195" s="66" t="s">
        <v>1856</v>
      </c>
      <c r="D195" s="33">
        <v>2022</v>
      </c>
      <c r="E195" s="33" t="s">
        <v>140</v>
      </c>
      <c r="F195" s="65" t="s">
        <v>1857</v>
      </c>
      <c r="G195" s="375" t="s">
        <v>1858</v>
      </c>
      <c r="H195" s="1" t="s">
        <v>1318</v>
      </c>
      <c r="I195" s="1" t="s">
        <v>1318</v>
      </c>
      <c r="J195" s="1" t="s">
        <v>1318</v>
      </c>
      <c r="K195" s="33" t="s">
        <v>146</v>
      </c>
      <c r="L195" s="65" t="s">
        <v>1859</v>
      </c>
      <c r="M195" s="2" t="s">
        <v>1860</v>
      </c>
      <c r="N195" s="1">
        <v>2209</v>
      </c>
      <c r="O195" s="14" t="s">
        <v>149</v>
      </c>
      <c r="P195" s="65">
        <v>901039835</v>
      </c>
      <c r="Q195" s="65" t="s">
        <v>1861</v>
      </c>
      <c r="R195" s="1" t="s">
        <v>1322</v>
      </c>
      <c r="S195" s="2" t="s">
        <v>1862</v>
      </c>
      <c r="T195" s="65">
        <v>3105169154</v>
      </c>
      <c r="U195" s="66" t="s">
        <v>1863</v>
      </c>
      <c r="V195" s="67">
        <v>84564000</v>
      </c>
      <c r="W195" s="118">
        <f t="shared" si="10"/>
        <v>21141000</v>
      </c>
      <c r="X195" s="118">
        <f t="shared" si="9"/>
        <v>704700</v>
      </c>
      <c r="Y195" s="354">
        <v>120</v>
      </c>
      <c r="Z195" s="354">
        <v>4</v>
      </c>
      <c r="AA195" s="36">
        <v>433</v>
      </c>
      <c r="AB195" s="37">
        <v>44775</v>
      </c>
      <c r="AC195" s="38">
        <v>84564000</v>
      </c>
      <c r="AD195" s="450">
        <v>575</v>
      </c>
      <c r="AE195" s="39">
        <v>44811</v>
      </c>
      <c r="AF195" s="98">
        <v>84564000</v>
      </c>
      <c r="AG195" s="29">
        <v>84564000</v>
      </c>
      <c r="AH195" s="116">
        <v>0</v>
      </c>
      <c r="AI195" s="325">
        <v>0</v>
      </c>
      <c r="AJ195" s="30">
        <v>44809</v>
      </c>
      <c r="AK195" s="30">
        <v>44816</v>
      </c>
      <c r="AL195" s="30">
        <v>44937</v>
      </c>
      <c r="AM195" s="136" t="s">
        <v>18</v>
      </c>
      <c r="AN195" s="136" t="s">
        <v>18</v>
      </c>
      <c r="AO195" s="136" t="s">
        <v>18</v>
      </c>
      <c r="AP195" s="54" t="s">
        <v>18</v>
      </c>
      <c r="AQ195" s="54" t="s">
        <v>18</v>
      </c>
      <c r="AR195" s="54" t="s">
        <v>18</v>
      </c>
      <c r="AS195" s="54" t="s">
        <v>18</v>
      </c>
      <c r="AT195" s="54" t="s">
        <v>18</v>
      </c>
      <c r="AU195" s="53" t="s">
        <v>18</v>
      </c>
      <c r="AV195" s="53" t="s">
        <v>18</v>
      </c>
      <c r="AW195" s="53" t="s">
        <v>18</v>
      </c>
      <c r="AX195" s="53" t="s">
        <v>18</v>
      </c>
      <c r="AY195" s="53" t="s">
        <v>18</v>
      </c>
      <c r="AZ195" s="53" t="s">
        <v>18</v>
      </c>
      <c r="BA195" s="53" t="s">
        <v>18</v>
      </c>
      <c r="BB195" s="53" t="s">
        <v>18</v>
      </c>
      <c r="BC195" s="53" t="s">
        <v>18</v>
      </c>
      <c r="BD195" s="53" t="s">
        <v>18</v>
      </c>
      <c r="BE195" s="120"/>
      <c r="BF195" s="120"/>
      <c r="BG195" s="120"/>
      <c r="BH195" s="120"/>
      <c r="BI195" s="33" t="s">
        <v>19</v>
      </c>
      <c r="BJ195" s="33" t="s">
        <v>19</v>
      </c>
      <c r="BK195" s="33" t="s">
        <v>19</v>
      </c>
      <c r="BL195" s="33"/>
      <c r="BM195" s="122">
        <v>0</v>
      </c>
      <c r="BN195" s="56" t="s">
        <v>167</v>
      </c>
      <c r="BO195" s="56" t="s">
        <v>1864</v>
      </c>
      <c r="BP195" s="39">
        <v>45115</v>
      </c>
      <c r="BQ195" s="123" t="s">
        <v>1865</v>
      </c>
      <c r="BR195" s="500"/>
      <c r="BS195" s="318" t="s">
        <v>1866</v>
      </c>
      <c r="BT195" s="33">
        <v>75029</v>
      </c>
      <c r="BU195" s="33"/>
      <c r="BV195" s="33"/>
      <c r="BW195" s="33"/>
      <c r="BX195" s="33"/>
      <c r="BY195" s="33">
        <v>1</v>
      </c>
      <c r="BZ195" s="33">
        <v>4</v>
      </c>
      <c r="CA195" s="33">
        <v>4</v>
      </c>
      <c r="CB195" s="33" t="s">
        <v>157</v>
      </c>
      <c r="CC195" s="33" t="s">
        <v>158</v>
      </c>
      <c r="CD195" s="384">
        <v>44937</v>
      </c>
      <c r="CE195" s="574" t="s">
        <v>1867</v>
      </c>
    </row>
    <row r="196" spans="1:83" ht="36">
      <c r="A196" s="571">
        <v>189</v>
      </c>
      <c r="B196" s="517"/>
      <c r="C196" s="66" t="s">
        <v>1868</v>
      </c>
      <c r="D196" s="33">
        <v>2022</v>
      </c>
      <c r="E196" s="33" t="s">
        <v>140</v>
      </c>
      <c r="F196" s="65" t="s">
        <v>1869</v>
      </c>
      <c r="G196" s="375" t="s">
        <v>1870</v>
      </c>
      <c r="H196" s="1" t="s">
        <v>1404</v>
      </c>
      <c r="I196" s="1" t="s">
        <v>1405</v>
      </c>
      <c r="J196" s="1" t="s">
        <v>1749</v>
      </c>
      <c r="K196" s="33" t="s">
        <v>146</v>
      </c>
      <c r="L196" s="65" t="s">
        <v>1871</v>
      </c>
      <c r="M196" s="2" t="s">
        <v>1872</v>
      </c>
      <c r="N196" s="1">
        <v>2199</v>
      </c>
      <c r="O196" s="14" t="s">
        <v>149</v>
      </c>
      <c r="P196" s="65" t="s">
        <v>1873</v>
      </c>
      <c r="Q196" s="65" t="s">
        <v>1874</v>
      </c>
      <c r="R196" s="1" t="s">
        <v>1322</v>
      </c>
      <c r="S196" s="2" t="s">
        <v>1875</v>
      </c>
      <c r="T196" s="65">
        <v>5485920</v>
      </c>
      <c r="U196" s="69" t="s">
        <v>1876</v>
      </c>
      <c r="V196" s="67">
        <v>14784000</v>
      </c>
      <c r="W196" s="118">
        <f t="shared" si="10"/>
        <v>4928000</v>
      </c>
      <c r="X196" s="118">
        <f t="shared" si="9"/>
        <v>164266.66666666666</v>
      </c>
      <c r="Y196" s="354">
        <v>90</v>
      </c>
      <c r="Z196" s="354">
        <v>3</v>
      </c>
      <c r="AA196" s="36">
        <v>393</v>
      </c>
      <c r="AB196" s="37">
        <v>44743</v>
      </c>
      <c r="AC196" s="38">
        <v>91362737</v>
      </c>
      <c r="AD196" s="450">
        <v>590</v>
      </c>
      <c r="AE196" s="39">
        <v>44817</v>
      </c>
      <c r="AF196" s="98">
        <v>14784000</v>
      </c>
      <c r="AG196" s="29" t="s">
        <v>1877</v>
      </c>
      <c r="AH196" s="116">
        <v>0</v>
      </c>
      <c r="AI196" s="325">
        <v>0</v>
      </c>
      <c r="AJ196" s="30">
        <v>44803</v>
      </c>
      <c r="AK196" s="30">
        <v>44820</v>
      </c>
      <c r="AL196" s="30">
        <v>44985</v>
      </c>
      <c r="AM196" s="136">
        <v>3</v>
      </c>
      <c r="AN196" s="136" t="s">
        <v>1878</v>
      </c>
      <c r="AO196" s="387">
        <v>44985</v>
      </c>
      <c r="AP196" s="54" t="s">
        <v>18</v>
      </c>
      <c r="AQ196" s="54" t="s">
        <v>18</v>
      </c>
      <c r="AR196" s="54" t="s">
        <v>18</v>
      </c>
      <c r="AS196" s="54" t="s">
        <v>18</v>
      </c>
      <c r="AT196" s="54" t="s">
        <v>18</v>
      </c>
      <c r="AU196" s="53">
        <v>1</v>
      </c>
      <c r="AV196" s="53" t="s">
        <v>1879</v>
      </c>
      <c r="AW196" s="388">
        <v>44944</v>
      </c>
      <c r="AX196" s="53" t="s">
        <v>1880</v>
      </c>
      <c r="AY196" s="389" t="s">
        <v>18</v>
      </c>
      <c r="AZ196" s="389" t="s">
        <v>18</v>
      </c>
      <c r="BA196" s="389" t="s">
        <v>18</v>
      </c>
      <c r="BB196" s="389" t="s">
        <v>18</v>
      </c>
      <c r="BC196" s="389" t="s">
        <v>18</v>
      </c>
      <c r="BD196" s="389" t="s">
        <v>18</v>
      </c>
      <c r="BE196" s="120"/>
      <c r="BF196" s="120"/>
      <c r="BG196" s="120"/>
      <c r="BH196" s="120"/>
      <c r="BI196" s="33" t="s">
        <v>19</v>
      </c>
      <c r="BJ196" s="33" t="s">
        <v>19</v>
      </c>
      <c r="BK196" s="33" t="s">
        <v>19</v>
      </c>
      <c r="BL196" s="33"/>
      <c r="BM196" s="122">
        <v>0</v>
      </c>
      <c r="BN196" s="56" t="s">
        <v>180</v>
      </c>
      <c r="BO196" s="56" t="s">
        <v>1881</v>
      </c>
      <c r="BP196" s="39" t="s">
        <v>1882</v>
      </c>
      <c r="BQ196" s="499" t="s">
        <v>1883</v>
      </c>
      <c r="BR196" s="505"/>
      <c r="BS196" s="318" t="s">
        <v>156</v>
      </c>
      <c r="BT196" s="33"/>
      <c r="BU196" s="33"/>
      <c r="BV196" s="33"/>
      <c r="BW196" s="33"/>
      <c r="BX196" s="33"/>
      <c r="BY196" s="33">
        <v>1</v>
      </c>
      <c r="BZ196" s="33">
        <v>21</v>
      </c>
      <c r="CA196" s="33">
        <v>21</v>
      </c>
      <c r="CB196" s="33" t="s">
        <v>157</v>
      </c>
      <c r="CC196" s="33" t="s">
        <v>158</v>
      </c>
      <c r="CD196" s="376">
        <v>44985</v>
      </c>
      <c r="CE196" s="573" t="s">
        <v>1884</v>
      </c>
    </row>
    <row r="197" spans="1:83" ht="36">
      <c r="A197" s="571">
        <v>190</v>
      </c>
      <c r="B197" s="517"/>
      <c r="C197" s="65" t="s">
        <v>1885</v>
      </c>
      <c r="D197" s="33">
        <v>2022</v>
      </c>
      <c r="E197" s="33" t="s">
        <v>140</v>
      </c>
      <c r="F197" s="65" t="s">
        <v>1869</v>
      </c>
      <c r="G197" s="375" t="s">
        <v>1870</v>
      </c>
      <c r="H197" s="1" t="s">
        <v>1404</v>
      </c>
      <c r="I197" s="1" t="s">
        <v>1405</v>
      </c>
      <c r="J197" s="1" t="s">
        <v>1749</v>
      </c>
      <c r="K197" s="33" t="s">
        <v>146</v>
      </c>
      <c r="L197" s="65" t="s">
        <v>1886</v>
      </c>
      <c r="M197" s="2" t="s">
        <v>1872</v>
      </c>
      <c r="N197" s="1">
        <v>2199</v>
      </c>
      <c r="O197" s="14" t="s">
        <v>149</v>
      </c>
      <c r="P197" s="65" t="s">
        <v>1887</v>
      </c>
      <c r="Q197" s="65" t="s">
        <v>1888</v>
      </c>
      <c r="R197" s="1" t="s">
        <v>1322</v>
      </c>
      <c r="S197" s="65" t="s">
        <v>1889</v>
      </c>
      <c r="T197" s="65">
        <v>7559710</v>
      </c>
      <c r="U197" s="66" t="s">
        <v>1890</v>
      </c>
      <c r="V197" s="67">
        <v>54500000</v>
      </c>
      <c r="W197" s="118">
        <f t="shared" si="10"/>
        <v>18166666.666666668</v>
      </c>
      <c r="X197" s="118">
        <f t="shared" si="9"/>
        <v>605555.5555555555</v>
      </c>
      <c r="Y197" s="354">
        <v>90</v>
      </c>
      <c r="Z197" s="354">
        <v>3</v>
      </c>
      <c r="AA197" s="36">
        <v>393</v>
      </c>
      <c r="AB197" s="37">
        <v>44743</v>
      </c>
      <c r="AC197" s="38">
        <v>91362737</v>
      </c>
      <c r="AD197" s="450">
        <v>589</v>
      </c>
      <c r="AE197" s="39">
        <v>44817</v>
      </c>
      <c r="AF197" s="98">
        <v>54500000</v>
      </c>
      <c r="AG197" s="29">
        <v>54500000</v>
      </c>
      <c r="AH197" s="116">
        <v>0</v>
      </c>
      <c r="AI197" s="325">
        <v>0</v>
      </c>
      <c r="AJ197" s="30">
        <v>44803</v>
      </c>
      <c r="AK197" s="30">
        <v>44820</v>
      </c>
      <c r="AL197" s="30">
        <v>44985</v>
      </c>
      <c r="AM197" s="136">
        <v>3</v>
      </c>
      <c r="AN197" s="136" t="s">
        <v>1878</v>
      </c>
      <c r="AO197" s="387">
        <v>44985</v>
      </c>
      <c r="AP197" s="54" t="s">
        <v>18</v>
      </c>
      <c r="AQ197" s="54" t="s">
        <v>18</v>
      </c>
      <c r="AR197" s="54" t="s">
        <v>18</v>
      </c>
      <c r="AS197" s="54" t="s">
        <v>18</v>
      </c>
      <c r="AT197" s="54" t="s">
        <v>18</v>
      </c>
      <c r="AU197" s="53">
        <v>1</v>
      </c>
      <c r="AV197" s="53" t="s">
        <v>1891</v>
      </c>
      <c r="AW197" s="388">
        <v>44944</v>
      </c>
      <c r="AX197" s="53" t="s">
        <v>18</v>
      </c>
      <c r="AY197" s="389" t="s">
        <v>18</v>
      </c>
      <c r="AZ197" s="389" t="s">
        <v>18</v>
      </c>
      <c r="BA197" s="389" t="s">
        <v>18</v>
      </c>
      <c r="BB197" s="389" t="s">
        <v>18</v>
      </c>
      <c r="BC197" s="389" t="s">
        <v>18</v>
      </c>
      <c r="BD197" s="389" t="s">
        <v>18</v>
      </c>
      <c r="BE197" s="120"/>
      <c r="BF197" s="120"/>
      <c r="BG197" s="120"/>
      <c r="BH197" s="120"/>
      <c r="BI197" s="33" t="s">
        <v>19</v>
      </c>
      <c r="BJ197" s="33" t="s">
        <v>19</v>
      </c>
      <c r="BK197" s="33" t="s">
        <v>19</v>
      </c>
      <c r="BL197" s="33"/>
      <c r="BM197" s="122">
        <v>0</v>
      </c>
      <c r="BN197" s="56" t="s">
        <v>167</v>
      </c>
      <c r="BO197" s="56" t="s">
        <v>1892</v>
      </c>
      <c r="BP197" s="39">
        <v>45084</v>
      </c>
      <c r="BQ197" s="499" t="s">
        <v>1883</v>
      </c>
      <c r="BR197" s="505"/>
      <c r="BS197" s="318" t="s">
        <v>156</v>
      </c>
      <c r="BT197" s="33"/>
      <c r="BU197" s="33"/>
      <c r="BV197" s="33"/>
      <c r="BW197" s="33"/>
      <c r="BX197" s="33"/>
      <c r="BY197" s="33">
        <v>1</v>
      </c>
      <c r="BZ197" s="33">
        <v>5</v>
      </c>
      <c r="CA197" s="33">
        <v>5</v>
      </c>
      <c r="CB197" s="33" t="s">
        <v>157</v>
      </c>
      <c r="CC197" s="33" t="s">
        <v>158</v>
      </c>
      <c r="CD197" s="376">
        <v>44985</v>
      </c>
      <c r="CE197" s="573" t="s">
        <v>1893</v>
      </c>
    </row>
    <row r="198" spans="1:83">
      <c r="A198" s="571">
        <v>191</v>
      </c>
      <c r="B198" s="517"/>
      <c r="C198" s="65" t="s">
        <v>1894</v>
      </c>
      <c r="D198" s="33">
        <v>2022</v>
      </c>
      <c r="E198" s="33" t="s">
        <v>140</v>
      </c>
      <c r="F198" s="1" t="s">
        <v>1895</v>
      </c>
      <c r="G198" s="346" t="s">
        <v>1896</v>
      </c>
      <c r="H198" s="1" t="s">
        <v>143</v>
      </c>
      <c r="I198" s="1" t="s">
        <v>144</v>
      </c>
      <c r="J198" s="33" t="s">
        <v>145</v>
      </c>
      <c r="K198" s="33" t="s">
        <v>146</v>
      </c>
      <c r="L198" s="1" t="s">
        <v>1897</v>
      </c>
      <c r="M198" s="10" t="s">
        <v>1898</v>
      </c>
      <c r="N198" s="1">
        <v>2206</v>
      </c>
      <c r="O198" s="14" t="s">
        <v>149</v>
      </c>
      <c r="P198" s="77">
        <v>1013636599</v>
      </c>
      <c r="Q198" s="1" t="s">
        <v>1899</v>
      </c>
      <c r="R198" s="1" t="s">
        <v>150</v>
      </c>
      <c r="S198" s="77" t="s">
        <v>1900</v>
      </c>
      <c r="T198" s="77">
        <v>3192929446</v>
      </c>
      <c r="U198" s="78" t="s">
        <v>1901</v>
      </c>
      <c r="V198" s="368">
        <v>17556000</v>
      </c>
      <c r="W198" s="118">
        <f>V198/3</f>
        <v>5852000</v>
      </c>
      <c r="X198" s="118">
        <f>W198/30</f>
        <v>195066.66666666666</v>
      </c>
      <c r="Y198" s="354">
        <v>90</v>
      </c>
      <c r="Z198" s="354">
        <v>3</v>
      </c>
      <c r="AA198" s="36">
        <v>450</v>
      </c>
      <c r="AB198" s="37">
        <v>44811</v>
      </c>
      <c r="AC198" s="38">
        <v>13860000</v>
      </c>
      <c r="AD198" s="450">
        <v>691</v>
      </c>
      <c r="AE198" s="39">
        <v>44902</v>
      </c>
      <c r="AF198" s="98">
        <v>3542000</v>
      </c>
      <c r="AG198" s="29">
        <v>17556000</v>
      </c>
      <c r="AH198" s="116">
        <v>17402000</v>
      </c>
      <c r="AI198" s="325">
        <v>0.99119999999999997</v>
      </c>
      <c r="AJ198" s="30">
        <v>44811</v>
      </c>
      <c r="AK198" s="30">
        <v>44812</v>
      </c>
      <c r="AL198" s="30">
        <v>45291</v>
      </c>
      <c r="AM198" s="71">
        <v>1</v>
      </c>
      <c r="AN198" s="71">
        <v>24</v>
      </c>
      <c r="AO198" s="339">
        <v>44926</v>
      </c>
      <c r="AP198" s="54" t="s">
        <v>18</v>
      </c>
      <c r="AQ198" s="54" t="s">
        <v>18</v>
      </c>
      <c r="AR198" s="54" t="s">
        <v>18</v>
      </c>
      <c r="AS198" s="54" t="s">
        <v>18</v>
      </c>
      <c r="AT198" s="54" t="s">
        <v>18</v>
      </c>
      <c r="AU198" s="47">
        <v>1</v>
      </c>
      <c r="AV198" s="47">
        <v>3696000</v>
      </c>
      <c r="AW198" s="48">
        <v>44901</v>
      </c>
      <c r="AX198" s="47" t="s">
        <v>1902</v>
      </c>
      <c r="AY198" s="47">
        <v>577</v>
      </c>
      <c r="AZ198" s="48">
        <v>44812</v>
      </c>
      <c r="BA198" s="47" t="s">
        <v>1903</v>
      </c>
      <c r="BB198" s="47">
        <v>509</v>
      </c>
      <c r="BC198" s="48">
        <v>44894</v>
      </c>
      <c r="BD198" s="47" t="s">
        <v>1904</v>
      </c>
      <c r="BE198" s="120"/>
      <c r="BF198" s="120"/>
      <c r="BG198" s="120"/>
      <c r="BH198" s="120"/>
      <c r="BI198" s="33" t="s">
        <v>19</v>
      </c>
      <c r="BJ198" s="33" t="s">
        <v>19</v>
      </c>
      <c r="BK198" s="33" t="s">
        <v>19</v>
      </c>
      <c r="BL198" s="33"/>
      <c r="BM198" s="122">
        <v>0.46</v>
      </c>
      <c r="BN198" s="56" t="s">
        <v>167</v>
      </c>
      <c r="BO198" s="56" t="s">
        <v>1905</v>
      </c>
      <c r="BP198" s="39">
        <v>45143</v>
      </c>
      <c r="BQ198" s="123" t="s">
        <v>1412</v>
      </c>
      <c r="BR198" s="500"/>
      <c r="BS198" s="318" t="s">
        <v>1906</v>
      </c>
      <c r="BT198" s="33"/>
      <c r="BU198" s="33"/>
      <c r="BV198" s="33"/>
      <c r="BW198" s="33"/>
      <c r="BX198" s="33"/>
      <c r="BY198" s="33">
        <v>1</v>
      </c>
      <c r="BZ198" s="33">
        <v>1</v>
      </c>
      <c r="CA198" s="33">
        <v>1</v>
      </c>
      <c r="CB198" s="33" t="s">
        <v>157</v>
      </c>
      <c r="CC198" s="33" t="s">
        <v>158</v>
      </c>
      <c r="CD198" s="376">
        <v>44926</v>
      </c>
      <c r="CE198" s="578" t="s">
        <v>31</v>
      </c>
    </row>
    <row r="199" spans="1:83">
      <c r="A199" s="571">
        <v>192</v>
      </c>
      <c r="B199" s="517"/>
      <c r="C199" s="65" t="s">
        <v>1907</v>
      </c>
      <c r="D199" s="33">
        <v>2022</v>
      </c>
      <c r="E199" s="33" t="s">
        <v>140</v>
      </c>
      <c r="F199" s="65" t="s">
        <v>1908</v>
      </c>
      <c r="G199" s="375" t="s">
        <v>1909</v>
      </c>
      <c r="H199" s="1" t="s">
        <v>143</v>
      </c>
      <c r="I199" s="1" t="s">
        <v>144</v>
      </c>
      <c r="J199" s="33" t="s">
        <v>145</v>
      </c>
      <c r="K199" s="33" t="s">
        <v>146</v>
      </c>
      <c r="L199" s="65" t="s">
        <v>1017</v>
      </c>
      <c r="M199" s="2" t="s">
        <v>1350</v>
      </c>
      <c r="N199" s="1">
        <v>2201</v>
      </c>
      <c r="O199" s="14" t="s">
        <v>149</v>
      </c>
      <c r="P199" s="65">
        <v>1024567099</v>
      </c>
      <c r="Q199" s="65" t="s">
        <v>1910</v>
      </c>
      <c r="R199" s="1" t="s">
        <v>150</v>
      </c>
      <c r="S199" s="68" t="s">
        <v>1911</v>
      </c>
      <c r="T199" s="65">
        <v>7197329</v>
      </c>
      <c r="U199" s="390" t="s">
        <v>1912</v>
      </c>
      <c r="V199" s="67">
        <v>13860000</v>
      </c>
      <c r="W199" s="118">
        <f>V199/3</f>
        <v>4620000</v>
      </c>
      <c r="X199" s="118">
        <f>W199/30</f>
        <v>154000</v>
      </c>
      <c r="Y199" s="354">
        <v>90</v>
      </c>
      <c r="Z199" s="354">
        <v>3</v>
      </c>
      <c r="AA199" s="36">
        <v>449</v>
      </c>
      <c r="AB199" s="37">
        <v>44810</v>
      </c>
      <c r="AC199" s="38" t="s">
        <v>1913</v>
      </c>
      <c r="AD199" s="450">
        <v>584</v>
      </c>
      <c r="AE199" s="39">
        <v>44816</v>
      </c>
      <c r="AF199" s="98">
        <v>13860000</v>
      </c>
      <c r="AG199" s="29">
        <v>13860000</v>
      </c>
      <c r="AH199" s="313">
        <v>13860000</v>
      </c>
      <c r="AI199" s="327">
        <v>1</v>
      </c>
      <c r="AJ199" s="30">
        <v>44813</v>
      </c>
      <c r="AK199" s="30">
        <v>44816</v>
      </c>
      <c r="AL199" s="30">
        <v>44906</v>
      </c>
      <c r="AM199" s="391" t="s">
        <v>18</v>
      </c>
      <c r="AN199" s="391" t="s">
        <v>18</v>
      </c>
      <c r="AO199" s="391" t="s">
        <v>18</v>
      </c>
      <c r="AP199" s="54" t="s">
        <v>18</v>
      </c>
      <c r="AQ199" s="54" t="s">
        <v>18</v>
      </c>
      <c r="AR199" s="54" t="s">
        <v>18</v>
      </c>
      <c r="AS199" s="54" t="s">
        <v>18</v>
      </c>
      <c r="AT199" s="54" t="s">
        <v>18</v>
      </c>
      <c r="AU199" s="53" t="s">
        <v>18</v>
      </c>
      <c r="AV199" s="53" t="s">
        <v>18</v>
      </c>
      <c r="AW199" s="53" t="s">
        <v>18</v>
      </c>
      <c r="AX199" s="53" t="s">
        <v>18</v>
      </c>
      <c r="AY199" s="53" t="s">
        <v>18</v>
      </c>
      <c r="AZ199" s="53" t="s">
        <v>18</v>
      </c>
      <c r="BA199" s="53" t="s">
        <v>18</v>
      </c>
      <c r="BB199" s="53" t="s">
        <v>18</v>
      </c>
      <c r="BC199" s="53" t="s">
        <v>18</v>
      </c>
      <c r="BD199" s="53" t="s">
        <v>18</v>
      </c>
      <c r="BE199" s="120"/>
      <c r="BF199" s="120"/>
      <c r="BG199" s="120"/>
      <c r="BH199" s="120"/>
      <c r="BI199" s="33" t="s">
        <v>19</v>
      </c>
      <c r="BJ199" s="33" t="s">
        <v>19</v>
      </c>
      <c r="BK199" s="33" t="s">
        <v>19</v>
      </c>
      <c r="BL199" s="33"/>
      <c r="BM199" s="122">
        <v>0.54</v>
      </c>
      <c r="BN199" s="56" t="s">
        <v>167</v>
      </c>
      <c r="BO199" s="56" t="s">
        <v>1914</v>
      </c>
      <c r="BP199" s="39">
        <v>45107</v>
      </c>
      <c r="BQ199" s="123" t="s">
        <v>622</v>
      </c>
      <c r="BR199" s="500"/>
      <c r="BS199" s="318" t="s">
        <v>279</v>
      </c>
      <c r="BT199" s="33"/>
      <c r="BU199" s="33"/>
      <c r="BV199" s="33"/>
      <c r="BW199" s="33"/>
      <c r="BX199" s="33"/>
      <c r="BY199" s="33">
        <v>1</v>
      </c>
      <c r="BZ199" s="33">
        <v>1</v>
      </c>
      <c r="CA199" s="33">
        <v>1</v>
      </c>
      <c r="CB199" s="33" t="s">
        <v>157</v>
      </c>
      <c r="CC199" s="33" t="s">
        <v>158</v>
      </c>
      <c r="CD199" s="376">
        <v>44906</v>
      </c>
      <c r="CE199" s="578" t="s">
        <v>31</v>
      </c>
    </row>
    <row r="200" spans="1:83">
      <c r="A200" s="571">
        <v>193</v>
      </c>
      <c r="B200" s="517"/>
      <c r="C200" s="65" t="s">
        <v>1915</v>
      </c>
      <c r="D200" s="33">
        <v>2022</v>
      </c>
      <c r="E200" s="33" t="s">
        <v>140</v>
      </c>
      <c r="F200" s="85" t="s">
        <v>1916</v>
      </c>
      <c r="G200" s="392" t="s">
        <v>1917</v>
      </c>
      <c r="H200" s="1" t="s">
        <v>143</v>
      </c>
      <c r="I200" s="1" t="s">
        <v>144</v>
      </c>
      <c r="J200" s="33" t="s">
        <v>145</v>
      </c>
      <c r="K200" s="33" t="s">
        <v>146</v>
      </c>
      <c r="L200" s="95" t="s">
        <v>1918</v>
      </c>
      <c r="M200" s="66" t="s">
        <v>1919</v>
      </c>
      <c r="N200" s="1">
        <v>2191</v>
      </c>
      <c r="O200" s="14" t="s">
        <v>149</v>
      </c>
      <c r="P200" s="86">
        <v>1013668763</v>
      </c>
      <c r="Q200" s="65" t="s">
        <v>1920</v>
      </c>
      <c r="R200" s="1" t="s">
        <v>150</v>
      </c>
      <c r="S200" s="86" t="s">
        <v>1921</v>
      </c>
      <c r="T200" s="86">
        <v>3114965531</v>
      </c>
      <c r="U200" s="393" t="s">
        <v>1922</v>
      </c>
      <c r="V200" s="394">
        <v>16786000</v>
      </c>
      <c r="W200" s="118">
        <f>(V200/3)</f>
        <v>5595333.333333333</v>
      </c>
      <c r="X200" s="118">
        <f t="shared" si="9"/>
        <v>154000</v>
      </c>
      <c r="Y200" s="354">
        <v>109</v>
      </c>
      <c r="Z200" s="354" t="s">
        <v>1923</v>
      </c>
      <c r="AA200" s="56">
        <v>451</v>
      </c>
      <c r="AB200" s="39">
        <v>44812</v>
      </c>
      <c r="AC200" s="98">
        <v>18480000</v>
      </c>
      <c r="AD200" s="451">
        <v>585</v>
      </c>
      <c r="AE200" s="39">
        <v>44816</v>
      </c>
      <c r="AF200" s="98">
        <v>18840000</v>
      </c>
      <c r="AG200" s="395">
        <v>16786000</v>
      </c>
      <c r="AH200" s="116">
        <v>7546000</v>
      </c>
      <c r="AI200" s="325">
        <v>0.44950000000000001</v>
      </c>
      <c r="AJ200" s="30">
        <v>44813</v>
      </c>
      <c r="AK200" s="82">
        <v>44816</v>
      </c>
      <c r="AL200" s="82">
        <v>44926</v>
      </c>
      <c r="AM200" s="391" t="s">
        <v>18</v>
      </c>
      <c r="AN200" s="391" t="s">
        <v>18</v>
      </c>
      <c r="AO200" s="391" t="s">
        <v>18</v>
      </c>
      <c r="AP200" s="54">
        <v>1</v>
      </c>
      <c r="AQ200" s="54" t="s">
        <v>1924</v>
      </c>
      <c r="AR200" s="54" t="s">
        <v>1925</v>
      </c>
      <c r="AS200" s="396">
        <v>44847</v>
      </c>
      <c r="AT200" s="54" t="s">
        <v>1926</v>
      </c>
      <c r="AU200" s="53" t="s">
        <v>18</v>
      </c>
      <c r="AV200" s="53" t="s">
        <v>18</v>
      </c>
      <c r="AW200" s="53" t="s">
        <v>18</v>
      </c>
      <c r="AX200" s="53" t="s">
        <v>18</v>
      </c>
      <c r="AY200" s="53" t="s">
        <v>18</v>
      </c>
      <c r="AZ200" s="53" t="s">
        <v>18</v>
      </c>
      <c r="BA200" s="53" t="s">
        <v>18</v>
      </c>
      <c r="BB200" s="53" t="s">
        <v>18</v>
      </c>
      <c r="BC200" s="53" t="s">
        <v>18</v>
      </c>
      <c r="BD200" s="53" t="s">
        <v>18</v>
      </c>
      <c r="BE200" s="120">
        <v>1</v>
      </c>
      <c r="BF200" s="355">
        <v>44834</v>
      </c>
      <c r="BG200" s="120" t="s">
        <v>1927</v>
      </c>
      <c r="BH200" s="355">
        <v>44847</v>
      </c>
      <c r="BI200" s="33" t="s">
        <v>19</v>
      </c>
      <c r="BJ200" s="33" t="s">
        <v>19</v>
      </c>
      <c r="BK200" s="33" t="s">
        <v>19</v>
      </c>
      <c r="BL200" s="2"/>
      <c r="BM200" s="122">
        <v>0.45</v>
      </c>
      <c r="BN200" s="56" t="s">
        <v>167</v>
      </c>
      <c r="BO200" s="56" t="s">
        <v>1928</v>
      </c>
      <c r="BP200" s="39">
        <v>44742</v>
      </c>
      <c r="BQ200" s="123" t="s">
        <v>622</v>
      </c>
      <c r="BR200" s="500"/>
      <c r="BS200" s="2" t="s">
        <v>1906</v>
      </c>
      <c r="BT200" s="2"/>
      <c r="BU200" s="2"/>
      <c r="BV200" s="33"/>
      <c r="BW200" s="33"/>
      <c r="BX200" s="33"/>
      <c r="BY200" s="33">
        <v>1</v>
      </c>
      <c r="BZ200" s="33">
        <v>1</v>
      </c>
      <c r="CA200" s="33">
        <v>1</v>
      </c>
      <c r="CB200" s="33" t="s">
        <v>157</v>
      </c>
      <c r="CC200" s="33" t="s">
        <v>158</v>
      </c>
      <c r="CD200" s="397">
        <v>44926</v>
      </c>
      <c r="CE200" s="578" t="s">
        <v>1929</v>
      </c>
    </row>
    <row r="201" spans="1:83">
      <c r="A201" s="571">
        <v>194</v>
      </c>
      <c r="B201" s="517"/>
      <c r="C201" s="66" t="s">
        <v>1930</v>
      </c>
      <c r="D201" s="33">
        <v>2022</v>
      </c>
      <c r="E201" s="33" t="s">
        <v>140</v>
      </c>
      <c r="F201" s="85" t="s">
        <v>1931</v>
      </c>
      <c r="G201" s="392" t="s">
        <v>1932</v>
      </c>
      <c r="H201" s="1" t="s">
        <v>143</v>
      </c>
      <c r="I201" s="1" t="s">
        <v>210</v>
      </c>
      <c r="J201" s="33" t="s">
        <v>145</v>
      </c>
      <c r="K201" s="33" t="s">
        <v>146</v>
      </c>
      <c r="L201" s="65" t="s">
        <v>1933</v>
      </c>
      <c r="M201" s="2" t="s">
        <v>243</v>
      </c>
      <c r="N201" s="1">
        <v>2198</v>
      </c>
      <c r="O201" s="14" t="s">
        <v>149</v>
      </c>
      <c r="P201" s="77">
        <v>51678981</v>
      </c>
      <c r="Q201" s="6" t="s">
        <v>41</v>
      </c>
      <c r="R201" s="1" t="s">
        <v>150</v>
      </c>
      <c r="S201" s="86" t="s">
        <v>1934</v>
      </c>
      <c r="T201" s="86">
        <v>3063754</v>
      </c>
      <c r="U201" s="393" t="s">
        <v>1935</v>
      </c>
      <c r="V201" s="394">
        <v>7380000</v>
      </c>
      <c r="W201" s="118">
        <f t="shared" ref="W201:W213" si="11">(V201/Z201)</f>
        <v>2460000</v>
      </c>
      <c r="X201" s="118">
        <f t="shared" si="9"/>
        <v>82000</v>
      </c>
      <c r="Y201" s="354">
        <v>90</v>
      </c>
      <c r="Z201" s="354">
        <v>3</v>
      </c>
      <c r="AA201" s="56">
        <v>454</v>
      </c>
      <c r="AB201" s="39">
        <v>44826</v>
      </c>
      <c r="AC201" s="98">
        <v>7380000</v>
      </c>
      <c r="AD201" s="451">
        <v>599</v>
      </c>
      <c r="AE201" s="39">
        <v>44830</v>
      </c>
      <c r="AF201" s="98">
        <v>7380000</v>
      </c>
      <c r="AG201" s="395">
        <v>7380000</v>
      </c>
      <c r="AH201" s="116">
        <v>7380000</v>
      </c>
      <c r="AI201" s="325">
        <v>0.84960000000000002</v>
      </c>
      <c r="AJ201" s="82">
        <v>44827</v>
      </c>
      <c r="AK201" s="82">
        <v>44830</v>
      </c>
      <c r="AL201" s="82">
        <v>44920</v>
      </c>
      <c r="AM201" s="136" t="s">
        <v>18</v>
      </c>
      <c r="AN201" s="136" t="s">
        <v>18</v>
      </c>
      <c r="AO201" s="136" t="s">
        <v>18</v>
      </c>
      <c r="AP201" s="54" t="s">
        <v>18</v>
      </c>
      <c r="AQ201" s="54" t="s">
        <v>18</v>
      </c>
      <c r="AR201" s="54" t="s">
        <v>18</v>
      </c>
      <c r="AS201" s="54" t="s">
        <v>18</v>
      </c>
      <c r="AT201" s="54" t="s">
        <v>18</v>
      </c>
      <c r="AU201" s="53" t="s">
        <v>18</v>
      </c>
      <c r="AV201" s="53" t="s">
        <v>18</v>
      </c>
      <c r="AW201" s="53" t="s">
        <v>18</v>
      </c>
      <c r="AX201" s="53" t="s">
        <v>18</v>
      </c>
      <c r="AY201" s="53" t="s">
        <v>18</v>
      </c>
      <c r="AZ201" s="53" t="s">
        <v>18</v>
      </c>
      <c r="BA201" s="53" t="s">
        <v>18</v>
      </c>
      <c r="BB201" s="53" t="s">
        <v>18</v>
      </c>
      <c r="BC201" s="53" t="s">
        <v>18</v>
      </c>
      <c r="BD201" s="53" t="s">
        <v>18</v>
      </c>
      <c r="BE201" s="120"/>
      <c r="BF201" s="120"/>
      <c r="BG201" s="120"/>
      <c r="BH201" s="120"/>
      <c r="BI201" s="33" t="s">
        <v>19</v>
      </c>
      <c r="BJ201" s="33" t="s">
        <v>19</v>
      </c>
      <c r="BK201" s="33" t="s">
        <v>19</v>
      </c>
      <c r="BL201" s="2"/>
      <c r="BM201" s="122">
        <v>0.71</v>
      </c>
      <c r="BN201" s="56" t="s">
        <v>180</v>
      </c>
      <c r="BO201" s="56" t="s">
        <v>1936</v>
      </c>
      <c r="BP201" s="39">
        <v>44742</v>
      </c>
      <c r="BQ201" s="123" t="s">
        <v>225</v>
      </c>
      <c r="BR201" s="500"/>
      <c r="BS201" s="2" t="s">
        <v>1906</v>
      </c>
      <c r="BT201" s="2"/>
      <c r="BU201" s="2"/>
      <c r="BV201" s="33"/>
      <c r="BW201" s="33"/>
      <c r="BX201" s="33"/>
      <c r="BY201" s="33">
        <v>1</v>
      </c>
      <c r="BZ201" s="33">
        <v>1</v>
      </c>
      <c r="CA201" s="33">
        <v>1</v>
      </c>
      <c r="CB201" s="33" t="s">
        <v>157</v>
      </c>
      <c r="CC201" s="33" t="s">
        <v>158</v>
      </c>
      <c r="CD201" s="397">
        <v>44920</v>
      </c>
      <c r="CE201" s="578" t="s">
        <v>31</v>
      </c>
    </row>
    <row r="202" spans="1:83">
      <c r="A202" s="571">
        <v>195</v>
      </c>
      <c r="B202" s="517"/>
      <c r="C202" s="66" t="s">
        <v>999</v>
      </c>
      <c r="D202" s="33">
        <v>2022</v>
      </c>
      <c r="E202" s="33" t="s">
        <v>140</v>
      </c>
      <c r="F202" s="1" t="s">
        <v>1937</v>
      </c>
      <c r="G202" s="346" t="s">
        <v>1938</v>
      </c>
      <c r="H202" s="1" t="s">
        <v>143</v>
      </c>
      <c r="I202" s="1" t="s">
        <v>210</v>
      </c>
      <c r="J202" s="33" t="s">
        <v>145</v>
      </c>
      <c r="K202" s="33" t="s">
        <v>146</v>
      </c>
      <c r="L202" s="1" t="s">
        <v>1939</v>
      </c>
      <c r="M202" s="10" t="s">
        <v>163</v>
      </c>
      <c r="N202" s="1">
        <v>2198</v>
      </c>
      <c r="O202" s="14" t="s">
        <v>149</v>
      </c>
      <c r="P202" s="77">
        <v>79558171</v>
      </c>
      <c r="Q202" s="1" t="s">
        <v>1940</v>
      </c>
      <c r="R202" s="1" t="s">
        <v>150</v>
      </c>
      <c r="S202" s="77" t="s">
        <v>1941</v>
      </c>
      <c r="T202" s="77">
        <v>3125295863</v>
      </c>
      <c r="U202" s="78" t="s">
        <v>1942</v>
      </c>
      <c r="V202" s="368">
        <v>10080000</v>
      </c>
      <c r="W202" s="118">
        <f t="shared" si="11"/>
        <v>3360000</v>
      </c>
      <c r="X202" s="118">
        <f t="shared" si="9"/>
        <v>112000</v>
      </c>
      <c r="Y202" s="354">
        <v>90</v>
      </c>
      <c r="Z202" s="354">
        <v>3</v>
      </c>
      <c r="AA202" s="36">
        <v>458</v>
      </c>
      <c r="AB202" s="37">
        <v>44826</v>
      </c>
      <c r="AC202" s="38">
        <v>20160000</v>
      </c>
      <c r="AD202" s="450">
        <v>598</v>
      </c>
      <c r="AE202" s="39">
        <v>44827</v>
      </c>
      <c r="AF202" s="98">
        <v>10080000</v>
      </c>
      <c r="AG202" s="29">
        <v>10976000</v>
      </c>
      <c r="AH202" s="116">
        <v>7616000</v>
      </c>
      <c r="AI202" s="325">
        <v>0.69389999999999996</v>
      </c>
      <c r="AJ202" s="30">
        <v>44826</v>
      </c>
      <c r="AK202" s="30">
        <v>44827</v>
      </c>
      <c r="AL202" s="30">
        <v>44925</v>
      </c>
      <c r="AM202" s="136">
        <v>1</v>
      </c>
      <c r="AN202" s="136" t="s">
        <v>1943</v>
      </c>
      <c r="AO202" s="387">
        <v>44925</v>
      </c>
      <c r="AP202" s="54" t="s">
        <v>18</v>
      </c>
      <c r="AQ202" s="54" t="s">
        <v>18</v>
      </c>
      <c r="AR202" s="54" t="s">
        <v>18</v>
      </c>
      <c r="AS202" s="54" t="s">
        <v>18</v>
      </c>
      <c r="AT202" s="54" t="s">
        <v>18</v>
      </c>
      <c r="AU202" s="53">
        <v>1</v>
      </c>
      <c r="AV202" s="53">
        <v>896000</v>
      </c>
      <c r="AW202" s="388">
        <v>44916</v>
      </c>
      <c r="AX202" s="53" t="s">
        <v>1944</v>
      </c>
      <c r="AY202" s="53">
        <v>727</v>
      </c>
      <c r="AZ202" s="388">
        <v>44915</v>
      </c>
      <c r="BA202" s="53">
        <v>896000</v>
      </c>
      <c r="BB202" s="53">
        <v>532</v>
      </c>
      <c r="BC202" s="388">
        <v>44904</v>
      </c>
      <c r="BD202" s="53">
        <v>896000</v>
      </c>
      <c r="BE202" s="120"/>
      <c r="BF202" s="120"/>
      <c r="BG202" s="120"/>
      <c r="BH202" s="120"/>
      <c r="BI202" s="33" t="s">
        <v>19</v>
      </c>
      <c r="BJ202" s="33" t="s">
        <v>19</v>
      </c>
      <c r="BK202" s="33" t="s">
        <v>19</v>
      </c>
      <c r="BL202" s="33"/>
      <c r="BM202" s="122">
        <v>0.42</v>
      </c>
      <c r="BN202" s="36" t="s">
        <v>203</v>
      </c>
      <c r="BO202" s="56" t="s">
        <v>1945</v>
      </c>
      <c r="BP202" s="39">
        <v>45135</v>
      </c>
      <c r="BQ202" s="123" t="s">
        <v>155</v>
      </c>
      <c r="BR202" s="500"/>
      <c r="BS202" s="398" t="s">
        <v>1759</v>
      </c>
      <c r="BT202" s="33"/>
      <c r="BU202" s="33"/>
      <c r="BV202" s="33"/>
      <c r="BW202" s="33"/>
      <c r="BX202" s="33"/>
      <c r="BY202" s="33">
        <v>1</v>
      </c>
      <c r="BZ202" s="33">
        <v>1</v>
      </c>
      <c r="CA202" s="33">
        <v>1</v>
      </c>
      <c r="CB202" s="33" t="s">
        <v>157</v>
      </c>
      <c r="CC202" s="33" t="s">
        <v>158</v>
      </c>
      <c r="CD202" s="376" t="s">
        <v>1946</v>
      </c>
      <c r="CE202" s="578" t="s">
        <v>415</v>
      </c>
    </row>
    <row r="203" spans="1:83">
      <c r="A203" s="571">
        <v>196</v>
      </c>
      <c r="B203" s="517"/>
      <c r="C203" s="66" t="s">
        <v>1947</v>
      </c>
      <c r="D203" s="33">
        <v>2022</v>
      </c>
      <c r="E203" s="33" t="s">
        <v>140</v>
      </c>
      <c r="F203" s="1" t="s">
        <v>1948</v>
      </c>
      <c r="G203" s="346" t="s">
        <v>1949</v>
      </c>
      <c r="H203" s="1" t="s">
        <v>143</v>
      </c>
      <c r="I203" s="1" t="s">
        <v>210</v>
      </c>
      <c r="J203" s="33" t="s">
        <v>145</v>
      </c>
      <c r="K203" s="33" t="s">
        <v>146</v>
      </c>
      <c r="L203" s="1" t="s">
        <v>1950</v>
      </c>
      <c r="M203" s="10" t="s">
        <v>380</v>
      </c>
      <c r="N203" s="1">
        <v>2189</v>
      </c>
      <c r="O203" s="14" t="s">
        <v>149</v>
      </c>
      <c r="P203" s="77">
        <v>1080266107</v>
      </c>
      <c r="Q203" s="1" t="s">
        <v>1951</v>
      </c>
      <c r="R203" s="1" t="s">
        <v>150</v>
      </c>
      <c r="S203" s="77" t="s">
        <v>1952</v>
      </c>
      <c r="T203" s="77">
        <v>3215010555</v>
      </c>
      <c r="U203" s="78" t="s">
        <v>1953</v>
      </c>
      <c r="V203" s="368">
        <v>7380000</v>
      </c>
      <c r="W203" s="118">
        <f t="shared" si="11"/>
        <v>2460000</v>
      </c>
      <c r="X203" s="118">
        <f t="shared" si="9"/>
        <v>82000</v>
      </c>
      <c r="Y203" s="354">
        <v>90</v>
      </c>
      <c r="Z203" s="354">
        <v>3</v>
      </c>
      <c r="AA203" s="36">
        <v>459</v>
      </c>
      <c r="AB203" s="37">
        <v>44826</v>
      </c>
      <c r="AC203" s="38">
        <v>7380000</v>
      </c>
      <c r="AD203" s="450">
        <v>600</v>
      </c>
      <c r="AE203" s="39">
        <v>44830</v>
      </c>
      <c r="AF203" s="98">
        <v>7380000</v>
      </c>
      <c r="AG203" s="29">
        <v>7380000</v>
      </c>
      <c r="AH203" s="116">
        <v>5330000</v>
      </c>
      <c r="AI203" s="325">
        <v>0.72219999999999995</v>
      </c>
      <c r="AJ203" s="30">
        <v>44827</v>
      </c>
      <c r="AK203" s="30">
        <v>44830</v>
      </c>
      <c r="AL203" s="30">
        <v>44920</v>
      </c>
      <c r="AM203" s="136" t="s">
        <v>18</v>
      </c>
      <c r="AN203" s="136" t="s">
        <v>18</v>
      </c>
      <c r="AO203" s="136" t="s">
        <v>18</v>
      </c>
      <c r="AP203" s="54" t="s">
        <v>18</v>
      </c>
      <c r="AQ203" s="54" t="s">
        <v>18</v>
      </c>
      <c r="AR203" s="54" t="s">
        <v>18</v>
      </c>
      <c r="AS203" s="54" t="s">
        <v>18</v>
      </c>
      <c r="AT203" s="54" t="s">
        <v>18</v>
      </c>
      <c r="AU203" s="53" t="s">
        <v>18</v>
      </c>
      <c r="AV203" s="53" t="s">
        <v>18</v>
      </c>
      <c r="AW203" s="53" t="s">
        <v>18</v>
      </c>
      <c r="AX203" s="53" t="s">
        <v>18</v>
      </c>
      <c r="AY203" s="53" t="s">
        <v>18</v>
      </c>
      <c r="AZ203" s="53" t="s">
        <v>18</v>
      </c>
      <c r="BA203" s="53" t="s">
        <v>18</v>
      </c>
      <c r="BB203" s="53" t="s">
        <v>18</v>
      </c>
      <c r="BC203" s="53" t="s">
        <v>18</v>
      </c>
      <c r="BD203" s="53" t="s">
        <v>18</v>
      </c>
      <c r="BE203" s="120"/>
      <c r="BF203" s="120"/>
      <c r="BG203" s="120"/>
      <c r="BH203" s="120"/>
      <c r="BI203" s="33" t="s">
        <v>19</v>
      </c>
      <c r="BJ203" s="33" t="s">
        <v>19</v>
      </c>
      <c r="BK203" s="33" t="s">
        <v>19</v>
      </c>
      <c r="BL203" s="33"/>
      <c r="BM203" s="122">
        <v>0.72</v>
      </c>
      <c r="BN203" s="56" t="s">
        <v>180</v>
      </c>
      <c r="BO203" s="56" t="s">
        <v>1954</v>
      </c>
      <c r="BP203" s="39">
        <v>45122</v>
      </c>
      <c r="BQ203" s="123" t="s">
        <v>1520</v>
      </c>
      <c r="BR203" s="500"/>
      <c r="BS203" s="318" t="s">
        <v>279</v>
      </c>
      <c r="BT203" s="33"/>
      <c r="BU203" s="33"/>
      <c r="BV203" s="33"/>
      <c r="BW203" s="33"/>
      <c r="BX203" s="33"/>
      <c r="BY203" s="33">
        <v>1</v>
      </c>
      <c r="BZ203" s="33">
        <v>1</v>
      </c>
      <c r="CA203" s="33">
        <v>1</v>
      </c>
      <c r="CB203" s="33" t="s">
        <v>157</v>
      </c>
      <c r="CC203" s="33" t="s">
        <v>158</v>
      </c>
      <c r="CD203" s="376">
        <v>44920</v>
      </c>
      <c r="CE203" s="578" t="s">
        <v>1955</v>
      </c>
    </row>
    <row r="204" spans="1:83">
      <c r="A204" s="571">
        <v>197</v>
      </c>
      <c r="B204" s="517"/>
      <c r="C204" s="66" t="s">
        <v>1956</v>
      </c>
      <c r="D204" s="33">
        <v>2022</v>
      </c>
      <c r="E204" s="33" t="s">
        <v>140</v>
      </c>
      <c r="F204" s="1" t="s">
        <v>1957</v>
      </c>
      <c r="G204" s="346" t="s">
        <v>1958</v>
      </c>
      <c r="H204" s="1" t="s">
        <v>143</v>
      </c>
      <c r="I204" s="1" t="s">
        <v>144</v>
      </c>
      <c r="J204" s="33" t="s">
        <v>145</v>
      </c>
      <c r="K204" s="33" t="s">
        <v>146</v>
      </c>
      <c r="L204" s="1" t="s">
        <v>1959</v>
      </c>
      <c r="M204" s="10" t="s">
        <v>163</v>
      </c>
      <c r="N204" s="1">
        <v>2198</v>
      </c>
      <c r="O204" s="14" t="s">
        <v>149</v>
      </c>
      <c r="P204" s="77">
        <v>1010216127</v>
      </c>
      <c r="Q204" s="386" t="s">
        <v>1960</v>
      </c>
      <c r="R204" s="1" t="s">
        <v>150</v>
      </c>
      <c r="S204" s="1" t="s">
        <v>1961</v>
      </c>
      <c r="T204" s="77">
        <v>3017220745</v>
      </c>
      <c r="U204" s="399" t="s">
        <v>1962</v>
      </c>
      <c r="V204" s="368">
        <v>13860000</v>
      </c>
      <c r="W204" s="118">
        <f t="shared" si="11"/>
        <v>4620000</v>
      </c>
      <c r="X204" s="118">
        <f t="shared" si="9"/>
        <v>154000</v>
      </c>
      <c r="Y204" s="354">
        <v>90</v>
      </c>
      <c r="Z204" s="354">
        <v>3</v>
      </c>
      <c r="AA204" s="36">
        <v>456</v>
      </c>
      <c r="AB204" s="37">
        <v>44826</v>
      </c>
      <c r="AC204" s="38">
        <v>13860000</v>
      </c>
      <c r="AD204" s="450">
        <v>603</v>
      </c>
      <c r="AE204" s="39">
        <v>44831</v>
      </c>
      <c r="AF204" s="98">
        <v>13860000</v>
      </c>
      <c r="AG204" s="29">
        <v>13860000</v>
      </c>
      <c r="AH204" s="116">
        <v>9856000</v>
      </c>
      <c r="AI204" s="325">
        <v>0.71109999999999995</v>
      </c>
      <c r="AJ204" s="30">
        <v>44830</v>
      </c>
      <c r="AK204" s="30">
        <v>44831</v>
      </c>
      <c r="AL204" s="30">
        <v>44921</v>
      </c>
      <c r="AM204" s="136" t="s">
        <v>18</v>
      </c>
      <c r="AN204" s="136" t="s">
        <v>18</v>
      </c>
      <c r="AO204" s="136" t="s">
        <v>18</v>
      </c>
      <c r="AP204" s="54" t="s">
        <v>18</v>
      </c>
      <c r="AQ204" s="54" t="s">
        <v>18</v>
      </c>
      <c r="AR204" s="54" t="s">
        <v>18</v>
      </c>
      <c r="AS204" s="54" t="s">
        <v>18</v>
      </c>
      <c r="AT204" s="54" t="s">
        <v>18</v>
      </c>
      <c r="AU204" s="53" t="s">
        <v>18</v>
      </c>
      <c r="AV204" s="53" t="s">
        <v>18</v>
      </c>
      <c r="AW204" s="53" t="s">
        <v>18</v>
      </c>
      <c r="AX204" s="53" t="s">
        <v>18</v>
      </c>
      <c r="AY204" s="53" t="s">
        <v>18</v>
      </c>
      <c r="AZ204" s="53" t="s">
        <v>18</v>
      </c>
      <c r="BA204" s="53" t="s">
        <v>18</v>
      </c>
      <c r="BB204" s="53" t="s">
        <v>18</v>
      </c>
      <c r="BC204" s="53" t="s">
        <v>18</v>
      </c>
      <c r="BD204" s="53" t="s">
        <v>18</v>
      </c>
      <c r="BE204" s="120"/>
      <c r="BF204" s="120"/>
      <c r="BG204" s="120"/>
      <c r="BH204" s="120"/>
      <c r="BI204" s="33" t="s">
        <v>19</v>
      </c>
      <c r="BJ204" s="33" t="s">
        <v>19</v>
      </c>
      <c r="BK204" s="33" t="s">
        <v>19</v>
      </c>
      <c r="BL204" s="33"/>
      <c r="BM204" s="122">
        <v>0.38</v>
      </c>
      <c r="BN204" s="36" t="s">
        <v>203</v>
      </c>
      <c r="BO204" s="56" t="s">
        <v>1963</v>
      </c>
      <c r="BP204" s="39">
        <v>45113</v>
      </c>
      <c r="BQ204" s="123" t="s">
        <v>1964</v>
      </c>
      <c r="BR204" s="500">
        <v>20246520000053</v>
      </c>
      <c r="BS204" s="318" t="s">
        <v>1759</v>
      </c>
      <c r="BT204" s="33"/>
      <c r="BU204" s="33"/>
      <c r="BV204" s="33"/>
      <c r="BW204" s="33"/>
      <c r="BX204" s="33"/>
      <c r="BY204" s="33">
        <v>1</v>
      </c>
      <c r="BZ204" s="33">
        <v>1</v>
      </c>
      <c r="CA204" s="33">
        <v>1</v>
      </c>
      <c r="CB204" s="33" t="s">
        <v>157</v>
      </c>
      <c r="CC204" s="33" t="s">
        <v>158</v>
      </c>
      <c r="CD204" s="376">
        <v>44921</v>
      </c>
      <c r="CE204" s="578" t="s">
        <v>31</v>
      </c>
    </row>
    <row r="205" spans="1:83">
      <c r="A205" s="571">
        <v>198</v>
      </c>
      <c r="B205" s="517"/>
      <c r="C205" s="66" t="s">
        <v>1965</v>
      </c>
      <c r="D205" s="33">
        <v>2022</v>
      </c>
      <c r="E205" s="33" t="s">
        <v>140</v>
      </c>
      <c r="F205" s="1" t="s">
        <v>1965</v>
      </c>
      <c r="G205" s="346" t="s">
        <v>1966</v>
      </c>
      <c r="H205" s="1" t="s">
        <v>143</v>
      </c>
      <c r="I205" s="1" t="s">
        <v>144</v>
      </c>
      <c r="J205" s="33" t="s">
        <v>145</v>
      </c>
      <c r="K205" s="33" t="s">
        <v>146</v>
      </c>
      <c r="L205" s="1" t="s">
        <v>1967</v>
      </c>
      <c r="M205" s="10" t="s">
        <v>1968</v>
      </c>
      <c r="N205" s="1">
        <v>2189</v>
      </c>
      <c r="O205" s="14" t="s">
        <v>149</v>
      </c>
      <c r="P205" s="77">
        <v>1033811955</v>
      </c>
      <c r="Q205" s="1" t="s">
        <v>1969</v>
      </c>
      <c r="R205" s="1" t="s">
        <v>150</v>
      </c>
      <c r="S205" s="77" t="s">
        <v>1970</v>
      </c>
      <c r="T205" s="77">
        <v>7348149</v>
      </c>
      <c r="U205" s="78" t="s">
        <v>1971</v>
      </c>
      <c r="V205" s="368">
        <v>13860000</v>
      </c>
      <c r="W205" s="118">
        <f t="shared" si="11"/>
        <v>4620000</v>
      </c>
      <c r="X205" s="118">
        <f t="shared" si="9"/>
        <v>154000</v>
      </c>
      <c r="Y205" s="354">
        <v>90</v>
      </c>
      <c r="Z205" s="354">
        <v>3</v>
      </c>
      <c r="AA205" s="400">
        <v>465</v>
      </c>
      <c r="AB205" s="401"/>
      <c r="AC205" s="402"/>
      <c r="AD205" s="450">
        <v>601</v>
      </c>
      <c r="AE205" s="39">
        <v>44831</v>
      </c>
      <c r="AF205" s="98">
        <v>13860000</v>
      </c>
      <c r="AG205" s="29">
        <v>13860000</v>
      </c>
      <c r="AH205" s="313">
        <v>13860000</v>
      </c>
      <c r="AI205" s="327">
        <v>1</v>
      </c>
      <c r="AJ205" s="30">
        <v>44830</v>
      </c>
      <c r="AK205" s="82">
        <v>44831</v>
      </c>
      <c r="AL205" s="30">
        <v>44921</v>
      </c>
      <c r="AM205" s="136" t="s">
        <v>18</v>
      </c>
      <c r="AN205" s="136" t="s">
        <v>18</v>
      </c>
      <c r="AO205" s="136" t="s">
        <v>18</v>
      </c>
      <c r="AP205" s="54" t="s">
        <v>18</v>
      </c>
      <c r="AQ205" s="54" t="s">
        <v>18</v>
      </c>
      <c r="AR205" s="54" t="s">
        <v>18</v>
      </c>
      <c r="AS205" s="54" t="s">
        <v>18</v>
      </c>
      <c r="AT205" s="54" t="s">
        <v>18</v>
      </c>
      <c r="AU205" s="53" t="s">
        <v>18</v>
      </c>
      <c r="AV205" s="53" t="s">
        <v>18</v>
      </c>
      <c r="AW205" s="53" t="s">
        <v>18</v>
      </c>
      <c r="AX205" s="53" t="s">
        <v>18</v>
      </c>
      <c r="AY205" s="53" t="s">
        <v>18</v>
      </c>
      <c r="AZ205" s="53" t="s">
        <v>18</v>
      </c>
      <c r="BA205" s="53" t="s">
        <v>18</v>
      </c>
      <c r="BB205" s="53" t="s">
        <v>18</v>
      </c>
      <c r="BC205" s="53" t="s">
        <v>18</v>
      </c>
      <c r="BD205" s="53" t="s">
        <v>18</v>
      </c>
      <c r="BE205" s="120"/>
      <c r="BF205" s="120"/>
      <c r="BG205" s="120"/>
      <c r="BH205" s="120"/>
      <c r="BI205" s="33" t="s">
        <v>19</v>
      </c>
      <c r="BJ205" s="33" t="s">
        <v>19</v>
      </c>
      <c r="BK205" s="33" t="s">
        <v>19</v>
      </c>
      <c r="BL205" s="33"/>
      <c r="BM205" s="122">
        <v>0.71</v>
      </c>
      <c r="BN205" s="56" t="s">
        <v>167</v>
      </c>
      <c r="BO205" s="56" t="s">
        <v>1972</v>
      </c>
      <c r="BP205" s="39">
        <v>45107</v>
      </c>
      <c r="BQ205" s="123" t="s">
        <v>1973</v>
      </c>
      <c r="BR205" s="500"/>
      <c r="BS205" s="318" t="s">
        <v>1906</v>
      </c>
      <c r="BT205" s="33"/>
      <c r="BU205" s="33"/>
      <c r="BV205" s="33"/>
      <c r="BW205" s="33"/>
      <c r="BX205" s="33"/>
      <c r="BY205" s="33">
        <v>1</v>
      </c>
      <c r="BZ205" s="33">
        <v>1</v>
      </c>
      <c r="CA205" s="33">
        <v>1</v>
      </c>
      <c r="CB205" s="33" t="s">
        <v>157</v>
      </c>
      <c r="CC205" s="33" t="s">
        <v>158</v>
      </c>
      <c r="CD205" s="376">
        <v>44921</v>
      </c>
      <c r="CE205" s="578" t="s">
        <v>1974</v>
      </c>
    </row>
    <row r="206" spans="1:83">
      <c r="A206" s="571">
        <v>199</v>
      </c>
      <c r="B206" s="517"/>
      <c r="C206" s="66" t="s">
        <v>1975</v>
      </c>
      <c r="D206" s="33">
        <v>2022</v>
      </c>
      <c r="E206" s="33" t="s">
        <v>140</v>
      </c>
      <c r="F206" s="1" t="s">
        <v>1976</v>
      </c>
      <c r="G206" s="346" t="s">
        <v>1977</v>
      </c>
      <c r="H206" s="1" t="s">
        <v>143</v>
      </c>
      <c r="I206" s="1" t="s">
        <v>144</v>
      </c>
      <c r="J206" s="33" t="s">
        <v>145</v>
      </c>
      <c r="K206" s="33" t="s">
        <v>146</v>
      </c>
      <c r="L206" s="1" t="s">
        <v>1978</v>
      </c>
      <c r="M206" s="10" t="s">
        <v>380</v>
      </c>
      <c r="N206" s="1">
        <v>2189</v>
      </c>
      <c r="O206" s="14" t="s">
        <v>149</v>
      </c>
      <c r="P206" s="77">
        <v>1085662060</v>
      </c>
      <c r="Q206" s="1" t="s">
        <v>1979</v>
      </c>
      <c r="R206" s="1" t="s">
        <v>150</v>
      </c>
      <c r="S206" s="77" t="s">
        <v>1980</v>
      </c>
      <c r="T206" s="77">
        <v>3203886897</v>
      </c>
      <c r="U206" s="78" t="s">
        <v>1981</v>
      </c>
      <c r="V206" s="368">
        <v>13860000</v>
      </c>
      <c r="W206" s="118">
        <f t="shared" si="11"/>
        <v>4620000</v>
      </c>
      <c r="X206" s="118">
        <f t="shared" si="9"/>
        <v>154000</v>
      </c>
      <c r="Y206" s="354">
        <v>90</v>
      </c>
      <c r="Z206" s="354">
        <v>3</v>
      </c>
      <c r="AA206" s="36">
        <v>462</v>
      </c>
      <c r="AB206" s="37">
        <v>44830</v>
      </c>
      <c r="AC206" s="38">
        <v>55440000</v>
      </c>
      <c r="AD206" s="450">
        <v>602</v>
      </c>
      <c r="AE206" s="39">
        <v>44831</v>
      </c>
      <c r="AF206" s="98">
        <v>13860000</v>
      </c>
      <c r="AG206" s="29">
        <v>13860000</v>
      </c>
      <c r="AH206" s="313">
        <v>13860000</v>
      </c>
      <c r="AI206" s="327">
        <v>1</v>
      </c>
      <c r="AJ206" s="30">
        <v>44830</v>
      </c>
      <c r="AK206" s="30">
        <v>44831</v>
      </c>
      <c r="AL206" s="30">
        <v>44921</v>
      </c>
      <c r="AM206" s="136" t="s">
        <v>18</v>
      </c>
      <c r="AN206" s="136" t="s">
        <v>18</v>
      </c>
      <c r="AO206" s="136" t="s">
        <v>18</v>
      </c>
      <c r="AP206" s="54" t="s">
        <v>18</v>
      </c>
      <c r="AQ206" s="54" t="s">
        <v>18</v>
      </c>
      <c r="AR206" s="54" t="s">
        <v>18</v>
      </c>
      <c r="AS206" s="54" t="s">
        <v>18</v>
      </c>
      <c r="AT206" s="54" t="s">
        <v>18</v>
      </c>
      <c r="AU206" s="53" t="s">
        <v>18</v>
      </c>
      <c r="AV206" s="53" t="s">
        <v>18</v>
      </c>
      <c r="AW206" s="53" t="s">
        <v>18</v>
      </c>
      <c r="AX206" s="53" t="s">
        <v>18</v>
      </c>
      <c r="AY206" s="53" t="s">
        <v>18</v>
      </c>
      <c r="AZ206" s="53" t="s">
        <v>18</v>
      </c>
      <c r="BA206" s="53" t="s">
        <v>18</v>
      </c>
      <c r="BB206" s="53" t="s">
        <v>18</v>
      </c>
      <c r="BC206" s="53" t="s">
        <v>18</v>
      </c>
      <c r="BD206" s="53" t="s">
        <v>18</v>
      </c>
      <c r="BE206" s="120"/>
      <c r="BF206" s="120"/>
      <c r="BG206" s="120"/>
      <c r="BH206" s="120"/>
      <c r="BI206" s="33" t="s">
        <v>19</v>
      </c>
      <c r="BJ206" s="33" t="s">
        <v>42</v>
      </c>
      <c r="BK206" s="33" t="s">
        <v>19</v>
      </c>
      <c r="BL206" s="33"/>
      <c r="BM206" s="122">
        <v>0.71</v>
      </c>
      <c r="BN206" s="56" t="s">
        <v>1982</v>
      </c>
      <c r="BO206" s="56" t="s">
        <v>1983</v>
      </c>
      <c r="BP206" s="39">
        <v>45107</v>
      </c>
      <c r="BQ206" s="123" t="s">
        <v>1520</v>
      </c>
      <c r="BR206" s="500"/>
      <c r="BS206" s="318" t="s">
        <v>279</v>
      </c>
      <c r="BT206" s="33"/>
      <c r="BU206" s="33"/>
      <c r="BV206" s="33"/>
      <c r="BW206" s="33"/>
      <c r="BX206" s="33"/>
      <c r="BY206" s="33">
        <v>1</v>
      </c>
      <c r="BZ206" s="33">
        <v>1</v>
      </c>
      <c r="CA206" s="33">
        <v>1</v>
      </c>
      <c r="CB206" s="33" t="s">
        <v>157</v>
      </c>
      <c r="CC206" s="33" t="s">
        <v>158</v>
      </c>
      <c r="CD206" s="376">
        <v>44921</v>
      </c>
      <c r="CE206" s="578" t="s">
        <v>31</v>
      </c>
    </row>
    <row r="207" spans="1:83">
      <c r="A207" s="571">
        <v>200</v>
      </c>
      <c r="B207" s="517"/>
      <c r="C207" s="66" t="s">
        <v>1984</v>
      </c>
      <c r="D207" s="33">
        <v>2022</v>
      </c>
      <c r="E207" s="33" t="s">
        <v>140</v>
      </c>
      <c r="F207" s="1" t="s">
        <v>1985</v>
      </c>
      <c r="G207" s="346" t="s">
        <v>1986</v>
      </c>
      <c r="H207" s="1" t="s">
        <v>143</v>
      </c>
      <c r="I207" s="1" t="s">
        <v>144</v>
      </c>
      <c r="J207" s="33" t="s">
        <v>145</v>
      </c>
      <c r="K207" s="33" t="s">
        <v>146</v>
      </c>
      <c r="L207" s="1" t="s">
        <v>1987</v>
      </c>
      <c r="M207" s="10" t="s">
        <v>163</v>
      </c>
      <c r="N207" s="1">
        <v>2198</v>
      </c>
      <c r="O207" s="14" t="s">
        <v>149</v>
      </c>
      <c r="P207" s="1">
        <v>52861828</v>
      </c>
      <c r="Q207" s="1" t="s">
        <v>1988</v>
      </c>
      <c r="R207" s="1" t="s">
        <v>150</v>
      </c>
      <c r="S207" s="77" t="s">
        <v>1989</v>
      </c>
      <c r="T207" s="1">
        <v>3178317655</v>
      </c>
      <c r="U207" s="78" t="s">
        <v>1990</v>
      </c>
      <c r="V207" s="368">
        <v>13860000</v>
      </c>
      <c r="W207" s="118">
        <f t="shared" si="11"/>
        <v>4620000</v>
      </c>
      <c r="X207" s="118">
        <f t="shared" si="9"/>
        <v>154000</v>
      </c>
      <c r="Y207" s="354">
        <v>90</v>
      </c>
      <c r="Z207" s="354">
        <v>3</v>
      </c>
      <c r="AA207" s="36">
        <v>455</v>
      </c>
      <c r="AB207" s="37">
        <v>44826</v>
      </c>
      <c r="AC207" s="38">
        <v>13860000</v>
      </c>
      <c r="AD207" s="450">
        <v>604</v>
      </c>
      <c r="AE207" s="39">
        <v>44831</v>
      </c>
      <c r="AF207" s="98">
        <v>13860000</v>
      </c>
      <c r="AG207" s="29">
        <v>13860000</v>
      </c>
      <c r="AH207" s="313">
        <v>13860000</v>
      </c>
      <c r="AI207" s="327">
        <v>1</v>
      </c>
      <c r="AJ207" s="30">
        <v>44830</v>
      </c>
      <c r="AK207" s="30">
        <v>44831</v>
      </c>
      <c r="AL207" s="30">
        <v>44921</v>
      </c>
      <c r="AM207" s="136" t="s">
        <v>18</v>
      </c>
      <c r="AN207" s="136" t="s">
        <v>18</v>
      </c>
      <c r="AO207" s="136" t="s">
        <v>18</v>
      </c>
      <c r="AP207" s="54" t="s">
        <v>18</v>
      </c>
      <c r="AQ207" s="54" t="s">
        <v>18</v>
      </c>
      <c r="AR207" s="54" t="s">
        <v>18</v>
      </c>
      <c r="AS207" s="54" t="s">
        <v>18</v>
      </c>
      <c r="AT207" s="54" t="s">
        <v>18</v>
      </c>
      <c r="AU207" s="53" t="s">
        <v>18</v>
      </c>
      <c r="AV207" s="53" t="s">
        <v>18</v>
      </c>
      <c r="AW207" s="53" t="s">
        <v>18</v>
      </c>
      <c r="AX207" s="53" t="s">
        <v>18</v>
      </c>
      <c r="AY207" s="53" t="s">
        <v>18</v>
      </c>
      <c r="AZ207" s="53" t="s">
        <v>18</v>
      </c>
      <c r="BA207" s="53" t="s">
        <v>18</v>
      </c>
      <c r="BB207" s="53" t="s">
        <v>18</v>
      </c>
      <c r="BC207" s="53" t="s">
        <v>18</v>
      </c>
      <c r="BD207" s="53" t="s">
        <v>18</v>
      </c>
      <c r="BE207" s="120"/>
      <c r="BF207" s="120"/>
      <c r="BG207" s="120"/>
      <c r="BH207" s="120"/>
      <c r="BI207" s="33" t="s">
        <v>19</v>
      </c>
      <c r="BJ207" s="33" t="s">
        <v>19</v>
      </c>
      <c r="BK207" s="33" t="s">
        <v>19</v>
      </c>
      <c r="BL207" s="33"/>
      <c r="BM207" s="122">
        <v>1</v>
      </c>
      <c r="BN207" s="134"/>
      <c r="BO207" s="134"/>
      <c r="BP207" s="134"/>
      <c r="BQ207" s="123" t="s">
        <v>1574</v>
      </c>
      <c r="BR207" s="500"/>
      <c r="BS207" s="318" t="s">
        <v>182</v>
      </c>
      <c r="BT207" s="33"/>
      <c r="BU207" s="33"/>
      <c r="BV207" s="33"/>
      <c r="BW207" s="33"/>
      <c r="BX207" s="33"/>
      <c r="BY207" s="33">
        <v>1</v>
      </c>
      <c r="BZ207" s="33">
        <v>1</v>
      </c>
      <c r="CA207" s="33">
        <v>1</v>
      </c>
      <c r="CB207" s="33" t="s">
        <v>157</v>
      </c>
      <c r="CC207" s="33" t="s">
        <v>158</v>
      </c>
      <c r="CD207" s="376">
        <v>44921</v>
      </c>
      <c r="CE207" s="573" t="s">
        <v>1991</v>
      </c>
    </row>
    <row r="208" spans="1:83">
      <c r="A208" s="571">
        <v>201</v>
      </c>
      <c r="B208" s="517"/>
      <c r="C208" s="66" t="s">
        <v>1992</v>
      </c>
      <c r="D208" s="33">
        <v>2022</v>
      </c>
      <c r="E208" s="33" t="s">
        <v>140</v>
      </c>
      <c r="F208" s="1" t="s">
        <v>1993</v>
      </c>
      <c r="G208" s="346" t="s">
        <v>1994</v>
      </c>
      <c r="H208" s="1" t="s">
        <v>143</v>
      </c>
      <c r="I208" s="1" t="s">
        <v>144</v>
      </c>
      <c r="J208" s="33" t="s">
        <v>145</v>
      </c>
      <c r="K208" s="33" t="s">
        <v>146</v>
      </c>
      <c r="L208" s="1" t="s">
        <v>24</v>
      </c>
      <c r="M208" s="10" t="s">
        <v>1968</v>
      </c>
      <c r="N208" s="1">
        <v>2189</v>
      </c>
      <c r="O208" s="14" t="s">
        <v>149</v>
      </c>
      <c r="P208" s="1">
        <v>1013631878</v>
      </c>
      <c r="Q208" s="1" t="s">
        <v>1995</v>
      </c>
      <c r="R208" s="1" t="s">
        <v>150</v>
      </c>
      <c r="S208" s="77" t="s">
        <v>1996</v>
      </c>
      <c r="T208" s="1">
        <v>3202004243</v>
      </c>
      <c r="U208" s="78" t="s">
        <v>1997</v>
      </c>
      <c r="V208" s="368">
        <v>13860000</v>
      </c>
      <c r="W208" s="118">
        <f t="shared" si="11"/>
        <v>4620000</v>
      </c>
      <c r="X208" s="118">
        <f t="shared" si="9"/>
        <v>154000</v>
      </c>
      <c r="Y208" s="354">
        <v>90</v>
      </c>
      <c r="Z208" s="354">
        <v>3</v>
      </c>
      <c r="AA208" s="36">
        <v>462</v>
      </c>
      <c r="AB208" s="37">
        <v>44830</v>
      </c>
      <c r="AC208" s="38">
        <v>55440000</v>
      </c>
      <c r="AD208" s="450">
        <v>605</v>
      </c>
      <c r="AE208" s="39">
        <v>44831</v>
      </c>
      <c r="AF208" s="98">
        <v>13860000</v>
      </c>
      <c r="AG208" s="29">
        <v>13860000</v>
      </c>
      <c r="AH208" s="313">
        <v>13860000</v>
      </c>
      <c r="AI208" s="327">
        <v>1</v>
      </c>
      <c r="AJ208" s="30">
        <v>44830</v>
      </c>
      <c r="AK208" s="30">
        <v>44831</v>
      </c>
      <c r="AL208" s="30">
        <v>44921</v>
      </c>
      <c r="AM208" s="136" t="s">
        <v>18</v>
      </c>
      <c r="AN208" s="136" t="s">
        <v>18</v>
      </c>
      <c r="AO208" s="136" t="s">
        <v>18</v>
      </c>
      <c r="AP208" s="54" t="s">
        <v>18</v>
      </c>
      <c r="AQ208" s="54" t="s">
        <v>18</v>
      </c>
      <c r="AR208" s="54" t="s">
        <v>18</v>
      </c>
      <c r="AS208" s="54" t="s">
        <v>18</v>
      </c>
      <c r="AT208" s="54" t="s">
        <v>18</v>
      </c>
      <c r="AU208" s="53" t="s">
        <v>18</v>
      </c>
      <c r="AV208" s="53" t="s">
        <v>18</v>
      </c>
      <c r="AW208" s="53" t="s">
        <v>18</v>
      </c>
      <c r="AX208" s="53" t="s">
        <v>18</v>
      </c>
      <c r="AY208" s="53" t="s">
        <v>18</v>
      </c>
      <c r="AZ208" s="53" t="s">
        <v>18</v>
      </c>
      <c r="BA208" s="53" t="s">
        <v>18</v>
      </c>
      <c r="BB208" s="53" t="s">
        <v>18</v>
      </c>
      <c r="BC208" s="53" t="s">
        <v>18</v>
      </c>
      <c r="BD208" s="53" t="s">
        <v>18</v>
      </c>
      <c r="BE208" s="120"/>
      <c r="BF208" s="120"/>
      <c r="BG208" s="120"/>
      <c r="BH208" s="120"/>
      <c r="BI208" s="33" t="s">
        <v>19</v>
      </c>
      <c r="BJ208" s="33" t="s">
        <v>19</v>
      </c>
      <c r="BK208" s="33" t="s">
        <v>19</v>
      </c>
      <c r="BL208" s="33"/>
      <c r="BM208" s="122">
        <v>1</v>
      </c>
      <c r="BN208" s="56" t="s">
        <v>167</v>
      </c>
      <c r="BO208" s="56" t="s">
        <v>1998</v>
      </c>
      <c r="BP208" s="39">
        <v>45107</v>
      </c>
      <c r="BQ208" s="123" t="s">
        <v>1520</v>
      </c>
      <c r="BR208" s="500"/>
      <c r="BS208" s="318" t="s">
        <v>206</v>
      </c>
      <c r="BT208" s="33"/>
      <c r="BU208" s="33"/>
      <c r="BV208" s="33"/>
      <c r="BW208" s="33"/>
      <c r="BX208" s="33"/>
      <c r="BY208" s="33">
        <v>1</v>
      </c>
      <c r="BZ208" s="33">
        <v>1</v>
      </c>
      <c r="CA208" s="33">
        <v>1</v>
      </c>
      <c r="CB208" s="33" t="s">
        <v>157</v>
      </c>
      <c r="CC208" s="33" t="s">
        <v>158</v>
      </c>
      <c r="CD208" s="376">
        <v>44921</v>
      </c>
      <c r="CE208" s="578" t="s">
        <v>31</v>
      </c>
    </row>
    <row r="209" spans="1:83">
      <c r="A209" s="571">
        <v>202</v>
      </c>
      <c r="B209" s="517"/>
      <c r="C209" s="66" t="s">
        <v>1999</v>
      </c>
      <c r="D209" s="33">
        <v>2022</v>
      </c>
      <c r="E209" s="33" t="s">
        <v>140</v>
      </c>
      <c r="F209" s="1" t="s">
        <v>2000</v>
      </c>
      <c r="G209" s="346" t="s">
        <v>2001</v>
      </c>
      <c r="H209" s="1" t="s">
        <v>143</v>
      </c>
      <c r="I209" s="1" t="s">
        <v>144</v>
      </c>
      <c r="J209" s="33" t="s">
        <v>145</v>
      </c>
      <c r="K209" s="33" t="s">
        <v>146</v>
      </c>
      <c r="L209" s="1" t="s">
        <v>2002</v>
      </c>
      <c r="M209" s="10" t="s">
        <v>212</v>
      </c>
      <c r="N209" s="1">
        <v>2198</v>
      </c>
      <c r="O209" s="14" t="s">
        <v>149</v>
      </c>
      <c r="P209" s="1">
        <v>52103693</v>
      </c>
      <c r="Q209" s="1" t="s">
        <v>989</v>
      </c>
      <c r="R209" s="1" t="s">
        <v>150</v>
      </c>
      <c r="S209" s="77" t="s">
        <v>2003</v>
      </c>
      <c r="T209" s="77">
        <v>3103081333</v>
      </c>
      <c r="U209" s="78" t="s">
        <v>2004</v>
      </c>
      <c r="V209" s="368">
        <v>15516000</v>
      </c>
      <c r="W209" s="118">
        <f t="shared" si="11"/>
        <v>5172000</v>
      </c>
      <c r="X209" s="118">
        <f t="shared" si="9"/>
        <v>172400</v>
      </c>
      <c r="Y209" s="354">
        <v>90</v>
      </c>
      <c r="Z209" s="354">
        <v>3</v>
      </c>
      <c r="AA209" s="36">
        <v>464</v>
      </c>
      <c r="AB209" s="37">
        <v>44830</v>
      </c>
      <c r="AC209" s="38">
        <v>15516000</v>
      </c>
      <c r="AD209" s="451">
        <v>606</v>
      </c>
      <c r="AE209" s="39">
        <v>44831</v>
      </c>
      <c r="AF209" s="98">
        <v>15516000</v>
      </c>
      <c r="AG209" s="29">
        <v>15516000</v>
      </c>
      <c r="AH209" s="313">
        <v>15516000</v>
      </c>
      <c r="AI209" s="327">
        <v>1</v>
      </c>
      <c r="AJ209" s="30">
        <v>44830</v>
      </c>
      <c r="AK209" s="30">
        <v>44831</v>
      </c>
      <c r="AL209" s="30">
        <v>44921</v>
      </c>
      <c r="AM209" s="136" t="s">
        <v>18</v>
      </c>
      <c r="AN209" s="136" t="s">
        <v>18</v>
      </c>
      <c r="AO209" s="136" t="s">
        <v>18</v>
      </c>
      <c r="AP209" s="54" t="s">
        <v>18</v>
      </c>
      <c r="AQ209" s="54" t="s">
        <v>18</v>
      </c>
      <c r="AR209" s="54" t="s">
        <v>18</v>
      </c>
      <c r="AS209" s="54" t="s">
        <v>18</v>
      </c>
      <c r="AT209" s="54" t="s">
        <v>18</v>
      </c>
      <c r="AU209" s="53" t="s">
        <v>18</v>
      </c>
      <c r="AV209" s="53" t="s">
        <v>18</v>
      </c>
      <c r="AW209" s="53" t="s">
        <v>18</v>
      </c>
      <c r="AX209" s="53" t="s">
        <v>18</v>
      </c>
      <c r="AY209" s="53" t="s">
        <v>18</v>
      </c>
      <c r="AZ209" s="53" t="s">
        <v>18</v>
      </c>
      <c r="BA209" s="53" t="s">
        <v>18</v>
      </c>
      <c r="BB209" s="53" t="s">
        <v>18</v>
      </c>
      <c r="BC209" s="53" t="s">
        <v>18</v>
      </c>
      <c r="BD209" s="53" t="s">
        <v>18</v>
      </c>
      <c r="BE209" s="120"/>
      <c r="BF209" s="120"/>
      <c r="BG209" s="120"/>
      <c r="BH209" s="120"/>
      <c r="BI209" s="33" t="s">
        <v>19</v>
      </c>
      <c r="BJ209" s="33" t="s">
        <v>19</v>
      </c>
      <c r="BK209" s="33" t="s">
        <v>19</v>
      </c>
      <c r="BL209" s="33"/>
      <c r="BM209" s="122">
        <v>1</v>
      </c>
      <c r="BN209" s="56" t="s">
        <v>167</v>
      </c>
      <c r="BO209" s="56" t="s">
        <v>2005</v>
      </c>
      <c r="BP209" s="39">
        <v>45112</v>
      </c>
      <c r="BQ209" s="123" t="s">
        <v>2006</v>
      </c>
      <c r="BR209" s="500"/>
      <c r="BS209" s="318" t="s">
        <v>206</v>
      </c>
      <c r="BT209" s="33"/>
      <c r="BU209" s="33"/>
      <c r="BV209" s="33"/>
      <c r="BW209" s="33"/>
      <c r="BX209" s="33"/>
      <c r="BY209" s="33">
        <v>1</v>
      </c>
      <c r="BZ209" s="33">
        <v>1</v>
      </c>
      <c r="CA209" s="33">
        <v>1</v>
      </c>
      <c r="CB209" s="33" t="s">
        <v>157</v>
      </c>
      <c r="CC209" s="33" t="s">
        <v>158</v>
      </c>
      <c r="CD209" s="376">
        <v>44921</v>
      </c>
      <c r="CE209" s="578" t="s">
        <v>31</v>
      </c>
    </row>
    <row r="210" spans="1:83">
      <c r="A210" s="571">
        <v>203</v>
      </c>
      <c r="B210" s="517"/>
      <c r="C210" s="65" t="s">
        <v>2007</v>
      </c>
      <c r="D210" s="33">
        <v>2022</v>
      </c>
      <c r="E210" s="33" t="s">
        <v>140</v>
      </c>
      <c r="F210" s="1" t="s">
        <v>2008</v>
      </c>
      <c r="G210" s="346" t="s">
        <v>2009</v>
      </c>
      <c r="H210" s="1" t="s">
        <v>143</v>
      </c>
      <c r="I210" s="1" t="s">
        <v>144</v>
      </c>
      <c r="J210" s="33" t="s">
        <v>145</v>
      </c>
      <c r="K210" s="33" t="s">
        <v>146</v>
      </c>
      <c r="L210" s="1" t="s">
        <v>2010</v>
      </c>
      <c r="M210" s="10" t="s">
        <v>212</v>
      </c>
      <c r="N210" s="1">
        <v>2198</v>
      </c>
      <c r="O210" s="14" t="s">
        <v>149</v>
      </c>
      <c r="P210" s="77">
        <v>79436634</v>
      </c>
      <c r="Q210" s="1" t="s">
        <v>878</v>
      </c>
      <c r="R210" s="1" t="s">
        <v>150</v>
      </c>
      <c r="S210" s="77" t="s">
        <v>2011</v>
      </c>
      <c r="T210" s="77">
        <v>3134993798</v>
      </c>
      <c r="U210" s="78" t="s">
        <v>880</v>
      </c>
      <c r="V210" s="368">
        <v>13860000</v>
      </c>
      <c r="W210" s="118">
        <f t="shared" si="11"/>
        <v>4620000</v>
      </c>
      <c r="X210" s="118">
        <f t="shared" si="9"/>
        <v>154000</v>
      </c>
      <c r="Y210" s="354">
        <v>90</v>
      </c>
      <c r="Z210" s="354">
        <v>3</v>
      </c>
      <c r="AA210" s="36">
        <v>463</v>
      </c>
      <c r="AB210" s="37">
        <v>44830</v>
      </c>
      <c r="AC210" s="38">
        <v>27720000</v>
      </c>
      <c r="AD210" s="451">
        <v>607</v>
      </c>
      <c r="AE210" s="39">
        <v>44831</v>
      </c>
      <c r="AF210" s="98">
        <v>13860000</v>
      </c>
      <c r="AG210" s="29">
        <v>13860000</v>
      </c>
      <c r="AH210" s="313">
        <v>13860000</v>
      </c>
      <c r="AI210" s="327">
        <v>1</v>
      </c>
      <c r="AJ210" s="30">
        <v>44830</v>
      </c>
      <c r="AK210" s="82">
        <v>44831</v>
      </c>
      <c r="AL210" s="30">
        <v>44921</v>
      </c>
      <c r="AM210" s="136" t="s">
        <v>18</v>
      </c>
      <c r="AN210" s="136" t="s">
        <v>18</v>
      </c>
      <c r="AO210" s="136" t="s">
        <v>18</v>
      </c>
      <c r="AP210" s="54" t="s">
        <v>18</v>
      </c>
      <c r="AQ210" s="54" t="s">
        <v>18</v>
      </c>
      <c r="AR210" s="54" t="s">
        <v>18</v>
      </c>
      <c r="AS210" s="54" t="s">
        <v>18</v>
      </c>
      <c r="AT210" s="54" t="s">
        <v>18</v>
      </c>
      <c r="AU210" s="53" t="s">
        <v>18</v>
      </c>
      <c r="AV210" s="53" t="s">
        <v>18</v>
      </c>
      <c r="AW210" s="53" t="s">
        <v>18</v>
      </c>
      <c r="AX210" s="53" t="s">
        <v>18</v>
      </c>
      <c r="AY210" s="53" t="s">
        <v>18</v>
      </c>
      <c r="AZ210" s="53" t="s">
        <v>18</v>
      </c>
      <c r="BA210" s="53" t="s">
        <v>18</v>
      </c>
      <c r="BB210" s="53" t="s">
        <v>18</v>
      </c>
      <c r="BC210" s="53" t="s">
        <v>18</v>
      </c>
      <c r="BD210" s="53" t="s">
        <v>18</v>
      </c>
      <c r="BE210" s="120"/>
      <c r="BF210" s="120"/>
      <c r="BG210" s="120"/>
      <c r="BH210" s="120"/>
      <c r="BI210" s="33" t="s">
        <v>19</v>
      </c>
      <c r="BJ210" s="33" t="s">
        <v>19</v>
      </c>
      <c r="BK210" s="33" t="s">
        <v>19</v>
      </c>
      <c r="BL210" s="33"/>
      <c r="BM210" s="122">
        <v>0.71</v>
      </c>
      <c r="BN210" s="56" t="s">
        <v>167</v>
      </c>
      <c r="BO210" s="56" t="s">
        <v>2012</v>
      </c>
      <c r="BP210" s="39">
        <v>45107</v>
      </c>
      <c r="BQ210" s="123" t="s">
        <v>2013</v>
      </c>
      <c r="BR210" s="500"/>
      <c r="BS210" s="318" t="s">
        <v>206</v>
      </c>
      <c r="BT210" s="33"/>
      <c r="BU210" s="33"/>
      <c r="BV210" s="33"/>
      <c r="BW210" s="33"/>
      <c r="BX210" s="33"/>
      <c r="BY210" s="33">
        <v>1</v>
      </c>
      <c r="BZ210" s="33">
        <v>1</v>
      </c>
      <c r="CA210" s="33">
        <v>1</v>
      </c>
      <c r="CB210" s="33" t="s">
        <v>157</v>
      </c>
      <c r="CC210" s="33" t="s">
        <v>158</v>
      </c>
      <c r="CD210" s="376">
        <v>44921</v>
      </c>
      <c r="CE210" s="578" t="s">
        <v>31</v>
      </c>
    </row>
    <row r="211" spans="1:83">
      <c r="A211" s="571">
        <v>204</v>
      </c>
      <c r="B211" s="517"/>
      <c r="C211" s="65" t="s">
        <v>2014</v>
      </c>
      <c r="D211" s="33">
        <v>2022</v>
      </c>
      <c r="E211" s="33" t="s">
        <v>140</v>
      </c>
      <c r="F211" s="1" t="s">
        <v>2015</v>
      </c>
      <c r="G211" s="346" t="s">
        <v>2016</v>
      </c>
      <c r="H211" s="1" t="s">
        <v>143</v>
      </c>
      <c r="I211" s="1" t="s">
        <v>210</v>
      </c>
      <c r="J211" s="33" t="s">
        <v>145</v>
      </c>
      <c r="K211" s="33" t="s">
        <v>146</v>
      </c>
      <c r="L211" s="1" t="s">
        <v>2017</v>
      </c>
      <c r="M211" s="10" t="s">
        <v>212</v>
      </c>
      <c r="N211" s="1">
        <v>2198</v>
      </c>
      <c r="O211" s="14" t="s">
        <v>149</v>
      </c>
      <c r="P211" s="1">
        <v>71594128</v>
      </c>
      <c r="Q211" s="1" t="s">
        <v>46</v>
      </c>
      <c r="R211" s="1" t="s">
        <v>150</v>
      </c>
      <c r="S211" s="77" t="s">
        <v>2018</v>
      </c>
      <c r="T211" s="77">
        <v>9437156</v>
      </c>
      <c r="U211" s="78" t="s">
        <v>2019</v>
      </c>
      <c r="V211" s="368">
        <v>7380000</v>
      </c>
      <c r="W211" s="118">
        <f t="shared" si="11"/>
        <v>2460000</v>
      </c>
      <c r="X211" s="118">
        <f t="shared" si="9"/>
        <v>82000</v>
      </c>
      <c r="Y211" s="354">
        <v>90</v>
      </c>
      <c r="Z211" s="354">
        <v>3</v>
      </c>
      <c r="AA211" s="36">
        <v>460</v>
      </c>
      <c r="AB211" s="37">
        <v>44830</v>
      </c>
      <c r="AC211" s="38">
        <v>7380000</v>
      </c>
      <c r="AD211" s="451">
        <v>608</v>
      </c>
      <c r="AE211" s="39">
        <v>44832</v>
      </c>
      <c r="AF211" s="98">
        <v>7380000</v>
      </c>
      <c r="AG211" s="29">
        <v>7380000</v>
      </c>
      <c r="AH211" s="313">
        <v>7380000</v>
      </c>
      <c r="AI211" s="327">
        <v>1</v>
      </c>
      <c r="AJ211" s="30">
        <v>44831</v>
      </c>
      <c r="AK211" s="30">
        <v>44833</v>
      </c>
      <c r="AL211" s="30">
        <v>44923</v>
      </c>
      <c r="AM211" s="136" t="s">
        <v>18</v>
      </c>
      <c r="AN211" s="136" t="s">
        <v>18</v>
      </c>
      <c r="AO211" s="136" t="s">
        <v>18</v>
      </c>
      <c r="AP211" s="54" t="s">
        <v>18</v>
      </c>
      <c r="AQ211" s="54" t="s">
        <v>18</v>
      </c>
      <c r="AR211" s="54" t="s">
        <v>18</v>
      </c>
      <c r="AS211" s="54" t="s">
        <v>18</v>
      </c>
      <c r="AT211" s="54" t="s">
        <v>18</v>
      </c>
      <c r="AU211" s="53" t="s">
        <v>18</v>
      </c>
      <c r="AV211" s="53" t="s">
        <v>18</v>
      </c>
      <c r="AW211" s="53" t="s">
        <v>18</v>
      </c>
      <c r="AX211" s="53" t="s">
        <v>18</v>
      </c>
      <c r="AY211" s="53" t="s">
        <v>18</v>
      </c>
      <c r="AZ211" s="53" t="s">
        <v>18</v>
      </c>
      <c r="BA211" s="53" t="s">
        <v>18</v>
      </c>
      <c r="BB211" s="53" t="s">
        <v>18</v>
      </c>
      <c r="BC211" s="53" t="s">
        <v>18</v>
      </c>
      <c r="BD211" s="53" t="s">
        <v>18</v>
      </c>
      <c r="BE211" s="120"/>
      <c r="BF211" s="120"/>
      <c r="BG211" s="120"/>
      <c r="BH211" s="120"/>
      <c r="BI211" s="33" t="s">
        <v>19</v>
      </c>
      <c r="BJ211" s="33" t="s">
        <v>19</v>
      </c>
      <c r="BK211" s="33" t="s">
        <v>19</v>
      </c>
      <c r="BL211" s="33"/>
      <c r="BM211" s="122">
        <v>0.69</v>
      </c>
      <c r="BN211" s="56" t="s">
        <v>167</v>
      </c>
      <c r="BO211" s="56" t="s">
        <v>2020</v>
      </c>
      <c r="BP211" s="39">
        <v>45107</v>
      </c>
      <c r="BQ211" s="123" t="s">
        <v>169</v>
      </c>
      <c r="BR211" s="500"/>
      <c r="BS211" s="318" t="s">
        <v>266</v>
      </c>
      <c r="BT211" s="33"/>
      <c r="BU211" s="33"/>
      <c r="BV211" s="33"/>
      <c r="BW211" s="33"/>
      <c r="BX211" s="33"/>
      <c r="BY211" s="33">
        <v>1</v>
      </c>
      <c r="BZ211" s="33">
        <v>1</v>
      </c>
      <c r="CA211" s="33">
        <v>1</v>
      </c>
      <c r="CB211" s="33" t="s">
        <v>157</v>
      </c>
      <c r="CC211" s="33" t="s">
        <v>158</v>
      </c>
      <c r="CD211" s="376">
        <v>44923</v>
      </c>
      <c r="CE211" s="578" t="s">
        <v>31</v>
      </c>
    </row>
    <row r="212" spans="1:83">
      <c r="A212" s="571">
        <v>205</v>
      </c>
      <c r="B212" s="517"/>
      <c r="C212" s="65" t="s">
        <v>2021</v>
      </c>
      <c r="D212" s="33">
        <v>2022</v>
      </c>
      <c r="E212" s="33" t="s">
        <v>140</v>
      </c>
      <c r="F212" s="1" t="s">
        <v>2022</v>
      </c>
      <c r="G212" s="346" t="s">
        <v>2023</v>
      </c>
      <c r="H212" s="1" t="s">
        <v>143</v>
      </c>
      <c r="I212" s="1" t="s">
        <v>144</v>
      </c>
      <c r="J212" s="33" t="s">
        <v>145</v>
      </c>
      <c r="K212" s="33" t="s">
        <v>146</v>
      </c>
      <c r="L212" s="1" t="s">
        <v>1978</v>
      </c>
      <c r="M212" s="2" t="s">
        <v>544</v>
      </c>
      <c r="N212" s="1">
        <v>2189</v>
      </c>
      <c r="O212" s="14" t="s">
        <v>149</v>
      </c>
      <c r="P212" s="1">
        <v>1022348896</v>
      </c>
      <c r="Q212" s="1" t="s">
        <v>2024</v>
      </c>
      <c r="R212" s="1" t="s">
        <v>150</v>
      </c>
      <c r="S212" s="33" t="s">
        <v>2025</v>
      </c>
      <c r="T212" s="1">
        <v>3057863495</v>
      </c>
      <c r="U212" s="78" t="s">
        <v>2026</v>
      </c>
      <c r="V212" s="368">
        <v>13860000</v>
      </c>
      <c r="W212" s="118">
        <f t="shared" si="11"/>
        <v>4620000</v>
      </c>
      <c r="X212" s="118">
        <f t="shared" si="9"/>
        <v>154000</v>
      </c>
      <c r="Y212" s="354">
        <v>90</v>
      </c>
      <c r="Z212" s="354">
        <v>3</v>
      </c>
      <c r="AA212" s="36">
        <v>462</v>
      </c>
      <c r="AB212" s="37">
        <v>44830</v>
      </c>
      <c r="AC212" s="38">
        <v>55440000</v>
      </c>
      <c r="AD212" s="451">
        <v>610</v>
      </c>
      <c r="AE212" s="39">
        <v>44833</v>
      </c>
      <c r="AF212" s="98">
        <v>13860000</v>
      </c>
      <c r="AG212" s="29">
        <v>13860000</v>
      </c>
      <c r="AH212" s="313">
        <v>13860000</v>
      </c>
      <c r="AI212" s="327">
        <v>1</v>
      </c>
      <c r="AJ212" s="30">
        <v>44831</v>
      </c>
      <c r="AK212" s="30">
        <v>44833</v>
      </c>
      <c r="AL212" s="30">
        <v>44923</v>
      </c>
      <c r="AM212" s="136" t="s">
        <v>18</v>
      </c>
      <c r="AN212" s="136" t="s">
        <v>18</v>
      </c>
      <c r="AO212" s="136" t="s">
        <v>18</v>
      </c>
      <c r="AP212" s="54" t="s">
        <v>18</v>
      </c>
      <c r="AQ212" s="54" t="s">
        <v>18</v>
      </c>
      <c r="AR212" s="54" t="s">
        <v>18</v>
      </c>
      <c r="AS212" s="54" t="s">
        <v>18</v>
      </c>
      <c r="AT212" s="54" t="s">
        <v>18</v>
      </c>
      <c r="AU212" s="53" t="s">
        <v>18</v>
      </c>
      <c r="AV212" s="53" t="s">
        <v>18</v>
      </c>
      <c r="AW212" s="53" t="s">
        <v>18</v>
      </c>
      <c r="AX212" s="53" t="s">
        <v>18</v>
      </c>
      <c r="AY212" s="53" t="s">
        <v>18</v>
      </c>
      <c r="AZ212" s="53" t="s">
        <v>18</v>
      </c>
      <c r="BA212" s="53" t="s">
        <v>18</v>
      </c>
      <c r="BB212" s="53" t="s">
        <v>18</v>
      </c>
      <c r="BC212" s="53" t="s">
        <v>18</v>
      </c>
      <c r="BD212" s="53" t="s">
        <v>18</v>
      </c>
      <c r="BE212" s="120"/>
      <c r="BF212" s="120"/>
      <c r="BG212" s="120"/>
      <c r="BH212" s="120"/>
      <c r="BI212" s="33" t="s">
        <v>19</v>
      </c>
      <c r="BJ212" s="33" t="s">
        <v>19</v>
      </c>
      <c r="BK212" s="33" t="s">
        <v>19</v>
      </c>
      <c r="BL212" s="33"/>
      <c r="BM212" s="122">
        <v>0.69</v>
      </c>
      <c r="BN212" s="56" t="s">
        <v>180</v>
      </c>
      <c r="BO212" s="56" t="s">
        <v>2027</v>
      </c>
      <c r="BP212" s="39">
        <v>45117</v>
      </c>
      <c r="BQ212" s="123" t="s">
        <v>1520</v>
      </c>
      <c r="BR212" s="500"/>
      <c r="BS212" s="318" t="s">
        <v>922</v>
      </c>
      <c r="BT212" s="33"/>
      <c r="BU212" s="33"/>
      <c r="BV212" s="33"/>
      <c r="BW212" s="33"/>
      <c r="BX212" s="33"/>
      <c r="BY212" s="33">
        <v>1</v>
      </c>
      <c r="BZ212" s="33">
        <v>1</v>
      </c>
      <c r="CA212" s="33">
        <v>1</v>
      </c>
      <c r="CB212" s="33" t="s">
        <v>157</v>
      </c>
      <c r="CC212" s="33" t="s">
        <v>158</v>
      </c>
      <c r="CD212" s="376">
        <v>44923</v>
      </c>
      <c r="CE212" s="578" t="s">
        <v>31</v>
      </c>
    </row>
    <row r="213" spans="1:83">
      <c r="A213" s="571">
        <v>206</v>
      </c>
      <c r="B213" s="517"/>
      <c r="C213" s="65" t="s">
        <v>2028</v>
      </c>
      <c r="D213" s="33">
        <v>2022</v>
      </c>
      <c r="E213" s="33" t="s">
        <v>140</v>
      </c>
      <c r="F213" s="1" t="s">
        <v>2029</v>
      </c>
      <c r="G213" s="346" t="s">
        <v>2030</v>
      </c>
      <c r="H213" s="1" t="s">
        <v>143</v>
      </c>
      <c r="I213" s="1" t="s">
        <v>210</v>
      </c>
      <c r="J213" s="33" t="s">
        <v>145</v>
      </c>
      <c r="K213" s="33" t="s">
        <v>146</v>
      </c>
      <c r="L213" s="1" t="s">
        <v>2031</v>
      </c>
      <c r="M213" s="10" t="s">
        <v>1968</v>
      </c>
      <c r="N213" s="1">
        <v>2189</v>
      </c>
      <c r="O213" s="14" t="s">
        <v>149</v>
      </c>
      <c r="P213" s="77">
        <v>1031168565</v>
      </c>
      <c r="Q213" s="1" t="s">
        <v>2032</v>
      </c>
      <c r="R213" s="1" t="s">
        <v>150</v>
      </c>
      <c r="S213" s="77" t="s">
        <v>2033</v>
      </c>
      <c r="T213" s="77">
        <v>3134600974</v>
      </c>
      <c r="U213" s="78" t="s">
        <v>2034</v>
      </c>
      <c r="V213" s="368">
        <v>7380000</v>
      </c>
      <c r="W213" s="118">
        <f t="shared" si="11"/>
        <v>2460000</v>
      </c>
      <c r="X213" s="118">
        <f t="shared" si="9"/>
        <v>82000</v>
      </c>
      <c r="Y213" s="354">
        <v>90</v>
      </c>
      <c r="Z213" s="354">
        <v>3</v>
      </c>
      <c r="AA213" s="36">
        <v>461</v>
      </c>
      <c r="AB213" s="37">
        <v>44830</v>
      </c>
      <c r="AC213" s="38">
        <v>7380000</v>
      </c>
      <c r="AD213" s="451">
        <v>609</v>
      </c>
      <c r="AE213" s="39">
        <v>44832</v>
      </c>
      <c r="AF213" s="98">
        <v>7380000</v>
      </c>
      <c r="AG213" s="29">
        <v>7380000</v>
      </c>
      <c r="AH213" s="313">
        <v>7380000</v>
      </c>
      <c r="AI213" s="327">
        <v>1</v>
      </c>
      <c r="AJ213" s="30">
        <v>44831</v>
      </c>
      <c r="AK213" s="30">
        <v>44833</v>
      </c>
      <c r="AL213" s="30">
        <v>44923</v>
      </c>
      <c r="AM213" s="136" t="s">
        <v>18</v>
      </c>
      <c r="AN213" s="136" t="s">
        <v>18</v>
      </c>
      <c r="AO213" s="136" t="s">
        <v>18</v>
      </c>
      <c r="AP213" s="54" t="s">
        <v>18</v>
      </c>
      <c r="AQ213" s="54" t="s">
        <v>18</v>
      </c>
      <c r="AR213" s="54" t="s">
        <v>18</v>
      </c>
      <c r="AS213" s="54" t="s">
        <v>18</v>
      </c>
      <c r="AT213" s="54" t="s">
        <v>18</v>
      </c>
      <c r="AU213" s="53" t="s">
        <v>18</v>
      </c>
      <c r="AV213" s="53" t="s">
        <v>18</v>
      </c>
      <c r="AW213" s="53" t="s">
        <v>18</v>
      </c>
      <c r="AX213" s="53" t="s">
        <v>18</v>
      </c>
      <c r="AY213" s="53" t="s">
        <v>18</v>
      </c>
      <c r="AZ213" s="53" t="s">
        <v>18</v>
      </c>
      <c r="BA213" s="53" t="s">
        <v>18</v>
      </c>
      <c r="BB213" s="53" t="s">
        <v>18</v>
      </c>
      <c r="BC213" s="53" t="s">
        <v>18</v>
      </c>
      <c r="BD213" s="53" t="s">
        <v>18</v>
      </c>
      <c r="BE213" s="120"/>
      <c r="BF213" s="120"/>
      <c r="BG213" s="120"/>
      <c r="BH213" s="120"/>
      <c r="BI213" s="33" t="s">
        <v>19</v>
      </c>
      <c r="BJ213" s="33" t="s">
        <v>19</v>
      </c>
      <c r="BK213" s="33" t="s">
        <v>19</v>
      </c>
      <c r="BL213" s="33"/>
      <c r="BM213" s="122">
        <v>0.69</v>
      </c>
      <c r="BN213" s="36" t="s">
        <v>203</v>
      </c>
      <c r="BO213" s="56" t="s">
        <v>2035</v>
      </c>
      <c r="BP213" s="39">
        <v>45139</v>
      </c>
      <c r="BQ213" s="123" t="s">
        <v>1520</v>
      </c>
      <c r="BR213" s="500"/>
      <c r="BS213" s="318" t="s">
        <v>266</v>
      </c>
      <c r="BT213" s="33"/>
      <c r="BU213" s="33"/>
      <c r="BV213" s="33"/>
      <c r="BW213" s="33"/>
      <c r="BX213" s="33"/>
      <c r="BY213" s="33">
        <v>1</v>
      </c>
      <c r="BZ213" s="33">
        <v>1</v>
      </c>
      <c r="CA213" s="33">
        <v>1</v>
      </c>
      <c r="CB213" s="33" t="s">
        <v>157</v>
      </c>
      <c r="CC213" s="33" t="s">
        <v>158</v>
      </c>
      <c r="CD213" s="376">
        <v>44923</v>
      </c>
      <c r="CE213" s="578" t="s">
        <v>31</v>
      </c>
    </row>
    <row r="214" spans="1:83">
      <c r="A214" s="571">
        <v>207</v>
      </c>
      <c r="B214" s="517"/>
      <c r="C214" s="87" t="s">
        <v>2036</v>
      </c>
      <c r="D214" s="87" t="s">
        <v>2036</v>
      </c>
      <c r="E214" s="87" t="s">
        <v>2036</v>
      </c>
      <c r="F214" s="87" t="s">
        <v>2036</v>
      </c>
      <c r="G214" s="87" t="s">
        <v>2036</v>
      </c>
      <c r="H214" s="87" t="s">
        <v>2036</v>
      </c>
      <c r="I214" s="87"/>
      <c r="J214" s="87" t="s">
        <v>2036</v>
      </c>
      <c r="K214" s="87" t="s">
        <v>2036</v>
      </c>
      <c r="L214" s="87" t="s">
        <v>2036</v>
      </c>
      <c r="M214" s="87" t="s">
        <v>2036</v>
      </c>
      <c r="N214" s="87" t="s">
        <v>2036</v>
      </c>
      <c r="O214" s="87"/>
      <c r="P214" s="87" t="s">
        <v>2036</v>
      </c>
      <c r="Q214" s="87" t="s">
        <v>2036</v>
      </c>
      <c r="R214" s="87" t="s">
        <v>2036</v>
      </c>
      <c r="S214" s="87" t="s">
        <v>2036</v>
      </c>
      <c r="T214" s="87" t="s">
        <v>2036</v>
      </c>
      <c r="U214" s="87" t="s">
        <v>2036</v>
      </c>
      <c r="V214" s="87" t="s">
        <v>2036</v>
      </c>
      <c r="W214" s="87" t="s">
        <v>2036</v>
      </c>
      <c r="X214" s="134" t="s">
        <v>2037</v>
      </c>
      <c r="Y214" s="87" t="s">
        <v>2036</v>
      </c>
      <c r="Z214" s="87" t="s">
        <v>2036</v>
      </c>
      <c r="AA214" s="87" t="s">
        <v>2036</v>
      </c>
      <c r="AB214" s="88" t="s">
        <v>2036</v>
      </c>
      <c r="AC214" s="87" t="s">
        <v>2036</v>
      </c>
      <c r="AD214" s="457" t="s">
        <v>2036</v>
      </c>
      <c r="AE214" s="87" t="s">
        <v>2036</v>
      </c>
      <c r="AF214" s="87" t="s">
        <v>2036</v>
      </c>
      <c r="AG214" s="87" t="s">
        <v>2036</v>
      </c>
      <c r="AH214" s="87" t="s">
        <v>2036</v>
      </c>
      <c r="AI214" s="87" t="s">
        <v>2036</v>
      </c>
      <c r="AJ214" s="87" t="s">
        <v>2036</v>
      </c>
      <c r="AK214" s="88" t="s">
        <v>2036</v>
      </c>
      <c r="AL214" s="88" t="s">
        <v>2036</v>
      </c>
      <c r="AM214" s="87" t="s">
        <v>2036</v>
      </c>
      <c r="AN214" s="87" t="s">
        <v>2036</v>
      </c>
      <c r="AO214" s="87" t="s">
        <v>2036</v>
      </c>
      <c r="AP214" s="87" t="s">
        <v>2036</v>
      </c>
      <c r="AQ214" s="87" t="s">
        <v>2036</v>
      </c>
      <c r="AR214" s="87" t="s">
        <v>2036</v>
      </c>
      <c r="AS214" s="87" t="s">
        <v>2036</v>
      </c>
      <c r="AT214" s="87" t="s">
        <v>2036</v>
      </c>
      <c r="AU214" s="87" t="s">
        <v>2036</v>
      </c>
      <c r="AV214" s="87" t="s">
        <v>2036</v>
      </c>
      <c r="AW214" s="87" t="s">
        <v>2036</v>
      </c>
      <c r="AX214" s="87" t="s">
        <v>2036</v>
      </c>
      <c r="AY214" s="87" t="s">
        <v>2036</v>
      </c>
      <c r="AZ214" s="87" t="s">
        <v>2036</v>
      </c>
      <c r="BA214" s="87" t="s">
        <v>2036</v>
      </c>
      <c r="BB214" s="87" t="s">
        <v>2036</v>
      </c>
      <c r="BC214" s="87" t="s">
        <v>2036</v>
      </c>
      <c r="BD214" s="87" t="s">
        <v>2036</v>
      </c>
      <c r="BE214" s="87" t="s">
        <v>2037</v>
      </c>
      <c r="BF214" s="87" t="s">
        <v>2037</v>
      </c>
      <c r="BG214" s="87" t="s">
        <v>2037</v>
      </c>
      <c r="BH214" s="87" t="s">
        <v>2037</v>
      </c>
      <c r="BI214" s="87" t="s">
        <v>2036</v>
      </c>
      <c r="BJ214" s="87" t="s">
        <v>2036</v>
      </c>
      <c r="BK214" s="87" t="s">
        <v>2036</v>
      </c>
      <c r="BL214" s="87" t="s">
        <v>2036</v>
      </c>
      <c r="BM214" s="87" t="s">
        <v>2036</v>
      </c>
      <c r="BN214" s="134" t="s">
        <v>2036</v>
      </c>
      <c r="BO214" s="134" t="s">
        <v>2036</v>
      </c>
      <c r="BP214" s="134" t="s">
        <v>2036</v>
      </c>
      <c r="BQ214" s="134" t="s">
        <v>2037</v>
      </c>
      <c r="BR214" s="506"/>
      <c r="BS214" s="134" t="s">
        <v>2037</v>
      </c>
      <c r="BT214" s="134" t="s">
        <v>2037</v>
      </c>
      <c r="BU214" s="134"/>
      <c r="BV214" s="134"/>
      <c r="BW214" s="134"/>
      <c r="BX214" s="134"/>
      <c r="BY214" s="134" t="s">
        <v>2037</v>
      </c>
      <c r="BZ214" s="134" t="s">
        <v>2037</v>
      </c>
      <c r="CA214" s="134" t="s">
        <v>2037</v>
      </c>
      <c r="CB214" s="134" t="s">
        <v>2037</v>
      </c>
      <c r="CC214" s="134" t="s">
        <v>2037</v>
      </c>
      <c r="CD214" s="134" t="s">
        <v>2037</v>
      </c>
      <c r="CE214" s="576" t="s">
        <v>2037</v>
      </c>
    </row>
    <row r="215" spans="1:83" ht="36">
      <c r="A215" s="571">
        <v>208</v>
      </c>
      <c r="B215" s="517"/>
      <c r="C215" s="65" t="s">
        <v>2038</v>
      </c>
      <c r="D215" s="33">
        <v>2022</v>
      </c>
      <c r="E215" s="33" t="s">
        <v>140</v>
      </c>
      <c r="F215" s="1" t="s">
        <v>2039</v>
      </c>
      <c r="G215" s="392" t="s">
        <v>2040</v>
      </c>
      <c r="H215" s="1" t="s">
        <v>143</v>
      </c>
      <c r="I215" s="1" t="s">
        <v>144</v>
      </c>
      <c r="J215" s="33" t="s">
        <v>145</v>
      </c>
      <c r="K215" s="33" t="s">
        <v>146</v>
      </c>
      <c r="L215" s="1" t="s">
        <v>1978</v>
      </c>
      <c r="M215" s="2" t="s">
        <v>544</v>
      </c>
      <c r="N215" s="1">
        <v>2189</v>
      </c>
      <c r="O215" s="14" t="s">
        <v>149</v>
      </c>
      <c r="P215" s="77">
        <v>53029627</v>
      </c>
      <c r="Q215" s="1" t="s">
        <v>628</v>
      </c>
      <c r="R215" s="1" t="s">
        <v>150</v>
      </c>
      <c r="S215" s="403" t="s">
        <v>2041</v>
      </c>
      <c r="T215" s="77">
        <v>4718757</v>
      </c>
      <c r="U215" s="346" t="s">
        <v>2042</v>
      </c>
      <c r="V215" s="368">
        <v>13860000</v>
      </c>
      <c r="W215" s="118">
        <f>(V215/Z215)</f>
        <v>4620000</v>
      </c>
      <c r="X215" s="118">
        <f t="shared" ref="X215:X272" si="12">(V215/Y215)</f>
        <v>154000</v>
      </c>
      <c r="Y215" s="354">
        <v>90</v>
      </c>
      <c r="Z215" s="354">
        <v>3</v>
      </c>
      <c r="AA215" s="36">
        <v>462</v>
      </c>
      <c r="AB215" s="37">
        <v>44830</v>
      </c>
      <c r="AC215" s="38">
        <v>55440000</v>
      </c>
      <c r="AD215" s="451">
        <v>612</v>
      </c>
      <c r="AE215" s="39">
        <v>44833</v>
      </c>
      <c r="AF215" s="98">
        <v>13860000</v>
      </c>
      <c r="AG215" s="29">
        <v>13860000</v>
      </c>
      <c r="AH215" s="313">
        <v>13860000</v>
      </c>
      <c r="AI215" s="327">
        <v>1</v>
      </c>
      <c r="AJ215" s="30">
        <v>44832</v>
      </c>
      <c r="AK215" s="30">
        <v>44834</v>
      </c>
      <c r="AL215" s="30">
        <v>44924</v>
      </c>
      <c r="AM215" s="136" t="s">
        <v>18</v>
      </c>
      <c r="AN215" s="136" t="s">
        <v>18</v>
      </c>
      <c r="AO215" s="136" t="s">
        <v>18</v>
      </c>
      <c r="AP215" s="54" t="s">
        <v>18</v>
      </c>
      <c r="AQ215" s="54" t="s">
        <v>18</v>
      </c>
      <c r="AR215" s="54" t="s">
        <v>18</v>
      </c>
      <c r="AS215" s="54" t="s">
        <v>18</v>
      </c>
      <c r="AT215" s="54" t="s">
        <v>18</v>
      </c>
      <c r="AU215" s="53" t="s">
        <v>18</v>
      </c>
      <c r="AV215" s="53" t="s">
        <v>18</v>
      </c>
      <c r="AW215" s="53" t="s">
        <v>18</v>
      </c>
      <c r="AX215" s="53" t="s">
        <v>18</v>
      </c>
      <c r="AY215" s="53" t="s">
        <v>18</v>
      </c>
      <c r="AZ215" s="53" t="s">
        <v>18</v>
      </c>
      <c r="BA215" s="53" t="s">
        <v>18</v>
      </c>
      <c r="BB215" s="53" t="s">
        <v>18</v>
      </c>
      <c r="BC215" s="53" t="s">
        <v>18</v>
      </c>
      <c r="BD215" s="53" t="s">
        <v>18</v>
      </c>
      <c r="BE215" s="120"/>
      <c r="BF215" s="120"/>
      <c r="BG215" s="120"/>
      <c r="BH215" s="120"/>
      <c r="BI215" s="33" t="s">
        <v>19</v>
      </c>
      <c r="BJ215" s="33" t="s">
        <v>19</v>
      </c>
      <c r="BK215" s="33" t="s">
        <v>19</v>
      </c>
      <c r="BL215" s="33"/>
      <c r="BM215" s="122">
        <v>1</v>
      </c>
      <c r="BN215" s="56" t="s">
        <v>167</v>
      </c>
      <c r="BO215" s="56" t="s">
        <v>2043</v>
      </c>
      <c r="BP215" s="39">
        <v>45107</v>
      </c>
      <c r="BQ215" s="123" t="s">
        <v>1520</v>
      </c>
      <c r="BR215" s="500"/>
      <c r="BS215" s="2" t="s">
        <v>1866</v>
      </c>
      <c r="BT215" s="33"/>
      <c r="BU215" s="33"/>
      <c r="BV215" s="33"/>
      <c r="BW215" s="33"/>
      <c r="BX215" s="33"/>
      <c r="BY215" s="33">
        <v>1</v>
      </c>
      <c r="BZ215" s="33">
        <v>1</v>
      </c>
      <c r="CA215" s="33">
        <v>1</v>
      </c>
      <c r="CB215" s="33" t="s">
        <v>157</v>
      </c>
      <c r="CC215" s="33" t="s">
        <v>158</v>
      </c>
      <c r="CD215" s="376">
        <v>44924</v>
      </c>
      <c r="CE215" s="578" t="s">
        <v>31</v>
      </c>
    </row>
    <row r="216" spans="1:83">
      <c r="A216" s="571">
        <v>209</v>
      </c>
      <c r="B216" s="517"/>
      <c r="C216" s="65" t="s">
        <v>2044</v>
      </c>
      <c r="D216" s="33">
        <v>2022</v>
      </c>
      <c r="E216" s="33" t="s">
        <v>140</v>
      </c>
      <c r="F216" s="1" t="s">
        <v>2045</v>
      </c>
      <c r="G216" s="392" t="s">
        <v>2046</v>
      </c>
      <c r="H216" s="1" t="s">
        <v>143</v>
      </c>
      <c r="I216" s="1" t="s">
        <v>144</v>
      </c>
      <c r="J216" s="33" t="s">
        <v>145</v>
      </c>
      <c r="K216" s="33" t="s">
        <v>146</v>
      </c>
      <c r="L216" s="1" t="s">
        <v>2047</v>
      </c>
      <c r="M216" s="10" t="s">
        <v>1219</v>
      </c>
      <c r="N216" s="1">
        <v>2189</v>
      </c>
      <c r="O216" s="14" t="s">
        <v>149</v>
      </c>
      <c r="P216" s="77">
        <v>19141749</v>
      </c>
      <c r="Q216" s="1" t="s">
        <v>2048</v>
      </c>
      <c r="R216" s="1" t="s">
        <v>150</v>
      </c>
      <c r="S216" s="33" t="s">
        <v>2049</v>
      </c>
      <c r="T216" s="77">
        <v>3115988800</v>
      </c>
      <c r="U216" s="346" t="s">
        <v>2050</v>
      </c>
      <c r="V216" s="368">
        <v>13860000</v>
      </c>
      <c r="W216" s="118">
        <f>(V216/Z216)</f>
        <v>4620000</v>
      </c>
      <c r="X216" s="118">
        <f t="shared" si="12"/>
        <v>154000</v>
      </c>
      <c r="Y216" s="354">
        <v>90</v>
      </c>
      <c r="Z216" s="354">
        <v>3</v>
      </c>
      <c r="AA216" s="36">
        <v>457</v>
      </c>
      <c r="AB216" s="37">
        <v>44826</v>
      </c>
      <c r="AC216" s="38">
        <v>41580000</v>
      </c>
      <c r="AD216" s="451">
        <v>611</v>
      </c>
      <c r="AE216" s="39">
        <v>44833</v>
      </c>
      <c r="AF216" s="98">
        <v>13860000</v>
      </c>
      <c r="AG216" s="29">
        <v>13860000</v>
      </c>
      <c r="AH216" s="313">
        <v>13860000</v>
      </c>
      <c r="AI216" s="327">
        <v>1</v>
      </c>
      <c r="AJ216" s="30">
        <v>44832</v>
      </c>
      <c r="AK216" s="30">
        <v>44834</v>
      </c>
      <c r="AL216" s="30">
        <v>44924</v>
      </c>
      <c r="AM216" s="136" t="s">
        <v>18</v>
      </c>
      <c r="AN216" s="136" t="s">
        <v>18</v>
      </c>
      <c r="AO216" s="136" t="s">
        <v>18</v>
      </c>
      <c r="AP216" s="54" t="s">
        <v>18</v>
      </c>
      <c r="AQ216" s="54" t="s">
        <v>18</v>
      </c>
      <c r="AR216" s="54" t="s">
        <v>18</v>
      </c>
      <c r="AS216" s="54" t="s">
        <v>18</v>
      </c>
      <c r="AT216" s="54" t="s">
        <v>18</v>
      </c>
      <c r="AU216" s="53" t="s">
        <v>18</v>
      </c>
      <c r="AV216" s="53" t="s">
        <v>18</v>
      </c>
      <c r="AW216" s="53" t="s">
        <v>18</v>
      </c>
      <c r="AX216" s="53" t="s">
        <v>18</v>
      </c>
      <c r="AY216" s="53" t="s">
        <v>18</v>
      </c>
      <c r="AZ216" s="53" t="s">
        <v>18</v>
      </c>
      <c r="BA216" s="53" t="s">
        <v>18</v>
      </c>
      <c r="BB216" s="53" t="s">
        <v>18</v>
      </c>
      <c r="BC216" s="53" t="s">
        <v>18</v>
      </c>
      <c r="BD216" s="53" t="s">
        <v>18</v>
      </c>
      <c r="BE216" s="120"/>
      <c r="BF216" s="120"/>
      <c r="BG216" s="120"/>
      <c r="BH216" s="120"/>
      <c r="BI216" s="33" t="s">
        <v>19</v>
      </c>
      <c r="BJ216" s="33" t="s">
        <v>19</v>
      </c>
      <c r="BK216" s="33" t="s">
        <v>19</v>
      </c>
      <c r="BL216" s="33"/>
      <c r="BM216" s="122">
        <v>0.68</v>
      </c>
      <c r="BN216" s="56" t="s">
        <v>167</v>
      </c>
      <c r="BO216" s="56" t="s">
        <v>2051</v>
      </c>
      <c r="BP216" s="39">
        <v>45105</v>
      </c>
      <c r="BQ216" s="123" t="s">
        <v>2052</v>
      </c>
      <c r="BR216" s="500"/>
      <c r="BS216" s="33" t="s">
        <v>182</v>
      </c>
      <c r="BT216" s="33"/>
      <c r="BU216" s="33"/>
      <c r="BV216" s="33"/>
      <c r="BW216" s="33"/>
      <c r="BX216" s="33"/>
      <c r="BY216" s="33">
        <v>1</v>
      </c>
      <c r="BZ216" s="33">
        <v>1</v>
      </c>
      <c r="CA216" s="33">
        <v>1</v>
      </c>
      <c r="CB216" s="33" t="s">
        <v>157</v>
      </c>
      <c r="CC216" s="33" t="s">
        <v>158</v>
      </c>
      <c r="CD216" s="376">
        <v>44924</v>
      </c>
      <c r="CE216" s="578" t="s">
        <v>31</v>
      </c>
    </row>
    <row r="217" spans="1:83">
      <c r="A217" s="571">
        <v>210</v>
      </c>
      <c r="B217" s="517"/>
      <c r="C217" s="65" t="s">
        <v>2053</v>
      </c>
      <c r="D217" s="33">
        <v>2022</v>
      </c>
      <c r="E217" s="33" t="s">
        <v>140</v>
      </c>
      <c r="F217" s="1" t="s">
        <v>2054</v>
      </c>
      <c r="G217" s="346" t="s">
        <v>2055</v>
      </c>
      <c r="H217" s="1" t="s">
        <v>143</v>
      </c>
      <c r="I217" s="1" t="s">
        <v>144</v>
      </c>
      <c r="J217" s="33" t="s">
        <v>145</v>
      </c>
      <c r="K217" s="33" t="s">
        <v>146</v>
      </c>
      <c r="L217" s="1" t="s">
        <v>2010</v>
      </c>
      <c r="M217" s="10" t="s">
        <v>2056</v>
      </c>
      <c r="N217" s="1">
        <v>2198</v>
      </c>
      <c r="O217" s="14" t="s">
        <v>149</v>
      </c>
      <c r="P217" s="77">
        <v>1022389101</v>
      </c>
      <c r="Q217" s="1" t="s">
        <v>2057</v>
      </c>
      <c r="R217" s="1" t="s">
        <v>150</v>
      </c>
      <c r="S217" s="77" t="s">
        <v>2058</v>
      </c>
      <c r="T217" s="77">
        <v>3123967922</v>
      </c>
      <c r="U217" s="346" t="s">
        <v>2059</v>
      </c>
      <c r="V217" s="368">
        <v>13552000</v>
      </c>
      <c r="W217" s="118">
        <f>(V217/3)</f>
        <v>4517333.333333333</v>
      </c>
      <c r="X217" s="118">
        <f t="shared" si="12"/>
        <v>154000</v>
      </c>
      <c r="Y217" s="354">
        <v>88</v>
      </c>
      <c r="Z217" s="354" t="s">
        <v>2060</v>
      </c>
      <c r="AA217" s="36">
        <v>463</v>
      </c>
      <c r="AB217" s="37">
        <v>44830</v>
      </c>
      <c r="AC217" s="38">
        <v>27720000</v>
      </c>
      <c r="AD217" s="451">
        <v>614</v>
      </c>
      <c r="AE217" s="39">
        <v>44837</v>
      </c>
      <c r="AF217" s="98">
        <v>13552000</v>
      </c>
      <c r="AG217" s="29">
        <v>13552000</v>
      </c>
      <c r="AH217" s="118">
        <v>13552000</v>
      </c>
      <c r="AI217" s="327">
        <v>1</v>
      </c>
      <c r="AJ217" s="30">
        <v>44834</v>
      </c>
      <c r="AK217" s="82">
        <v>44837</v>
      </c>
      <c r="AL217" s="30">
        <v>44926</v>
      </c>
      <c r="AM217" s="136" t="s">
        <v>18</v>
      </c>
      <c r="AN217" s="136" t="s">
        <v>18</v>
      </c>
      <c r="AO217" s="136" t="s">
        <v>18</v>
      </c>
      <c r="AP217" s="54" t="s">
        <v>18</v>
      </c>
      <c r="AQ217" s="54" t="s">
        <v>18</v>
      </c>
      <c r="AR217" s="54" t="s">
        <v>18</v>
      </c>
      <c r="AS217" s="54" t="s">
        <v>18</v>
      </c>
      <c r="AT217" s="54" t="s">
        <v>18</v>
      </c>
      <c r="AU217" s="53" t="s">
        <v>18</v>
      </c>
      <c r="AV217" s="53" t="s">
        <v>18</v>
      </c>
      <c r="AW217" s="53" t="s">
        <v>18</v>
      </c>
      <c r="AX217" s="53" t="s">
        <v>18</v>
      </c>
      <c r="AY217" s="53" t="s">
        <v>18</v>
      </c>
      <c r="AZ217" s="53" t="s">
        <v>18</v>
      </c>
      <c r="BA217" s="53" t="s">
        <v>18</v>
      </c>
      <c r="BB217" s="53" t="s">
        <v>18</v>
      </c>
      <c r="BC217" s="53" t="s">
        <v>18</v>
      </c>
      <c r="BD217" s="53" t="s">
        <v>18</v>
      </c>
      <c r="BE217" s="120"/>
      <c r="BF217" s="120"/>
      <c r="BG217" s="120"/>
      <c r="BH217" s="120"/>
      <c r="BI217" s="33" t="s">
        <v>19</v>
      </c>
      <c r="BJ217" s="33" t="s">
        <v>19</v>
      </c>
      <c r="BK217" s="33" t="s">
        <v>19</v>
      </c>
      <c r="BL217" s="33"/>
      <c r="BM217" s="122">
        <v>0.32</v>
      </c>
      <c r="BN217" s="36" t="s">
        <v>203</v>
      </c>
      <c r="BO217" s="56" t="s">
        <v>2061</v>
      </c>
      <c r="BP217" s="39">
        <v>45117</v>
      </c>
      <c r="BQ217" s="123" t="s">
        <v>506</v>
      </c>
      <c r="BR217" s="500"/>
      <c r="BS217" s="318" t="s">
        <v>922</v>
      </c>
      <c r="BT217" s="33"/>
      <c r="BU217" s="33"/>
      <c r="BV217" s="33"/>
      <c r="BW217" s="33"/>
      <c r="BX217" s="33"/>
      <c r="BY217" s="33">
        <v>1</v>
      </c>
      <c r="BZ217" s="33">
        <v>1</v>
      </c>
      <c r="CA217" s="33">
        <v>1</v>
      </c>
      <c r="CB217" s="33" t="s">
        <v>157</v>
      </c>
      <c r="CC217" s="33" t="s">
        <v>158</v>
      </c>
      <c r="CD217" s="376">
        <v>44926</v>
      </c>
      <c r="CE217" s="578" t="s">
        <v>31</v>
      </c>
    </row>
    <row r="218" spans="1:83">
      <c r="A218" s="571">
        <v>211</v>
      </c>
      <c r="B218" s="517"/>
      <c r="C218" s="65" t="s">
        <v>2062</v>
      </c>
      <c r="D218" s="33">
        <v>2022</v>
      </c>
      <c r="E218" s="33" t="s">
        <v>140</v>
      </c>
      <c r="F218" s="1" t="s">
        <v>2063</v>
      </c>
      <c r="G218" s="346" t="s">
        <v>2064</v>
      </c>
      <c r="H218" s="1" t="s">
        <v>143</v>
      </c>
      <c r="I218" s="1" t="s">
        <v>144</v>
      </c>
      <c r="J218" s="33" t="s">
        <v>145</v>
      </c>
      <c r="K218" s="33" t="s">
        <v>146</v>
      </c>
      <c r="L218" s="1" t="s">
        <v>2065</v>
      </c>
      <c r="M218" s="10" t="s">
        <v>212</v>
      </c>
      <c r="N218" s="1">
        <v>2198</v>
      </c>
      <c r="O218" s="14" t="s">
        <v>149</v>
      </c>
      <c r="P218" s="77">
        <v>1073682219</v>
      </c>
      <c r="Q218" s="1" t="s">
        <v>2066</v>
      </c>
      <c r="R218" s="1" t="s">
        <v>150</v>
      </c>
      <c r="S218" s="77" t="s">
        <v>2067</v>
      </c>
      <c r="T218" s="77">
        <v>3003552612</v>
      </c>
      <c r="U218" s="374" t="s">
        <v>2068</v>
      </c>
      <c r="V218" s="368">
        <v>13244000</v>
      </c>
      <c r="W218" s="118">
        <f>(V218/3)</f>
        <v>4414666.666666667</v>
      </c>
      <c r="X218" s="118">
        <f t="shared" si="12"/>
        <v>154000</v>
      </c>
      <c r="Y218" s="354">
        <v>86</v>
      </c>
      <c r="Z218" s="354" t="s">
        <v>2069</v>
      </c>
      <c r="AA218" s="36">
        <v>466</v>
      </c>
      <c r="AB218" s="37">
        <v>44830</v>
      </c>
      <c r="AC218" s="38">
        <v>13860000</v>
      </c>
      <c r="AD218" s="450">
        <v>615</v>
      </c>
      <c r="AE218" s="39">
        <v>44839</v>
      </c>
      <c r="AF218" s="98">
        <v>13244000</v>
      </c>
      <c r="AG218" s="29">
        <v>13244000</v>
      </c>
      <c r="AH218" s="118"/>
      <c r="AI218" s="118"/>
      <c r="AJ218" s="30">
        <v>44838</v>
      </c>
      <c r="AK218" s="30">
        <v>44839</v>
      </c>
      <c r="AL218" s="30">
        <v>44926</v>
      </c>
      <c r="AM218" s="136" t="s">
        <v>18</v>
      </c>
      <c r="AN218" s="136" t="s">
        <v>18</v>
      </c>
      <c r="AO218" s="136" t="s">
        <v>18</v>
      </c>
      <c r="AP218" s="54" t="s">
        <v>18</v>
      </c>
      <c r="AQ218" s="54" t="s">
        <v>18</v>
      </c>
      <c r="AR218" s="54" t="s">
        <v>18</v>
      </c>
      <c r="AS218" s="54" t="s">
        <v>18</v>
      </c>
      <c r="AT218" s="54" t="s">
        <v>18</v>
      </c>
      <c r="AU218" s="53" t="s">
        <v>18</v>
      </c>
      <c r="AV218" s="53" t="s">
        <v>18</v>
      </c>
      <c r="AW218" s="53" t="s">
        <v>18</v>
      </c>
      <c r="AX218" s="53" t="s">
        <v>18</v>
      </c>
      <c r="AY218" s="53" t="s">
        <v>18</v>
      </c>
      <c r="AZ218" s="53" t="s">
        <v>18</v>
      </c>
      <c r="BA218" s="53" t="s">
        <v>18</v>
      </c>
      <c r="BB218" s="53" t="s">
        <v>18</v>
      </c>
      <c r="BC218" s="53" t="s">
        <v>18</v>
      </c>
      <c r="BD218" s="53" t="s">
        <v>18</v>
      </c>
      <c r="BE218" s="120"/>
      <c r="BF218" s="120"/>
      <c r="BG218" s="120"/>
      <c r="BH218" s="120"/>
      <c r="BI218" s="33" t="s">
        <v>19</v>
      </c>
      <c r="BJ218" s="33" t="s">
        <v>19</v>
      </c>
      <c r="BK218" s="33" t="s">
        <v>19</v>
      </c>
      <c r="BL218" s="33"/>
      <c r="BM218" s="122">
        <v>0</v>
      </c>
      <c r="BN218" s="56" t="s">
        <v>167</v>
      </c>
      <c r="BO218" s="56" t="s">
        <v>2070</v>
      </c>
      <c r="BP218" s="39">
        <v>45107</v>
      </c>
      <c r="BQ218" s="123" t="s">
        <v>2071</v>
      </c>
      <c r="BR218" s="500"/>
      <c r="BS218" s="318" t="s">
        <v>1906</v>
      </c>
      <c r="BT218" s="33"/>
      <c r="BU218" s="33"/>
      <c r="BV218" s="33"/>
      <c r="BW218" s="33"/>
      <c r="BX218" s="33"/>
      <c r="BY218" s="33">
        <v>1</v>
      </c>
      <c r="BZ218" s="33">
        <v>1</v>
      </c>
      <c r="CA218" s="33">
        <v>1</v>
      </c>
      <c r="CB218" s="33" t="s">
        <v>157</v>
      </c>
      <c r="CC218" s="33" t="s">
        <v>158</v>
      </c>
      <c r="CD218" s="376">
        <v>44926</v>
      </c>
      <c r="CE218" s="578" t="s">
        <v>2072</v>
      </c>
    </row>
    <row r="219" spans="1:83">
      <c r="A219" s="571">
        <v>212</v>
      </c>
      <c r="B219" s="517"/>
      <c r="C219" s="65" t="s">
        <v>2073</v>
      </c>
      <c r="D219" s="33">
        <v>2022</v>
      </c>
      <c r="E219" s="33" t="s">
        <v>140</v>
      </c>
      <c r="F219" s="1" t="s">
        <v>2074</v>
      </c>
      <c r="G219" s="346" t="s">
        <v>2075</v>
      </c>
      <c r="H219" s="1" t="s">
        <v>143</v>
      </c>
      <c r="I219" s="1" t="s">
        <v>144</v>
      </c>
      <c r="J219" s="33" t="s">
        <v>145</v>
      </c>
      <c r="K219" s="33" t="s">
        <v>146</v>
      </c>
      <c r="L219" s="1" t="s">
        <v>2076</v>
      </c>
      <c r="M219" s="10" t="s">
        <v>1968</v>
      </c>
      <c r="N219" s="1">
        <v>2189</v>
      </c>
      <c r="O219" s="14" t="s">
        <v>149</v>
      </c>
      <c r="P219" s="77">
        <v>1085271413</v>
      </c>
      <c r="Q219" s="1" t="s">
        <v>2077</v>
      </c>
      <c r="R219" s="1" t="s">
        <v>150</v>
      </c>
      <c r="S219" s="77" t="s">
        <v>2078</v>
      </c>
      <c r="T219" s="77">
        <v>3504612286</v>
      </c>
      <c r="U219" s="374" t="s">
        <v>2079</v>
      </c>
      <c r="V219" s="368">
        <v>12936000</v>
      </c>
      <c r="W219" s="118">
        <f>(V219/3)</f>
        <v>4312000</v>
      </c>
      <c r="X219" s="118">
        <f t="shared" si="12"/>
        <v>154000</v>
      </c>
      <c r="Y219" s="354">
        <v>84</v>
      </c>
      <c r="Z219" s="354" t="s">
        <v>2080</v>
      </c>
      <c r="AA219" s="36">
        <v>457</v>
      </c>
      <c r="AB219" s="37">
        <v>44826</v>
      </c>
      <c r="AC219" s="38">
        <v>41580000</v>
      </c>
      <c r="AD219" s="450">
        <v>617</v>
      </c>
      <c r="AE219" s="39">
        <v>44841</v>
      </c>
      <c r="AF219" s="98">
        <v>12936000</v>
      </c>
      <c r="AG219" s="29">
        <v>12936000</v>
      </c>
      <c r="AH219" s="118">
        <v>12936000</v>
      </c>
      <c r="AI219" s="327">
        <v>1</v>
      </c>
      <c r="AJ219" s="30">
        <v>44839</v>
      </c>
      <c r="AK219" s="30">
        <v>44841</v>
      </c>
      <c r="AL219" s="30">
        <v>44926</v>
      </c>
      <c r="AM219" s="136" t="s">
        <v>18</v>
      </c>
      <c r="AN219" s="136" t="s">
        <v>18</v>
      </c>
      <c r="AO219" s="136" t="s">
        <v>18</v>
      </c>
      <c r="AP219" s="54" t="s">
        <v>18</v>
      </c>
      <c r="AQ219" s="54" t="s">
        <v>18</v>
      </c>
      <c r="AR219" s="54" t="s">
        <v>18</v>
      </c>
      <c r="AS219" s="54" t="s">
        <v>18</v>
      </c>
      <c r="AT219" s="54" t="s">
        <v>18</v>
      </c>
      <c r="AU219" s="53" t="s">
        <v>18</v>
      </c>
      <c r="AV219" s="53" t="s">
        <v>18</v>
      </c>
      <c r="AW219" s="53" t="s">
        <v>18</v>
      </c>
      <c r="AX219" s="53" t="s">
        <v>18</v>
      </c>
      <c r="AY219" s="53" t="s">
        <v>18</v>
      </c>
      <c r="AZ219" s="53" t="s">
        <v>18</v>
      </c>
      <c r="BA219" s="53" t="s">
        <v>18</v>
      </c>
      <c r="BB219" s="53" t="s">
        <v>18</v>
      </c>
      <c r="BC219" s="53" t="s">
        <v>18</v>
      </c>
      <c r="BD219" s="53" t="s">
        <v>18</v>
      </c>
      <c r="BE219" s="120"/>
      <c r="BF219" s="120"/>
      <c r="BG219" s="120"/>
      <c r="BH219" s="120"/>
      <c r="BI219" s="33" t="s">
        <v>19</v>
      </c>
      <c r="BJ219" s="33" t="s">
        <v>19</v>
      </c>
      <c r="BK219" s="33" t="s">
        <v>19</v>
      </c>
      <c r="BL219" s="33"/>
      <c r="BM219" s="122">
        <v>0.64</v>
      </c>
      <c r="BN219" s="56" t="s">
        <v>180</v>
      </c>
      <c r="BO219" s="56" t="s">
        <v>2081</v>
      </c>
      <c r="BP219" s="39">
        <v>45107</v>
      </c>
      <c r="BQ219" s="123" t="s">
        <v>2082</v>
      </c>
      <c r="BR219" s="500"/>
      <c r="BS219" s="318" t="s">
        <v>1906</v>
      </c>
      <c r="BT219" s="33"/>
      <c r="BU219" s="33"/>
      <c r="BV219" s="33"/>
      <c r="BW219" s="33"/>
      <c r="BX219" s="33"/>
      <c r="BY219" s="33">
        <v>1</v>
      </c>
      <c r="BZ219" s="33">
        <v>1</v>
      </c>
      <c r="CA219" s="33">
        <v>1</v>
      </c>
      <c r="CB219" s="33" t="s">
        <v>157</v>
      </c>
      <c r="CC219" s="33" t="s">
        <v>158</v>
      </c>
      <c r="CD219" s="376">
        <v>44926</v>
      </c>
      <c r="CE219" s="585" t="s">
        <v>31</v>
      </c>
    </row>
    <row r="220" spans="1:83" ht="24">
      <c r="A220" s="571">
        <v>213</v>
      </c>
      <c r="B220" s="517"/>
      <c r="C220" s="66" t="s">
        <v>2083</v>
      </c>
      <c r="D220" s="33">
        <v>2022</v>
      </c>
      <c r="E220" s="33" t="s">
        <v>140</v>
      </c>
      <c r="F220" s="65" t="s">
        <v>2084</v>
      </c>
      <c r="G220" s="99" t="s">
        <v>2085</v>
      </c>
      <c r="H220" s="1" t="s">
        <v>2086</v>
      </c>
      <c r="I220" s="1" t="s">
        <v>2086</v>
      </c>
      <c r="J220" s="33" t="s">
        <v>1318</v>
      </c>
      <c r="K220" s="33" t="s">
        <v>146</v>
      </c>
      <c r="L220" s="65" t="s">
        <v>2087</v>
      </c>
      <c r="M220" s="2" t="s">
        <v>2088</v>
      </c>
      <c r="N220" s="33">
        <v>2194</v>
      </c>
      <c r="O220" s="14" t="s">
        <v>149</v>
      </c>
      <c r="P220" s="65">
        <v>901233617</v>
      </c>
      <c r="Q220" s="65" t="s">
        <v>1632</v>
      </c>
      <c r="R220" s="1" t="s">
        <v>1322</v>
      </c>
      <c r="S220" s="2" t="s">
        <v>2089</v>
      </c>
      <c r="T220" s="65">
        <v>3002993652</v>
      </c>
      <c r="U220" s="65" t="s">
        <v>1633</v>
      </c>
      <c r="V220" s="67">
        <v>125727435</v>
      </c>
      <c r="W220" s="118">
        <f>(V220/Z220)</f>
        <v>31431858.75</v>
      </c>
      <c r="X220" s="118">
        <f t="shared" si="12"/>
        <v>1047728.625</v>
      </c>
      <c r="Y220" s="404">
        <v>120</v>
      </c>
      <c r="Z220" s="404">
        <v>4</v>
      </c>
      <c r="AA220" s="56">
        <v>441</v>
      </c>
      <c r="AB220" s="39">
        <v>44805</v>
      </c>
      <c r="AC220" s="98">
        <v>129282190</v>
      </c>
      <c r="AD220" s="451">
        <v>616</v>
      </c>
      <c r="AE220" s="39">
        <v>44841</v>
      </c>
      <c r="AF220" s="91">
        <v>125727435</v>
      </c>
      <c r="AG220" s="378">
        <v>125727435</v>
      </c>
      <c r="AH220" s="118"/>
      <c r="AI220" s="118"/>
      <c r="AJ220" s="82">
        <v>44838</v>
      </c>
      <c r="AK220" s="82">
        <v>44858</v>
      </c>
      <c r="AL220" s="82">
        <v>45175</v>
      </c>
      <c r="AM220" s="136">
        <v>2</v>
      </c>
      <c r="AN220" s="136" t="s">
        <v>2090</v>
      </c>
      <c r="AO220" s="387">
        <v>45086</v>
      </c>
      <c r="AP220" s="54" t="s">
        <v>18</v>
      </c>
      <c r="AQ220" s="54" t="s">
        <v>18</v>
      </c>
      <c r="AR220" s="54" t="s">
        <v>18</v>
      </c>
      <c r="AS220" s="54" t="s">
        <v>18</v>
      </c>
      <c r="AT220" s="54" t="s">
        <v>18</v>
      </c>
      <c r="AU220" s="53" t="s">
        <v>18</v>
      </c>
      <c r="AV220" s="53" t="s">
        <v>18</v>
      </c>
      <c r="AW220" s="53" t="s">
        <v>18</v>
      </c>
      <c r="AX220" s="53" t="s">
        <v>18</v>
      </c>
      <c r="AY220" s="53" t="s">
        <v>18</v>
      </c>
      <c r="AZ220" s="53" t="s">
        <v>18</v>
      </c>
      <c r="BA220" s="53" t="s">
        <v>18</v>
      </c>
      <c r="BB220" s="53" t="s">
        <v>18</v>
      </c>
      <c r="BC220" s="53" t="s">
        <v>18</v>
      </c>
      <c r="BD220" s="53" t="s">
        <v>18</v>
      </c>
      <c r="BE220" s="120">
        <v>1</v>
      </c>
      <c r="BF220" s="355">
        <v>44916</v>
      </c>
      <c r="BG220" s="120">
        <v>30</v>
      </c>
      <c r="BH220" s="355">
        <v>44950</v>
      </c>
      <c r="BI220" s="33" t="s">
        <v>19</v>
      </c>
      <c r="BJ220" s="33" t="s">
        <v>19</v>
      </c>
      <c r="BK220" s="33" t="s">
        <v>19</v>
      </c>
      <c r="BL220" s="33"/>
      <c r="BM220" s="122">
        <v>0</v>
      </c>
      <c r="BN220" s="56" t="s">
        <v>180</v>
      </c>
      <c r="BO220" s="56">
        <v>100049076</v>
      </c>
      <c r="BP220" s="39">
        <v>45269</v>
      </c>
      <c r="BQ220" s="123" t="s">
        <v>2091</v>
      </c>
      <c r="BR220" s="643" t="s">
        <v>2092</v>
      </c>
      <c r="BS220" s="33" t="s">
        <v>279</v>
      </c>
      <c r="BT220" s="33"/>
      <c r="BU220" s="33"/>
      <c r="BV220" s="33"/>
      <c r="BW220" s="33"/>
      <c r="BX220" s="33"/>
      <c r="BY220" s="33">
        <v>1</v>
      </c>
      <c r="BZ220" s="33">
        <v>7</v>
      </c>
      <c r="CA220" s="33">
        <v>7</v>
      </c>
      <c r="CB220" s="33" t="s">
        <v>157</v>
      </c>
      <c r="CC220" s="33" t="s">
        <v>158</v>
      </c>
      <c r="CD220" s="405">
        <v>45086</v>
      </c>
      <c r="CE220" s="573" t="s">
        <v>2093</v>
      </c>
    </row>
    <row r="221" spans="1:83" ht="36">
      <c r="A221" s="571">
        <v>214</v>
      </c>
      <c r="B221" s="517"/>
      <c r="C221" s="66" t="s">
        <v>2094</v>
      </c>
      <c r="D221" s="33">
        <v>2022</v>
      </c>
      <c r="E221" s="33" t="s">
        <v>140</v>
      </c>
      <c r="F221" s="65" t="s">
        <v>2095</v>
      </c>
      <c r="G221" s="427" t="s">
        <v>2096</v>
      </c>
      <c r="H221" s="1" t="s">
        <v>2097</v>
      </c>
      <c r="I221" s="1" t="s">
        <v>1347</v>
      </c>
      <c r="J221" s="33" t="s">
        <v>1684</v>
      </c>
      <c r="K221" s="33" t="s">
        <v>146</v>
      </c>
      <c r="L221" s="65" t="s">
        <v>2098</v>
      </c>
      <c r="M221" s="2" t="s">
        <v>1071</v>
      </c>
      <c r="N221" s="33">
        <v>2207</v>
      </c>
      <c r="O221" s="14" t="s">
        <v>149</v>
      </c>
      <c r="P221" s="2">
        <v>901640358</v>
      </c>
      <c r="Q221" s="65" t="s">
        <v>2099</v>
      </c>
      <c r="R221" s="1" t="s">
        <v>1322</v>
      </c>
      <c r="S221" s="2" t="s">
        <v>2100</v>
      </c>
      <c r="T221" s="65" t="s">
        <v>2101</v>
      </c>
      <c r="U221" s="65" t="s">
        <v>2102</v>
      </c>
      <c r="V221" s="67">
        <v>337419410</v>
      </c>
      <c r="W221" s="118">
        <f>(V221/2)</f>
        <v>168709705</v>
      </c>
      <c r="X221" s="118">
        <f t="shared" si="12"/>
        <v>112473136.66666667</v>
      </c>
      <c r="Y221" s="404">
        <v>3</v>
      </c>
      <c r="Z221" s="404">
        <v>90</v>
      </c>
      <c r="AA221" s="56">
        <v>432</v>
      </c>
      <c r="AB221" s="39">
        <v>44774</v>
      </c>
      <c r="AC221" s="91">
        <v>337419410</v>
      </c>
      <c r="AD221" s="451">
        <v>662</v>
      </c>
      <c r="AE221" s="39">
        <v>44873</v>
      </c>
      <c r="AF221" s="91">
        <v>337419410</v>
      </c>
      <c r="AG221" s="378">
        <v>337419410</v>
      </c>
      <c r="AH221" s="118"/>
      <c r="AI221" s="118"/>
      <c r="AJ221" s="82">
        <v>44827</v>
      </c>
      <c r="AK221" s="82">
        <v>44874</v>
      </c>
      <c r="AL221" s="82">
        <v>44979</v>
      </c>
      <c r="AM221" s="391">
        <v>1</v>
      </c>
      <c r="AN221" s="391">
        <v>15</v>
      </c>
      <c r="AO221" s="406">
        <v>44979</v>
      </c>
      <c r="AP221" s="54" t="s">
        <v>18</v>
      </c>
      <c r="AQ221" s="54" t="s">
        <v>18</v>
      </c>
      <c r="AR221" s="54" t="s">
        <v>18</v>
      </c>
      <c r="AS221" s="54" t="s">
        <v>18</v>
      </c>
      <c r="AT221" s="54" t="s">
        <v>18</v>
      </c>
      <c r="AU221" s="53" t="s">
        <v>18</v>
      </c>
      <c r="AV221" s="53" t="s">
        <v>18</v>
      </c>
      <c r="AW221" s="53" t="s">
        <v>18</v>
      </c>
      <c r="AX221" s="53" t="s">
        <v>18</v>
      </c>
      <c r="AY221" s="53" t="s">
        <v>18</v>
      </c>
      <c r="AZ221" s="53" t="s">
        <v>18</v>
      </c>
      <c r="BA221" s="53" t="s">
        <v>18</v>
      </c>
      <c r="BB221" s="53" t="s">
        <v>18</v>
      </c>
      <c r="BC221" s="53" t="s">
        <v>18</v>
      </c>
      <c r="BD221" s="53" t="s">
        <v>18</v>
      </c>
      <c r="BE221" s="120">
        <v>1</v>
      </c>
      <c r="BF221" s="355">
        <v>44941</v>
      </c>
      <c r="BG221" s="407">
        <v>15</v>
      </c>
      <c r="BH221" s="355">
        <v>44960</v>
      </c>
      <c r="BI221" s="33" t="s">
        <v>19</v>
      </c>
      <c r="BJ221" s="33" t="s">
        <v>19</v>
      </c>
      <c r="BK221" s="33" t="s">
        <v>19</v>
      </c>
      <c r="BL221" s="33"/>
      <c r="BM221" s="122">
        <v>0</v>
      </c>
      <c r="BN221" s="56" t="s">
        <v>180</v>
      </c>
      <c r="BO221" s="372" t="s">
        <v>2103</v>
      </c>
      <c r="BP221" s="39">
        <v>46752</v>
      </c>
      <c r="BQ221" s="499" t="s">
        <v>2104</v>
      </c>
      <c r="BR221" s="643"/>
      <c r="BS221" s="33" t="s">
        <v>206</v>
      </c>
      <c r="BT221" s="33"/>
      <c r="BU221" s="33"/>
      <c r="BV221" s="33"/>
      <c r="BW221" s="33"/>
      <c r="BX221" s="33"/>
      <c r="BY221" s="33">
        <v>1</v>
      </c>
      <c r="BZ221" s="33">
        <v>18</v>
      </c>
      <c r="CA221" s="33">
        <v>18</v>
      </c>
      <c r="CB221" s="33" t="s">
        <v>157</v>
      </c>
      <c r="CC221" s="33" t="s">
        <v>158</v>
      </c>
      <c r="CD221" s="384">
        <v>44979</v>
      </c>
      <c r="CE221" s="574" t="s">
        <v>2105</v>
      </c>
    </row>
    <row r="222" spans="1:83" ht="36">
      <c r="A222" s="571">
        <v>215</v>
      </c>
      <c r="B222" s="517"/>
      <c r="C222" s="66" t="s">
        <v>2106</v>
      </c>
      <c r="D222" s="33">
        <v>2022</v>
      </c>
      <c r="E222" s="33" t="s">
        <v>140</v>
      </c>
      <c r="F222" s="65" t="s">
        <v>2107</v>
      </c>
      <c r="G222" s="99" t="s">
        <v>2108</v>
      </c>
      <c r="H222" s="1" t="s">
        <v>2109</v>
      </c>
      <c r="I222" s="1" t="s">
        <v>1784</v>
      </c>
      <c r="J222" s="33" t="s">
        <v>1333</v>
      </c>
      <c r="K222" s="33" t="s">
        <v>146</v>
      </c>
      <c r="L222" s="65" t="s">
        <v>2110</v>
      </c>
      <c r="M222" s="2" t="s">
        <v>1071</v>
      </c>
      <c r="N222" s="33">
        <v>2207</v>
      </c>
      <c r="O222" s="14" t="s">
        <v>149</v>
      </c>
      <c r="P222" s="65">
        <v>901563205</v>
      </c>
      <c r="Q222" s="65" t="s">
        <v>2111</v>
      </c>
      <c r="R222" s="1" t="s">
        <v>1322</v>
      </c>
      <c r="S222" s="68" t="s">
        <v>2112</v>
      </c>
      <c r="T222" s="65">
        <v>3225888</v>
      </c>
      <c r="U222" s="65" t="s">
        <v>2113</v>
      </c>
      <c r="V222" s="67">
        <v>65289565</v>
      </c>
      <c r="W222" s="118">
        <f>(V222/Z222)</f>
        <v>21763188.333333332</v>
      </c>
      <c r="X222" s="118">
        <f t="shared" si="12"/>
        <v>725439.61111111112</v>
      </c>
      <c r="Y222" s="404">
        <v>90</v>
      </c>
      <c r="Z222" s="404">
        <v>3</v>
      </c>
      <c r="AA222" s="56">
        <v>440</v>
      </c>
      <c r="AB222" s="39">
        <v>44804</v>
      </c>
      <c r="AC222" s="98">
        <v>65292421</v>
      </c>
      <c r="AD222" s="451">
        <v>618</v>
      </c>
      <c r="AE222" s="39">
        <v>44844</v>
      </c>
      <c r="AF222" s="98">
        <v>65289565</v>
      </c>
      <c r="AG222" s="408">
        <v>65289565</v>
      </c>
      <c r="AH222" s="118"/>
      <c r="AI222" s="118">
        <v>2778</v>
      </c>
      <c r="AJ222" s="82">
        <v>44834</v>
      </c>
      <c r="AK222" s="82">
        <v>44874</v>
      </c>
      <c r="AL222" s="82">
        <v>44979</v>
      </c>
      <c r="AM222" s="136" t="s">
        <v>18</v>
      </c>
      <c r="AN222" s="136" t="s">
        <v>18</v>
      </c>
      <c r="AO222" s="136" t="s">
        <v>18</v>
      </c>
      <c r="AP222" s="54" t="s">
        <v>18</v>
      </c>
      <c r="AQ222" s="54" t="s">
        <v>18</v>
      </c>
      <c r="AR222" s="54" t="s">
        <v>18</v>
      </c>
      <c r="AS222" s="54" t="s">
        <v>18</v>
      </c>
      <c r="AT222" s="54" t="s">
        <v>18</v>
      </c>
      <c r="AU222" s="53" t="s">
        <v>18</v>
      </c>
      <c r="AV222" s="53" t="s">
        <v>18</v>
      </c>
      <c r="AW222" s="53" t="s">
        <v>18</v>
      </c>
      <c r="AX222" s="53" t="s">
        <v>18</v>
      </c>
      <c r="AY222" s="53" t="s">
        <v>18</v>
      </c>
      <c r="AZ222" s="53" t="s">
        <v>18</v>
      </c>
      <c r="BA222" s="53" t="s">
        <v>18</v>
      </c>
      <c r="BB222" s="53" t="s">
        <v>18</v>
      </c>
      <c r="BC222" s="53" t="s">
        <v>18</v>
      </c>
      <c r="BD222" s="53" t="s">
        <v>18</v>
      </c>
      <c r="BE222" s="120">
        <v>1</v>
      </c>
      <c r="BF222" s="355">
        <v>44944</v>
      </c>
      <c r="BG222" s="120">
        <v>15</v>
      </c>
      <c r="BH222" s="355">
        <v>44960</v>
      </c>
      <c r="BI222" s="33" t="s">
        <v>19</v>
      </c>
      <c r="BJ222" s="33" t="s">
        <v>19</v>
      </c>
      <c r="BK222" s="33" t="s">
        <v>19</v>
      </c>
      <c r="BL222" s="33"/>
      <c r="BM222" s="122">
        <v>0</v>
      </c>
      <c r="BN222" s="56" t="s">
        <v>365</v>
      </c>
      <c r="BO222" s="56" t="s">
        <v>365</v>
      </c>
      <c r="BP222" s="56" t="s">
        <v>365</v>
      </c>
      <c r="BQ222" s="499" t="s">
        <v>2114</v>
      </c>
      <c r="BR222" s="643" t="s">
        <v>2115</v>
      </c>
      <c r="BS222" s="33" t="s">
        <v>206</v>
      </c>
      <c r="BT222" s="33"/>
      <c r="BU222" s="33"/>
      <c r="BV222" s="33"/>
      <c r="BW222" s="33"/>
      <c r="BX222" s="33"/>
      <c r="BY222" s="33">
        <v>1</v>
      </c>
      <c r="BZ222" s="33">
        <v>14</v>
      </c>
      <c r="CA222" s="33">
        <v>14</v>
      </c>
      <c r="CB222" s="33" t="s">
        <v>157</v>
      </c>
      <c r="CC222" s="33" t="s">
        <v>158</v>
      </c>
      <c r="CD222" s="384">
        <v>44979</v>
      </c>
      <c r="CE222" s="574" t="s">
        <v>2116</v>
      </c>
    </row>
    <row r="223" spans="1:83">
      <c r="A223" s="571">
        <v>216</v>
      </c>
      <c r="B223" s="517"/>
      <c r="C223" s="66" t="s">
        <v>2117</v>
      </c>
      <c r="D223" s="33">
        <v>2022</v>
      </c>
      <c r="E223" s="33" t="s">
        <v>140</v>
      </c>
      <c r="F223" s="65" t="s">
        <v>2118</v>
      </c>
      <c r="G223" s="99" t="s">
        <v>2119</v>
      </c>
      <c r="H223" s="1" t="s">
        <v>2120</v>
      </c>
      <c r="I223" s="1" t="s">
        <v>2120</v>
      </c>
      <c r="J223" s="33" t="s">
        <v>1318</v>
      </c>
      <c r="K223" s="33" t="s">
        <v>146</v>
      </c>
      <c r="L223" s="65" t="s">
        <v>2121</v>
      </c>
      <c r="M223" s="2" t="s">
        <v>1350</v>
      </c>
      <c r="N223" s="3">
        <v>2201</v>
      </c>
      <c r="O223" s="14" t="s">
        <v>149</v>
      </c>
      <c r="P223" s="65">
        <v>901154292</v>
      </c>
      <c r="Q223" s="65" t="s">
        <v>2122</v>
      </c>
      <c r="R223" s="1" t="s">
        <v>1322</v>
      </c>
      <c r="S223" s="68" t="s">
        <v>2123</v>
      </c>
      <c r="T223" s="68">
        <v>5288349</v>
      </c>
      <c r="U223" s="65" t="s">
        <v>2124</v>
      </c>
      <c r="V223" s="67">
        <v>168627998</v>
      </c>
      <c r="W223" s="118">
        <f>(V223/Z223)</f>
        <v>42156999.5</v>
      </c>
      <c r="X223" s="118">
        <f t="shared" si="12"/>
        <v>1405233.3166666667</v>
      </c>
      <c r="Y223" s="404">
        <v>120</v>
      </c>
      <c r="Z223" s="404">
        <v>4</v>
      </c>
      <c r="AA223" s="56">
        <v>426</v>
      </c>
      <c r="AB223" s="39">
        <v>44764</v>
      </c>
      <c r="AC223" s="98">
        <v>173929607</v>
      </c>
      <c r="AD223" s="451">
        <v>656</v>
      </c>
      <c r="AE223" s="39">
        <v>44868</v>
      </c>
      <c r="AF223" s="98">
        <v>168627998</v>
      </c>
      <c r="AG223" s="408">
        <v>168627998</v>
      </c>
      <c r="AH223" s="118">
        <v>0</v>
      </c>
      <c r="AI223" s="118">
        <v>0</v>
      </c>
      <c r="AJ223" s="82">
        <v>44661</v>
      </c>
      <c r="AK223" s="82">
        <v>44894</v>
      </c>
      <c r="AL223" s="82">
        <v>45138</v>
      </c>
      <c r="AM223" s="136">
        <v>1</v>
      </c>
      <c r="AN223" s="136">
        <v>60</v>
      </c>
      <c r="AO223" s="387">
        <v>45138</v>
      </c>
      <c r="AP223" s="54" t="s">
        <v>18</v>
      </c>
      <c r="AQ223" s="54" t="s">
        <v>18</v>
      </c>
      <c r="AR223" s="54" t="s">
        <v>18</v>
      </c>
      <c r="AS223" s="54" t="s">
        <v>18</v>
      </c>
      <c r="AT223" s="54" t="s">
        <v>18</v>
      </c>
      <c r="AU223" s="53" t="s">
        <v>18</v>
      </c>
      <c r="AV223" s="53" t="s">
        <v>18</v>
      </c>
      <c r="AW223" s="53" t="s">
        <v>18</v>
      </c>
      <c r="AX223" s="53" t="s">
        <v>18</v>
      </c>
      <c r="AY223" s="53" t="s">
        <v>18</v>
      </c>
      <c r="AZ223" s="53" t="s">
        <v>18</v>
      </c>
      <c r="BA223" s="53" t="s">
        <v>18</v>
      </c>
      <c r="BB223" s="53" t="s">
        <v>18</v>
      </c>
      <c r="BC223" s="53" t="s">
        <v>18</v>
      </c>
      <c r="BD223" s="53" t="s">
        <v>18</v>
      </c>
      <c r="BE223" s="120">
        <v>2</v>
      </c>
      <c r="BF223" s="355">
        <v>44918</v>
      </c>
      <c r="BG223" s="120">
        <v>65</v>
      </c>
      <c r="BH223" s="355">
        <v>44982</v>
      </c>
      <c r="BI223" s="33" t="s">
        <v>19</v>
      </c>
      <c r="BJ223" s="33" t="s">
        <v>19</v>
      </c>
      <c r="BK223" s="33"/>
      <c r="BL223" s="33"/>
      <c r="BM223" s="122">
        <v>0</v>
      </c>
      <c r="BN223" s="56" t="s">
        <v>180</v>
      </c>
      <c r="BO223" s="56" t="s">
        <v>2125</v>
      </c>
      <c r="BP223" s="39">
        <v>46272</v>
      </c>
      <c r="BQ223" s="123" t="s">
        <v>2126</v>
      </c>
      <c r="BR223" s="500">
        <v>20246520005913</v>
      </c>
      <c r="BS223" s="33" t="s">
        <v>156</v>
      </c>
      <c r="BT223" s="33"/>
      <c r="BU223" s="33"/>
      <c r="BV223" s="33"/>
      <c r="BW223" s="33"/>
      <c r="BX223" s="33"/>
      <c r="BY223" s="33">
        <v>1</v>
      </c>
      <c r="BZ223" s="33">
        <v>13</v>
      </c>
      <c r="CA223" s="33">
        <v>13</v>
      </c>
      <c r="CB223" s="33" t="s">
        <v>157</v>
      </c>
      <c r="CC223" s="33" t="s">
        <v>158</v>
      </c>
      <c r="CD223" s="522">
        <v>45280</v>
      </c>
      <c r="CE223" s="574" t="s">
        <v>2127</v>
      </c>
    </row>
    <row r="224" spans="1:83">
      <c r="A224" s="571">
        <v>217</v>
      </c>
      <c r="B224" s="517"/>
      <c r="C224" s="66" t="s">
        <v>2128</v>
      </c>
      <c r="D224" s="33">
        <v>2022</v>
      </c>
      <c r="E224" s="33" t="s">
        <v>140</v>
      </c>
      <c r="F224" s="65" t="s">
        <v>2129</v>
      </c>
      <c r="G224" s="99" t="s">
        <v>2130</v>
      </c>
      <c r="H224" s="1" t="s">
        <v>2120</v>
      </c>
      <c r="I224" s="1" t="s">
        <v>2120</v>
      </c>
      <c r="J224" s="33" t="s">
        <v>1318</v>
      </c>
      <c r="K224" s="33" t="s">
        <v>146</v>
      </c>
      <c r="L224" s="65" t="s">
        <v>2131</v>
      </c>
      <c r="M224" s="2" t="s">
        <v>2132</v>
      </c>
      <c r="N224" s="3">
        <v>2200</v>
      </c>
      <c r="O224" s="14" t="s">
        <v>149</v>
      </c>
      <c r="P224" s="65">
        <v>901154292</v>
      </c>
      <c r="Q224" s="65" t="s">
        <v>2122</v>
      </c>
      <c r="R224" s="1" t="s">
        <v>1322</v>
      </c>
      <c r="S224" s="65" t="s">
        <v>2123</v>
      </c>
      <c r="T224" s="68">
        <v>5288349</v>
      </c>
      <c r="U224" s="65" t="s">
        <v>2124</v>
      </c>
      <c r="V224" s="94">
        <v>72855578</v>
      </c>
      <c r="W224" s="118">
        <f>(V224/Z224)</f>
        <v>24285192.666666668</v>
      </c>
      <c r="X224" s="118">
        <f t="shared" si="12"/>
        <v>809506.4222222222</v>
      </c>
      <c r="Y224" s="404">
        <v>90</v>
      </c>
      <c r="Z224" s="404">
        <v>3</v>
      </c>
      <c r="AA224" s="56">
        <v>452</v>
      </c>
      <c r="AB224" s="39">
        <v>44817</v>
      </c>
      <c r="AC224" s="98">
        <v>74976049</v>
      </c>
      <c r="AD224" s="451">
        <v>626</v>
      </c>
      <c r="AE224" s="39">
        <v>44852</v>
      </c>
      <c r="AF224" s="98">
        <v>72855578</v>
      </c>
      <c r="AG224" s="408">
        <v>72855578</v>
      </c>
      <c r="AH224" s="118">
        <v>0</v>
      </c>
      <c r="AI224" s="118">
        <v>0</v>
      </c>
      <c r="AJ224" s="82">
        <v>44847</v>
      </c>
      <c r="AK224" s="82">
        <v>44977</v>
      </c>
      <c r="AL224" s="82">
        <v>45108</v>
      </c>
      <c r="AM224" s="136">
        <v>1</v>
      </c>
      <c r="AN224" s="136">
        <v>42</v>
      </c>
      <c r="AO224" s="387">
        <v>45107</v>
      </c>
      <c r="AP224" s="54" t="s">
        <v>18</v>
      </c>
      <c r="AQ224" s="54" t="s">
        <v>18</v>
      </c>
      <c r="AR224" s="54" t="s">
        <v>18</v>
      </c>
      <c r="AS224" s="54" t="s">
        <v>18</v>
      </c>
      <c r="AT224" s="54" t="s">
        <v>18</v>
      </c>
      <c r="AU224" s="53" t="s">
        <v>18</v>
      </c>
      <c r="AV224" s="53" t="s">
        <v>18</v>
      </c>
      <c r="AW224" s="53" t="s">
        <v>18</v>
      </c>
      <c r="AX224" s="53" t="s">
        <v>18</v>
      </c>
      <c r="AY224" s="53" t="s">
        <v>18</v>
      </c>
      <c r="AZ224" s="53" t="s">
        <v>18</v>
      </c>
      <c r="BA224" s="53" t="s">
        <v>18</v>
      </c>
      <c r="BB224" s="53" t="s">
        <v>18</v>
      </c>
      <c r="BC224" s="53" t="s">
        <v>18</v>
      </c>
      <c r="BD224" s="53" t="s">
        <v>18</v>
      </c>
      <c r="BE224" s="120"/>
      <c r="BF224" s="120"/>
      <c r="BG224" s="120"/>
      <c r="BH224" s="120"/>
      <c r="BI224" s="33" t="s">
        <v>19</v>
      </c>
      <c r="BJ224" s="33" t="s">
        <v>19</v>
      </c>
      <c r="BK224" s="33" t="s">
        <v>19</v>
      </c>
      <c r="BL224" s="33"/>
      <c r="BM224" s="122">
        <v>0</v>
      </c>
      <c r="BN224" s="56" t="s">
        <v>180</v>
      </c>
      <c r="BO224" s="56" t="s">
        <v>2133</v>
      </c>
      <c r="BP224" s="39">
        <v>46203</v>
      </c>
      <c r="BQ224" s="123" t="s">
        <v>2134</v>
      </c>
      <c r="BR224" s="515" t="s">
        <v>2135</v>
      </c>
      <c r="BS224" s="33" t="s">
        <v>266</v>
      </c>
      <c r="BT224" s="33"/>
      <c r="BU224" s="33"/>
      <c r="BV224" s="33"/>
      <c r="BW224" s="33"/>
      <c r="BX224" s="33"/>
      <c r="BY224" s="33">
        <v>1</v>
      </c>
      <c r="BZ224" s="33">
        <v>4</v>
      </c>
      <c r="CA224" s="33">
        <v>4</v>
      </c>
      <c r="CB224" s="33" t="s">
        <v>157</v>
      </c>
      <c r="CC224" s="33" t="s">
        <v>158</v>
      </c>
      <c r="CD224" s="384">
        <v>45158</v>
      </c>
      <c r="CE224" s="574" t="s">
        <v>2136</v>
      </c>
    </row>
    <row r="225" spans="1:83">
      <c r="A225" s="571">
        <v>218</v>
      </c>
      <c r="B225" s="517"/>
      <c r="C225" s="65" t="s">
        <v>2137</v>
      </c>
      <c r="D225" s="33">
        <v>2022</v>
      </c>
      <c r="E225" s="33" t="s">
        <v>140</v>
      </c>
      <c r="F225" s="95" t="s">
        <v>2138</v>
      </c>
      <c r="G225" s="346" t="s">
        <v>2139</v>
      </c>
      <c r="H225" s="1" t="s">
        <v>143</v>
      </c>
      <c r="I225" s="1" t="s">
        <v>144</v>
      </c>
      <c r="J225" s="33" t="s">
        <v>145</v>
      </c>
      <c r="K225" s="33" t="s">
        <v>146</v>
      </c>
      <c r="L225" s="95" t="s">
        <v>2140</v>
      </c>
      <c r="M225" s="409" t="s">
        <v>1968</v>
      </c>
      <c r="N225" s="33">
        <v>2189</v>
      </c>
      <c r="O225" s="14" t="s">
        <v>149</v>
      </c>
      <c r="P225" s="33">
        <v>79433342</v>
      </c>
      <c r="Q225" s="6" t="s">
        <v>2141</v>
      </c>
      <c r="R225" s="1" t="s">
        <v>150</v>
      </c>
      <c r="S225" s="33" t="s">
        <v>2142</v>
      </c>
      <c r="T225" s="86">
        <v>3142457741</v>
      </c>
      <c r="U225" s="86" t="s">
        <v>2143</v>
      </c>
      <c r="V225" s="410">
        <v>10010000</v>
      </c>
      <c r="W225" s="118">
        <f>(V225/2)</f>
        <v>5005000</v>
      </c>
      <c r="X225" s="118">
        <f t="shared" si="12"/>
        <v>154000</v>
      </c>
      <c r="Y225" s="404">
        <v>65</v>
      </c>
      <c r="Z225" s="404" t="s">
        <v>2144</v>
      </c>
      <c r="AA225" s="56">
        <v>457</v>
      </c>
      <c r="AB225" s="39">
        <v>44826</v>
      </c>
      <c r="AC225" s="98">
        <v>41580000</v>
      </c>
      <c r="AD225" s="451">
        <v>631</v>
      </c>
      <c r="AE225" s="39">
        <v>44855</v>
      </c>
      <c r="AF225" s="98">
        <v>10780000</v>
      </c>
      <c r="AG225" s="411">
        <v>10780000</v>
      </c>
      <c r="AH225" s="118">
        <v>100</v>
      </c>
      <c r="AI225" s="118">
        <v>100</v>
      </c>
      <c r="AJ225" s="82">
        <v>44854</v>
      </c>
      <c r="AK225" s="82">
        <v>44860</v>
      </c>
      <c r="AL225" s="82">
        <v>44926</v>
      </c>
      <c r="AM225" s="136" t="s">
        <v>18</v>
      </c>
      <c r="AN225" s="136" t="s">
        <v>18</v>
      </c>
      <c r="AO225" s="136" t="s">
        <v>18</v>
      </c>
      <c r="AP225" s="54" t="s">
        <v>18</v>
      </c>
      <c r="AQ225" s="54" t="s">
        <v>18</v>
      </c>
      <c r="AR225" s="54" t="s">
        <v>18</v>
      </c>
      <c r="AS225" s="54" t="s">
        <v>18</v>
      </c>
      <c r="AT225" s="54" t="s">
        <v>18</v>
      </c>
      <c r="AU225" s="53" t="s">
        <v>18</v>
      </c>
      <c r="AV225" s="53" t="s">
        <v>18</v>
      </c>
      <c r="AW225" s="53" t="s">
        <v>18</v>
      </c>
      <c r="AX225" s="53" t="s">
        <v>18</v>
      </c>
      <c r="AY225" s="53" t="s">
        <v>18</v>
      </c>
      <c r="AZ225" s="53" t="s">
        <v>18</v>
      </c>
      <c r="BA225" s="53" t="s">
        <v>18</v>
      </c>
      <c r="BB225" s="53" t="s">
        <v>18</v>
      </c>
      <c r="BC225" s="53" t="s">
        <v>18</v>
      </c>
      <c r="BD225" s="53" t="s">
        <v>18</v>
      </c>
      <c r="BE225" s="120"/>
      <c r="BF225" s="120"/>
      <c r="BG225" s="120"/>
      <c r="BH225" s="120"/>
      <c r="BI225" s="33" t="s">
        <v>19</v>
      </c>
      <c r="BJ225" s="33" t="s">
        <v>19</v>
      </c>
      <c r="BK225" s="33" t="s">
        <v>19</v>
      </c>
      <c r="BL225" s="33"/>
      <c r="BM225" s="122">
        <v>0.5</v>
      </c>
      <c r="BN225" s="56" t="s">
        <v>167</v>
      </c>
      <c r="BO225" s="56" t="s">
        <v>2145</v>
      </c>
      <c r="BP225" s="39">
        <v>45116</v>
      </c>
      <c r="BQ225" s="123" t="s">
        <v>2146</v>
      </c>
      <c r="BR225" s="500"/>
      <c r="BS225" s="318" t="s">
        <v>2147</v>
      </c>
      <c r="BT225" s="33"/>
      <c r="BU225" s="33"/>
      <c r="BV225" s="33"/>
      <c r="BW225" s="33"/>
      <c r="BX225" s="33"/>
      <c r="BY225" s="33">
        <v>1</v>
      </c>
      <c r="BZ225" s="33">
        <v>1</v>
      </c>
      <c r="CA225" s="33">
        <v>1</v>
      </c>
      <c r="CB225" s="33" t="s">
        <v>157</v>
      </c>
      <c r="CC225" s="33" t="s">
        <v>158</v>
      </c>
      <c r="CD225" s="376">
        <v>44926</v>
      </c>
      <c r="CE225" s="578" t="s">
        <v>31</v>
      </c>
    </row>
    <row r="226" spans="1:83">
      <c r="A226" s="571">
        <v>219</v>
      </c>
      <c r="B226" s="517"/>
      <c r="C226" s="65" t="s">
        <v>2148</v>
      </c>
      <c r="D226" s="33">
        <v>2022</v>
      </c>
      <c r="E226" s="33" t="s">
        <v>140</v>
      </c>
      <c r="F226" s="95" t="s">
        <v>2149</v>
      </c>
      <c r="G226" s="346" t="s">
        <v>2150</v>
      </c>
      <c r="H226" s="1" t="s">
        <v>143</v>
      </c>
      <c r="I226" s="1" t="s">
        <v>144</v>
      </c>
      <c r="J226" s="33" t="s">
        <v>145</v>
      </c>
      <c r="K226" s="33" t="s">
        <v>146</v>
      </c>
      <c r="L226" s="95" t="s">
        <v>2151</v>
      </c>
      <c r="M226" s="3" t="s">
        <v>272</v>
      </c>
      <c r="N226" s="33">
        <v>2198</v>
      </c>
      <c r="O226" s="14" t="s">
        <v>149</v>
      </c>
      <c r="P226" s="33">
        <v>1070979522</v>
      </c>
      <c r="Q226" s="6" t="s">
        <v>2152</v>
      </c>
      <c r="R226" s="1" t="s">
        <v>150</v>
      </c>
      <c r="S226" s="86" t="s">
        <v>2153</v>
      </c>
      <c r="T226" s="33">
        <v>3014849118</v>
      </c>
      <c r="U226" s="86" t="s">
        <v>2154</v>
      </c>
      <c r="V226" s="410">
        <v>9240000</v>
      </c>
      <c r="W226" s="118">
        <f t="shared" ref="W226:W241" si="13">(V226/Z226)</f>
        <v>4620000</v>
      </c>
      <c r="X226" s="118">
        <f t="shared" si="12"/>
        <v>154000</v>
      </c>
      <c r="Y226" s="404">
        <v>60</v>
      </c>
      <c r="Z226" s="404">
        <v>2</v>
      </c>
      <c r="AA226" s="56">
        <v>471</v>
      </c>
      <c r="AB226" s="39">
        <v>44859</v>
      </c>
      <c r="AC226" s="98">
        <v>9240000</v>
      </c>
      <c r="AD226" s="451">
        <v>633</v>
      </c>
      <c r="AE226" s="39">
        <v>44860</v>
      </c>
      <c r="AF226" s="98">
        <v>9240000</v>
      </c>
      <c r="AG226" s="412">
        <v>9240000</v>
      </c>
      <c r="AH226" s="118">
        <v>100</v>
      </c>
      <c r="AI226" s="118">
        <v>100</v>
      </c>
      <c r="AJ226" s="82">
        <v>44859</v>
      </c>
      <c r="AK226" s="82">
        <v>44860</v>
      </c>
      <c r="AL226" s="82">
        <v>44920</v>
      </c>
      <c r="AM226" s="136" t="s">
        <v>18</v>
      </c>
      <c r="AN226" s="136" t="s">
        <v>18</v>
      </c>
      <c r="AO226" s="136" t="s">
        <v>18</v>
      </c>
      <c r="AP226" s="54" t="s">
        <v>18</v>
      </c>
      <c r="AQ226" s="54" t="s">
        <v>18</v>
      </c>
      <c r="AR226" s="54" t="s">
        <v>18</v>
      </c>
      <c r="AS226" s="54" t="s">
        <v>18</v>
      </c>
      <c r="AT226" s="54" t="s">
        <v>18</v>
      </c>
      <c r="AU226" s="53" t="s">
        <v>18</v>
      </c>
      <c r="AV226" s="53" t="s">
        <v>18</v>
      </c>
      <c r="AW226" s="53" t="s">
        <v>18</v>
      </c>
      <c r="AX226" s="53" t="s">
        <v>18</v>
      </c>
      <c r="AY226" s="53" t="s">
        <v>18</v>
      </c>
      <c r="AZ226" s="53" t="s">
        <v>18</v>
      </c>
      <c r="BA226" s="53" t="s">
        <v>18</v>
      </c>
      <c r="BB226" s="53" t="s">
        <v>18</v>
      </c>
      <c r="BC226" s="53" t="s">
        <v>18</v>
      </c>
      <c r="BD226" s="53" t="s">
        <v>18</v>
      </c>
      <c r="BE226" s="120"/>
      <c r="BF226" s="120"/>
      <c r="BG226" s="120"/>
      <c r="BH226" s="120"/>
      <c r="BI226" s="33" t="s">
        <v>19</v>
      </c>
      <c r="BJ226" s="33" t="s">
        <v>19</v>
      </c>
      <c r="BK226" s="33" t="s">
        <v>19</v>
      </c>
      <c r="BL226" s="33"/>
      <c r="BM226" s="122">
        <v>0.08</v>
      </c>
      <c r="BN226" s="36" t="s">
        <v>203</v>
      </c>
      <c r="BO226" s="56" t="s">
        <v>2155</v>
      </c>
      <c r="BP226" s="39">
        <v>45112</v>
      </c>
      <c r="BQ226" s="123" t="s">
        <v>506</v>
      </c>
      <c r="BR226" s="500"/>
      <c r="BS226" s="2" t="s">
        <v>279</v>
      </c>
      <c r="BT226" s="33"/>
      <c r="BU226" s="33"/>
      <c r="BV226" s="33"/>
      <c r="BW226" s="33"/>
      <c r="BX226" s="33"/>
      <c r="BY226" s="33">
        <v>1</v>
      </c>
      <c r="BZ226" s="33">
        <v>1</v>
      </c>
      <c r="CA226" s="33">
        <v>1</v>
      </c>
      <c r="CB226" s="33" t="s">
        <v>157</v>
      </c>
      <c r="CC226" s="33" t="s">
        <v>158</v>
      </c>
      <c r="CD226" s="376">
        <v>44920</v>
      </c>
      <c r="CE226" s="574" t="s">
        <v>2156</v>
      </c>
    </row>
    <row r="227" spans="1:83">
      <c r="A227" s="571">
        <v>220</v>
      </c>
      <c r="B227" s="517"/>
      <c r="C227" s="65" t="s">
        <v>2157</v>
      </c>
      <c r="D227" s="33">
        <v>2022</v>
      </c>
      <c r="E227" s="33" t="s">
        <v>140</v>
      </c>
      <c r="F227" s="95" t="s">
        <v>2158</v>
      </c>
      <c r="G227" s="392" t="s">
        <v>2159</v>
      </c>
      <c r="H227" s="1" t="s">
        <v>143</v>
      </c>
      <c r="I227" s="1" t="s">
        <v>210</v>
      </c>
      <c r="J227" s="33" t="s">
        <v>145</v>
      </c>
      <c r="K227" s="33" t="s">
        <v>146</v>
      </c>
      <c r="L227" s="95" t="s">
        <v>1933</v>
      </c>
      <c r="M227" s="409" t="s">
        <v>2160</v>
      </c>
      <c r="N227" s="2" t="s">
        <v>2161</v>
      </c>
      <c r="O227" s="14" t="s">
        <v>149</v>
      </c>
      <c r="P227" s="2">
        <v>1013659896</v>
      </c>
      <c r="Q227" s="6" t="s">
        <v>589</v>
      </c>
      <c r="R227" s="1" t="s">
        <v>150</v>
      </c>
      <c r="S227" s="11" t="s">
        <v>2162</v>
      </c>
      <c r="T227" s="86">
        <v>3145538656</v>
      </c>
      <c r="U227" s="86" t="s">
        <v>2163</v>
      </c>
      <c r="V227" s="394">
        <v>4920000</v>
      </c>
      <c r="W227" s="118">
        <f t="shared" si="13"/>
        <v>2460000</v>
      </c>
      <c r="X227" s="118">
        <f t="shared" si="12"/>
        <v>82000</v>
      </c>
      <c r="Y227" s="404">
        <v>60</v>
      </c>
      <c r="Z227" s="404">
        <v>2</v>
      </c>
      <c r="AA227" s="56">
        <v>473</v>
      </c>
      <c r="AB227" s="39">
        <v>44859</v>
      </c>
      <c r="AC227" s="98">
        <v>29520000</v>
      </c>
      <c r="AD227" s="451">
        <v>635</v>
      </c>
      <c r="AE227" s="39">
        <v>44860</v>
      </c>
      <c r="AF227" s="98">
        <v>4920000</v>
      </c>
      <c r="AG227" s="408">
        <v>4920000</v>
      </c>
      <c r="AH227" s="112">
        <v>100</v>
      </c>
      <c r="AI227" s="112">
        <v>100</v>
      </c>
      <c r="AJ227" s="82">
        <v>44859</v>
      </c>
      <c r="AK227" s="82">
        <v>44862</v>
      </c>
      <c r="AL227" s="82">
        <v>44922</v>
      </c>
      <c r="AM227" s="136" t="s">
        <v>18</v>
      </c>
      <c r="AN227" s="136" t="s">
        <v>18</v>
      </c>
      <c r="AO227" s="136" t="s">
        <v>18</v>
      </c>
      <c r="AP227" s="54" t="s">
        <v>18</v>
      </c>
      <c r="AQ227" s="54" t="s">
        <v>18</v>
      </c>
      <c r="AR227" s="54" t="s">
        <v>18</v>
      </c>
      <c r="AS227" s="54" t="s">
        <v>18</v>
      </c>
      <c r="AT227" s="54" t="s">
        <v>18</v>
      </c>
      <c r="AU227" s="53" t="s">
        <v>18</v>
      </c>
      <c r="AV227" s="53" t="s">
        <v>18</v>
      </c>
      <c r="AW227" s="53" t="s">
        <v>18</v>
      </c>
      <c r="AX227" s="53" t="s">
        <v>18</v>
      </c>
      <c r="AY227" s="53" t="s">
        <v>18</v>
      </c>
      <c r="AZ227" s="53" t="s">
        <v>18</v>
      </c>
      <c r="BA227" s="53" t="s">
        <v>18</v>
      </c>
      <c r="BB227" s="53" t="s">
        <v>18</v>
      </c>
      <c r="BC227" s="53" t="s">
        <v>18</v>
      </c>
      <c r="BD227" s="53" t="s">
        <v>18</v>
      </c>
      <c r="BE227" s="120"/>
      <c r="BF227" s="120"/>
      <c r="BG227" s="120"/>
      <c r="BH227" s="120"/>
      <c r="BI227" s="33" t="s">
        <v>19</v>
      </c>
      <c r="BJ227" s="33" t="s">
        <v>19</v>
      </c>
      <c r="BK227" s="33" t="s">
        <v>19</v>
      </c>
      <c r="BL227" s="2"/>
      <c r="BM227" s="122">
        <v>0.55000000000000004</v>
      </c>
      <c r="BN227" s="56" t="s">
        <v>167</v>
      </c>
      <c r="BO227" s="56" t="s">
        <v>2164</v>
      </c>
      <c r="BP227" s="39">
        <v>45112</v>
      </c>
      <c r="BQ227" s="123" t="s">
        <v>225</v>
      </c>
      <c r="BR227" s="500"/>
      <c r="BS227" s="318" t="s">
        <v>2147</v>
      </c>
      <c r="BT227" s="2"/>
      <c r="BU227" s="2"/>
      <c r="BV227" s="33"/>
      <c r="BW227" s="33"/>
      <c r="BX227" s="33"/>
      <c r="BY227" s="33">
        <v>1</v>
      </c>
      <c r="BZ227" s="33">
        <v>1</v>
      </c>
      <c r="CA227" s="33">
        <v>1</v>
      </c>
      <c r="CB227" s="33" t="s">
        <v>157</v>
      </c>
      <c r="CC227" s="33" t="s">
        <v>158</v>
      </c>
      <c r="CD227" s="397">
        <v>44922</v>
      </c>
      <c r="CE227" s="578" t="s">
        <v>31</v>
      </c>
    </row>
    <row r="228" spans="1:83">
      <c r="A228" s="571">
        <v>221</v>
      </c>
      <c r="B228" s="517"/>
      <c r="C228" s="65" t="s">
        <v>2165</v>
      </c>
      <c r="D228" s="33">
        <v>2022</v>
      </c>
      <c r="E228" s="33" t="s">
        <v>140</v>
      </c>
      <c r="F228" s="6" t="s">
        <v>2166</v>
      </c>
      <c r="G228" s="392" t="s">
        <v>2167</v>
      </c>
      <c r="H228" s="1" t="s">
        <v>143</v>
      </c>
      <c r="I228" s="1" t="s">
        <v>210</v>
      </c>
      <c r="J228" s="33" t="s">
        <v>145</v>
      </c>
      <c r="K228" s="33" t="s">
        <v>146</v>
      </c>
      <c r="L228" s="6" t="s">
        <v>1933</v>
      </c>
      <c r="M228" s="3" t="s">
        <v>544</v>
      </c>
      <c r="N228" s="2" t="s">
        <v>2161</v>
      </c>
      <c r="O228" s="14" t="s">
        <v>149</v>
      </c>
      <c r="P228" s="2">
        <v>1000120198</v>
      </c>
      <c r="Q228" s="6" t="s">
        <v>1243</v>
      </c>
      <c r="R228" s="1" t="s">
        <v>150</v>
      </c>
      <c r="S228" s="97" t="s">
        <v>2168</v>
      </c>
      <c r="T228" s="97">
        <v>3202192063</v>
      </c>
      <c r="U228" s="97" t="s">
        <v>2169</v>
      </c>
      <c r="V228" s="100">
        <v>4920000</v>
      </c>
      <c r="W228" s="118">
        <f t="shared" si="13"/>
        <v>2460000</v>
      </c>
      <c r="X228" s="118">
        <f t="shared" si="12"/>
        <v>82000</v>
      </c>
      <c r="Y228" s="404">
        <v>60</v>
      </c>
      <c r="Z228" s="404">
        <v>2</v>
      </c>
      <c r="AA228" s="56">
        <v>473</v>
      </c>
      <c r="AB228" s="39">
        <v>44859</v>
      </c>
      <c r="AC228" s="98">
        <v>29520000</v>
      </c>
      <c r="AD228" s="451">
        <v>634</v>
      </c>
      <c r="AE228" s="39">
        <v>44860</v>
      </c>
      <c r="AF228" s="98">
        <v>4920000</v>
      </c>
      <c r="AG228" s="29">
        <v>4920000</v>
      </c>
      <c r="AH228" s="112">
        <v>100</v>
      </c>
      <c r="AI228" s="112">
        <v>100</v>
      </c>
      <c r="AJ228" s="82">
        <v>44859</v>
      </c>
      <c r="AK228" s="82">
        <v>44861</v>
      </c>
      <c r="AL228" s="82">
        <v>44921</v>
      </c>
      <c r="AM228" s="136" t="s">
        <v>18</v>
      </c>
      <c r="AN228" s="136" t="s">
        <v>18</v>
      </c>
      <c r="AO228" s="136" t="s">
        <v>18</v>
      </c>
      <c r="AP228" s="54" t="s">
        <v>18</v>
      </c>
      <c r="AQ228" s="54" t="s">
        <v>18</v>
      </c>
      <c r="AR228" s="54" t="s">
        <v>18</v>
      </c>
      <c r="AS228" s="54" t="s">
        <v>18</v>
      </c>
      <c r="AT228" s="54" t="s">
        <v>18</v>
      </c>
      <c r="AU228" s="53" t="s">
        <v>18</v>
      </c>
      <c r="AV228" s="53" t="s">
        <v>18</v>
      </c>
      <c r="AW228" s="53" t="s">
        <v>18</v>
      </c>
      <c r="AX228" s="53" t="s">
        <v>18</v>
      </c>
      <c r="AY228" s="53" t="s">
        <v>18</v>
      </c>
      <c r="AZ228" s="53" t="s">
        <v>18</v>
      </c>
      <c r="BA228" s="53" t="s">
        <v>18</v>
      </c>
      <c r="BB228" s="53" t="s">
        <v>18</v>
      </c>
      <c r="BC228" s="53" t="s">
        <v>18</v>
      </c>
      <c r="BD228" s="53" t="s">
        <v>18</v>
      </c>
      <c r="BE228" s="120"/>
      <c r="BF228" s="120"/>
      <c r="BG228" s="120"/>
      <c r="BH228" s="120"/>
      <c r="BI228" s="33" t="s">
        <v>19</v>
      </c>
      <c r="BJ228" s="33" t="s">
        <v>19</v>
      </c>
      <c r="BK228" s="33" t="s">
        <v>19</v>
      </c>
      <c r="BL228" s="2"/>
      <c r="BM228" s="122">
        <v>0.56999999999999995</v>
      </c>
      <c r="BN228" s="56" t="s">
        <v>167</v>
      </c>
      <c r="BO228" s="56" t="s">
        <v>2170</v>
      </c>
      <c r="BP228" s="39">
        <v>45107</v>
      </c>
      <c r="BQ228" s="123" t="s">
        <v>2171</v>
      </c>
      <c r="BR228" s="500"/>
      <c r="BS228" s="2" t="s">
        <v>279</v>
      </c>
      <c r="BT228" s="2"/>
      <c r="BU228" s="2"/>
      <c r="BV228" s="33"/>
      <c r="BW228" s="33"/>
      <c r="BX228" s="33"/>
      <c r="BY228" s="33">
        <v>1</v>
      </c>
      <c r="BZ228" s="33">
        <v>1</v>
      </c>
      <c r="CA228" s="33">
        <v>1</v>
      </c>
      <c r="CB228" s="33" t="s">
        <v>157</v>
      </c>
      <c r="CC228" s="33" t="s">
        <v>158</v>
      </c>
      <c r="CD228" s="397">
        <v>44921</v>
      </c>
      <c r="CE228" s="578" t="s">
        <v>31</v>
      </c>
    </row>
    <row r="229" spans="1:83">
      <c r="A229" s="571">
        <v>222</v>
      </c>
      <c r="B229" s="517"/>
      <c r="C229" s="6" t="s">
        <v>2172</v>
      </c>
      <c r="D229" s="33">
        <v>2022</v>
      </c>
      <c r="E229" s="33" t="s">
        <v>140</v>
      </c>
      <c r="F229" s="6" t="s">
        <v>2173</v>
      </c>
      <c r="G229" s="99" t="s">
        <v>2174</v>
      </c>
      <c r="H229" s="1" t="s">
        <v>143</v>
      </c>
      <c r="I229" s="1" t="s">
        <v>210</v>
      </c>
      <c r="J229" s="33" t="s">
        <v>145</v>
      </c>
      <c r="K229" s="33" t="s">
        <v>146</v>
      </c>
      <c r="L229" s="6" t="s">
        <v>2175</v>
      </c>
      <c r="M229" s="10" t="s">
        <v>212</v>
      </c>
      <c r="N229" s="2" t="s">
        <v>2161</v>
      </c>
      <c r="O229" s="14" t="s">
        <v>149</v>
      </c>
      <c r="P229" s="2">
        <v>79370565</v>
      </c>
      <c r="Q229" s="6" t="s">
        <v>330</v>
      </c>
      <c r="R229" s="1" t="s">
        <v>150</v>
      </c>
      <c r="S229" s="2" t="s">
        <v>2176</v>
      </c>
      <c r="T229" s="2">
        <v>3115529331</v>
      </c>
      <c r="U229" s="2" t="s">
        <v>2177</v>
      </c>
      <c r="V229" s="413">
        <v>4920000</v>
      </c>
      <c r="W229" s="118">
        <f t="shared" si="13"/>
        <v>2460000</v>
      </c>
      <c r="X229" s="118">
        <f t="shared" si="12"/>
        <v>82000</v>
      </c>
      <c r="Y229" s="404">
        <v>60</v>
      </c>
      <c r="Z229" s="404">
        <v>2</v>
      </c>
      <c r="AA229" s="56">
        <v>473</v>
      </c>
      <c r="AB229" s="39">
        <v>44859</v>
      </c>
      <c r="AC229" s="98">
        <v>29520000</v>
      </c>
      <c r="AD229" s="451">
        <v>636</v>
      </c>
      <c r="AE229" s="39">
        <v>44861</v>
      </c>
      <c r="AF229" s="98">
        <v>4920000</v>
      </c>
      <c r="AG229" s="29">
        <v>4920000</v>
      </c>
      <c r="AH229" s="112">
        <v>100</v>
      </c>
      <c r="AI229" s="112">
        <v>100</v>
      </c>
      <c r="AJ229" s="82">
        <v>44860</v>
      </c>
      <c r="AK229" s="82">
        <v>44861</v>
      </c>
      <c r="AL229" s="82">
        <v>44921</v>
      </c>
      <c r="AM229" s="136" t="s">
        <v>18</v>
      </c>
      <c r="AN229" s="136" t="s">
        <v>18</v>
      </c>
      <c r="AO229" s="136" t="s">
        <v>18</v>
      </c>
      <c r="AP229" s="54" t="s">
        <v>18</v>
      </c>
      <c r="AQ229" s="54" t="s">
        <v>18</v>
      </c>
      <c r="AR229" s="54" t="s">
        <v>18</v>
      </c>
      <c r="AS229" s="54" t="s">
        <v>18</v>
      </c>
      <c r="AT229" s="54" t="s">
        <v>18</v>
      </c>
      <c r="AU229" s="53" t="s">
        <v>18</v>
      </c>
      <c r="AV229" s="53" t="s">
        <v>18</v>
      </c>
      <c r="AW229" s="53" t="s">
        <v>18</v>
      </c>
      <c r="AX229" s="53" t="s">
        <v>18</v>
      </c>
      <c r="AY229" s="53" t="s">
        <v>18</v>
      </c>
      <c r="AZ229" s="53" t="s">
        <v>18</v>
      </c>
      <c r="BA229" s="53" t="s">
        <v>18</v>
      </c>
      <c r="BB229" s="53" t="s">
        <v>18</v>
      </c>
      <c r="BC229" s="53" t="s">
        <v>18</v>
      </c>
      <c r="BD229" s="53" t="s">
        <v>18</v>
      </c>
      <c r="BE229" s="120"/>
      <c r="BF229" s="120"/>
      <c r="BG229" s="120"/>
      <c r="BH229" s="120"/>
      <c r="BI229" s="33" t="s">
        <v>19</v>
      </c>
      <c r="BJ229" s="33" t="s">
        <v>19</v>
      </c>
      <c r="BK229" s="33" t="s">
        <v>19</v>
      </c>
      <c r="BL229" s="2"/>
      <c r="BM229" s="122">
        <v>0.56999999999999995</v>
      </c>
      <c r="BN229" s="56" t="s">
        <v>167</v>
      </c>
      <c r="BO229" s="56" t="s">
        <v>2178</v>
      </c>
      <c r="BP229" s="39">
        <v>45107</v>
      </c>
      <c r="BQ229" s="123" t="s">
        <v>225</v>
      </c>
      <c r="BR229" s="500"/>
      <c r="BS229" s="2" t="s">
        <v>1906</v>
      </c>
      <c r="BT229" s="2"/>
      <c r="BU229" s="2"/>
      <c r="BV229" s="33"/>
      <c r="BW229" s="33"/>
      <c r="BX229" s="33"/>
      <c r="BY229" s="33">
        <v>1</v>
      </c>
      <c r="BZ229" s="33">
        <v>1</v>
      </c>
      <c r="CA229" s="33">
        <v>1</v>
      </c>
      <c r="CB229" s="33" t="s">
        <v>157</v>
      </c>
      <c r="CC229" s="33" t="s">
        <v>158</v>
      </c>
      <c r="CD229" s="397">
        <v>44921</v>
      </c>
      <c r="CE229" s="574" t="s">
        <v>2179</v>
      </c>
    </row>
    <row r="230" spans="1:83">
      <c r="A230" s="571">
        <v>223</v>
      </c>
      <c r="B230" s="517"/>
      <c r="C230" s="6" t="s">
        <v>2180</v>
      </c>
      <c r="D230" s="33">
        <v>2022</v>
      </c>
      <c r="E230" s="33" t="s">
        <v>140</v>
      </c>
      <c r="F230" s="6" t="s">
        <v>2181</v>
      </c>
      <c r="G230" s="99" t="s">
        <v>2182</v>
      </c>
      <c r="H230" s="1" t="s">
        <v>143</v>
      </c>
      <c r="I230" s="1" t="s">
        <v>210</v>
      </c>
      <c r="J230" s="33" t="s">
        <v>145</v>
      </c>
      <c r="K230" s="33" t="s">
        <v>146</v>
      </c>
      <c r="L230" s="10" t="s">
        <v>2183</v>
      </c>
      <c r="M230" s="10" t="s">
        <v>2184</v>
      </c>
      <c r="N230" s="2" t="s">
        <v>2161</v>
      </c>
      <c r="O230" s="14" t="s">
        <v>149</v>
      </c>
      <c r="P230" s="97">
        <v>19341321</v>
      </c>
      <c r="Q230" s="6" t="s">
        <v>894</v>
      </c>
      <c r="R230" s="1" t="s">
        <v>150</v>
      </c>
      <c r="S230" s="97" t="s">
        <v>2185</v>
      </c>
      <c r="T230" s="97">
        <v>3219468601</v>
      </c>
      <c r="U230" s="97" t="s">
        <v>2186</v>
      </c>
      <c r="V230" s="413">
        <v>4920000</v>
      </c>
      <c r="W230" s="118">
        <f t="shared" si="13"/>
        <v>2460000</v>
      </c>
      <c r="X230" s="118">
        <f t="shared" si="12"/>
        <v>82000</v>
      </c>
      <c r="Y230" s="404">
        <v>60</v>
      </c>
      <c r="Z230" s="404">
        <v>2</v>
      </c>
      <c r="AA230" s="56">
        <v>473</v>
      </c>
      <c r="AB230" s="39">
        <v>44859</v>
      </c>
      <c r="AC230" s="98">
        <v>29520000</v>
      </c>
      <c r="AD230" s="451">
        <v>637</v>
      </c>
      <c r="AE230" s="39">
        <v>44861</v>
      </c>
      <c r="AF230" s="98">
        <v>4920000</v>
      </c>
      <c r="AG230" s="29">
        <v>4920000</v>
      </c>
      <c r="AH230" s="112">
        <v>100</v>
      </c>
      <c r="AI230" s="112">
        <v>100</v>
      </c>
      <c r="AJ230" s="82">
        <v>44860</v>
      </c>
      <c r="AK230" s="82">
        <v>44862</v>
      </c>
      <c r="AL230" s="82">
        <v>44922</v>
      </c>
      <c r="AM230" s="136" t="s">
        <v>18</v>
      </c>
      <c r="AN230" s="136" t="s">
        <v>18</v>
      </c>
      <c r="AO230" s="136" t="s">
        <v>18</v>
      </c>
      <c r="AP230" s="54" t="s">
        <v>18</v>
      </c>
      <c r="AQ230" s="54" t="s">
        <v>18</v>
      </c>
      <c r="AR230" s="54" t="s">
        <v>18</v>
      </c>
      <c r="AS230" s="54" t="s">
        <v>18</v>
      </c>
      <c r="AT230" s="54" t="s">
        <v>18</v>
      </c>
      <c r="AU230" s="53" t="s">
        <v>18</v>
      </c>
      <c r="AV230" s="53" t="s">
        <v>18</v>
      </c>
      <c r="AW230" s="53" t="s">
        <v>18</v>
      </c>
      <c r="AX230" s="53" t="s">
        <v>18</v>
      </c>
      <c r="AY230" s="53" t="s">
        <v>18</v>
      </c>
      <c r="AZ230" s="53" t="s">
        <v>18</v>
      </c>
      <c r="BA230" s="53" t="s">
        <v>18</v>
      </c>
      <c r="BB230" s="53" t="s">
        <v>18</v>
      </c>
      <c r="BC230" s="53" t="s">
        <v>18</v>
      </c>
      <c r="BD230" s="53" t="s">
        <v>18</v>
      </c>
      <c r="BE230" s="120"/>
      <c r="BF230" s="120"/>
      <c r="BG230" s="120"/>
      <c r="BH230" s="120"/>
      <c r="BI230" s="33" t="s">
        <v>19</v>
      </c>
      <c r="BJ230" s="33" t="s">
        <v>19</v>
      </c>
      <c r="BK230" s="33" t="s">
        <v>19</v>
      </c>
      <c r="BL230" s="2"/>
      <c r="BM230" s="122">
        <v>0.5</v>
      </c>
      <c r="BN230" s="36" t="s">
        <v>203</v>
      </c>
      <c r="BO230" s="56" t="s">
        <v>2187</v>
      </c>
      <c r="BP230" s="39">
        <v>45133</v>
      </c>
      <c r="BQ230" s="123" t="s">
        <v>225</v>
      </c>
      <c r="BR230" s="500"/>
      <c r="BS230" s="2" t="s">
        <v>1866</v>
      </c>
      <c r="BT230" s="2"/>
      <c r="BU230" s="2"/>
      <c r="BV230" s="33"/>
      <c r="BW230" s="33"/>
      <c r="BX230" s="33"/>
      <c r="BY230" s="33">
        <v>1</v>
      </c>
      <c r="BZ230" s="33">
        <v>1</v>
      </c>
      <c r="CA230" s="33">
        <v>1</v>
      </c>
      <c r="CB230" s="33" t="s">
        <v>157</v>
      </c>
      <c r="CC230" s="33" t="s">
        <v>158</v>
      </c>
      <c r="CD230" s="397">
        <v>44922</v>
      </c>
      <c r="CE230" s="574" t="s">
        <v>2188</v>
      </c>
    </row>
    <row r="231" spans="1:83">
      <c r="A231" s="571">
        <v>224</v>
      </c>
      <c r="B231" s="517"/>
      <c r="C231" s="6" t="s">
        <v>2189</v>
      </c>
      <c r="D231" s="33">
        <v>2022</v>
      </c>
      <c r="E231" s="33" t="s">
        <v>140</v>
      </c>
      <c r="F231" s="6" t="s">
        <v>2190</v>
      </c>
      <c r="G231" s="392" t="s">
        <v>2191</v>
      </c>
      <c r="H231" s="1" t="s">
        <v>143</v>
      </c>
      <c r="I231" s="1" t="s">
        <v>210</v>
      </c>
      <c r="J231" s="33" t="s">
        <v>145</v>
      </c>
      <c r="K231" s="33" t="s">
        <v>146</v>
      </c>
      <c r="L231" s="6" t="s">
        <v>2175</v>
      </c>
      <c r="M231" s="10" t="s">
        <v>212</v>
      </c>
      <c r="N231" s="2" t="s">
        <v>2161</v>
      </c>
      <c r="O231" s="14" t="s">
        <v>149</v>
      </c>
      <c r="P231" s="2">
        <v>1013585301</v>
      </c>
      <c r="Q231" s="6" t="s">
        <v>2192</v>
      </c>
      <c r="R231" s="1" t="s">
        <v>150</v>
      </c>
      <c r="S231" s="97" t="s">
        <v>2193</v>
      </c>
      <c r="T231" s="97">
        <v>3657000</v>
      </c>
      <c r="U231" s="97" t="s">
        <v>2194</v>
      </c>
      <c r="V231" s="413">
        <v>4920000</v>
      </c>
      <c r="W231" s="118">
        <f t="shared" si="13"/>
        <v>2460000</v>
      </c>
      <c r="X231" s="118">
        <f t="shared" si="12"/>
        <v>82000</v>
      </c>
      <c r="Y231" s="404">
        <v>60</v>
      </c>
      <c r="Z231" s="404">
        <v>2</v>
      </c>
      <c r="AA231" s="56">
        <v>473</v>
      </c>
      <c r="AB231" s="39">
        <v>44859</v>
      </c>
      <c r="AC231" s="98">
        <v>29520000</v>
      </c>
      <c r="AD231" s="451">
        <v>638</v>
      </c>
      <c r="AE231" s="39">
        <v>44862</v>
      </c>
      <c r="AF231" s="98">
        <v>4920000</v>
      </c>
      <c r="AG231" s="29">
        <v>4920000</v>
      </c>
      <c r="AH231" s="112">
        <v>100</v>
      </c>
      <c r="AI231" s="112">
        <v>100</v>
      </c>
      <c r="AJ231" s="82">
        <v>44861</v>
      </c>
      <c r="AK231" s="82">
        <v>44862</v>
      </c>
      <c r="AL231" s="82">
        <v>44921</v>
      </c>
      <c r="AM231" s="136" t="s">
        <v>18</v>
      </c>
      <c r="AN231" s="136" t="s">
        <v>18</v>
      </c>
      <c r="AO231" s="136" t="s">
        <v>18</v>
      </c>
      <c r="AP231" s="54" t="s">
        <v>18</v>
      </c>
      <c r="AQ231" s="54" t="s">
        <v>18</v>
      </c>
      <c r="AR231" s="54" t="s">
        <v>18</v>
      </c>
      <c r="AS231" s="54" t="s">
        <v>18</v>
      </c>
      <c r="AT231" s="54" t="s">
        <v>18</v>
      </c>
      <c r="AU231" s="53" t="s">
        <v>18</v>
      </c>
      <c r="AV231" s="53" t="s">
        <v>18</v>
      </c>
      <c r="AW231" s="53" t="s">
        <v>18</v>
      </c>
      <c r="AX231" s="53" t="s">
        <v>18</v>
      </c>
      <c r="AY231" s="53" t="s">
        <v>18</v>
      </c>
      <c r="AZ231" s="53" t="s">
        <v>18</v>
      </c>
      <c r="BA231" s="53" t="s">
        <v>18</v>
      </c>
      <c r="BB231" s="53" t="s">
        <v>18</v>
      </c>
      <c r="BC231" s="53" t="s">
        <v>18</v>
      </c>
      <c r="BD231" s="53" t="s">
        <v>18</v>
      </c>
      <c r="BE231" s="120"/>
      <c r="BF231" s="120"/>
      <c r="BG231" s="120"/>
      <c r="BH231" s="120"/>
      <c r="BI231" s="33" t="s">
        <v>19</v>
      </c>
      <c r="BJ231" s="33" t="s">
        <v>19</v>
      </c>
      <c r="BK231" s="33" t="s">
        <v>19</v>
      </c>
      <c r="BL231" s="2"/>
      <c r="BM231" s="122">
        <v>0.55000000000000004</v>
      </c>
      <c r="BN231" s="56" t="s">
        <v>167</v>
      </c>
      <c r="BO231" s="56" t="s">
        <v>2195</v>
      </c>
      <c r="BP231" s="39">
        <v>45109</v>
      </c>
      <c r="BQ231" s="123" t="s">
        <v>2171</v>
      </c>
      <c r="BR231" s="500"/>
      <c r="BS231" s="2" t="s">
        <v>2196</v>
      </c>
      <c r="BT231" s="2"/>
      <c r="BU231" s="2"/>
      <c r="BV231" s="33"/>
      <c r="BW231" s="33"/>
      <c r="BX231" s="33"/>
      <c r="BY231" s="33">
        <v>1</v>
      </c>
      <c r="BZ231" s="33">
        <v>1</v>
      </c>
      <c r="CA231" s="33">
        <v>1</v>
      </c>
      <c r="CB231" s="33" t="s">
        <v>157</v>
      </c>
      <c r="CC231" s="33" t="s">
        <v>158</v>
      </c>
      <c r="CD231" s="397">
        <v>44921</v>
      </c>
      <c r="CE231" s="578" t="s">
        <v>31</v>
      </c>
    </row>
    <row r="232" spans="1:83">
      <c r="A232" s="571">
        <v>225</v>
      </c>
      <c r="B232" s="517"/>
      <c r="C232" s="65" t="s">
        <v>2197</v>
      </c>
      <c r="D232" s="33">
        <v>2022</v>
      </c>
      <c r="E232" s="33" t="s">
        <v>140</v>
      </c>
      <c r="F232" s="65" t="s">
        <v>2198</v>
      </c>
      <c r="G232" s="99" t="s">
        <v>2199</v>
      </c>
      <c r="H232" s="1" t="s">
        <v>143</v>
      </c>
      <c r="I232" s="1" t="s">
        <v>210</v>
      </c>
      <c r="J232" s="33" t="s">
        <v>145</v>
      </c>
      <c r="K232" s="33" t="s">
        <v>146</v>
      </c>
      <c r="L232" s="65" t="s">
        <v>1933</v>
      </c>
      <c r="M232" s="2" t="s">
        <v>243</v>
      </c>
      <c r="N232" s="2" t="s">
        <v>2161</v>
      </c>
      <c r="O232" s="14" t="s">
        <v>149</v>
      </c>
      <c r="P232" s="66">
        <v>1032430608</v>
      </c>
      <c r="Q232" s="65" t="s">
        <v>2200</v>
      </c>
      <c r="R232" s="1" t="s">
        <v>150</v>
      </c>
      <c r="S232" s="65" t="s">
        <v>2201</v>
      </c>
      <c r="T232" s="68">
        <v>7187485</v>
      </c>
      <c r="U232" s="65" t="s">
        <v>2202</v>
      </c>
      <c r="V232" s="67">
        <v>4920000</v>
      </c>
      <c r="W232" s="118">
        <f t="shared" si="13"/>
        <v>2460000</v>
      </c>
      <c r="X232" s="118">
        <f t="shared" si="12"/>
        <v>82000</v>
      </c>
      <c r="Y232" s="404">
        <v>60</v>
      </c>
      <c r="Z232" s="404">
        <v>2</v>
      </c>
      <c r="AA232" s="56">
        <v>473</v>
      </c>
      <c r="AB232" s="39">
        <v>44859</v>
      </c>
      <c r="AC232" s="98">
        <v>29520000</v>
      </c>
      <c r="AD232" s="451">
        <v>639</v>
      </c>
      <c r="AE232" s="39">
        <v>44862</v>
      </c>
      <c r="AF232" s="98">
        <v>4920000</v>
      </c>
      <c r="AG232" s="414">
        <v>4920000</v>
      </c>
      <c r="AH232" s="112">
        <v>100</v>
      </c>
      <c r="AI232" s="112">
        <v>100</v>
      </c>
      <c r="AJ232" s="82">
        <v>44861</v>
      </c>
      <c r="AK232" s="82">
        <v>44866</v>
      </c>
      <c r="AL232" s="82">
        <v>44925</v>
      </c>
      <c r="AM232" s="136" t="s">
        <v>18</v>
      </c>
      <c r="AN232" s="136" t="s">
        <v>18</v>
      </c>
      <c r="AO232" s="136" t="s">
        <v>18</v>
      </c>
      <c r="AP232" s="54" t="s">
        <v>18</v>
      </c>
      <c r="AQ232" s="54" t="s">
        <v>18</v>
      </c>
      <c r="AR232" s="54" t="s">
        <v>18</v>
      </c>
      <c r="AS232" s="54" t="s">
        <v>18</v>
      </c>
      <c r="AT232" s="54" t="s">
        <v>18</v>
      </c>
      <c r="AU232" s="53" t="s">
        <v>18</v>
      </c>
      <c r="AV232" s="53" t="s">
        <v>2203</v>
      </c>
      <c r="AW232" s="53" t="s">
        <v>18</v>
      </c>
      <c r="AX232" s="53" t="s">
        <v>18</v>
      </c>
      <c r="AY232" s="53" t="s">
        <v>18</v>
      </c>
      <c r="AZ232" s="53" t="s">
        <v>18</v>
      </c>
      <c r="BA232" s="53" t="s">
        <v>18</v>
      </c>
      <c r="BB232" s="53" t="s">
        <v>18</v>
      </c>
      <c r="BC232" s="53" t="s">
        <v>18</v>
      </c>
      <c r="BD232" s="53" t="s">
        <v>18</v>
      </c>
      <c r="BE232" s="120"/>
      <c r="BF232" s="120"/>
      <c r="BG232" s="120"/>
      <c r="BH232" s="120"/>
      <c r="BI232" s="33" t="s">
        <v>19</v>
      </c>
      <c r="BJ232" s="33" t="s">
        <v>19</v>
      </c>
      <c r="BK232" s="33" t="s">
        <v>19</v>
      </c>
      <c r="BL232" s="2"/>
      <c r="BM232" s="122">
        <v>0.5</v>
      </c>
      <c r="BN232" s="36" t="s">
        <v>203</v>
      </c>
      <c r="BO232" s="56" t="s">
        <v>2204</v>
      </c>
      <c r="BP232" s="39">
        <v>45117</v>
      </c>
      <c r="BQ232" s="123" t="s">
        <v>2171</v>
      </c>
      <c r="BR232" s="500"/>
      <c r="BS232" s="2" t="s">
        <v>922</v>
      </c>
      <c r="BT232" s="2"/>
      <c r="BU232" s="2"/>
      <c r="BV232" s="33"/>
      <c r="BW232" s="33"/>
      <c r="BX232" s="33"/>
      <c r="BY232" s="33">
        <v>1</v>
      </c>
      <c r="BZ232" s="33">
        <v>1</v>
      </c>
      <c r="CA232" s="33">
        <v>1</v>
      </c>
      <c r="CB232" s="33" t="s">
        <v>157</v>
      </c>
      <c r="CC232" s="33" t="s">
        <v>158</v>
      </c>
      <c r="CD232" s="397">
        <v>44925</v>
      </c>
      <c r="CE232" s="578" t="s">
        <v>31</v>
      </c>
    </row>
    <row r="233" spans="1:83">
      <c r="A233" s="571">
        <v>226</v>
      </c>
      <c r="B233" s="517"/>
      <c r="C233" s="6" t="s">
        <v>2205</v>
      </c>
      <c r="D233" s="33">
        <v>2022</v>
      </c>
      <c r="E233" s="33" t="s">
        <v>140</v>
      </c>
      <c r="F233" s="6" t="s">
        <v>2206</v>
      </c>
      <c r="G233" s="99" t="s">
        <v>2207</v>
      </c>
      <c r="H233" s="1" t="s">
        <v>143</v>
      </c>
      <c r="I233" s="1" t="s">
        <v>144</v>
      </c>
      <c r="J233" s="33" t="s">
        <v>145</v>
      </c>
      <c r="K233" s="33" t="s">
        <v>146</v>
      </c>
      <c r="L233" s="6" t="s">
        <v>2208</v>
      </c>
      <c r="M233" s="10" t="s">
        <v>1219</v>
      </c>
      <c r="N233" s="2">
        <v>2189</v>
      </c>
      <c r="O233" s="14" t="s">
        <v>149</v>
      </c>
      <c r="P233" s="2">
        <v>55250194</v>
      </c>
      <c r="Q233" s="6" t="s">
        <v>2209</v>
      </c>
      <c r="R233" s="1" t="s">
        <v>150</v>
      </c>
      <c r="S233" s="97" t="s">
        <v>2210</v>
      </c>
      <c r="T233" s="97">
        <v>3005669868</v>
      </c>
      <c r="U233" s="97" t="s">
        <v>2211</v>
      </c>
      <c r="V233" s="100">
        <v>14106000</v>
      </c>
      <c r="W233" s="118">
        <f t="shared" si="13"/>
        <v>7053000</v>
      </c>
      <c r="X233" s="118">
        <f t="shared" si="12"/>
        <v>235100</v>
      </c>
      <c r="Y233" s="404">
        <v>60</v>
      </c>
      <c r="Z233" s="404">
        <v>2</v>
      </c>
      <c r="AA233" s="56">
        <v>480</v>
      </c>
      <c r="AB233" s="39">
        <v>44861</v>
      </c>
      <c r="AC233" s="98">
        <v>14106000</v>
      </c>
      <c r="AD233" s="451">
        <v>651</v>
      </c>
      <c r="AE233" s="39">
        <v>44866</v>
      </c>
      <c r="AF233" s="98">
        <v>14106000</v>
      </c>
      <c r="AG233" s="412">
        <v>19983500</v>
      </c>
      <c r="AH233" s="112"/>
      <c r="AI233" s="112"/>
      <c r="AJ233" s="82">
        <v>44861</v>
      </c>
      <c r="AK233" s="82">
        <v>44866</v>
      </c>
      <c r="AL233" s="82">
        <v>44951</v>
      </c>
      <c r="AM233" s="136">
        <v>1</v>
      </c>
      <c r="AN233" s="136">
        <v>30</v>
      </c>
      <c r="AO233" s="387">
        <v>44957</v>
      </c>
      <c r="AP233" s="54" t="s">
        <v>18</v>
      </c>
      <c r="AQ233" s="54" t="s">
        <v>18</v>
      </c>
      <c r="AR233" s="54" t="s">
        <v>18</v>
      </c>
      <c r="AS233" s="54" t="s">
        <v>18</v>
      </c>
      <c r="AT233" s="54" t="s">
        <v>18</v>
      </c>
      <c r="AU233" s="53">
        <v>1</v>
      </c>
      <c r="AV233" s="415" t="s">
        <v>2203</v>
      </c>
      <c r="AW233" s="388">
        <v>44921</v>
      </c>
      <c r="AX233" s="53" t="s">
        <v>2212</v>
      </c>
      <c r="AY233" s="53">
        <v>755</v>
      </c>
      <c r="AZ233" s="388">
        <v>44924</v>
      </c>
      <c r="BA233" s="415" t="s">
        <v>2203</v>
      </c>
      <c r="BB233" s="53">
        <v>564</v>
      </c>
      <c r="BC233" s="388">
        <v>44908</v>
      </c>
      <c r="BD233" s="53">
        <v>7053000</v>
      </c>
      <c r="BE233" s="120"/>
      <c r="BF233" s="120"/>
      <c r="BG233" s="120"/>
      <c r="BH233" s="120"/>
      <c r="BI233" s="33" t="s">
        <v>19</v>
      </c>
      <c r="BJ233" s="33" t="s">
        <v>19</v>
      </c>
      <c r="BK233" s="33" t="s">
        <v>19</v>
      </c>
      <c r="BL233" s="2"/>
      <c r="BM233" s="122">
        <v>0</v>
      </c>
      <c r="BN233" s="36" t="s">
        <v>203</v>
      </c>
      <c r="BO233" s="56" t="s">
        <v>2213</v>
      </c>
      <c r="BP233" s="39">
        <v>45114</v>
      </c>
      <c r="BQ233" s="123" t="s">
        <v>1520</v>
      </c>
      <c r="BR233" s="500"/>
      <c r="BS233" s="2" t="s">
        <v>2214</v>
      </c>
      <c r="BT233" s="2"/>
      <c r="BU233" s="2"/>
      <c r="BV233" s="33"/>
      <c r="BW233" s="33"/>
      <c r="BX233" s="33"/>
      <c r="BY233" s="33">
        <v>1</v>
      </c>
      <c r="BZ233" s="33">
        <v>1</v>
      </c>
      <c r="CA233" s="33">
        <v>1</v>
      </c>
      <c r="CB233" s="33" t="s">
        <v>157</v>
      </c>
      <c r="CC233" s="33" t="s">
        <v>158</v>
      </c>
      <c r="CD233" s="397">
        <v>44951</v>
      </c>
      <c r="CE233" s="574" t="s">
        <v>2215</v>
      </c>
    </row>
    <row r="234" spans="1:83">
      <c r="A234" s="571">
        <v>227</v>
      </c>
      <c r="B234" s="517"/>
      <c r="C234" s="65" t="s">
        <v>2216</v>
      </c>
      <c r="D234" s="2">
        <v>2022</v>
      </c>
      <c r="E234" s="33" t="s">
        <v>140</v>
      </c>
      <c r="F234" s="65" t="s">
        <v>2217</v>
      </c>
      <c r="G234" s="99" t="s">
        <v>2218</v>
      </c>
      <c r="H234" s="1" t="s">
        <v>143</v>
      </c>
      <c r="I234" s="1" t="s">
        <v>144</v>
      </c>
      <c r="J234" s="33" t="s">
        <v>145</v>
      </c>
      <c r="K234" s="33" t="s">
        <v>146</v>
      </c>
      <c r="L234" s="65" t="s">
        <v>2219</v>
      </c>
      <c r="M234" s="66" t="s">
        <v>212</v>
      </c>
      <c r="N234" s="2">
        <v>2198</v>
      </c>
      <c r="O234" s="14" t="s">
        <v>149</v>
      </c>
      <c r="P234" s="69">
        <v>1013590697</v>
      </c>
      <c r="Q234" s="65" t="s">
        <v>2220</v>
      </c>
      <c r="R234" s="1" t="s">
        <v>150</v>
      </c>
      <c r="S234" s="68" t="s">
        <v>2221</v>
      </c>
      <c r="T234" s="68">
        <v>3042901487</v>
      </c>
      <c r="U234" s="68" t="s">
        <v>2222</v>
      </c>
      <c r="V234" s="67">
        <v>9240000</v>
      </c>
      <c r="W234" s="118">
        <f t="shared" si="13"/>
        <v>4620000</v>
      </c>
      <c r="X234" s="118">
        <f t="shared" si="12"/>
        <v>154000</v>
      </c>
      <c r="Y234" s="404">
        <v>60</v>
      </c>
      <c r="Z234" s="404">
        <v>2</v>
      </c>
      <c r="AA234" s="56">
        <v>482</v>
      </c>
      <c r="AB234" s="39">
        <v>44861</v>
      </c>
      <c r="AC234" s="98">
        <v>18480000</v>
      </c>
      <c r="AD234" s="451">
        <v>647</v>
      </c>
      <c r="AE234" s="39">
        <v>44866</v>
      </c>
      <c r="AF234" s="98">
        <v>9240000</v>
      </c>
      <c r="AG234" s="378">
        <v>9240000</v>
      </c>
      <c r="AH234" s="112">
        <v>100</v>
      </c>
      <c r="AI234" s="112">
        <v>100</v>
      </c>
      <c r="AJ234" s="82">
        <v>44862</v>
      </c>
      <c r="AK234" s="82">
        <v>44866</v>
      </c>
      <c r="AL234" s="82">
        <v>44926</v>
      </c>
      <c r="AM234" s="136" t="s">
        <v>18</v>
      </c>
      <c r="AN234" s="136" t="s">
        <v>18</v>
      </c>
      <c r="AO234" s="136" t="s">
        <v>18</v>
      </c>
      <c r="AP234" s="54" t="s">
        <v>18</v>
      </c>
      <c r="AQ234" s="54" t="s">
        <v>18</v>
      </c>
      <c r="AR234" s="54" t="s">
        <v>18</v>
      </c>
      <c r="AS234" s="54" t="s">
        <v>18</v>
      </c>
      <c r="AT234" s="54" t="s">
        <v>18</v>
      </c>
      <c r="AU234" s="53" t="s">
        <v>18</v>
      </c>
      <c r="AV234" s="53" t="s">
        <v>18</v>
      </c>
      <c r="AW234" s="53" t="s">
        <v>18</v>
      </c>
      <c r="AX234" s="53" t="s">
        <v>18</v>
      </c>
      <c r="AY234" s="53" t="s">
        <v>18</v>
      </c>
      <c r="AZ234" s="53" t="s">
        <v>18</v>
      </c>
      <c r="BA234" s="53" t="s">
        <v>18</v>
      </c>
      <c r="BB234" s="53" t="s">
        <v>18</v>
      </c>
      <c r="BC234" s="53" t="s">
        <v>18</v>
      </c>
      <c r="BD234" s="53" t="s">
        <v>18</v>
      </c>
      <c r="BE234" s="120"/>
      <c r="BF234" s="120"/>
      <c r="BG234" s="120"/>
      <c r="BH234" s="120"/>
      <c r="BI234" s="33" t="s">
        <v>19</v>
      </c>
      <c r="BJ234" s="33" t="s">
        <v>19</v>
      </c>
      <c r="BK234" s="33" t="s">
        <v>19</v>
      </c>
      <c r="BL234" s="2"/>
      <c r="BM234" s="122">
        <v>0.5</v>
      </c>
      <c r="BN234" s="56" t="s">
        <v>167</v>
      </c>
      <c r="BO234" s="56" t="s">
        <v>2223</v>
      </c>
      <c r="BP234" s="39">
        <v>45107</v>
      </c>
      <c r="BQ234" s="123" t="s">
        <v>2224</v>
      </c>
      <c r="BR234" s="500"/>
      <c r="BS234" s="2" t="s">
        <v>1906</v>
      </c>
      <c r="BT234" s="2"/>
      <c r="BU234" s="2"/>
      <c r="BV234" s="33"/>
      <c r="BW234" s="33"/>
      <c r="BX234" s="33"/>
      <c r="BY234" s="33">
        <v>1</v>
      </c>
      <c r="BZ234" s="33">
        <v>1</v>
      </c>
      <c r="CA234" s="33">
        <v>1</v>
      </c>
      <c r="CB234" s="33" t="s">
        <v>157</v>
      </c>
      <c r="CC234" s="33" t="s">
        <v>158</v>
      </c>
      <c r="CD234" s="397">
        <v>44926</v>
      </c>
      <c r="CE234" s="578" t="s">
        <v>31</v>
      </c>
    </row>
    <row r="235" spans="1:83">
      <c r="A235" s="586">
        <v>228</v>
      </c>
      <c r="B235" s="519"/>
      <c r="C235" s="65" t="s">
        <v>2225</v>
      </c>
      <c r="D235" s="2">
        <v>2022</v>
      </c>
      <c r="E235" s="33" t="s">
        <v>140</v>
      </c>
      <c r="F235" s="2" t="s">
        <v>2226</v>
      </c>
      <c r="G235" s="99" t="s">
        <v>2227</v>
      </c>
      <c r="H235" s="1" t="s">
        <v>143</v>
      </c>
      <c r="I235" s="1" t="s">
        <v>210</v>
      </c>
      <c r="J235" s="33" t="s">
        <v>145</v>
      </c>
      <c r="K235" s="33" t="s">
        <v>146</v>
      </c>
      <c r="L235" s="65" t="s">
        <v>2228</v>
      </c>
      <c r="M235" s="66" t="s">
        <v>2229</v>
      </c>
      <c r="N235" s="2">
        <v>2189</v>
      </c>
      <c r="O235" s="14" t="s">
        <v>149</v>
      </c>
      <c r="P235" s="65">
        <v>1013646511</v>
      </c>
      <c r="Q235" s="66" t="s">
        <v>1220</v>
      </c>
      <c r="R235" s="1" t="s">
        <v>150</v>
      </c>
      <c r="S235" s="65" t="s">
        <v>2230</v>
      </c>
      <c r="T235" s="65">
        <v>3123643401</v>
      </c>
      <c r="U235" s="65" t="s">
        <v>2231</v>
      </c>
      <c r="V235" s="67">
        <v>3952000</v>
      </c>
      <c r="W235" s="118">
        <f t="shared" si="13"/>
        <v>1976000</v>
      </c>
      <c r="X235" s="118">
        <f t="shared" si="12"/>
        <v>65866.666666666672</v>
      </c>
      <c r="Y235" s="404">
        <v>60</v>
      </c>
      <c r="Z235" s="404">
        <v>2</v>
      </c>
      <c r="AA235" s="56">
        <v>483</v>
      </c>
      <c r="AB235" s="39">
        <v>44862</v>
      </c>
      <c r="AC235" s="98">
        <v>3952000</v>
      </c>
      <c r="AD235" s="451">
        <v>644</v>
      </c>
      <c r="AE235" s="39">
        <v>44865</v>
      </c>
      <c r="AF235" s="98">
        <v>3952000</v>
      </c>
      <c r="AG235" s="378">
        <v>3952000</v>
      </c>
      <c r="AH235" s="112">
        <v>100</v>
      </c>
      <c r="AI235" s="112">
        <v>100</v>
      </c>
      <c r="AJ235" s="82">
        <v>44862</v>
      </c>
      <c r="AK235" s="82">
        <v>44866</v>
      </c>
      <c r="AL235" s="82">
        <v>44926</v>
      </c>
      <c r="AM235" s="136" t="s">
        <v>18</v>
      </c>
      <c r="AN235" s="136" t="s">
        <v>18</v>
      </c>
      <c r="AO235" s="136" t="s">
        <v>18</v>
      </c>
      <c r="AP235" s="54" t="s">
        <v>18</v>
      </c>
      <c r="AQ235" s="54" t="s">
        <v>18</v>
      </c>
      <c r="AR235" s="54" t="s">
        <v>18</v>
      </c>
      <c r="AS235" s="54" t="s">
        <v>18</v>
      </c>
      <c r="AT235" s="54" t="s">
        <v>18</v>
      </c>
      <c r="AU235" s="53" t="s">
        <v>18</v>
      </c>
      <c r="AV235" s="53" t="s">
        <v>18</v>
      </c>
      <c r="AW235" s="53" t="s">
        <v>18</v>
      </c>
      <c r="AX235" s="53" t="s">
        <v>18</v>
      </c>
      <c r="AY235" s="53" t="s">
        <v>18</v>
      </c>
      <c r="AZ235" s="53" t="s">
        <v>18</v>
      </c>
      <c r="BA235" s="53" t="s">
        <v>18</v>
      </c>
      <c r="BB235" s="53" t="s">
        <v>18</v>
      </c>
      <c r="BC235" s="53" t="s">
        <v>18</v>
      </c>
      <c r="BD235" s="53" t="s">
        <v>18</v>
      </c>
      <c r="BE235" s="120"/>
      <c r="BF235" s="120"/>
      <c r="BG235" s="120"/>
      <c r="BH235" s="120"/>
      <c r="BI235" s="33" t="s">
        <v>19</v>
      </c>
      <c r="BJ235" s="33" t="s">
        <v>19</v>
      </c>
      <c r="BK235" s="33" t="s">
        <v>19</v>
      </c>
      <c r="BL235" s="2"/>
      <c r="BM235" s="122">
        <v>0.5</v>
      </c>
      <c r="BN235" s="36" t="s">
        <v>203</v>
      </c>
      <c r="BO235" s="56" t="s">
        <v>2232</v>
      </c>
      <c r="BP235" s="39">
        <v>45115</v>
      </c>
      <c r="BQ235" s="123" t="s">
        <v>2233</v>
      </c>
      <c r="BR235" s="500"/>
      <c r="BS235" s="2" t="s">
        <v>1866</v>
      </c>
      <c r="BT235" s="2"/>
      <c r="BU235" s="2"/>
      <c r="BV235" s="33"/>
      <c r="BW235" s="33"/>
      <c r="BX235" s="33"/>
      <c r="BY235" s="33">
        <v>1</v>
      </c>
      <c r="BZ235" s="33">
        <v>1</v>
      </c>
      <c r="CA235" s="33">
        <v>1</v>
      </c>
      <c r="CB235" s="33" t="s">
        <v>157</v>
      </c>
      <c r="CC235" s="33" t="s">
        <v>158</v>
      </c>
      <c r="CD235" s="397">
        <v>44926</v>
      </c>
      <c r="CE235" s="578" t="s">
        <v>31</v>
      </c>
    </row>
    <row r="236" spans="1:83">
      <c r="A236" s="586">
        <v>229</v>
      </c>
      <c r="B236" s="519"/>
      <c r="C236" s="65" t="s">
        <v>2234</v>
      </c>
      <c r="D236" s="2">
        <v>2022</v>
      </c>
      <c r="E236" s="33" t="s">
        <v>140</v>
      </c>
      <c r="F236" s="65" t="s">
        <v>2235</v>
      </c>
      <c r="G236" s="99" t="s">
        <v>2236</v>
      </c>
      <c r="H236" s="1" t="s">
        <v>143</v>
      </c>
      <c r="I236" s="1" t="s">
        <v>144</v>
      </c>
      <c r="J236" s="33" t="s">
        <v>145</v>
      </c>
      <c r="K236" s="33" t="s">
        <v>146</v>
      </c>
      <c r="L236" s="65" t="s">
        <v>2237</v>
      </c>
      <c r="M236" s="66" t="s">
        <v>212</v>
      </c>
      <c r="N236" s="2">
        <v>2198</v>
      </c>
      <c r="O236" s="14" t="s">
        <v>149</v>
      </c>
      <c r="P236" s="65">
        <v>7570624</v>
      </c>
      <c r="Q236" s="65" t="s">
        <v>1019</v>
      </c>
      <c r="R236" s="1" t="s">
        <v>150</v>
      </c>
      <c r="S236" s="68" t="s">
        <v>2238</v>
      </c>
      <c r="T236" s="68">
        <v>3015015581</v>
      </c>
      <c r="U236" s="68" t="s">
        <v>2239</v>
      </c>
      <c r="V236" s="67">
        <v>9240000</v>
      </c>
      <c r="W236" s="118">
        <f t="shared" si="13"/>
        <v>4620000</v>
      </c>
      <c r="X236" s="118">
        <f t="shared" si="12"/>
        <v>154000</v>
      </c>
      <c r="Y236" s="404">
        <v>60</v>
      </c>
      <c r="Z236" s="404">
        <v>2</v>
      </c>
      <c r="AA236" s="56">
        <v>478</v>
      </c>
      <c r="AB236" s="39">
        <v>44861</v>
      </c>
      <c r="AC236" s="98">
        <v>18480000</v>
      </c>
      <c r="AD236" s="451">
        <v>648</v>
      </c>
      <c r="AE236" s="39">
        <v>44866</v>
      </c>
      <c r="AF236" s="98">
        <v>9240000</v>
      </c>
      <c r="AG236" s="378">
        <v>9240000</v>
      </c>
      <c r="AH236" s="112"/>
      <c r="AI236" s="112"/>
      <c r="AJ236" s="82">
        <v>44862</v>
      </c>
      <c r="AK236" s="82">
        <v>44866</v>
      </c>
      <c r="AL236" s="82">
        <v>44926</v>
      </c>
      <c r="AM236" s="136" t="s">
        <v>18</v>
      </c>
      <c r="AN236" s="136" t="s">
        <v>18</v>
      </c>
      <c r="AO236" s="136" t="s">
        <v>18</v>
      </c>
      <c r="AP236" s="54" t="s">
        <v>18</v>
      </c>
      <c r="AQ236" s="54" t="s">
        <v>18</v>
      </c>
      <c r="AR236" s="54" t="s">
        <v>18</v>
      </c>
      <c r="AS236" s="54" t="s">
        <v>18</v>
      </c>
      <c r="AT236" s="54" t="s">
        <v>18</v>
      </c>
      <c r="AU236" s="415" t="s">
        <v>18</v>
      </c>
      <c r="AV236" s="415" t="s">
        <v>18</v>
      </c>
      <c r="AW236" s="415" t="s">
        <v>18</v>
      </c>
      <c r="AX236" s="415" t="s">
        <v>18</v>
      </c>
      <c r="AY236" s="415" t="s">
        <v>18</v>
      </c>
      <c r="AZ236" s="415" t="s">
        <v>18</v>
      </c>
      <c r="BA236" s="415" t="s">
        <v>18</v>
      </c>
      <c r="BB236" s="415" t="s">
        <v>18</v>
      </c>
      <c r="BC236" s="415" t="s">
        <v>18</v>
      </c>
      <c r="BD236" s="415" t="s">
        <v>18</v>
      </c>
      <c r="BE236" s="120"/>
      <c r="BF236" s="120"/>
      <c r="BG236" s="120"/>
      <c r="BH236" s="120"/>
      <c r="BI236" s="33" t="s">
        <v>19</v>
      </c>
      <c r="BJ236" s="33" t="s">
        <v>19</v>
      </c>
      <c r="BK236" s="33" t="s">
        <v>19</v>
      </c>
      <c r="BL236" s="2"/>
      <c r="BM236" s="122">
        <v>0.5</v>
      </c>
      <c r="BN236" s="56" t="s">
        <v>180</v>
      </c>
      <c r="BO236" s="56" t="s">
        <v>2240</v>
      </c>
      <c r="BP236" s="39">
        <v>45107</v>
      </c>
      <c r="BQ236" s="123" t="s">
        <v>2241</v>
      </c>
      <c r="BR236" s="500"/>
      <c r="BS236" s="2" t="s">
        <v>2196</v>
      </c>
      <c r="BT236" s="2"/>
      <c r="BU236" s="2"/>
      <c r="BV236" s="33"/>
      <c r="BW236" s="33"/>
      <c r="BX236" s="33"/>
      <c r="BY236" s="33">
        <v>1</v>
      </c>
      <c r="BZ236" s="33">
        <v>1</v>
      </c>
      <c r="CA236" s="33">
        <v>1</v>
      </c>
      <c r="CB236" s="33" t="s">
        <v>157</v>
      </c>
      <c r="CC236" s="33" t="s">
        <v>158</v>
      </c>
      <c r="CD236" s="397">
        <v>44926</v>
      </c>
      <c r="CE236" s="578" t="s">
        <v>31</v>
      </c>
    </row>
    <row r="237" spans="1:83">
      <c r="A237" s="586">
        <v>230</v>
      </c>
      <c r="B237" s="519"/>
      <c r="C237" s="65" t="s">
        <v>2242</v>
      </c>
      <c r="D237" s="3">
        <v>2022</v>
      </c>
      <c r="E237" s="33" t="s">
        <v>140</v>
      </c>
      <c r="F237" s="65" t="s">
        <v>2243</v>
      </c>
      <c r="G237" s="99" t="s">
        <v>2244</v>
      </c>
      <c r="H237" s="1" t="s">
        <v>143</v>
      </c>
      <c r="I237" s="1" t="s">
        <v>210</v>
      </c>
      <c r="J237" s="33" t="s">
        <v>145</v>
      </c>
      <c r="K237" s="33" t="s">
        <v>146</v>
      </c>
      <c r="L237" s="65" t="s">
        <v>2245</v>
      </c>
      <c r="M237" s="66" t="s">
        <v>212</v>
      </c>
      <c r="N237" s="2">
        <v>2198</v>
      </c>
      <c r="O237" s="14" t="s">
        <v>149</v>
      </c>
      <c r="P237" s="65">
        <v>1013590912</v>
      </c>
      <c r="Q237" s="65" t="s">
        <v>2246</v>
      </c>
      <c r="R237" s="1" t="s">
        <v>150</v>
      </c>
      <c r="S237" s="68" t="s">
        <v>2247</v>
      </c>
      <c r="T237" s="68">
        <v>3213193421</v>
      </c>
      <c r="U237" s="68" t="s">
        <v>2248</v>
      </c>
      <c r="V237" s="67">
        <v>4920000</v>
      </c>
      <c r="W237" s="118">
        <f t="shared" si="13"/>
        <v>2460000</v>
      </c>
      <c r="X237" s="118">
        <f t="shared" si="12"/>
        <v>82000</v>
      </c>
      <c r="Y237" s="404">
        <v>60</v>
      </c>
      <c r="Z237" s="404">
        <v>2</v>
      </c>
      <c r="AA237" s="56">
        <v>475</v>
      </c>
      <c r="AB237" s="39">
        <v>44861</v>
      </c>
      <c r="AC237" s="98">
        <v>4920000</v>
      </c>
      <c r="AD237" s="451">
        <v>643</v>
      </c>
      <c r="AE237" s="39">
        <v>44865</v>
      </c>
      <c r="AF237" s="98">
        <v>4920000</v>
      </c>
      <c r="AG237" s="414">
        <v>4920000</v>
      </c>
      <c r="AH237" s="112">
        <v>50</v>
      </c>
      <c r="AI237" s="112">
        <v>100</v>
      </c>
      <c r="AJ237" s="82">
        <v>44862</v>
      </c>
      <c r="AK237" s="82">
        <v>44866</v>
      </c>
      <c r="AL237" s="82">
        <v>44926</v>
      </c>
      <c r="AM237" s="136" t="s">
        <v>18</v>
      </c>
      <c r="AN237" s="136" t="s">
        <v>18</v>
      </c>
      <c r="AO237" s="136" t="s">
        <v>18</v>
      </c>
      <c r="AP237" s="54" t="s">
        <v>18</v>
      </c>
      <c r="AQ237" s="54" t="s">
        <v>18</v>
      </c>
      <c r="AR237" s="54" t="s">
        <v>18</v>
      </c>
      <c r="AS237" s="54" t="s">
        <v>18</v>
      </c>
      <c r="AT237" s="54" t="s">
        <v>18</v>
      </c>
      <c r="AU237" s="53" t="s">
        <v>18</v>
      </c>
      <c r="AV237" s="53" t="s">
        <v>18</v>
      </c>
      <c r="AW237" s="53" t="s">
        <v>18</v>
      </c>
      <c r="AX237" s="53" t="s">
        <v>18</v>
      </c>
      <c r="AY237" s="53" t="s">
        <v>18</v>
      </c>
      <c r="AZ237" s="53" t="s">
        <v>18</v>
      </c>
      <c r="BA237" s="53" t="s">
        <v>18</v>
      </c>
      <c r="BB237" s="53" t="s">
        <v>18</v>
      </c>
      <c r="BC237" s="53" t="s">
        <v>18</v>
      </c>
      <c r="BD237" s="53" t="s">
        <v>18</v>
      </c>
      <c r="BE237" s="120"/>
      <c r="BF237" s="120"/>
      <c r="BG237" s="120"/>
      <c r="BH237" s="120"/>
      <c r="BI237" s="33" t="s">
        <v>19</v>
      </c>
      <c r="BJ237" s="33" t="s">
        <v>19</v>
      </c>
      <c r="BK237" s="33" t="s">
        <v>19</v>
      </c>
      <c r="BL237" s="2"/>
      <c r="BM237" s="122">
        <v>0</v>
      </c>
      <c r="BN237" s="56" t="s">
        <v>167</v>
      </c>
      <c r="BO237" s="56" t="s">
        <v>2249</v>
      </c>
      <c r="BP237" s="39">
        <v>45117</v>
      </c>
      <c r="BQ237" s="123" t="s">
        <v>2250</v>
      </c>
      <c r="BR237" s="500"/>
      <c r="BS237" s="2" t="s">
        <v>2147</v>
      </c>
      <c r="BT237" s="2"/>
      <c r="BU237" s="2"/>
      <c r="BV237" s="33"/>
      <c r="BW237" s="33"/>
      <c r="BX237" s="33"/>
      <c r="BY237" s="33">
        <v>1</v>
      </c>
      <c r="BZ237" s="33">
        <v>1</v>
      </c>
      <c r="CA237" s="33">
        <v>1</v>
      </c>
      <c r="CB237" s="33" t="s">
        <v>157</v>
      </c>
      <c r="CC237" s="33" t="s">
        <v>158</v>
      </c>
      <c r="CD237" s="397">
        <v>44926</v>
      </c>
      <c r="CE237" s="574" t="s">
        <v>2072</v>
      </c>
    </row>
    <row r="238" spans="1:83">
      <c r="A238" s="586">
        <v>231</v>
      </c>
      <c r="B238" s="519"/>
      <c r="C238" s="65" t="s">
        <v>2251</v>
      </c>
      <c r="D238" s="2">
        <v>2022</v>
      </c>
      <c r="E238" s="33" t="s">
        <v>140</v>
      </c>
      <c r="F238" s="65" t="s">
        <v>2252</v>
      </c>
      <c r="G238" s="99" t="s">
        <v>2253</v>
      </c>
      <c r="H238" s="1" t="s">
        <v>143</v>
      </c>
      <c r="I238" s="1" t="s">
        <v>210</v>
      </c>
      <c r="J238" s="33" t="s">
        <v>145</v>
      </c>
      <c r="K238" s="33" t="s">
        <v>146</v>
      </c>
      <c r="L238" s="65" t="s">
        <v>27</v>
      </c>
      <c r="M238" s="66" t="s">
        <v>1968</v>
      </c>
      <c r="N238" s="2">
        <v>2189</v>
      </c>
      <c r="O238" s="14" t="s">
        <v>149</v>
      </c>
      <c r="P238" s="65">
        <v>80206518</v>
      </c>
      <c r="Q238" s="111" t="s">
        <v>1310</v>
      </c>
      <c r="R238" s="1" t="s">
        <v>150</v>
      </c>
      <c r="S238" s="68" t="s">
        <v>2254</v>
      </c>
      <c r="T238" s="68">
        <v>3508395797</v>
      </c>
      <c r="U238" s="68" t="s">
        <v>2255</v>
      </c>
      <c r="V238" s="67">
        <v>7524000</v>
      </c>
      <c r="W238" s="118">
        <f t="shared" si="13"/>
        <v>3762000</v>
      </c>
      <c r="X238" s="118">
        <f t="shared" si="12"/>
        <v>125400</v>
      </c>
      <c r="Y238" s="404">
        <v>60</v>
      </c>
      <c r="Z238" s="404">
        <v>2</v>
      </c>
      <c r="AA238" s="56">
        <v>474</v>
      </c>
      <c r="AB238" s="39">
        <v>44861</v>
      </c>
      <c r="AC238" s="98">
        <v>15048000</v>
      </c>
      <c r="AD238" s="451">
        <v>642</v>
      </c>
      <c r="AE238" s="39">
        <v>44865</v>
      </c>
      <c r="AF238" s="98">
        <v>7524000</v>
      </c>
      <c r="AG238" s="378">
        <v>7524000</v>
      </c>
      <c r="AH238" s="112">
        <v>100</v>
      </c>
      <c r="AI238" s="112">
        <v>100</v>
      </c>
      <c r="AJ238" s="82">
        <v>44862</v>
      </c>
      <c r="AK238" s="82">
        <v>44866</v>
      </c>
      <c r="AL238" s="82">
        <v>44926</v>
      </c>
      <c r="AM238" s="136" t="s">
        <v>18</v>
      </c>
      <c r="AN238" s="136" t="s">
        <v>18</v>
      </c>
      <c r="AO238" s="136" t="s">
        <v>18</v>
      </c>
      <c r="AP238" s="54" t="s">
        <v>18</v>
      </c>
      <c r="AQ238" s="54" t="s">
        <v>18</v>
      </c>
      <c r="AR238" s="54" t="s">
        <v>18</v>
      </c>
      <c r="AS238" s="54" t="s">
        <v>18</v>
      </c>
      <c r="AT238" s="54" t="s">
        <v>18</v>
      </c>
      <c r="AU238" s="53" t="s">
        <v>18</v>
      </c>
      <c r="AV238" s="53" t="s">
        <v>18</v>
      </c>
      <c r="AW238" s="53" t="s">
        <v>18</v>
      </c>
      <c r="AX238" s="53" t="s">
        <v>18</v>
      </c>
      <c r="AY238" s="53" t="s">
        <v>18</v>
      </c>
      <c r="AZ238" s="53" t="s">
        <v>18</v>
      </c>
      <c r="BA238" s="53" t="s">
        <v>18</v>
      </c>
      <c r="BB238" s="53" t="s">
        <v>18</v>
      </c>
      <c r="BC238" s="53" t="s">
        <v>18</v>
      </c>
      <c r="BD238" s="53" t="s">
        <v>18</v>
      </c>
      <c r="BE238" s="120"/>
      <c r="BF238" s="120"/>
      <c r="BG238" s="120"/>
      <c r="BH238" s="120"/>
      <c r="BI238" s="33" t="s">
        <v>19</v>
      </c>
      <c r="BJ238" s="33" t="s">
        <v>19</v>
      </c>
      <c r="BK238" s="33" t="s">
        <v>19</v>
      </c>
      <c r="BL238" s="2"/>
      <c r="BM238" s="122">
        <v>0.5</v>
      </c>
      <c r="BN238" s="56" t="s">
        <v>167</v>
      </c>
      <c r="BO238" s="56" t="s">
        <v>2256</v>
      </c>
      <c r="BP238" s="39">
        <v>45110</v>
      </c>
      <c r="BQ238" s="123" t="s">
        <v>2257</v>
      </c>
      <c r="BR238" s="500"/>
      <c r="BS238" s="2" t="s">
        <v>2147</v>
      </c>
      <c r="BT238" s="2"/>
      <c r="BU238" s="2"/>
      <c r="BV238" s="33"/>
      <c r="BW238" s="33"/>
      <c r="BX238" s="33"/>
      <c r="BY238" s="33">
        <v>1</v>
      </c>
      <c r="BZ238" s="33">
        <v>1</v>
      </c>
      <c r="CA238" s="33">
        <v>1</v>
      </c>
      <c r="CB238" s="33" t="s">
        <v>157</v>
      </c>
      <c r="CC238" s="33" t="s">
        <v>158</v>
      </c>
      <c r="CD238" s="397">
        <v>44926</v>
      </c>
      <c r="CE238" s="578" t="s">
        <v>31</v>
      </c>
    </row>
    <row r="239" spans="1:83">
      <c r="A239" s="586">
        <v>232</v>
      </c>
      <c r="B239" s="519"/>
      <c r="C239" s="65" t="s">
        <v>2258</v>
      </c>
      <c r="D239" s="2">
        <v>2022</v>
      </c>
      <c r="E239" s="33" t="s">
        <v>140</v>
      </c>
      <c r="F239" s="65" t="s">
        <v>2259</v>
      </c>
      <c r="G239" s="99" t="s">
        <v>2260</v>
      </c>
      <c r="H239" s="1" t="s">
        <v>143</v>
      </c>
      <c r="I239" s="1" t="s">
        <v>144</v>
      </c>
      <c r="J239" s="33" t="s">
        <v>145</v>
      </c>
      <c r="K239" s="33" t="s">
        <v>146</v>
      </c>
      <c r="L239" s="65" t="s">
        <v>2261</v>
      </c>
      <c r="M239" s="3" t="s">
        <v>212</v>
      </c>
      <c r="N239" s="2">
        <v>2198</v>
      </c>
      <c r="O239" s="14" t="s">
        <v>149</v>
      </c>
      <c r="P239" s="65">
        <v>83161135</v>
      </c>
      <c r="Q239" s="65" t="s">
        <v>1586</v>
      </c>
      <c r="R239" s="1" t="s">
        <v>150</v>
      </c>
      <c r="S239" s="2" t="s">
        <v>2262</v>
      </c>
      <c r="T239" s="68">
        <v>3176567558</v>
      </c>
      <c r="U239" s="68" t="s">
        <v>1588</v>
      </c>
      <c r="V239" s="67">
        <v>14040000</v>
      </c>
      <c r="W239" s="118">
        <f t="shared" si="13"/>
        <v>7020000</v>
      </c>
      <c r="X239" s="118">
        <f t="shared" si="12"/>
        <v>234000</v>
      </c>
      <c r="Y239" s="404">
        <v>60</v>
      </c>
      <c r="Z239" s="404">
        <v>2</v>
      </c>
      <c r="AA239" s="56">
        <v>477</v>
      </c>
      <c r="AB239" s="39">
        <v>44861</v>
      </c>
      <c r="AC239" s="98">
        <v>14040000</v>
      </c>
      <c r="AD239" s="451">
        <v>641</v>
      </c>
      <c r="AE239" s="39">
        <v>44865</v>
      </c>
      <c r="AF239" s="98">
        <v>14040000</v>
      </c>
      <c r="AG239" s="378">
        <v>14040000</v>
      </c>
      <c r="AH239" s="112">
        <v>100</v>
      </c>
      <c r="AI239" s="112">
        <v>100</v>
      </c>
      <c r="AJ239" s="82">
        <v>44862</v>
      </c>
      <c r="AK239" s="82">
        <v>44866</v>
      </c>
      <c r="AL239" s="82">
        <v>44926</v>
      </c>
      <c r="AM239" s="136" t="s">
        <v>18</v>
      </c>
      <c r="AN239" s="136" t="s">
        <v>18</v>
      </c>
      <c r="AO239" s="136" t="s">
        <v>18</v>
      </c>
      <c r="AP239" s="54" t="s">
        <v>18</v>
      </c>
      <c r="AQ239" s="54" t="s">
        <v>18</v>
      </c>
      <c r="AR239" s="54" t="s">
        <v>18</v>
      </c>
      <c r="AS239" s="54" t="s">
        <v>18</v>
      </c>
      <c r="AT239" s="54" t="s">
        <v>18</v>
      </c>
      <c r="AU239" s="53" t="s">
        <v>18</v>
      </c>
      <c r="AV239" s="53" t="s">
        <v>18</v>
      </c>
      <c r="AW239" s="53" t="s">
        <v>18</v>
      </c>
      <c r="AX239" s="53" t="s">
        <v>18</v>
      </c>
      <c r="AY239" s="53" t="s">
        <v>18</v>
      </c>
      <c r="AZ239" s="53" t="s">
        <v>18</v>
      </c>
      <c r="BA239" s="53" t="s">
        <v>18</v>
      </c>
      <c r="BB239" s="53" t="s">
        <v>18</v>
      </c>
      <c r="BC239" s="53" t="s">
        <v>18</v>
      </c>
      <c r="BD239" s="53" t="s">
        <v>18</v>
      </c>
      <c r="BE239" s="120"/>
      <c r="BF239" s="120"/>
      <c r="BG239" s="120"/>
      <c r="BH239" s="120"/>
      <c r="BI239" s="33" t="s">
        <v>19</v>
      </c>
      <c r="BJ239" s="33" t="s">
        <v>19</v>
      </c>
      <c r="BK239" s="33" t="s">
        <v>19</v>
      </c>
      <c r="BL239" s="2"/>
      <c r="BM239" s="122">
        <v>0.5</v>
      </c>
      <c r="BN239" s="36" t="s">
        <v>203</v>
      </c>
      <c r="BO239" s="56" t="s">
        <v>2263</v>
      </c>
      <c r="BP239" s="39">
        <v>45115</v>
      </c>
      <c r="BQ239" s="123" t="s">
        <v>1520</v>
      </c>
      <c r="BR239" s="500"/>
      <c r="BS239" s="2" t="s">
        <v>2147</v>
      </c>
      <c r="BT239" s="2"/>
      <c r="BU239" s="2"/>
      <c r="BV239" s="33"/>
      <c r="BW239" s="33"/>
      <c r="BX239" s="33"/>
      <c r="BY239" s="33">
        <v>1</v>
      </c>
      <c r="BZ239" s="33">
        <v>1</v>
      </c>
      <c r="CA239" s="33">
        <v>1</v>
      </c>
      <c r="CB239" s="33" t="s">
        <v>157</v>
      </c>
      <c r="CC239" s="33" t="s">
        <v>158</v>
      </c>
      <c r="CD239" s="397">
        <v>44926</v>
      </c>
      <c r="CE239" s="578" t="s">
        <v>31</v>
      </c>
    </row>
    <row r="240" spans="1:83">
      <c r="A240" s="571">
        <v>233</v>
      </c>
      <c r="B240" s="517"/>
      <c r="C240" s="65" t="s">
        <v>2264</v>
      </c>
      <c r="D240" s="2">
        <v>2022</v>
      </c>
      <c r="E240" s="33" t="s">
        <v>140</v>
      </c>
      <c r="F240" s="65" t="s">
        <v>2265</v>
      </c>
      <c r="G240" s="99" t="s">
        <v>2266</v>
      </c>
      <c r="H240" s="1" t="s">
        <v>143</v>
      </c>
      <c r="I240" s="1" t="s">
        <v>210</v>
      </c>
      <c r="J240" s="33" t="s">
        <v>145</v>
      </c>
      <c r="K240" s="33" t="s">
        <v>146</v>
      </c>
      <c r="L240" s="65" t="s">
        <v>2267</v>
      </c>
      <c r="M240" s="66" t="s">
        <v>2229</v>
      </c>
      <c r="N240" s="2">
        <v>2189</v>
      </c>
      <c r="O240" s="14" t="s">
        <v>149</v>
      </c>
      <c r="P240" s="2">
        <v>93399784</v>
      </c>
      <c r="Q240" s="65" t="s">
        <v>2268</v>
      </c>
      <c r="R240" s="1" t="s">
        <v>150</v>
      </c>
      <c r="S240" s="305" t="s">
        <v>2269</v>
      </c>
      <c r="T240" s="68">
        <v>3202861807</v>
      </c>
      <c r="U240" s="68" t="s">
        <v>2270</v>
      </c>
      <c r="V240" s="67">
        <v>4920000</v>
      </c>
      <c r="W240" s="118">
        <f t="shared" si="13"/>
        <v>2460000</v>
      </c>
      <c r="X240" s="118">
        <f t="shared" si="12"/>
        <v>82000</v>
      </c>
      <c r="Y240" s="404">
        <v>60</v>
      </c>
      <c r="Z240" s="404">
        <v>2</v>
      </c>
      <c r="AA240" s="56">
        <v>487</v>
      </c>
      <c r="AB240" s="39">
        <v>44865</v>
      </c>
      <c r="AC240" s="98">
        <v>4920000</v>
      </c>
      <c r="AD240" s="451">
        <v>650</v>
      </c>
      <c r="AE240" s="39">
        <v>44866</v>
      </c>
      <c r="AF240" s="98">
        <v>4920000</v>
      </c>
      <c r="AG240" s="378">
        <v>4920000</v>
      </c>
      <c r="AH240" s="112">
        <v>50</v>
      </c>
      <c r="AI240" s="112">
        <v>100</v>
      </c>
      <c r="AJ240" s="82">
        <v>44865</v>
      </c>
      <c r="AK240" s="82">
        <v>44866</v>
      </c>
      <c r="AL240" s="82">
        <v>44926</v>
      </c>
      <c r="AM240" s="136" t="s">
        <v>18</v>
      </c>
      <c r="AN240" s="136" t="s">
        <v>18</v>
      </c>
      <c r="AO240" s="136" t="s">
        <v>18</v>
      </c>
      <c r="AP240" s="54" t="s">
        <v>18</v>
      </c>
      <c r="AQ240" s="54" t="s">
        <v>18</v>
      </c>
      <c r="AR240" s="54" t="s">
        <v>18</v>
      </c>
      <c r="AS240" s="54" t="s">
        <v>18</v>
      </c>
      <c r="AT240" s="54" t="s">
        <v>18</v>
      </c>
      <c r="AU240" s="53" t="s">
        <v>18</v>
      </c>
      <c r="AV240" s="53" t="s">
        <v>18</v>
      </c>
      <c r="AW240" s="53" t="s">
        <v>18</v>
      </c>
      <c r="AX240" s="53" t="s">
        <v>18</v>
      </c>
      <c r="AY240" s="53" t="s">
        <v>18</v>
      </c>
      <c r="AZ240" s="53" t="s">
        <v>18</v>
      </c>
      <c r="BA240" s="53" t="s">
        <v>18</v>
      </c>
      <c r="BB240" s="53" t="s">
        <v>18</v>
      </c>
      <c r="BC240" s="53" t="s">
        <v>18</v>
      </c>
      <c r="BD240" s="53" t="s">
        <v>18</v>
      </c>
      <c r="BE240" s="120"/>
      <c r="BF240" s="120"/>
      <c r="BG240" s="120"/>
      <c r="BH240" s="120"/>
      <c r="BI240" s="33" t="s">
        <v>19</v>
      </c>
      <c r="BJ240" s="33" t="s">
        <v>19</v>
      </c>
      <c r="BK240" s="33" t="s">
        <v>19</v>
      </c>
      <c r="BL240" s="2"/>
      <c r="BM240" s="122">
        <v>0.5</v>
      </c>
      <c r="BN240" s="36" t="s">
        <v>203</v>
      </c>
      <c r="BO240" s="56" t="s">
        <v>2271</v>
      </c>
      <c r="BP240" s="39">
        <v>45118</v>
      </c>
      <c r="BQ240" s="123" t="s">
        <v>2272</v>
      </c>
      <c r="BR240" s="500"/>
      <c r="BS240" s="2" t="s">
        <v>266</v>
      </c>
      <c r="BT240" s="2"/>
      <c r="BU240" s="2"/>
      <c r="BV240" s="33"/>
      <c r="BW240" s="33"/>
      <c r="BX240" s="33"/>
      <c r="BY240" s="33">
        <v>1</v>
      </c>
      <c r="BZ240" s="33">
        <v>1</v>
      </c>
      <c r="CA240" s="33">
        <v>1</v>
      </c>
      <c r="CB240" s="33" t="s">
        <v>157</v>
      </c>
      <c r="CC240" s="33" t="s">
        <v>158</v>
      </c>
      <c r="CD240" s="397">
        <v>44926</v>
      </c>
      <c r="CE240" s="574" t="s">
        <v>2072</v>
      </c>
    </row>
    <row r="241" spans="1:83">
      <c r="A241" s="571">
        <v>234</v>
      </c>
      <c r="B241" s="517"/>
      <c r="C241" s="65" t="s">
        <v>2273</v>
      </c>
      <c r="D241" s="2">
        <v>2022</v>
      </c>
      <c r="E241" s="33" t="s">
        <v>140</v>
      </c>
      <c r="F241" s="65" t="s">
        <v>2274</v>
      </c>
      <c r="G241" s="99" t="s">
        <v>2275</v>
      </c>
      <c r="H241" s="1" t="s">
        <v>143</v>
      </c>
      <c r="I241" s="1" t="s">
        <v>144</v>
      </c>
      <c r="J241" s="33" t="s">
        <v>145</v>
      </c>
      <c r="K241" s="33" t="s">
        <v>146</v>
      </c>
      <c r="L241" s="65" t="s">
        <v>2276</v>
      </c>
      <c r="M241" s="66" t="s">
        <v>2229</v>
      </c>
      <c r="N241" s="2">
        <v>2189</v>
      </c>
      <c r="O241" s="14" t="s">
        <v>149</v>
      </c>
      <c r="P241" s="65">
        <v>1026575400</v>
      </c>
      <c r="Q241" s="65" t="s">
        <v>2277</v>
      </c>
      <c r="R241" s="1" t="s">
        <v>150</v>
      </c>
      <c r="S241" s="68" t="s">
        <v>2278</v>
      </c>
      <c r="T241" s="68">
        <v>3193489716</v>
      </c>
      <c r="U241" s="68" t="s">
        <v>2279</v>
      </c>
      <c r="V241" s="67">
        <v>9240000</v>
      </c>
      <c r="W241" s="118">
        <f t="shared" si="13"/>
        <v>4620000</v>
      </c>
      <c r="X241" s="118">
        <f t="shared" si="12"/>
        <v>154000</v>
      </c>
      <c r="Y241" s="404">
        <v>60</v>
      </c>
      <c r="Z241" s="404">
        <v>2</v>
      </c>
      <c r="AA241" s="56">
        <v>486</v>
      </c>
      <c r="AB241" s="39">
        <v>44865</v>
      </c>
      <c r="AC241" s="98">
        <v>18480000</v>
      </c>
      <c r="AD241" s="451">
        <v>649</v>
      </c>
      <c r="AE241" s="39">
        <v>44866</v>
      </c>
      <c r="AF241" s="98">
        <v>9240000</v>
      </c>
      <c r="AG241" s="378">
        <v>9240000</v>
      </c>
      <c r="AH241" s="112">
        <v>100</v>
      </c>
      <c r="AI241" s="112">
        <v>100</v>
      </c>
      <c r="AJ241" s="82">
        <v>44865</v>
      </c>
      <c r="AK241" s="82">
        <v>44866</v>
      </c>
      <c r="AL241" s="82">
        <v>44926</v>
      </c>
      <c r="AM241" s="136" t="s">
        <v>18</v>
      </c>
      <c r="AN241" s="136" t="s">
        <v>18</v>
      </c>
      <c r="AO241" s="136" t="s">
        <v>18</v>
      </c>
      <c r="AP241" s="54" t="s">
        <v>18</v>
      </c>
      <c r="AQ241" s="54" t="s">
        <v>18</v>
      </c>
      <c r="AR241" s="54" t="s">
        <v>18</v>
      </c>
      <c r="AS241" s="54" t="s">
        <v>18</v>
      </c>
      <c r="AT241" s="54" t="s">
        <v>18</v>
      </c>
      <c r="AU241" s="53" t="s">
        <v>18</v>
      </c>
      <c r="AV241" s="53" t="s">
        <v>18</v>
      </c>
      <c r="AW241" s="53" t="s">
        <v>18</v>
      </c>
      <c r="AX241" s="53" t="s">
        <v>18</v>
      </c>
      <c r="AY241" s="53" t="s">
        <v>18</v>
      </c>
      <c r="AZ241" s="53" t="s">
        <v>18</v>
      </c>
      <c r="BA241" s="53" t="s">
        <v>18</v>
      </c>
      <c r="BB241" s="53" t="s">
        <v>18</v>
      </c>
      <c r="BC241" s="53" t="s">
        <v>18</v>
      </c>
      <c r="BD241" s="53" t="s">
        <v>18</v>
      </c>
      <c r="BE241" s="120"/>
      <c r="BF241" s="120"/>
      <c r="BG241" s="120"/>
      <c r="BH241" s="120"/>
      <c r="BI241" s="33" t="s">
        <v>19</v>
      </c>
      <c r="BJ241" s="33" t="s">
        <v>19</v>
      </c>
      <c r="BK241" s="33" t="s">
        <v>19</v>
      </c>
      <c r="BL241" s="2"/>
      <c r="BM241" s="122">
        <v>0.5</v>
      </c>
      <c r="BN241" s="36" t="s">
        <v>203</v>
      </c>
      <c r="BO241" s="56" t="s">
        <v>2280</v>
      </c>
      <c r="BP241" s="39">
        <v>45118</v>
      </c>
      <c r="BQ241" s="123" t="s">
        <v>2281</v>
      </c>
      <c r="BR241" s="500"/>
      <c r="BS241" s="2" t="s">
        <v>1866</v>
      </c>
      <c r="BT241" s="2"/>
      <c r="BU241" s="2"/>
      <c r="BV241" s="33"/>
      <c r="BW241" s="33"/>
      <c r="BX241" s="33"/>
      <c r="BY241" s="33">
        <v>1</v>
      </c>
      <c r="BZ241" s="33">
        <v>1</v>
      </c>
      <c r="CA241" s="33">
        <v>1</v>
      </c>
      <c r="CB241" s="33" t="s">
        <v>157</v>
      </c>
      <c r="CC241" s="33" t="s">
        <v>158</v>
      </c>
      <c r="CD241" s="397">
        <v>44926</v>
      </c>
      <c r="CE241" s="578" t="s">
        <v>31</v>
      </c>
    </row>
    <row r="242" spans="1:83">
      <c r="A242" s="571">
        <v>235</v>
      </c>
      <c r="B242" s="517"/>
      <c r="C242" s="65" t="s">
        <v>2282</v>
      </c>
      <c r="D242" s="2">
        <v>2022</v>
      </c>
      <c r="E242" s="33" t="s">
        <v>140</v>
      </c>
      <c r="F242" s="65" t="s">
        <v>2283</v>
      </c>
      <c r="G242" s="99" t="s">
        <v>2284</v>
      </c>
      <c r="H242" s="1" t="s">
        <v>143</v>
      </c>
      <c r="I242" s="1" t="s">
        <v>144</v>
      </c>
      <c r="J242" s="33" t="s">
        <v>145</v>
      </c>
      <c r="K242" s="33" t="s">
        <v>146</v>
      </c>
      <c r="L242" s="65" t="s">
        <v>1978</v>
      </c>
      <c r="M242" s="66" t="s">
        <v>2285</v>
      </c>
      <c r="N242" s="2">
        <v>2198</v>
      </c>
      <c r="O242" s="14" t="s">
        <v>149</v>
      </c>
      <c r="P242" s="65">
        <v>1023945133</v>
      </c>
      <c r="Q242" s="65" t="s">
        <v>2286</v>
      </c>
      <c r="R242" s="1" t="s">
        <v>150</v>
      </c>
      <c r="S242" s="12" t="s">
        <v>2287</v>
      </c>
      <c r="T242" s="68">
        <v>3133397368</v>
      </c>
      <c r="U242" s="65" t="s">
        <v>2288</v>
      </c>
      <c r="V242" s="67">
        <v>8008000</v>
      </c>
      <c r="W242" s="118">
        <f>(V242/2)</f>
        <v>4004000</v>
      </c>
      <c r="X242" s="118">
        <f t="shared" si="12"/>
        <v>154000</v>
      </c>
      <c r="Y242" s="404">
        <v>52</v>
      </c>
      <c r="Z242" s="404" t="s">
        <v>2289</v>
      </c>
      <c r="AA242" s="56">
        <v>488</v>
      </c>
      <c r="AB242" s="39">
        <v>44865</v>
      </c>
      <c r="AC242" s="98">
        <v>9240000</v>
      </c>
      <c r="AD242" s="451">
        <v>664</v>
      </c>
      <c r="AE242" s="39">
        <v>44874</v>
      </c>
      <c r="AF242" s="98">
        <v>8008000</v>
      </c>
      <c r="AG242" s="378">
        <v>8008000</v>
      </c>
      <c r="AH242" s="112">
        <v>100</v>
      </c>
      <c r="AI242" s="112">
        <v>100</v>
      </c>
      <c r="AJ242" s="82">
        <v>44873</v>
      </c>
      <c r="AK242" s="82">
        <v>44874</v>
      </c>
      <c r="AL242" s="82">
        <v>44926</v>
      </c>
      <c r="AM242" s="136" t="s">
        <v>18</v>
      </c>
      <c r="AN242" s="136" t="s">
        <v>18</v>
      </c>
      <c r="AO242" s="136" t="s">
        <v>18</v>
      </c>
      <c r="AP242" s="54" t="s">
        <v>18</v>
      </c>
      <c r="AQ242" s="54" t="s">
        <v>18</v>
      </c>
      <c r="AR242" s="54" t="s">
        <v>18</v>
      </c>
      <c r="AS242" s="54" t="s">
        <v>18</v>
      </c>
      <c r="AT242" s="54" t="s">
        <v>18</v>
      </c>
      <c r="AU242" s="53" t="s">
        <v>18</v>
      </c>
      <c r="AV242" s="53" t="s">
        <v>18</v>
      </c>
      <c r="AW242" s="53" t="s">
        <v>18</v>
      </c>
      <c r="AX242" s="53" t="s">
        <v>18</v>
      </c>
      <c r="AY242" s="53" t="s">
        <v>18</v>
      </c>
      <c r="AZ242" s="53" t="s">
        <v>18</v>
      </c>
      <c r="BA242" s="53" t="s">
        <v>18</v>
      </c>
      <c r="BB242" s="53" t="s">
        <v>18</v>
      </c>
      <c r="BC242" s="53" t="s">
        <v>18</v>
      </c>
      <c r="BD242" s="53" t="s">
        <v>18</v>
      </c>
      <c r="BE242" s="120"/>
      <c r="BF242" s="120"/>
      <c r="BG242" s="120"/>
      <c r="BH242" s="120"/>
      <c r="BI242" s="33" t="s">
        <v>19</v>
      </c>
      <c r="BJ242" s="33" t="s">
        <v>19</v>
      </c>
      <c r="BK242" s="33" t="s">
        <v>19</v>
      </c>
      <c r="BL242" s="2"/>
      <c r="BM242" s="122">
        <v>0.48</v>
      </c>
      <c r="BN242" s="36" t="s">
        <v>203</v>
      </c>
      <c r="BO242" s="56" t="s">
        <v>2290</v>
      </c>
      <c r="BP242" s="39">
        <v>45125</v>
      </c>
      <c r="BQ242" s="123" t="s">
        <v>2272</v>
      </c>
      <c r="BR242" s="500"/>
      <c r="BS242" s="2" t="s">
        <v>1866</v>
      </c>
      <c r="BT242" s="2"/>
      <c r="BU242" s="2"/>
      <c r="BV242" s="33"/>
      <c r="BW242" s="33"/>
      <c r="BX242" s="33"/>
      <c r="BY242" s="33">
        <v>1</v>
      </c>
      <c r="BZ242" s="33">
        <v>1</v>
      </c>
      <c r="CA242" s="33">
        <v>1</v>
      </c>
      <c r="CB242" s="33" t="s">
        <v>157</v>
      </c>
      <c r="CC242" s="33" t="s">
        <v>158</v>
      </c>
      <c r="CD242" s="397">
        <v>44926</v>
      </c>
      <c r="CE242" s="578" t="s">
        <v>31</v>
      </c>
    </row>
    <row r="243" spans="1:83">
      <c r="A243" s="571">
        <v>236</v>
      </c>
      <c r="B243" s="517"/>
      <c r="C243" s="65" t="s">
        <v>2291</v>
      </c>
      <c r="D243" s="2">
        <v>2022</v>
      </c>
      <c r="E243" s="33" t="s">
        <v>140</v>
      </c>
      <c r="F243" s="65" t="s">
        <v>2292</v>
      </c>
      <c r="G243" s="99" t="s">
        <v>2293</v>
      </c>
      <c r="H243" s="1" t="s">
        <v>143</v>
      </c>
      <c r="I243" s="1" t="s">
        <v>210</v>
      </c>
      <c r="J243" s="33" t="s">
        <v>145</v>
      </c>
      <c r="K243" s="33" t="s">
        <v>146</v>
      </c>
      <c r="L243" s="65" t="s">
        <v>2294</v>
      </c>
      <c r="M243" s="66" t="s">
        <v>2295</v>
      </c>
      <c r="N243" s="2">
        <v>2189</v>
      </c>
      <c r="O243" s="14" t="s">
        <v>149</v>
      </c>
      <c r="P243" s="65">
        <v>19425371</v>
      </c>
      <c r="Q243" s="2" t="s">
        <v>2296</v>
      </c>
      <c r="R243" s="1" t="s">
        <v>150</v>
      </c>
      <c r="S243" s="68" t="s">
        <v>2297</v>
      </c>
      <c r="T243" s="68">
        <v>3144716476</v>
      </c>
      <c r="U243" s="68" t="s">
        <v>2298</v>
      </c>
      <c r="V243" s="67">
        <v>4674000</v>
      </c>
      <c r="W243" s="118">
        <v>2460000</v>
      </c>
      <c r="X243" s="118">
        <f>W243/30</f>
        <v>82000</v>
      </c>
      <c r="Y243" s="404">
        <v>57</v>
      </c>
      <c r="Z243" s="404" t="s">
        <v>2299</v>
      </c>
      <c r="AA243" s="56">
        <v>479</v>
      </c>
      <c r="AB243" s="39">
        <v>44861</v>
      </c>
      <c r="AC243" s="98">
        <v>4920000</v>
      </c>
      <c r="AD243" s="451">
        <v>653</v>
      </c>
      <c r="AE243" s="39">
        <v>44867</v>
      </c>
      <c r="AF243" s="98">
        <v>4920000</v>
      </c>
      <c r="AG243" s="378">
        <v>4674000</v>
      </c>
      <c r="AH243" s="112">
        <v>100</v>
      </c>
      <c r="AI243" s="112">
        <v>100</v>
      </c>
      <c r="AJ243" s="82">
        <v>44866</v>
      </c>
      <c r="AK243" s="82">
        <v>44869</v>
      </c>
      <c r="AL243" s="82">
        <v>44926</v>
      </c>
      <c r="AM243" s="136" t="s">
        <v>18</v>
      </c>
      <c r="AN243" s="136" t="s">
        <v>18</v>
      </c>
      <c r="AO243" s="136" t="s">
        <v>18</v>
      </c>
      <c r="AP243" s="54" t="s">
        <v>18</v>
      </c>
      <c r="AQ243" s="54" t="s">
        <v>18</v>
      </c>
      <c r="AR243" s="54" t="s">
        <v>18</v>
      </c>
      <c r="AS243" s="54" t="s">
        <v>18</v>
      </c>
      <c r="AT243" s="54" t="s">
        <v>18</v>
      </c>
      <c r="AU243" s="53" t="s">
        <v>18</v>
      </c>
      <c r="AV243" s="53" t="s">
        <v>18</v>
      </c>
      <c r="AW243" s="53" t="s">
        <v>18</v>
      </c>
      <c r="AX243" s="53" t="s">
        <v>18</v>
      </c>
      <c r="AY243" s="53" t="s">
        <v>18</v>
      </c>
      <c r="AZ243" s="53" t="s">
        <v>18</v>
      </c>
      <c r="BA243" s="53" t="s">
        <v>18</v>
      </c>
      <c r="BB243" s="53" t="s">
        <v>18</v>
      </c>
      <c r="BC243" s="53" t="s">
        <v>18</v>
      </c>
      <c r="BD243" s="53" t="s">
        <v>18</v>
      </c>
      <c r="BE243" s="120"/>
      <c r="BF243" s="120"/>
      <c r="BG243" s="120"/>
      <c r="BH243" s="120"/>
      <c r="BI243" s="33" t="s">
        <v>19</v>
      </c>
      <c r="BJ243" s="33" t="s">
        <v>19</v>
      </c>
      <c r="BK243" s="33" t="s">
        <v>19</v>
      </c>
      <c r="BL243" s="2"/>
      <c r="BM243" s="122">
        <v>0.47</v>
      </c>
      <c r="BN243" s="36" t="s">
        <v>203</v>
      </c>
      <c r="BO243" s="56" t="s">
        <v>2300</v>
      </c>
      <c r="BP243" s="39">
        <v>45117</v>
      </c>
      <c r="BQ243" s="123" t="s">
        <v>2171</v>
      </c>
      <c r="BR243" s="500"/>
      <c r="BS243" s="2" t="s">
        <v>156</v>
      </c>
      <c r="BT243" s="2"/>
      <c r="BU243" s="2"/>
      <c r="BV243" s="33"/>
      <c r="BW243" s="33"/>
      <c r="BX243" s="33"/>
      <c r="BY243" s="33">
        <v>1</v>
      </c>
      <c r="BZ243" s="33">
        <v>1</v>
      </c>
      <c r="CA243" s="33">
        <v>1</v>
      </c>
      <c r="CB243" s="33" t="s">
        <v>157</v>
      </c>
      <c r="CC243" s="33" t="s">
        <v>158</v>
      </c>
      <c r="CD243" s="397">
        <v>44926</v>
      </c>
      <c r="CE243" s="578" t="s">
        <v>31</v>
      </c>
    </row>
    <row r="244" spans="1:83">
      <c r="A244" s="571">
        <v>237</v>
      </c>
      <c r="B244" s="517"/>
      <c r="C244" s="65" t="s">
        <v>2301</v>
      </c>
      <c r="D244" s="2">
        <v>2022</v>
      </c>
      <c r="E244" s="33" t="s">
        <v>140</v>
      </c>
      <c r="F244" s="65" t="s">
        <v>2302</v>
      </c>
      <c r="G244" s="99" t="s">
        <v>2303</v>
      </c>
      <c r="H244" s="1" t="s">
        <v>143</v>
      </c>
      <c r="I244" s="1" t="s">
        <v>144</v>
      </c>
      <c r="J244" s="33" t="s">
        <v>145</v>
      </c>
      <c r="K244" s="33" t="s">
        <v>146</v>
      </c>
      <c r="L244" s="65" t="s">
        <v>1118</v>
      </c>
      <c r="M244" s="66" t="s">
        <v>212</v>
      </c>
      <c r="N244" s="2">
        <v>2198</v>
      </c>
      <c r="O244" s="14" t="s">
        <v>149</v>
      </c>
      <c r="P244" s="65">
        <v>1074129871</v>
      </c>
      <c r="Q244" s="65" t="s">
        <v>43</v>
      </c>
      <c r="R244" s="1" t="s">
        <v>150</v>
      </c>
      <c r="S244" s="65" t="s">
        <v>1119</v>
      </c>
      <c r="T244" s="65">
        <v>3043753216</v>
      </c>
      <c r="U244" s="68" t="s">
        <v>2304</v>
      </c>
      <c r="V244" s="67">
        <v>10800000</v>
      </c>
      <c r="W244" s="118">
        <f>(V244/Z244)</f>
        <v>5400000</v>
      </c>
      <c r="X244" s="118">
        <f t="shared" si="12"/>
        <v>180000</v>
      </c>
      <c r="Y244" s="404">
        <v>60</v>
      </c>
      <c r="Z244" s="404">
        <v>2</v>
      </c>
      <c r="AA244" s="56">
        <v>476</v>
      </c>
      <c r="AB244" s="39">
        <v>44861</v>
      </c>
      <c r="AC244" s="98">
        <v>10800000</v>
      </c>
      <c r="AD244" s="451">
        <v>646</v>
      </c>
      <c r="AE244" s="39">
        <v>44866</v>
      </c>
      <c r="AF244" s="98">
        <v>10800000</v>
      </c>
      <c r="AG244" s="378" t="s">
        <v>2305</v>
      </c>
      <c r="AH244" s="112">
        <v>100</v>
      </c>
      <c r="AI244" s="112">
        <v>100</v>
      </c>
      <c r="AJ244" s="82">
        <v>44865</v>
      </c>
      <c r="AK244" s="82">
        <v>44866</v>
      </c>
      <c r="AL244" s="82">
        <v>44926</v>
      </c>
      <c r="AM244" s="136" t="s">
        <v>18</v>
      </c>
      <c r="AN244" s="136" t="s">
        <v>18</v>
      </c>
      <c r="AO244" s="136" t="s">
        <v>18</v>
      </c>
      <c r="AP244" s="54" t="s">
        <v>18</v>
      </c>
      <c r="AQ244" s="54" t="s">
        <v>18</v>
      </c>
      <c r="AR244" s="54" t="s">
        <v>18</v>
      </c>
      <c r="AS244" s="54" t="s">
        <v>18</v>
      </c>
      <c r="AT244" s="54" t="s">
        <v>18</v>
      </c>
      <c r="AU244" s="53" t="s">
        <v>18</v>
      </c>
      <c r="AV244" s="53" t="s">
        <v>18</v>
      </c>
      <c r="AW244" s="53" t="s">
        <v>18</v>
      </c>
      <c r="AX244" s="53" t="s">
        <v>18</v>
      </c>
      <c r="AY244" s="53" t="s">
        <v>18</v>
      </c>
      <c r="AZ244" s="53" t="s">
        <v>18</v>
      </c>
      <c r="BA244" s="53" t="s">
        <v>18</v>
      </c>
      <c r="BB244" s="53" t="s">
        <v>18</v>
      </c>
      <c r="BC244" s="53" t="s">
        <v>18</v>
      </c>
      <c r="BD244" s="53" t="s">
        <v>18</v>
      </c>
      <c r="BE244" s="120"/>
      <c r="BF244" s="120"/>
      <c r="BG244" s="120"/>
      <c r="BH244" s="120"/>
      <c r="BI244" s="33" t="s">
        <v>19</v>
      </c>
      <c r="BJ244" s="33" t="s">
        <v>19</v>
      </c>
      <c r="BK244" s="33" t="s">
        <v>19</v>
      </c>
      <c r="BL244" s="2"/>
      <c r="BM244" s="122">
        <v>0.5</v>
      </c>
      <c r="BN244" s="56" t="s">
        <v>167</v>
      </c>
      <c r="BO244" s="56" t="s">
        <v>2306</v>
      </c>
      <c r="BP244" s="39">
        <v>45107</v>
      </c>
      <c r="BQ244" s="123" t="s">
        <v>2281</v>
      </c>
      <c r="BR244" s="500"/>
      <c r="BS244" s="2" t="s">
        <v>2147</v>
      </c>
      <c r="BT244" s="2"/>
      <c r="BU244" s="2"/>
      <c r="BV244" s="33"/>
      <c r="BW244" s="33"/>
      <c r="BX244" s="33"/>
      <c r="BY244" s="33">
        <v>1</v>
      </c>
      <c r="BZ244" s="33">
        <v>1</v>
      </c>
      <c r="CA244" s="33">
        <v>1</v>
      </c>
      <c r="CB244" s="33" t="s">
        <v>157</v>
      </c>
      <c r="CC244" s="33" t="s">
        <v>158</v>
      </c>
      <c r="CD244" s="397">
        <v>44926</v>
      </c>
      <c r="CE244" s="578" t="s">
        <v>31</v>
      </c>
    </row>
    <row r="245" spans="1:83">
      <c r="A245" s="571">
        <v>238</v>
      </c>
      <c r="B245" s="517"/>
      <c r="C245" s="65" t="s">
        <v>2307</v>
      </c>
      <c r="D245" s="2">
        <v>2022</v>
      </c>
      <c r="E245" s="33" t="s">
        <v>140</v>
      </c>
      <c r="F245" s="65" t="s">
        <v>2308</v>
      </c>
      <c r="G245" s="99" t="s">
        <v>2309</v>
      </c>
      <c r="H245" s="1" t="s">
        <v>143</v>
      </c>
      <c r="I245" s="1" t="s">
        <v>210</v>
      </c>
      <c r="J245" s="33" t="s">
        <v>145</v>
      </c>
      <c r="K245" s="33" t="s">
        <v>146</v>
      </c>
      <c r="L245" s="65" t="s">
        <v>34</v>
      </c>
      <c r="M245" s="66" t="s">
        <v>212</v>
      </c>
      <c r="N245" s="2">
        <v>2198</v>
      </c>
      <c r="O245" s="14" t="s">
        <v>149</v>
      </c>
      <c r="P245" s="2">
        <v>52015276</v>
      </c>
      <c r="Q245" s="65" t="s">
        <v>2310</v>
      </c>
      <c r="R245" s="1" t="s">
        <v>150</v>
      </c>
      <c r="S245" s="65" t="s">
        <v>2311</v>
      </c>
      <c r="T245" s="65">
        <v>4123195</v>
      </c>
      <c r="U245" s="68" t="s">
        <v>2312</v>
      </c>
      <c r="V245" s="67">
        <v>3720000</v>
      </c>
      <c r="W245" s="118">
        <f>(V245/Z245)</f>
        <v>1860000</v>
      </c>
      <c r="X245" s="118">
        <f t="shared" si="12"/>
        <v>62000</v>
      </c>
      <c r="Y245" s="404">
        <v>60</v>
      </c>
      <c r="Z245" s="404">
        <v>2</v>
      </c>
      <c r="AA245" s="56">
        <v>485</v>
      </c>
      <c r="AB245" s="39">
        <v>44865</v>
      </c>
      <c r="AC245" s="98">
        <v>3720000</v>
      </c>
      <c r="AD245" s="451">
        <v>645</v>
      </c>
      <c r="AE245" s="39">
        <v>44866</v>
      </c>
      <c r="AF245" s="98">
        <v>3720000</v>
      </c>
      <c r="AG245" s="378" t="s">
        <v>2313</v>
      </c>
      <c r="AH245" s="112">
        <v>100</v>
      </c>
      <c r="AI245" s="112">
        <v>100</v>
      </c>
      <c r="AJ245" s="82">
        <v>44865</v>
      </c>
      <c r="AK245" s="82">
        <v>44866</v>
      </c>
      <c r="AL245" s="82">
        <v>44926</v>
      </c>
      <c r="AM245" s="136" t="s">
        <v>18</v>
      </c>
      <c r="AN245" s="136" t="s">
        <v>18</v>
      </c>
      <c r="AO245" s="136" t="s">
        <v>18</v>
      </c>
      <c r="AP245" s="54" t="s">
        <v>18</v>
      </c>
      <c r="AQ245" s="54" t="s">
        <v>18</v>
      </c>
      <c r="AR245" s="54" t="s">
        <v>18</v>
      </c>
      <c r="AS245" s="54" t="s">
        <v>18</v>
      </c>
      <c r="AT245" s="54" t="s">
        <v>18</v>
      </c>
      <c r="AU245" s="53" t="s">
        <v>18</v>
      </c>
      <c r="AV245" s="53" t="s">
        <v>18</v>
      </c>
      <c r="AW245" s="53" t="s">
        <v>18</v>
      </c>
      <c r="AX245" s="53" t="s">
        <v>18</v>
      </c>
      <c r="AY245" s="53" t="s">
        <v>18</v>
      </c>
      <c r="AZ245" s="53" t="s">
        <v>18</v>
      </c>
      <c r="BA245" s="53" t="s">
        <v>18</v>
      </c>
      <c r="BB245" s="53" t="s">
        <v>18</v>
      </c>
      <c r="BC245" s="53" t="s">
        <v>18</v>
      </c>
      <c r="BD245" s="53" t="s">
        <v>18</v>
      </c>
      <c r="BE245" s="120"/>
      <c r="BF245" s="120"/>
      <c r="BG245" s="120"/>
      <c r="BH245" s="120"/>
      <c r="BI245" s="33" t="s">
        <v>19</v>
      </c>
      <c r="BJ245" s="33" t="s">
        <v>19</v>
      </c>
      <c r="BK245" s="33" t="s">
        <v>19</v>
      </c>
      <c r="BL245" s="2"/>
      <c r="BM245" s="122">
        <v>0</v>
      </c>
      <c r="BN245" s="56" t="s">
        <v>180</v>
      </c>
      <c r="BO245" s="56" t="s">
        <v>2314</v>
      </c>
      <c r="BP245" s="39">
        <v>45107</v>
      </c>
      <c r="BQ245" s="123" t="s">
        <v>2315</v>
      </c>
      <c r="BR245" s="500"/>
      <c r="BS245" s="2" t="s">
        <v>2147</v>
      </c>
      <c r="BT245" s="2"/>
      <c r="BU245" s="2"/>
      <c r="BV245" s="33"/>
      <c r="BW245" s="33"/>
      <c r="BX245" s="33"/>
      <c r="BY245" s="33">
        <v>1</v>
      </c>
      <c r="BZ245" s="33">
        <v>1</v>
      </c>
      <c r="CA245" s="33">
        <v>1</v>
      </c>
      <c r="CB245" s="33" t="s">
        <v>157</v>
      </c>
      <c r="CC245" s="33" t="s">
        <v>158</v>
      </c>
      <c r="CD245" s="397">
        <v>44926</v>
      </c>
      <c r="CE245" s="578" t="s">
        <v>31</v>
      </c>
    </row>
    <row r="246" spans="1:83">
      <c r="A246" s="571">
        <v>239</v>
      </c>
      <c r="B246" s="517"/>
      <c r="C246" s="66" t="s">
        <v>2316</v>
      </c>
      <c r="D246" s="3">
        <v>2022</v>
      </c>
      <c r="E246" s="3" t="s">
        <v>140</v>
      </c>
      <c r="F246" s="66" t="s">
        <v>2317</v>
      </c>
      <c r="G246" s="365" t="s">
        <v>2318</v>
      </c>
      <c r="H246" s="10" t="s">
        <v>143</v>
      </c>
      <c r="I246" s="1" t="s">
        <v>144</v>
      </c>
      <c r="J246" s="3" t="s">
        <v>145</v>
      </c>
      <c r="K246" s="33" t="s">
        <v>146</v>
      </c>
      <c r="L246" s="65" t="s">
        <v>2237</v>
      </c>
      <c r="M246" s="66" t="s">
        <v>1516</v>
      </c>
      <c r="N246" s="2">
        <v>2198</v>
      </c>
      <c r="O246" s="14" t="s">
        <v>149</v>
      </c>
      <c r="P246" s="65">
        <v>1030536545</v>
      </c>
      <c r="Q246" s="65" t="s">
        <v>2319</v>
      </c>
      <c r="R246" s="1" t="s">
        <v>150</v>
      </c>
      <c r="S246" s="65" t="s">
        <v>2320</v>
      </c>
      <c r="T246" s="68">
        <v>4008969</v>
      </c>
      <c r="U246" s="68" t="s">
        <v>2321</v>
      </c>
      <c r="V246" s="112">
        <v>8008000</v>
      </c>
      <c r="W246" s="118">
        <f>(V246/2)</f>
        <v>4004000</v>
      </c>
      <c r="X246" s="118">
        <f t="shared" si="12"/>
        <v>154000</v>
      </c>
      <c r="Y246" s="404">
        <v>52</v>
      </c>
      <c r="Z246" s="404" t="s">
        <v>2299</v>
      </c>
      <c r="AA246" s="56">
        <v>478</v>
      </c>
      <c r="AB246" s="39">
        <v>44861</v>
      </c>
      <c r="AC246" s="98">
        <v>18480000</v>
      </c>
      <c r="AD246" s="451">
        <v>657</v>
      </c>
      <c r="AE246" s="39">
        <v>44868</v>
      </c>
      <c r="AF246" s="98">
        <v>9240000</v>
      </c>
      <c r="AG246" s="414">
        <v>8008000</v>
      </c>
      <c r="AH246" s="112">
        <v>100</v>
      </c>
      <c r="AI246" s="112">
        <v>100</v>
      </c>
      <c r="AJ246" s="82">
        <v>44867</v>
      </c>
      <c r="AK246" s="82">
        <v>44874</v>
      </c>
      <c r="AL246" s="82">
        <v>44926</v>
      </c>
      <c r="AM246" s="136" t="s">
        <v>18</v>
      </c>
      <c r="AN246" s="136" t="s">
        <v>18</v>
      </c>
      <c r="AO246" s="136" t="s">
        <v>18</v>
      </c>
      <c r="AP246" s="54" t="s">
        <v>18</v>
      </c>
      <c r="AQ246" s="54" t="s">
        <v>18</v>
      </c>
      <c r="AR246" s="54" t="s">
        <v>18</v>
      </c>
      <c r="AS246" s="54" t="s">
        <v>18</v>
      </c>
      <c r="AT246" s="54" t="s">
        <v>18</v>
      </c>
      <c r="AU246" s="53" t="s">
        <v>18</v>
      </c>
      <c r="AV246" s="53" t="s">
        <v>18</v>
      </c>
      <c r="AW246" s="53" t="s">
        <v>18</v>
      </c>
      <c r="AX246" s="53" t="s">
        <v>18</v>
      </c>
      <c r="AY246" s="53" t="s">
        <v>18</v>
      </c>
      <c r="AZ246" s="53" t="s">
        <v>18</v>
      </c>
      <c r="BA246" s="53" t="s">
        <v>18</v>
      </c>
      <c r="BB246" s="53" t="s">
        <v>18</v>
      </c>
      <c r="BC246" s="53" t="s">
        <v>18</v>
      </c>
      <c r="BD246" s="53" t="s">
        <v>18</v>
      </c>
      <c r="BE246" s="120"/>
      <c r="BF246" s="120"/>
      <c r="BG246" s="120"/>
      <c r="BH246" s="120"/>
      <c r="BI246" s="33" t="s">
        <v>19</v>
      </c>
      <c r="BJ246" s="33" t="s">
        <v>19</v>
      </c>
      <c r="BK246" s="33" t="s">
        <v>19</v>
      </c>
      <c r="BL246" s="2"/>
      <c r="BM246" s="122">
        <v>0.42</v>
      </c>
      <c r="BN246" s="56" t="s">
        <v>167</v>
      </c>
      <c r="BO246" s="56" t="s">
        <v>2322</v>
      </c>
      <c r="BP246" s="39">
        <v>45107</v>
      </c>
      <c r="BQ246" s="123" t="s">
        <v>506</v>
      </c>
      <c r="BR246" s="500"/>
      <c r="BS246" s="2" t="s">
        <v>156</v>
      </c>
      <c r="BT246" s="2"/>
      <c r="BU246" s="2"/>
      <c r="BV246" s="33"/>
      <c r="BW246" s="33"/>
      <c r="BX246" s="33"/>
      <c r="BY246" s="33">
        <v>1</v>
      </c>
      <c r="BZ246" s="33">
        <v>1</v>
      </c>
      <c r="CA246" s="33">
        <v>1</v>
      </c>
      <c r="CB246" s="33" t="s">
        <v>157</v>
      </c>
      <c r="CC246" s="33" t="s">
        <v>158</v>
      </c>
      <c r="CD246" s="397">
        <v>44926</v>
      </c>
      <c r="CE246" s="574" t="s">
        <v>1821</v>
      </c>
    </row>
    <row r="247" spans="1:83">
      <c r="A247" s="571">
        <v>240</v>
      </c>
      <c r="B247" s="517"/>
      <c r="C247" s="65" t="s">
        <v>2323</v>
      </c>
      <c r="D247" s="2">
        <v>2022</v>
      </c>
      <c r="E247" s="33" t="s">
        <v>140</v>
      </c>
      <c r="F247" s="65" t="s">
        <v>2324</v>
      </c>
      <c r="G247" s="99" t="s">
        <v>2325</v>
      </c>
      <c r="H247" s="1" t="s">
        <v>143</v>
      </c>
      <c r="I247" s="1" t="s">
        <v>144</v>
      </c>
      <c r="J247" s="33" t="s">
        <v>145</v>
      </c>
      <c r="K247" s="33" t="s">
        <v>146</v>
      </c>
      <c r="L247" s="65" t="s">
        <v>2326</v>
      </c>
      <c r="M247" s="66" t="s">
        <v>212</v>
      </c>
      <c r="N247" s="2">
        <v>2198</v>
      </c>
      <c r="O247" s="14" t="s">
        <v>149</v>
      </c>
      <c r="P247" s="65">
        <v>1018466952</v>
      </c>
      <c r="Q247" s="65" t="s">
        <v>844</v>
      </c>
      <c r="R247" s="1" t="s">
        <v>150</v>
      </c>
      <c r="S247" s="65" t="s">
        <v>2327</v>
      </c>
      <c r="T247" s="65">
        <v>3124710383</v>
      </c>
      <c r="U247" s="68" t="s">
        <v>846</v>
      </c>
      <c r="V247" s="67">
        <v>15812000</v>
      </c>
      <c r="W247" s="118">
        <f>(V247/30)</f>
        <v>527066.66666666663</v>
      </c>
      <c r="X247" s="118">
        <f t="shared" si="12"/>
        <v>268000</v>
      </c>
      <c r="Y247" s="404">
        <v>59</v>
      </c>
      <c r="Z247" s="404" t="s">
        <v>2328</v>
      </c>
      <c r="AA247" s="56">
        <v>492</v>
      </c>
      <c r="AB247" s="37">
        <v>44866</v>
      </c>
      <c r="AC247" s="38">
        <v>16080000</v>
      </c>
      <c r="AD247" s="451">
        <v>652</v>
      </c>
      <c r="AE247" s="39">
        <v>44867</v>
      </c>
      <c r="AF247" s="98">
        <v>16080000</v>
      </c>
      <c r="AG247" s="378">
        <v>16080000</v>
      </c>
      <c r="AH247" s="112">
        <v>100</v>
      </c>
      <c r="AI247" s="112">
        <v>100</v>
      </c>
      <c r="AJ247" s="82">
        <v>44866</v>
      </c>
      <c r="AK247" s="82">
        <v>44867</v>
      </c>
      <c r="AL247" s="82">
        <v>44941</v>
      </c>
      <c r="AM247" s="136">
        <v>1</v>
      </c>
      <c r="AN247" s="136">
        <v>15</v>
      </c>
      <c r="AO247" s="387">
        <v>44941</v>
      </c>
      <c r="AP247" s="54" t="s">
        <v>18</v>
      </c>
      <c r="AQ247" s="54" t="s">
        <v>18</v>
      </c>
      <c r="AR247" s="54" t="s">
        <v>18</v>
      </c>
      <c r="AS247" s="54" t="s">
        <v>18</v>
      </c>
      <c r="AT247" s="54" t="s">
        <v>18</v>
      </c>
      <c r="AU247" s="53">
        <v>1</v>
      </c>
      <c r="AV247" s="53">
        <v>4020000</v>
      </c>
      <c r="AW247" s="388">
        <v>44611</v>
      </c>
      <c r="AX247" s="53" t="s">
        <v>2329</v>
      </c>
      <c r="AY247" s="53">
        <v>728</v>
      </c>
      <c r="AZ247" s="388">
        <v>44915</v>
      </c>
      <c r="BA247" s="416">
        <v>4020000</v>
      </c>
      <c r="BB247" s="53">
        <v>565</v>
      </c>
      <c r="BC247" s="53">
        <v>45273</v>
      </c>
      <c r="BD247" s="416">
        <v>4020000</v>
      </c>
      <c r="BE247" s="120"/>
      <c r="BF247" s="120"/>
      <c r="BG247" s="120"/>
      <c r="BH247" s="120"/>
      <c r="BI247" s="33" t="s">
        <v>19</v>
      </c>
      <c r="BJ247" s="33" t="s">
        <v>19</v>
      </c>
      <c r="BK247" s="33" t="s">
        <v>19</v>
      </c>
      <c r="BL247" s="2"/>
      <c r="BM247" s="122">
        <v>0</v>
      </c>
      <c r="BN247" s="56" t="s">
        <v>167</v>
      </c>
      <c r="BO247" s="56" t="s">
        <v>2330</v>
      </c>
      <c r="BP247" s="39">
        <v>45114</v>
      </c>
      <c r="BQ247" s="123" t="s">
        <v>1780</v>
      </c>
      <c r="BR247" s="500"/>
      <c r="BS247" s="2" t="s">
        <v>1906</v>
      </c>
      <c r="BT247" s="2"/>
      <c r="BU247" s="2"/>
      <c r="BV247" s="33"/>
      <c r="BW247" s="33"/>
      <c r="BX247" s="33"/>
      <c r="BY247" s="33">
        <v>1</v>
      </c>
      <c r="BZ247" s="33">
        <v>1</v>
      </c>
      <c r="CA247" s="33">
        <v>1</v>
      </c>
      <c r="CB247" s="33" t="s">
        <v>157</v>
      </c>
      <c r="CC247" s="33" t="s">
        <v>158</v>
      </c>
      <c r="CD247" s="397">
        <v>44926</v>
      </c>
      <c r="CE247" s="574" t="s">
        <v>2331</v>
      </c>
    </row>
    <row r="248" spans="1:83">
      <c r="A248" s="571">
        <v>241</v>
      </c>
      <c r="B248" s="517"/>
      <c r="C248" s="65" t="s">
        <v>2332</v>
      </c>
      <c r="D248" s="2">
        <v>2022</v>
      </c>
      <c r="E248" s="33" t="s">
        <v>140</v>
      </c>
      <c r="F248" s="65" t="s">
        <v>2333</v>
      </c>
      <c r="G248" s="99" t="s">
        <v>2334</v>
      </c>
      <c r="H248" s="1" t="s">
        <v>143</v>
      </c>
      <c r="I248" s="1" t="s">
        <v>210</v>
      </c>
      <c r="J248" s="33" t="s">
        <v>145</v>
      </c>
      <c r="K248" s="33" t="s">
        <v>146</v>
      </c>
      <c r="L248" s="65" t="s">
        <v>2335</v>
      </c>
      <c r="M248" s="66" t="s">
        <v>163</v>
      </c>
      <c r="N248" s="2">
        <v>2198</v>
      </c>
      <c r="O248" s="14" t="s">
        <v>149</v>
      </c>
      <c r="P248" s="65">
        <v>52879857</v>
      </c>
      <c r="Q248" s="111" t="s">
        <v>2336</v>
      </c>
      <c r="R248" s="1" t="s">
        <v>150</v>
      </c>
      <c r="S248" s="65" t="s">
        <v>2337</v>
      </c>
      <c r="T248" s="68">
        <v>3144905002</v>
      </c>
      <c r="U248" s="68" t="s">
        <v>2338</v>
      </c>
      <c r="V248" s="67">
        <v>4838000</v>
      </c>
      <c r="W248" s="118">
        <f t="shared" ref="W248:W261" si="14">(V248/2)</f>
        <v>2419000</v>
      </c>
      <c r="X248" s="118">
        <f t="shared" si="12"/>
        <v>82000</v>
      </c>
      <c r="Y248" s="404">
        <v>59</v>
      </c>
      <c r="Z248" s="404" t="s">
        <v>2339</v>
      </c>
      <c r="AA248" s="56">
        <v>484</v>
      </c>
      <c r="AB248" s="39">
        <v>44865</v>
      </c>
      <c r="AC248" s="98">
        <v>4920000</v>
      </c>
      <c r="AD248" s="451">
        <v>654</v>
      </c>
      <c r="AE248" s="39">
        <v>44867</v>
      </c>
      <c r="AF248" s="98">
        <v>4838000</v>
      </c>
      <c r="AG248" s="378">
        <v>4838000</v>
      </c>
      <c r="AH248" s="112">
        <v>100</v>
      </c>
      <c r="AI248" s="112">
        <v>100</v>
      </c>
      <c r="AJ248" s="82">
        <v>44866</v>
      </c>
      <c r="AK248" s="82">
        <v>44867</v>
      </c>
      <c r="AL248" s="82">
        <v>44926</v>
      </c>
      <c r="AM248" s="136" t="s">
        <v>18</v>
      </c>
      <c r="AN248" s="136" t="s">
        <v>18</v>
      </c>
      <c r="AO248" s="136" t="s">
        <v>18</v>
      </c>
      <c r="AP248" s="54" t="s">
        <v>18</v>
      </c>
      <c r="AQ248" s="54" t="s">
        <v>18</v>
      </c>
      <c r="AR248" s="54" t="s">
        <v>18</v>
      </c>
      <c r="AS248" s="54" t="s">
        <v>18</v>
      </c>
      <c r="AT248" s="54" t="s">
        <v>18</v>
      </c>
      <c r="AU248" s="53" t="s">
        <v>18</v>
      </c>
      <c r="AV248" s="53" t="s">
        <v>18</v>
      </c>
      <c r="AW248" s="53" t="s">
        <v>18</v>
      </c>
      <c r="AX248" s="53" t="s">
        <v>18</v>
      </c>
      <c r="AY248" s="53" t="s">
        <v>18</v>
      </c>
      <c r="AZ248" s="53" t="s">
        <v>18</v>
      </c>
      <c r="BA248" s="53" t="s">
        <v>18</v>
      </c>
      <c r="BB248" s="53" t="s">
        <v>18</v>
      </c>
      <c r="BC248" s="53" t="s">
        <v>18</v>
      </c>
      <c r="BD248" s="53" t="s">
        <v>18</v>
      </c>
      <c r="BE248" s="120"/>
      <c r="BF248" s="120"/>
      <c r="BG248" s="120"/>
      <c r="BH248" s="120"/>
      <c r="BI248" s="33" t="s">
        <v>19</v>
      </c>
      <c r="BJ248" s="33" t="s">
        <v>19</v>
      </c>
      <c r="BK248" s="33" t="s">
        <v>19</v>
      </c>
      <c r="BL248" s="2"/>
      <c r="BM248" s="122">
        <v>0</v>
      </c>
      <c r="BN248" s="36" t="s">
        <v>203</v>
      </c>
      <c r="BO248" s="56" t="s">
        <v>2340</v>
      </c>
      <c r="BP248" s="39">
        <v>45118</v>
      </c>
      <c r="BQ248" s="123" t="s">
        <v>506</v>
      </c>
      <c r="BR248" s="500"/>
      <c r="BS248" s="2" t="s">
        <v>2214</v>
      </c>
      <c r="BT248" s="2"/>
      <c r="BU248" s="2"/>
      <c r="BV248" s="33"/>
      <c r="BW248" s="33"/>
      <c r="BX248" s="33"/>
      <c r="BY248" s="33">
        <v>1</v>
      </c>
      <c r="BZ248" s="33">
        <v>1</v>
      </c>
      <c r="CA248" s="33">
        <v>1</v>
      </c>
      <c r="CB248" s="33" t="s">
        <v>157</v>
      </c>
      <c r="CC248" s="33" t="s">
        <v>158</v>
      </c>
      <c r="CD248" s="397">
        <v>44926</v>
      </c>
      <c r="CE248" s="578" t="s">
        <v>31</v>
      </c>
    </row>
    <row r="249" spans="1:83">
      <c r="A249" s="571">
        <v>242</v>
      </c>
      <c r="B249" s="517"/>
      <c r="C249" s="65" t="s">
        <v>2341</v>
      </c>
      <c r="D249" s="2">
        <v>2022</v>
      </c>
      <c r="E249" s="33" t="s">
        <v>140</v>
      </c>
      <c r="F249" s="65" t="s">
        <v>2342</v>
      </c>
      <c r="G249" s="99" t="s">
        <v>2343</v>
      </c>
      <c r="H249" s="1" t="s">
        <v>143</v>
      </c>
      <c r="I249" s="1" t="s">
        <v>144</v>
      </c>
      <c r="J249" s="33" t="s">
        <v>145</v>
      </c>
      <c r="K249" s="33" t="s">
        <v>146</v>
      </c>
      <c r="L249" s="65" t="s">
        <v>2344</v>
      </c>
      <c r="M249" s="66" t="s">
        <v>163</v>
      </c>
      <c r="N249" s="2">
        <v>2198</v>
      </c>
      <c r="O249" s="14" t="s">
        <v>149</v>
      </c>
      <c r="P249" s="65">
        <v>12491088</v>
      </c>
      <c r="Q249" s="65" t="s">
        <v>2224</v>
      </c>
      <c r="R249" s="1" t="s">
        <v>150</v>
      </c>
      <c r="S249" s="65" t="s">
        <v>2345</v>
      </c>
      <c r="T249" s="68">
        <v>2532269</v>
      </c>
      <c r="U249" s="68" t="s">
        <v>2346</v>
      </c>
      <c r="V249" s="67">
        <v>13676200</v>
      </c>
      <c r="W249" s="118">
        <f t="shared" si="14"/>
        <v>6838100</v>
      </c>
      <c r="X249" s="118">
        <f t="shared" si="12"/>
        <v>231800</v>
      </c>
      <c r="Y249" s="404">
        <v>59</v>
      </c>
      <c r="Z249" s="404" t="s">
        <v>2339</v>
      </c>
      <c r="AA249" s="56">
        <v>491</v>
      </c>
      <c r="AB249" s="39">
        <v>44866</v>
      </c>
      <c r="AC249" s="98">
        <v>13908000</v>
      </c>
      <c r="AD249" s="451">
        <v>655</v>
      </c>
      <c r="AE249" s="39">
        <v>44867</v>
      </c>
      <c r="AF249" s="98">
        <v>13676200</v>
      </c>
      <c r="AG249" s="378">
        <v>13676200</v>
      </c>
      <c r="AH249" s="112">
        <v>100</v>
      </c>
      <c r="AI249" s="112">
        <v>100</v>
      </c>
      <c r="AJ249" s="82">
        <v>44866</v>
      </c>
      <c r="AK249" s="82">
        <v>44867</v>
      </c>
      <c r="AL249" s="82">
        <v>44926</v>
      </c>
      <c r="AM249" s="136" t="s">
        <v>18</v>
      </c>
      <c r="AN249" s="136" t="s">
        <v>18</v>
      </c>
      <c r="AO249" s="136" t="s">
        <v>18</v>
      </c>
      <c r="AP249" s="54" t="s">
        <v>18</v>
      </c>
      <c r="AQ249" s="54" t="s">
        <v>18</v>
      </c>
      <c r="AR249" s="54" t="s">
        <v>18</v>
      </c>
      <c r="AS249" s="54" t="s">
        <v>18</v>
      </c>
      <c r="AT249" s="54" t="s">
        <v>18</v>
      </c>
      <c r="AU249" s="53" t="s">
        <v>18</v>
      </c>
      <c r="AV249" s="53" t="s">
        <v>18</v>
      </c>
      <c r="AW249" s="53" t="s">
        <v>18</v>
      </c>
      <c r="AX249" s="53" t="s">
        <v>18</v>
      </c>
      <c r="AY249" s="53" t="s">
        <v>18</v>
      </c>
      <c r="AZ249" s="53" t="s">
        <v>18</v>
      </c>
      <c r="BA249" s="53" t="s">
        <v>18</v>
      </c>
      <c r="BB249" s="53" t="s">
        <v>18</v>
      </c>
      <c r="BC249" s="53" t="s">
        <v>18</v>
      </c>
      <c r="BD249" s="53" t="s">
        <v>18</v>
      </c>
      <c r="BE249" s="120"/>
      <c r="BF249" s="120"/>
      <c r="BG249" s="120"/>
      <c r="BH249" s="120"/>
      <c r="BI249" s="33" t="s">
        <v>19</v>
      </c>
      <c r="BJ249" s="33" t="s">
        <v>19</v>
      </c>
      <c r="BK249" s="33" t="s">
        <v>19</v>
      </c>
      <c r="BL249" s="2"/>
      <c r="BM249" s="122">
        <v>0.49</v>
      </c>
      <c r="BN249" s="36" t="s">
        <v>203</v>
      </c>
      <c r="BO249" s="56" t="s">
        <v>2347</v>
      </c>
      <c r="BP249" s="39">
        <v>45107</v>
      </c>
      <c r="BQ249" s="123" t="s">
        <v>2071</v>
      </c>
      <c r="BR249" s="500"/>
      <c r="BS249" s="2" t="s">
        <v>2214</v>
      </c>
      <c r="BT249" s="2"/>
      <c r="BU249" s="2"/>
      <c r="BV249" s="33"/>
      <c r="BW249" s="33"/>
      <c r="BX249" s="33"/>
      <c r="BY249" s="33">
        <v>1</v>
      </c>
      <c r="BZ249" s="33">
        <v>1</v>
      </c>
      <c r="CA249" s="33">
        <v>1</v>
      </c>
      <c r="CB249" s="33" t="s">
        <v>157</v>
      </c>
      <c r="CC249" s="33" t="s">
        <v>158</v>
      </c>
      <c r="CD249" s="397">
        <v>44926</v>
      </c>
      <c r="CE249" s="574" t="s">
        <v>1198</v>
      </c>
    </row>
    <row r="250" spans="1:83">
      <c r="A250" s="571">
        <v>243</v>
      </c>
      <c r="B250" s="517"/>
      <c r="C250" s="65" t="s">
        <v>2348</v>
      </c>
      <c r="D250" s="2">
        <v>2022</v>
      </c>
      <c r="E250" s="33" t="s">
        <v>140</v>
      </c>
      <c r="F250" s="65" t="s">
        <v>2349</v>
      </c>
      <c r="G250" s="99" t="s">
        <v>2350</v>
      </c>
      <c r="H250" s="1" t="s">
        <v>143</v>
      </c>
      <c r="I250" s="1" t="s">
        <v>144</v>
      </c>
      <c r="J250" s="33" t="s">
        <v>145</v>
      </c>
      <c r="K250" s="33" t="s">
        <v>146</v>
      </c>
      <c r="L250" s="65" t="s">
        <v>2351</v>
      </c>
      <c r="M250" s="66" t="s">
        <v>2352</v>
      </c>
      <c r="N250" s="2">
        <v>2189</v>
      </c>
      <c r="O250" s="14" t="s">
        <v>149</v>
      </c>
      <c r="P250" s="65">
        <v>13702988</v>
      </c>
      <c r="Q250" s="65" t="s">
        <v>2353</v>
      </c>
      <c r="R250" s="1" t="s">
        <v>150</v>
      </c>
      <c r="S250" s="2" t="s">
        <v>2354</v>
      </c>
      <c r="T250" s="68">
        <v>6015783369</v>
      </c>
      <c r="U250" s="68" t="s">
        <v>2355</v>
      </c>
      <c r="V250" s="67">
        <v>8778000</v>
      </c>
      <c r="W250" s="118">
        <f t="shared" si="14"/>
        <v>4389000</v>
      </c>
      <c r="X250" s="118">
        <f t="shared" si="12"/>
        <v>154000</v>
      </c>
      <c r="Y250" s="404">
        <v>57</v>
      </c>
      <c r="Z250" s="404" t="s">
        <v>2299</v>
      </c>
      <c r="AA250" s="56">
        <v>486</v>
      </c>
      <c r="AB250" s="39">
        <v>44865</v>
      </c>
      <c r="AC250" s="98">
        <v>18480000</v>
      </c>
      <c r="AD250" s="451">
        <v>658</v>
      </c>
      <c r="AE250" s="39">
        <v>44869</v>
      </c>
      <c r="AF250" s="98">
        <v>8932000</v>
      </c>
      <c r="AG250" s="414">
        <v>8932000</v>
      </c>
      <c r="AH250" s="112">
        <v>100</v>
      </c>
      <c r="AI250" s="112">
        <v>100</v>
      </c>
      <c r="AJ250" s="82">
        <v>44867</v>
      </c>
      <c r="AK250" s="82">
        <v>44869</v>
      </c>
      <c r="AL250" s="82">
        <v>44926</v>
      </c>
      <c r="AM250" s="136" t="s">
        <v>18</v>
      </c>
      <c r="AN250" s="136" t="s">
        <v>18</v>
      </c>
      <c r="AO250" s="136" t="s">
        <v>18</v>
      </c>
      <c r="AP250" s="54" t="s">
        <v>18</v>
      </c>
      <c r="AQ250" s="54" t="s">
        <v>18</v>
      </c>
      <c r="AR250" s="54" t="s">
        <v>18</v>
      </c>
      <c r="AS250" s="54" t="s">
        <v>18</v>
      </c>
      <c r="AT250" s="54" t="s">
        <v>18</v>
      </c>
      <c r="AU250" s="415" t="s">
        <v>18</v>
      </c>
      <c r="AV250" s="415" t="s">
        <v>18</v>
      </c>
      <c r="AW250" s="415" t="s">
        <v>18</v>
      </c>
      <c r="AX250" s="415" t="s">
        <v>18</v>
      </c>
      <c r="AY250" s="415" t="s">
        <v>18</v>
      </c>
      <c r="AZ250" s="415" t="s">
        <v>18</v>
      </c>
      <c r="BA250" s="415" t="s">
        <v>18</v>
      </c>
      <c r="BB250" s="415" t="s">
        <v>18</v>
      </c>
      <c r="BC250" s="415" t="s">
        <v>18</v>
      </c>
      <c r="BD250" s="415" t="s">
        <v>18</v>
      </c>
      <c r="BE250" s="120"/>
      <c r="BF250" s="120"/>
      <c r="BG250" s="120"/>
      <c r="BH250" s="120"/>
      <c r="BI250" s="33" t="s">
        <v>19</v>
      </c>
      <c r="BJ250" s="33" t="s">
        <v>19</v>
      </c>
      <c r="BK250" s="33" t="s">
        <v>19</v>
      </c>
      <c r="BL250" s="2"/>
      <c r="BM250" s="122">
        <v>0.43</v>
      </c>
      <c r="BN250" s="56" t="s">
        <v>2356</v>
      </c>
      <c r="BO250" s="56" t="s">
        <v>2357</v>
      </c>
      <c r="BP250" s="39">
        <v>45107</v>
      </c>
      <c r="BQ250" s="123" t="s">
        <v>2272</v>
      </c>
      <c r="BR250" s="500"/>
      <c r="BS250" s="2" t="s">
        <v>922</v>
      </c>
      <c r="BT250" s="2"/>
      <c r="BU250" s="2"/>
      <c r="BV250" s="33"/>
      <c r="BW250" s="33"/>
      <c r="BX250" s="33"/>
      <c r="BY250" s="33">
        <v>1</v>
      </c>
      <c r="BZ250" s="33">
        <v>1</v>
      </c>
      <c r="CA250" s="33">
        <v>1</v>
      </c>
      <c r="CB250" s="33" t="s">
        <v>157</v>
      </c>
      <c r="CC250" s="33" t="s">
        <v>158</v>
      </c>
      <c r="CD250" s="397">
        <v>44926</v>
      </c>
      <c r="CE250" s="578" t="s">
        <v>31</v>
      </c>
    </row>
    <row r="251" spans="1:83">
      <c r="A251" s="571">
        <v>244</v>
      </c>
      <c r="B251" s="517"/>
      <c r="C251" s="65" t="s">
        <v>2358</v>
      </c>
      <c r="D251" s="2">
        <v>2022</v>
      </c>
      <c r="E251" s="33" t="s">
        <v>140</v>
      </c>
      <c r="F251" s="65" t="s">
        <v>2359</v>
      </c>
      <c r="G251" s="99" t="s">
        <v>2360</v>
      </c>
      <c r="H251" s="1" t="s">
        <v>143</v>
      </c>
      <c r="I251" s="1" t="s">
        <v>210</v>
      </c>
      <c r="J251" s="33" t="s">
        <v>145</v>
      </c>
      <c r="K251" s="33" t="s">
        <v>146</v>
      </c>
      <c r="L251" s="65" t="s">
        <v>1933</v>
      </c>
      <c r="M251" s="66" t="s">
        <v>1219</v>
      </c>
      <c r="N251" s="2">
        <v>2189</v>
      </c>
      <c r="O251" s="14" t="s">
        <v>149</v>
      </c>
      <c r="P251" s="65">
        <v>51876386</v>
      </c>
      <c r="Q251" s="65" t="s">
        <v>44</v>
      </c>
      <c r="R251" s="1" t="s">
        <v>150</v>
      </c>
      <c r="S251" s="65" t="s">
        <v>2361</v>
      </c>
      <c r="T251" s="68">
        <v>5610649</v>
      </c>
      <c r="U251" s="68" t="s">
        <v>2362</v>
      </c>
      <c r="V251" s="67">
        <v>4264000</v>
      </c>
      <c r="W251" s="118">
        <f t="shared" si="14"/>
        <v>2132000</v>
      </c>
      <c r="X251" s="118">
        <f t="shared" si="12"/>
        <v>82000</v>
      </c>
      <c r="Y251" s="404">
        <v>52</v>
      </c>
      <c r="Z251" s="404" t="s">
        <v>2289</v>
      </c>
      <c r="AA251" s="56">
        <v>497</v>
      </c>
      <c r="AB251" s="39">
        <v>44869</v>
      </c>
      <c r="AC251" s="98">
        <v>9840000</v>
      </c>
      <c r="AD251" s="451">
        <v>666</v>
      </c>
      <c r="AE251" s="39">
        <v>44874</v>
      </c>
      <c r="AF251" s="98">
        <v>4264000</v>
      </c>
      <c r="AG251" s="378">
        <v>4264000</v>
      </c>
      <c r="AH251" s="112">
        <v>100</v>
      </c>
      <c r="AI251" s="112">
        <v>100</v>
      </c>
      <c r="AJ251" s="82">
        <v>44873</v>
      </c>
      <c r="AK251" s="82">
        <v>44874</v>
      </c>
      <c r="AL251" s="82">
        <v>44926</v>
      </c>
      <c r="AM251" s="136" t="s">
        <v>18</v>
      </c>
      <c r="AN251" s="136" t="s">
        <v>18</v>
      </c>
      <c r="AO251" s="136" t="s">
        <v>18</v>
      </c>
      <c r="AP251" s="54" t="s">
        <v>18</v>
      </c>
      <c r="AQ251" s="54" t="s">
        <v>18</v>
      </c>
      <c r="AR251" s="54" t="s">
        <v>18</v>
      </c>
      <c r="AS251" s="54" t="s">
        <v>18</v>
      </c>
      <c r="AT251" s="54" t="s">
        <v>18</v>
      </c>
      <c r="AU251" s="53" t="s">
        <v>18</v>
      </c>
      <c r="AV251" s="53" t="s">
        <v>18</v>
      </c>
      <c r="AW251" s="53" t="s">
        <v>18</v>
      </c>
      <c r="AX251" s="53" t="s">
        <v>18</v>
      </c>
      <c r="AY251" s="53" t="s">
        <v>18</v>
      </c>
      <c r="AZ251" s="53" t="s">
        <v>18</v>
      </c>
      <c r="BA251" s="53" t="s">
        <v>18</v>
      </c>
      <c r="BB251" s="53" t="s">
        <v>18</v>
      </c>
      <c r="BC251" s="53" t="s">
        <v>18</v>
      </c>
      <c r="BD251" s="53" t="s">
        <v>18</v>
      </c>
      <c r="BE251" s="120"/>
      <c r="BF251" s="120"/>
      <c r="BG251" s="120"/>
      <c r="BH251" s="120"/>
      <c r="BI251" s="33" t="s">
        <v>19</v>
      </c>
      <c r="BJ251" s="33" t="s">
        <v>19</v>
      </c>
      <c r="BK251" s="33" t="s">
        <v>19</v>
      </c>
      <c r="BL251" s="2"/>
      <c r="BM251" s="122">
        <v>0.42</v>
      </c>
      <c r="BN251" s="56" t="s">
        <v>167</v>
      </c>
      <c r="BO251" s="56" t="s">
        <v>2363</v>
      </c>
      <c r="BP251" s="39">
        <v>45112</v>
      </c>
      <c r="BQ251" s="123" t="s">
        <v>2171</v>
      </c>
      <c r="BR251" s="500"/>
      <c r="BS251" s="2" t="s">
        <v>1759</v>
      </c>
      <c r="BT251" s="2"/>
      <c r="BU251" s="2"/>
      <c r="BV251" s="33"/>
      <c r="BW251" s="33"/>
      <c r="BX251" s="33"/>
      <c r="BY251" s="33">
        <v>1</v>
      </c>
      <c r="BZ251" s="33">
        <v>1</v>
      </c>
      <c r="CA251" s="33">
        <v>1</v>
      </c>
      <c r="CB251" s="33" t="s">
        <v>157</v>
      </c>
      <c r="CC251" s="33" t="s">
        <v>158</v>
      </c>
      <c r="CD251" s="397">
        <v>44926</v>
      </c>
      <c r="CE251" s="578" t="s">
        <v>31</v>
      </c>
    </row>
    <row r="252" spans="1:83">
      <c r="A252" s="571">
        <v>245</v>
      </c>
      <c r="B252" s="517"/>
      <c r="C252" s="65" t="s">
        <v>2364</v>
      </c>
      <c r="D252" s="2">
        <v>2022</v>
      </c>
      <c r="E252" s="33" t="s">
        <v>140</v>
      </c>
      <c r="F252" s="65" t="s">
        <v>2365</v>
      </c>
      <c r="G252" s="99" t="s">
        <v>2366</v>
      </c>
      <c r="H252" s="1" t="s">
        <v>143</v>
      </c>
      <c r="I252" s="1" t="s">
        <v>144</v>
      </c>
      <c r="J252" s="33" t="s">
        <v>145</v>
      </c>
      <c r="K252" s="33" t="s">
        <v>146</v>
      </c>
      <c r="L252" s="65" t="s">
        <v>2367</v>
      </c>
      <c r="M252" s="66" t="s">
        <v>212</v>
      </c>
      <c r="N252" s="417">
        <v>2198</v>
      </c>
      <c r="O252" s="14" t="s">
        <v>149</v>
      </c>
      <c r="P252" s="65">
        <v>1030608546</v>
      </c>
      <c r="Q252" s="65" t="s">
        <v>2368</v>
      </c>
      <c r="R252" s="144" t="s">
        <v>150</v>
      </c>
      <c r="S252" s="2" t="s">
        <v>2369</v>
      </c>
      <c r="T252" s="68">
        <v>3022902051</v>
      </c>
      <c r="U252" s="68" t="s">
        <v>2370</v>
      </c>
      <c r="V252" s="112">
        <v>8008000</v>
      </c>
      <c r="W252" s="118">
        <f t="shared" si="14"/>
        <v>4004000</v>
      </c>
      <c r="X252" s="118">
        <f t="shared" si="12"/>
        <v>154000</v>
      </c>
      <c r="Y252" s="404">
        <v>52</v>
      </c>
      <c r="Z252" s="404" t="s">
        <v>2289</v>
      </c>
      <c r="AA252" s="56">
        <v>482</v>
      </c>
      <c r="AB252" s="39">
        <v>44861</v>
      </c>
      <c r="AC252" s="98">
        <v>18480000</v>
      </c>
      <c r="AD252" s="451">
        <v>665</v>
      </c>
      <c r="AE252" s="39">
        <v>44874</v>
      </c>
      <c r="AF252" s="98">
        <v>8008000</v>
      </c>
      <c r="AG252" s="414">
        <v>8008000</v>
      </c>
      <c r="AH252" s="112">
        <v>100</v>
      </c>
      <c r="AI252" s="112">
        <v>100</v>
      </c>
      <c r="AJ252" s="82">
        <v>44873</v>
      </c>
      <c r="AK252" s="82">
        <v>44874</v>
      </c>
      <c r="AL252" s="82">
        <v>44926</v>
      </c>
      <c r="AM252" s="136" t="s">
        <v>18</v>
      </c>
      <c r="AN252" s="136" t="s">
        <v>18</v>
      </c>
      <c r="AO252" s="136" t="s">
        <v>18</v>
      </c>
      <c r="AP252" s="54" t="s">
        <v>18</v>
      </c>
      <c r="AQ252" s="54" t="s">
        <v>18</v>
      </c>
      <c r="AR252" s="54" t="s">
        <v>18</v>
      </c>
      <c r="AS252" s="54" t="s">
        <v>18</v>
      </c>
      <c r="AT252" s="54" t="s">
        <v>18</v>
      </c>
      <c r="AU252" s="53" t="s">
        <v>18</v>
      </c>
      <c r="AV252" s="53" t="s">
        <v>18</v>
      </c>
      <c r="AW252" s="53" t="s">
        <v>18</v>
      </c>
      <c r="AX252" s="53" t="s">
        <v>18</v>
      </c>
      <c r="AY252" s="53" t="s">
        <v>18</v>
      </c>
      <c r="AZ252" s="53" t="s">
        <v>18</v>
      </c>
      <c r="BA252" s="53" t="s">
        <v>18</v>
      </c>
      <c r="BB252" s="53" t="s">
        <v>18</v>
      </c>
      <c r="BC252" s="53" t="s">
        <v>18</v>
      </c>
      <c r="BD252" s="53" t="s">
        <v>18</v>
      </c>
      <c r="BE252" s="120"/>
      <c r="BF252" s="120"/>
      <c r="BG252" s="120"/>
      <c r="BH252" s="120"/>
      <c r="BI252" s="33" t="s">
        <v>19</v>
      </c>
      <c r="BJ252" s="33" t="s">
        <v>19</v>
      </c>
      <c r="BK252" s="33" t="s">
        <v>19</v>
      </c>
      <c r="BL252" s="2"/>
      <c r="BM252" s="122">
        <v>0.42</v>
      </c>
      <c r="BN252" s="56" t="s">
        <v>167</v>
      </c>
      <c r="BO252" s="56" t="s">
        <v>2371</v>
      </c>
      <c r="BP252" s="39">
        <v>45117</v>
      </c>
      <c r="BQ252" s="123" t="s">
        <v>2372</v>
      </c>
      <c r="BR252" s="500"/>
      <c r="BS252" s="2" t="s">
        <v>2196</v>
      </c>
      <c r="BT252" s="2"/>
      <c r="BU252" s="2"/>
      <c r="BV252" s="33"/>
      <c r="BW252" s="33"/>
      <c r="BX252" s="33"/>
      <c r="BY252" s="33">
        <v>1</v>
      </c>
      <c r="BZ252" s="33">
        <v>1</v>
      </c>
      <c r="CA252" s="33">
        <v>1</v>
      </c>
      <c r="CB252" s="33" t="s">
        <v>157</v>
      </c>
      <c r="CC252" s="33" t="s">
        <v>158</v>
      </c>
      <c r="CD252" s="397">
        <v>44926</v>
      </c>
      <c r="CE252" s="578" t="s">
        <v>31</v>
      </c>
    </row>
    <row r="253" spans="1:83">
      <c r="A253" s="571">
        <v>246</v>
      </c>
      <c r="B253" s="517"/>
      <c r="C253" s="65" t="s">
        <v>2373</v>
      </c>
      <c r="D253" s="2">
        <v>2022</v>
      </c>
      <c r="E253" s="33" t="s">
        <v>140</v>
      </c>
      <c r="F253" s="65" t="s">
        <v>2374</v>
      </c>
      <c r="G253" s="99" t="s">
        <v>2375</v>
      </c>
      <c r="H253" s="1" t="s">
        <v>143</v>
      </c>
      <c r="I253" s="1" t="s">
        <v>144</v>
      </c>
      <c r="J253" s="33" t="s">
        <v>145</v>
      </c>
      <c r="K253" s="33" t="s">
        <v>146</v>
      </c>
      <c r="L253" s="2" t="s">
        <v>2376</v>
      </c>
      <c r="M253" s="66" t="s">
        <v>163</v>
      </c>
      <c r="N253" s="2">
        <v>2198</v>
      </c>
      <c r="O253" s="14" t="s">
        <v>149</v>
      </c>
      <c r="P253" s="65">
        <v>72267946</v>
      </c>
      <c r="Q253" s="65" t="s">
        <v>2377</v>
      </c>
      <c r="R253" s="144" t="s">
        <v>150</v>
      </c>
      <c r="S253" s="2" t="s">
        <v>2378</v>
      </c>
      <c r="T253" s="65">
        <v>3017546442</v>
      </c>
      <c r="U253" s="68" t="s">
        <v>2379</v>
      </c>
      <c r="V253" s="112">
        <v>9360000</v>
      </c>
      <c r="W253" s="118">
        <f t="shared" si="14"/>
        <v>4680000</v>
      </c>
      <c r="X253" s="118">
        <f t="shared" si="12"/>
        <v>180000</v>
      </c>
      <c r="Y253" s="404">
        <v>52</v>
      </c>
      <c r="Z253" s="404" t="s">
        <v>2289</v>
      </c>
      <c r="AA253" s="56">
        <v>472</v>
      </c>
      <c r="AB253" s="39">
        <v>44859</v>
      </c>
      <c r="AC253" s="98">
        <v>10800000</v>
      </c>
      <c r="AD253" s="451">
        <v>667</v>
      </c>
      <c r="AE253" s="39">
        <v>44874</v>
      </c>
      <c r="AF253" s="98">
        <v>9360000</v>
      </c>
      <c r="AG253" s="414">
        <v>9360000</v>
      </c>
      <c r="AH253" s="112">
        <v>100</v>
      </c>
      <c r="AI253" s="112">
        <v>100</v>
      </c>
      <c r="AJ253" s="82">
        <v>44873</v>
      </c>
      <c r="AK253" s="82">
        <v>44874</v>
      </c>
      <c r="AL253" s="82">
        <v>44926</v>
      </c>
      <c r="AM253" s="136" t="s">
        <v>18</v>
      </c>
      <c r="AN253" s="136" t="s">
        <v>18</v>
      </c>
      <c r="AO253" s="136" t="s">
        <v>18</v>
      </c>
      <c r="AP253" s="54" t="s">
        <v>18</v>
      </c>
      <c r="AQ253" s="54" t="s">
        <v>18</v>
      </c>
      <c r="AR253" s="54" t="s">
        <v>18</v>
      </c>
      <c r="AS253" s="54" t="s">
        <v>18</v>
      </c>
      <c r="AT253" s="54" t="s">
        <v>18</v>
      </c>
      <c r="AU253" s="53" t="s">
        <v>18</v>
      </c>
      <c r="AV253" s="53" t="s">
        <v>18</v>
      </c>
      <c r="AW253" s="53" t="s">
        <v>18</v>
      </c>
      <c r="AX253" s="53" t="s">
        <v>18</v>
      </c>
      <c r="AY253" s="53" t="s">
        <v>18</v>
      </c>
      <c r="AZ253" s="53" t="s">
        <v>18</v>
      </c>
      <c r="BA253" s="53" t="s">
        <v>18</v>
      </c>
      <c r="BB253" s="53" t="s">
        <v>18</v>
      </c>
      <c r="BC253" s="53" t="s">
        <v>18</v>
      </c>
      <c r="BD253" s="53" t="s">
        <v>18</v>
      </c>
      <c r="BE253" s="120"/>
      <c r="BF253" s="120"/>
      <c r="BG253" s="120"/>
      <c r="BH253" s="120"/>
      <c r="BI253" s="33" t="s">
        <v>19</v>
      </c>
      <c r="BJ253" s="33" t="s">
        <v>19</v>
      </c>
      <c r="BK253" s="33" t="s">
        <v>19</v>
      </c>
      <c r="BL253" s="2"/>
      <c r="BM253" s="122">
        <v>0.42</v>
      </c>
      <c r="BN253" s="56" t="s">
        <v>167</v>
      </c>
      <c r="BO253" s="56" t="s">
        <v>2380</v>
      </c>
      <c r="BP253" s="39">
        <v>45107</v>
      </c>
      <c r="BQ253" s="123" t="s">
        <v>205</v>
      </c>
      <c r="BR253" s="500"/>
      <c r="BS253" s="2" t="s">
        <v>1759</v>
      </c>
      <c r="BT253" s="2"/>
      <c r="BU253" s="2"/>
      <c r="BV253" s="33"/>
      <c r="BW253" s="33"/>
      <c r="BX253" s="33"/>
      <c r="BY253" s="33">
        <v>1</v>
      </c>
      <c r="BZ253" s="33">
        <v>1</v>
      </c>
      <c r="CA253" s="33">
        <v>1</v>
      </c>
      <c r="CB253" s="33" t="s">
        <v>157</v>
      </c>
      <c r="CC253" s="33" t="s">
        <v>158</v>
      </c>
      <c r="CD253" s="397">
        <v>44926</v>
      </c>
      <c r="CE253" s="578" t="s">
        <v>31</v>
      </c>
    </row>
    <row r="254" spans="1:83">
      <c r="A254" s="571">
        <v>247</v>
      </c>
      <c r="B254" s="517"/>
      <c r="C254" s="65" t="s">
        <v>2381</v>
      </c>
      <c r="D254" s="2">
        <v>2022</v>
      </c>
      <c r="E254" s="33" t="s">
        <v>140</v>
      </c>
      <c r="F254" s="65" t="s">
        <v>2382</v>
      </c>
      <c r="G254" s="99" t="s">
        <v>2383</v>
      </c>
      <c r="H254" s="1" t="s">
        <v>143</v>
      </c>
      <c r="I254" s="1" t="s">
        <v>210</v>
      </c>
      <c r="J254" s="33" t="s">
        <v>145</v>
      </c>
      <c r="K254" s="33" t="s">
        <v>146</v>
      </c>
      <c r="L254" s="65" t="s">
        <v>2384</v>
      </c>
      <c r="M254" s="66" t="s">
        <v>272</v>
      </c>
      <c r="N254" s="2">
        <v>2198</v>
      </c>
      <c r="O254" s="14" t="s">
        <v>149</v>
      </c>
      <c r="P254" s="65">
        <v>79354001</v>
      </c>
      <c r="Q254" s="111" t="s">
        <v>2385</v>
      </c>
      <c r="R254" s="144" t="s">
        <v>150</v>
      </c>
      <c r="S254" s="68" t="s">
        <v>2386</v>
      </c>
      <c r="T254" s="68">
        <v>3123401235</v>
      </c>
      <c r="U254" s="68" t="s">
        <v>2387</v>
      </c>
      <c r="V254" s="112">
        <v>3224000</v>
      </c>
      <c r="W254" s="118">
        <f t="shared" si="14"/>
        <v>1612000</v>
      </c>
      <c r="X254" s="118">
        <f t="shared" si="12"/>
        <v>62000</v>
      </c>
      <c r="Y254" s="404">
        <v>52</v>
      </c>
      <c r="Z254" s="404" t="s">
        <v>2289</v>
      </c>
      <c r="AA254" s="56">
        <v>493</v>
      </c>
      <c r="AB254" s="39">
        <v>44867</v>
      </c>
      <c r="AC254" s="98">
        <v>3720000</v>
      </c>
      <c r="AD254" s="451">
        <v>663</v>
      </c>
      <c r="AE254" s="39">
        <v>44874</v>
      </c>
      <c r="AF254" s="98">
        <v>3224000</v>
      </c>
      <c r="AG254" s="414">
        <v>3224000</v>
      </c>
      <c r="AH254" s="112">
        <v>42</v>
      </c>
      <c r="AI254" s="112">
        <v>42</v>
      </c>
      <c r="AJ254" s="82">
        <v>44873</v>
      </c>
      <c r="AK254" s="82">
        <v>44874</v>
      </c>
      <c r="AL254" s="82">
        <v>44926</v>
      </c>
      <c r="AM254" s="136" t="s">
        <v>18</v>
      </c>
      <c r="AN254" s="136" t="s">
        <v>18</v>
      </c>
      <c r="AO254" s="136" t="s">
        <v>18</v>
      </c>
      <c r="AP254" s="54" t="s">
        <v>18</v>
      </c>
      <c r="AQ254" s="54" t="s">
        <v>18</v>
      </c>
      <c r="AR254" s="54" t="s">
        <v>18</v>
      </c>
      <c r="AS254" s="54" t="s">
        <v>18</v>
      </c>
      <c r="AT254" s="54" t="s">
        <v>18</v>
      </c>
      <c r="AU254" s="53" t="s">
        <v>18</v>
      </c>
      <c r="AV254" s="53" t="s">
        <v>18</v>
      </c>
      <c r="AW254" s="53" t="s">
        <v>18</v>
      </c>
      <c r="AX254" s="53" t="s">
        <v>18</v>
      </c>
      <c r="AY254" s="53" t="s">
        <v>18</v>
      </c>
      <c r="AZ254" s="53" t="s">
        <v>18</v>
      </c>
      <c r="BA254" s="53" t="s">
        <v>18</v>
      </c>
      <c r="BB254" s="53" t="s">
        <v>18</v>
      </c>
      <c r="BC254" s="53" t="s">
        <v>18</v>
      </c>
      <c r="BD254" s="53" t="s">
        <v>18</v>
      </c>
      <c r="BE254" s="120"/>
      <c r="BF254" s="120"/>
      <c r="BG254" s="120"/>
      <c r="BH254" s="120"/>
      <c r="BI254" s="33" t="s">
        <v>19</v>
      </c>
      <c r="BJ254" s="33" t="s">
        <v>19</v>
      </c>
      <c r="BK254" s="33" t="s">
        <v>19</v>
      </c>
      <c r="BL254" s="2"/>
      <c r="BM254" s="122">
        <v>0.42</v>
      </c>
      <c r="BN254" s="56" t="s">
        <v>167</v>
      </c>
      <c r="BO254" s="56" t="s">
        <v>2388</v>
      </c>
      <c r="BP254" s="39">
        <v>45107</v>
      </c>
      <c r="BQ254" s="123" t="s">
        <v>2389</v>
      </c>
      <c r="BR254" s="500"/>
      <c r="BS254" s="2" t="s">
        <v>279</v>
      </c>
      <c r="BT254" s="2"/>
      <c r="BU254" s="2"/>
      <c r="BV254" s="33"/>
      <c r="BW254" s="33"/>
      <c r="BX254" s="33"/>
      <c r="BY254" s="33">
        <v>1</v>
      </c>
      <c r="BZ254" s="33">
        <v>1</v>
      </c>
      <c r="CA254" s="33">
        <v>1</v>
      </c>
      <c r="CB254" s="33" t="s">
        <v>157</v>
      </c>
      <c r="CC254" s="33" t="s">
        <v>158</v>
      </c>
      <c r="CD254" s="397">
        <v>44926</v>
      </c>
      <c r="CE254" s="574" t="s">
        <v>2390</v>
      </c>
    </row>
    <row r="255" spans="1:83">
      <c r="A255" s="571">
        <v>248</v>
      </c>
      <c r="B255" s="517"/>
      <c r="C255" s="65" t="s">
        <v>2391</v>
      </c>
      <c r="D255" s="2">
        <v>2022</v>
      </c>
      <c r="E255" s="33" t="s">
        <v>140</v>
      </c>
      <c r="F255" s="65" t="s">
        <v>2392</v>
      </c>
      <c r="G255" s="99" t="s">
        <v>2393</v>
      </c>
      <c r="H255" s="1" t="s">
        <v>143</v>
      </c>
      <c r="I255" s="1" t="s">
        <v>144</v>
      </c>
      <c r="J255" s="33" t="s">
        <v>145</v>
      </c>
      <c r="K255" s="33" t="s">
        <v>146</v>
      </c>
      <c r="L255" s="65" t="s">
        <v>2394</v>
      </c>
      <c r="M255" s="66" t="s">
        <v>1516</v>
      </c>
      <c r="N255" s="2">
        <v>2198</v>
      </c>
      <c r="O255" s="14" t="s">
        <v>149</v>
      </c>
      <c r="P255" s="65">
        <v>1069754268</v>
      </c>
      <c r="Q255" s="111" t="s">
        <v>2395</v>
      </c>
      <c r="R255" s="144" t="s">
        <v>150</v>
      </c>
      <c r="S255" s="65" t="s">
        <v>2396</v>
      </c>
      <c r="T255" s="68">
        <v>3102875054</v>
      </c>
      <c r="U255" s="68" t="s">
        <v>2397</v>
      </c>
      <c r="V255" s="112">
        <v>7084000</v>
      </c>
      <c r="W255" s="118">
        <f t="shared" si="14"/>
        <v>3542000</v>
      </c>
      <c r="X255" s="118">
        <f t="shared" si="12"/>
        <v>154000</v>
      </c>
      <c r="Y255" s="404">
        <v>46</v>
      </c>
      <c r="Z255" s="404" t="s">
        <v>2398</v>
      </c>
      <c r="AA255" s="56">
        <v>495</v>
      </c>
      <c r="AB255" s="39">
        <v>44867</v>
      </c>
      <c r="AC255" s="98">
        <v>9240000</v>
      </c>
      <c r="AD255" s="451">
        <v>669</v>
      </c>
      <c r="AE255" s="39">
        <v>44876</v>
      </c>
      <c r="AF255" s="98">
        <v>9240000</v>
      </c>
      <c r="AG255" s="414">
        <v>9240000</v>
      </c>
      <c r="AH255" s="112">
        <v>0</v>
      </c>
      <c r="AI255" s="112">
        <v>0</v>
      </c>
      <c r="AJ255" s="82">
        <v>44874</v>
      </c>
      <c r="AK255" s="82">
        <v>44880</v>
      </c>
      <c r="AL255" s="82">
        <v>44926</v>
      </c>
      <c r="AM255" s="136" t="s">
        <v>18</v>
      </c>
      <c r="AN255" s="136" t="s">
        <v>18</v>
      </c>
      <c r="AO255" s="136" t="s">
        <v>18</v>
      </c>
      <c r="AP255" s="54" t="s">
        <v>18</v>
      </c>
      <c r="AQ255" s="54" t="s">
        <v>18</v>
      </c>
      <c r="AR255" s="54" t="s">
        <v>18</v>
      </c>
      <c r="AS255" s="54" t="s">
        <v>18</v>
      </c>
      <c r="AT255" s="54" t="s">
        <v>18</v>
      </c>
      <c r="AU255" s="53" t="s">
        <v>18</v>
      </c>
      <c r="AV255" s="53" t="s">
        <v>18</v>
      </c>
      <c r="AW255" s="53" t="s">
        <v>18</v>
      </c>
      <c r="AX255" s="53" t="s">
        <v>18</v>
      </c>
      <c r="AY255" s="53" t="s">
        <v>18</v>
      </c>
      <c r="AZ255" s="53" t="s">
        <v>18</v>
      </c>
      <c r="BA255" s="53" t="s">
        <v>18</v>
      </c>
      <c r="BB255" s="53" t="s">
        <v>18</v>
      </c>
      <c r="BC255" s="53" t="s">
        <v>18</v>
      </c>
      <c r="BD255" s="53" t="s">
        <v>18</v>
      </c>
      <c r="BE255" s="120"/>
      <c r="BF255" s="120"/>
      <c r="BG255" s="120"/>
      <c r="BH255" s="120"/>
      <c r="BI255" s="33" t="s">
        <v>19</v>
      </c>
      <c r="BJ255" s="33" t="s">
        <v>19</v>
      </c>
      <c r="BK255" s="33" t="s">
        <v>19</v>
      </c>
      <c r="BL255" s="2"/>
      <c r="BM255" s="122">
        <v>0</v>
      </c>
      <c r="BN255" s="56" t="s">
        <v>167</v>
      </c>
      <c r="BO255" s="56" t="s">
        <v>2399</v>
      </c>
      <c r="BP255" s="39">
        <v>45112</v>
      </c>
      <c r="BQ255" s="123" t="s">
        <v>2400</v>
      </c>
      <c r="BR255" s="500"/>
      <c r="BS255" s="2" t="s">
        <v>156</v>
      </c>
      <c r="BT255" s="2"/>
      <c r="BU255" s="2"/>
      <c r="BV255" s="33"/>
      <c r="BW255" s="33"/>
      <c r="BX255" s="33"/>
      <c r="BY255" s="33">
        <v>1</v>
      </c>
      <c r="BZ255" s="33">
        <v>1</v>
      </c>
      <c r="CA255" s="33">
        <v>1</v>
      </c>
      <c r="CB255" s="33" t="s">
        <v>157</v>
      </c>
      <c r="CC255" s="33" t="s">
        <v>158</v>
      </c>
      <c r="CD255" s="397">
        <v>44926</v>
      </c>
      <c r="CE255" s="574" t="s">
        <v>2401</v>
      </c>
    </row>
    <row r="256" spans="1:83">
      <c r="A256" s="571">
        <v>249</v>
      </c>
      <c r="B256" s="517"/>
      <c r="C256" s="65" t="s">
        <v>2402</v>
      </c>
      <c r="D256" s="2">
        <v>2022</v>
      </c>
      <c r="E256" s="33" t="s">
        <v>140</v>
      </c>
      <c r="F256" s="65" t="s">
        <v>2403</v>
      </c>
      <c r="G256" s="99" t="s">
        <v>2404</v>
      </c>
      <c r="H256" s="1" t="s">
        <v>143</v>
      </c>
      <c r="I256" s="1" t="s">
        <v>210</v>
      </c>
      <c r="J256" s="33" t="s">
        <v>145</v>
      </c>
      <c r="K256" s="33" t="s">
        <v>146</v>
      </c>
      <c r="L256" s="65" t="s">
        <v>1933</v>
      </c>
      <c r="M256" s="66" t="s">
        <v>2295</v>
      </c>
      <c r="N256" s="2">
        <v>2189</v>
      </c>
      <c r="O256" s="14" t="s">
        <v>149</v>
      </c>
      <c r="P256" s="65">
        <v>1000622241</v>
      </c>
      <c r="Q256" s="65" t="s">
        <v>2405</v>
      </c>
      <c r="R256" s="144" t="s">
        <v>150</v>
      </c>
      <c r="S256" s="65" t="s">
        <v>2406</v>
      </c>
      <c r="T256" s="68">
        <v>3026458239</v>
      </c>
      <c r="U256" s="68" t="s">
        <v>2407</v>
      </c>
      <c r="V256" s="112">
        <v>3280000</v>
      </c>
      <c r="W256" s="118">
        <f t="shared" si="14"/>
        <v>1640000</v>
      </c>
      <c r="X256" s="118">
        <f t="shared" si="12"/>
        <v>82000</v>
      </c>
      <c r="Y256" s="404">
        <v>40</v>
      </c>
      <c r="Z256" s="404" t="s">
        <v>2408</v>
      </c>
      <c r="AA256" s="56">
        <v>497</v>
      </c>
      <c r="AB256" s="39">
        <v>44869</v>
      </c>
      <c r="AC256" s="98">
        <v>9840000</v>
      </c>
      <c r="AD256" s="451">
        <v>679</v>
      </c>
      <c r="AE256" s="39">
        <v>44883</v>
      </c>
      <c r="AF256" s="98">
        <v>3690000</v>
      </c>
      <c r="AG256" s="414">
        <v>3690000</v>
      </c>
      <c r="AH256" s="112">
        <v>100</v>
      </c>
      <c r="AI256" s="112">
        <v>100</v>
      </c>
      <c r="AJ256" s="82">
        <v>44882</v>
      </c>
      <c r="AK256" s="82">
        <v>44886</v>
      </c>
      <c r="AL256" s="82">
        <v>44926</v>
      </c>
      <c r="AM256" s="136" t="s">
        <v>18</v>
      </c>
      <c r="AN256" s="136" t="s">
        <v>18</v>
      </c>
      <c r="AO256" s="136" t="s">
        <v>18</v>
      </c>
      <c r="AP256" s="54" t="s">
        <v>18</v>
      </c>
      <c r="AQ256" s="54" t="s">
        <v>18</v>
      </c>
      <c r="AR256" s="54" t="s">
        <v>18</v>
      </c>
      <c r="AS256" s="54" t="s">
        <v>18</v>
      </c>
      <c r="AT256" s="54" t="s">
        <v>18</v>
      </c>
      <c r="AU256" s="53" t="s">
        <v>18</v>
      </c>
      <c r="AV256" s="53" t="s">
        <v>18</v>
      </c>
      <c r="AW256" s="53" t="s">
        <v>18</v>
      </c>
      <c r="AX256" s="53" t="s">
        <v>18</v>
      </c>
      <c r="AY256" s="53" t="s">
        <v>18</v>
      </c>
      <c r="AZ256" s="53" t="s">
        <v>18</v>
      </c>
      <c r="BA256" s="53" t="s">
        <v>18</v>
      </c>
      <c r="BB256" s="53" t="s">
        <v>18</v>
      </c>
      <c r="BC256" s="53" t="s">
        <v>18</v>
      </c>
      <c r="BD256" s="53" t="s">
        <v>18</v>
      </c>
      <c r="BE256" s="120"/>
      <c r="BF256" s="120"/>
      <c r="BG256" s="120"/>
      <c r="BH256" s="120"/>
      <c r="BI256" s="33" t="s">
        <v>19</v>
      </c>
      <c r="BJ256" s="33" t="s">
        <v>19</v>
      </c>
      <c r="BK256" s="33" t="s">
        <v>19</v>
      </c>
      <c r="BL256" s="2"/>
      <c r="BM256" s="122">
        <v>0.25</v>
      </c>
      <c r="BN256" s="56" t="s">
        <v>167</v>
      </c>
      <c r="BO256" s="56" t="s">
        <v>2409</v>
      </c>
      <c r="BP256" s="39">
        <v>45117</v>
      </c>
      <c r="BQ256" s="123" t="s">
        <v>225</v>
      </c>
      <c r="BR256" s="500"/>
      <c r="BS256" s="2" t="s">
        <v>156</v>
      </c>
      <c r="BT256" s="2"/>
      <c r="BU256" s="2"/>
      <c r="BV256" s="33"/>
      <c r="BW256" s="33"/>
      <c r="BX256" s="33"/>
      <c r="BY256" s="33">
        <v>1</v>
      </c>
      <c r="BZ256" s="33">
        <v>1</v>
      </c>
      <c r="CA256" s="33">
        <v>1</v>
      </c>
      <c r="CB256" s="33" t="s">
        <v>157</v>
      </c>
      <c r="CC256" s="33" t="s">
        <v>158</v>
      </c>
      <c r="CD256" s="397">
        <v>44926</v>
      </c>
      <c r="CE256" s="578" t="s">
        <v>31</v>
      </c>
    </row>
    <row r="257" spans="1:83">
      <c r="A257" s="571">
        <v>250</v>
      </c>
      <c r="B257" s="517"/>
      <c r="C257" s="65" t="s">
        <v>2410</v>
      </c>
      <c r="D257" s="2">
        <v>2022</v>
      </c>
      <c r="E257" s="33" t="s">
        <v>140</v>
      </c>
      <c r="F257" s="65" t="s">
        <v>2411</v>
      </c>
      <c r="G257" s="99" t="s">
        <v>2412</v>
      </c>
      <c r="H257" s="1" t="s">
        <v>143</v>
      </c>
      <c r="I257" s="1" t="s">
        <v>210</v>
      </c>
      <c r="J257" s="33" t="s">
        <v>145</v>
      </c>
      <c r="K257" s="33" t="s">
        <v>146</v>
      </c>
      <c r="L257" s="65" t="s">
        <v>2413</v>
      </c>
      <c r="M257" s="66" t="s">
        <v>212</v>
      </c>
      <c r="N257" s="2">
        <v>2198</v>
      </c>
      <c r="O257" s="14" t="s">
        <v>149</v>
      </c>
      <c r="P257" s="65">
        <v>1152684527</v>
      </c>
      <c r="Q257" s="65" t="s">
        <v>2414</v>
      </c>
      <c r="R257" s="144" t="s">
        <v>150</v>
      </c>
      <c r="S257" s="65" t="s">
        <v>2415</v>
      </c>
      <c r="T257" s="68">
        <v>3128823228</v>
      </c>
      <c r="U257" s="68" t="s">
        <v>2416</v>
      </c>
      <c r="V257" s="112">
        <v>4743000</v>
      </c>
      <c r="W257" s="118">
        <f t="shared" si="14"/>
        <v>2371500</v>
      </c>
      <c r="X257" s="118">
        <f t="shared" si="12"/>
        <v>93000</v>
      </c>
      <c r="Y257" s="404">
        <v>51</v>
      </c>
      <c r="Z257" s="404" t="s">
        <v>2417</v>
      </c>
      <c r="AA257" s="56">
        <v>500</v>
      </c>
      <c r="AB257" s="39">
        <v>44874</v>
      </c>
      <c r="AC257" s="98">
        <v>5580000</v>
      </c>
      <c r="AD257" s="451">
        <v>668</v>
      </c>
      <c r="AE257" s="39">
        <v>44875</v>
      </c>
      <c r="AF257" s="98">
        <v>4743000</v>
      </c>
      <c r="AG257" s="414">
        <v>4743000</v>
      </c>
      <c r="AH257" s="112">
        <v>41</v>
      </c>
      <c r="AI257" s="112">
        <v>41</v>
      </c>
      <c r="AJ257" s="82">
        <v>44874</v>
      </c>
      <c r="AK257" s="82">
        <v>44875</v>
      </c>
      <c r="AL257" s="82">
        <v>44926</v>
      </c>
      <c r="AM257" s="136" t="s">
        <v>18</v>
      </c>
      <c r="AN257" s="136" t="s">
        <v>18</v>
      </c>
      <c r="AO257" s="136" t="s">
        <v>18</v>
      </c>
      <c r="AP257" s="54" t="s">
        <v>18</v>
      </c>
      <c r="AQ257" s="54" t="s">
        <v>18</v>
      </c>
      <c r="AR257" s="54" t="s">
        <v>18</v>
      </c>
      <c r="AS257" s="54" t="s">
        <v>18</v>
      </c>
      <c r="AT257" s="54" t="s">
        <v>18</v>
      </c>
      <c r="AU257" s="53" t="s">
        <v>18</v>
      </c>
      <c r="AV257" s="53" t="s">
        <v>18</v>
      </c>
      <c r="AW257" s="53" t="s">
        <v>18</v>
      </c>
      <c r="AX257" s="53" t="s">
        <v>18</v>
      </c>
      <c r="AY257" s="53" t="s">
        <v>18</v>
      </c>
      <c r="AZ257" s="53" t="s">
        <v>18</v>
      </c>
      <c r="BA257" s="53" t="s">
        <v>18</v>
      </c>
      <c r="BB257" s="53" t="s">
        <v>18</v>
      </c>
      <c r="BC257" s="53" t="s">
        <v>18</v>
      </c>
      <c r="BD257" s="53" t="s">
        <v>18</v>
      </c>
      <c r="BE257" s="120"/>
      <c r="BF257" s="120"/>
      <c r="BG257" s="120"/>
      <c r="BH257" s="120"/>
      <c r="BI257" s="33" t="s">
        <v>19</v>
      </c>
      <c r="BJ257" s="33" t="s">
        <v>19</v>
      </c>
      <c r="BK257" s="33" t="s">
        <v>19</v>
      </c>
      <c r="BL257" s="2"/>
      <c r="BM257" s="122">
        <v>0</v>
      </c>
      <c r="BN257" s="56" t="s">
        <v>167</v>
      </c>
      <c r="BO257" s="56" t="s">
        <v>2418</v>
      </c>
      <c r="BP257" s="39">
        <v>45107</v>
      </c>
      <c r="BQ257" s="123" t="s">
        <v>1586</v>
      </c>
      <c r="BR257" s="500"/>
      <c r="BS257" s="2" t="s">
        <v>1906</v>
      </c>
      <c r="BT257" s="2"/>
      <c r="BU257" s="2"/>
      <c r="BV257" s="33"/>
      <c r="BW257" s="33"/>
      <c r="BX257" s="33"/>
      <c r="BY257" s="33">
        <v>1</v>
      </c>
      <c r="BZ257" s="33">
        <v>1</v>
      </c>
      <c r="CA257" s="33">
        <v>1</v>
      </c>
      <c r="CB257" s="33" t="s">
        <v>157</v>
      </c>
      <c r="CC257" s="33" t="s">
        <v>158</v>
      </c>
      <c r="CD257" s="397">
        <v>44926</v>
      </c>
      <c r="CE257" s="578" t="s">
        <v>31</v>
      </c>
    </row>
    <row r="258" spans="1:83">
      <c r="A258" s="571">
        <v>251</v>
      </c>
      <c r="B258" s="517"/>
      <c r="C258" s="65" t="s">
        <v>2419</v>
      </c>
      <c r="D258" s="2">
        <v>2022</v>
      </c>
      <c r="E258" s="33" t="s">
        <v>140</v>
      </c>
      <c r="F258" s="65" t="s">
        <v>2420</v>
      </c>
      <c r="G258" s="99" t="s">
        <v>2421</v>
      </c>
      <c r="H258" s="1" t="s">
        <v>143</v>
      </c>
      <c r="I258" s="1" t="s">
        <v>210</v>
      </c>
      <c r="J258" s="33" t="s">
        <v>145</v>
      </c>
      <c r="K258" s="33" t="s">
        <v>146</v>
      </c>
      <c r="L258" s="65" t="s">
        <v>2422</v>
      </c>
      <c r="M258" s="66" t="s">
        <v>2423</v>
      </c>
      <c r="N258" s="2">
        <v>2198</v>
      </c>
      <c r="O258" s="14" t="s">
        <v>149</v>
      </c>
      <c r="P258" s="65">
        <v>52523390</v>
      </c>
      <c r="Q258" s="65" t="s">
        <v>2424</v>
      </c>
      <c r="R258" s="144" t="s">
        <v>150</v>
      </c>
      <c r="S258" s="65" t="s">
        <v>2425</v>
      </c>
      <c r="T258" s="65">
        <v>2724956</v>
      </c>
      <c r="U258" s="421" t="s">
        <v>2426</v>
      </c>
      <c r="V258" s="112">
        <v>2408000</v>
      </c>
      <c r="W258" s="118">
        <f t="shared" si="14"/>
        <v>1204000</v>
      </c>
      <c r="X258" s="118">
        <f t="shared" si="12"/>
        <v>56000</v>
      </c>
      <c r="Y258" s="404">
        <v>43</v>
      </c>
      <c r="Z258" s="404" t="s">
        <v>2427</v>
      </c>
      <c r="AA258" s="56">
        <v>490</v>
      </c>
      <c r="AB258" s="39">
        <v>44865</v>
      </c>
      <c r="AC258" s="98">
        <v>3360000</v>
      </c>
      <c r="AD258" s="458">
        <v>680</v>
      </c>
      <c r="AE258" s="39">
        <v>44883</v>
      </c>
      <c r="AF258" s="98">
        <v>2408000</v>
      </c>
      <c r="AG258" s="414">
        <v>2408000</v>
      </c>
      <c r="AH258" s="112">
        <v>30</v>
      </c>
      <c r="AI258" s="112">
        <v>30</v>
      </c>
      <c r="AJ258" s="82">
        <v>44881</v>
      </c>
      <c r="AK258" s="82">
        <v>44883</v>
      </c>
      <c r="AL258" s="82">
        <v>44926</v>
      </c>
      <c r="AM258" s="136" t="s">
        <v>18</v>
      </c>
      <c r="AN258" s="136" t="s">
        <v>18</v>
      </c>
      <c r="AO258" s="136" t="s">
        <v>18</v>
      </c>
      <c r="AP258" s="54" t="s">
        <v>18</v>
      </c>
      <c r="AQ258" s="54" t="s">
        <v>18</v>
      </c>
      <c r="AR258" s="54" t="s">
        <v>18</v>
      </c>
      <c r="AS258" s="54" t="s">
        <v>18</v>
      </c>
      <c r="AT258" s="54" t="s">
        <v>18</v>
      </c>
      <c r="AU258" s="53" t="s">
        <v>18</v>
      </c>
      <c r="AV258" s="53" t="s">
        <v>18</v>
      </c>
      <c r="AW258" s="53" t="s">
        <v>18</v>
      </c>
      <c r="AX258" s="53" t="s">
        <v>18</v>
      </c>
      <c r="AY258" s="53" t="s">
        <v>18</v>
      </c>
      <c r="AZ258" s="53" t="s">
        <v>18</v>
      </c>
      <c r="BA258" s="53" t="s">
        <v>18</v>
      </c>
      <c r="BB258" s="53" t="s">
        <v>18</v>
      </c>
      <c r="BC258" s="53" t="s">
        <v>18</v>
      </c>
      <c r="BD258" s="53" t="s">
        <v>18</v>
      </c>
      <c r="BE258" s="120"/>
      <c r="BF258" s="120"/>
      <c r="BG258" s="120"/>
      <c r="BH258" s="120"/>
      <c r="BI258" s="33" t="s">
        <v>19</v>
      </c>
      <c r="BJ258" s="33" t="s">
        <v>19</v>
      </c>
      <c r="BK258" s="33" t="s">
        <v>19</v>
      </c>
      <c r="BL258" s="2"/>
      <c r="BM258" s="122">
        <v>0</v>
      </c>
      <c r="BN258" s="56" t="s">
        <v>167</v>
      </c>
      <c r="BO258" s="56" t="s">
        <v>2428</v>
      </c>
      <c r="BP258" s="39">
        <v>45110</v>
      </c>
      <c r="BQ258" s="123" t="s">
        <v>2400</v>
      </c>
      <c r="BR258" s="500"/>
      <c r="BS258" s="2" t="s">
        <v>922</v>
      </c>
      <c r="BT258" s="2"/>
      <c r="BU258" s="2"/>
      <c r="BV258" s="33"/>
      <c r="BW258" s="33"/>
      <c r="BX258" s="33"/>
      <c r="BY258" s="33">
        <v>1</v>
      </c>
      <c r="BZ258" s="33">
        <v>1</v>
      </c>
      <c r="CA258" s="33">
        <v>1</v>
      </c>
      <c r="CB258" s="33" t="s">
        <v>157</v>
      </c>
      <c r="CC258" s="33" t="s">
        <v>158</v>
      </c>
      <c r="CD258" s="397">
        <v>44926</v>
      </c>
      <c r="CE258" s="574" t="s">
        <v>2429</v>
      </c>
    </row>
    <row r="259" spans="1:83">
      <c r="A259" s="571">
        <v>252</v>
      </c>
      <c r="B259" s="517"/>
      <c r="C259" s="65" t="s">
        <v>2430</v>
      </c>
      <c r="D259" s="2">
        <v>2022</v>
      </c>
      <c r="E259" s="33" t="s">
        <v>140</v>
      </c>
      <c r="F259" s="65" t="s">
        <v>2431</v>
      </c>
      <c r="G259" s="99" t="s">
        <v>2432</v>
      </c>
      <c r="H259" s="1" t="s">
        <v>143</v>
      </c>
      <c r="I259" s="1" t="s">
        <v>210</v>
      </c>
      <c r="J259" s="33" t="s">
        <v>145</v>
      </c>
      <c r="K259" s="33" t="s">
        <v>146</v>
      </c>
      <c r="L259" s="65" t="s">
        <v>1852</v>
      </c>
      <c r="M259" s="66" t="s">
        <v>212</v>
      </c>
      <c r="N259" s="2">
        <v>2198</v>
      </c>
      <c r="O259" s="14" t="s">
        <v>149</v>
      </c>
      <c r="P259" s="65">
        <v>1000136904</v>
      </c>
      <c r="Q259" s="65" t="s">
        <v>973</v>
      </c>
      <c r="R259" s="144" t="s">
        <v>150</v>
      </c>
      <c r="S259" s="65" t="s">
        <v>2433</v>
      </c>
      <c r="T259" s="65">
        <v>3156247293</v>
      </c>
      <c r="U259" s="65" t="s">
        <v>1854</v>
      </c>
      <c r="V259" s="112">
        <v>4278000</v>
      </c>
      <c r="W259" s="118">
        <f t="shared" si="14"/>
        <v>2139000</v>
      </c>
      <c r="X259" s="118">
        <f t="shared" si="12"/>
        <v>93000</v>
      </c>
      <c r="Y259" s="404">
        <v>46</v>
      </c>
      <c r="Z259" s="404" t="s">
        <v>2434</v>
      </c>
      <c r="AA259" s="56">
        <v>496</v>
      </c>
      <c r="AB259" s="39">
        <v>44867</v>
      </c>
      <c r="AC259" s="98">
        <v>5580000</v>
      </c>
      <c r="AD259" s="451">
        <v>670</v>
      </c>
      <c r="AE259" s="39">
        <v>44876</v>
      </c>
      <c r="AF259" s="98">
        <v>4650000</v>
      </c>
      <c r="AG259" s="414">
        <v>4650000</v>
      </c>
      <c r="AH259" s="112">
        <v>100</v>
      </c>
      <c r="AI259" s="112">
        <v>100</v>
      </c>
      <c r="AJ259" s="82">
        <v>44876</v>
      </c>
      <c r="AK259" s="82">
        <v>44880</v>
      </c>
      <c r="AL259" s="82">
        <v>44926</v>
      </c>
      <c r="AM259" s="136" t="s">
        <v>18</v>
      </c>
      <c r="AN259" s="136" t="s">
        <v>18</v>
      </c>
      <c r="AO259" s="136" t="s">
        <v>18</v>
      </c>
      <c r="AP259" s="54" t="s">
        <v>18</v>
      </c>
      <c r="AQ259" s="54" t="s">
        <v>18</v>
      </c>
      <c r="AR259" s="54" t="s">
        <v>18</v>
      </c>
      <c r="AS259" s="54" t="s">
        <v>18</v>
      </c>
      <c r="AT259" s="54" t="s">
        <v>18</v>
      </c>
      <c r="AU259" s="53" t="s">
        <v>18</v>
      </c>
      <c r="AV259" s="53" t="s">
        <v>18</v>
      </c>
      <c r="AW259" s="53" t="s">
        <v>18</v>
      </c>
      <c r="AX259" s="53" t="s">
        <v>18</v>
      </c>
      <c r="AY259" s="53" t="s">
        <v>18</v>
      </c>
      <c r="AZ259" s="53" t="s">
        <v>18</v>
      </c>
      <c r="BA259" s="53" t="s">
        <v>18</v>
      </c>
      <c r="BB259" s="53" t="s">
        <v>18</v>
      </c>
      <c r="BC259" s="53" t="s">
        <v>18</v>
      </c>
      <c r="BD259" s="53" t="s">
        <v>18</v>
      </c>
      <c r="BE259" s="120"/>
      <c r="BF259" s="120"/>
      <c r="BG259" s="120"/>
      <c r="BH259" s="120"/>
      <c r="BI259" s="33" t="s">
        <v>19</v>
      </c>
      <c r="BJ259" s="33" t="s">
        <v>19</v>
      </c>
      <c r="BK259" s="33" t="s">
        <v>19</v>
      </c>
      <c r="BL259" s="2"/>
      <c r="BM259" s="122">
        <v>0.35</v>
      </c>
      <c r="BN259" s="56" t="s">
        <v>167</v>
      </c>
      <c r="BO259" s="56" t="s">
        <v>2435</v>
      </c>
      <c r="BP259" s="39">
        <v>45109</v>
      </c>
      <c r="BQ259" s="123" t="s">
        <v>2436</v>
      </c>
      <c r="BR259" s="500"/>
      <c r="BS259" s="2" t="s">
        <v>1906</v>
      </c>
      <c r="BT259" s="2"/>
      <c r="BU259" s="2"/>
      <c r="BV259" s="33"/>
      <c r="BW259" s="33"/>
      <c r="BX259" s="33"/>
      <c r="BY259" s="33">
        <v>1</v>
      </c>
      <c r="BZ259" s="33">
        <v>1</v>
      </c>
      <c r="CA259" s="33">
        <v>1</v>
      </c>
      <c r="CB259" s="33" t="s">
        <v>157</v>
      </c>
      <c r="CC259" s="33" t="s">
        <v>158</v>
      </c>
      <c r="CD259" s="397">
        <v>44926</v>
      </c>
      <c r="CE259" s="578" t="s">
        <v>31</v>
      </c>
    </row>
    <row r="260" spans="1:83">
      <c r="A260" s="571">
        <v>253</v>
      </c>
      <c r="B260" s="517"/>
      <c r="C260" s="65" t="s">
        <v>2437</v>
      </c>
      <c r="D260" s="2">
        <v>2022</v>
      </c>
      <c r="E260" s="33" t="s">
        <v>140</v>
      </c>
      <c r="F260" s="65" t="s">
        <v>2438</v>
      </c>
      <c r="G260" s="99" t="s">
        <v>2439</v>
      </c>
      <c r="H260" s="1" t="s">
        <v>143</v>
      </c>
      <c r="I260" s="1" t="s">
        <v>210</v>
      </c>
      <c r="J260" s="33" t="s">
        <v>145</v>
      </c>
      <c r="K260" s="33" t="s">
        <v>146</v>
      </c>
      <c r="L260" s="65" t="s">
        <v>27</v>
      </c>
      <c r="M260" s="66" t="s">
        <v>2229</v>
      </c>
      <c r="N260" s="2">
        <v>2189</v>
      </c>
      <c r="O260" s="14" t="s">
        <v>149</v>
      </c>
      <c r="P260" s="65">
        <v>52790801</v>
      </c>
      <c r="Q260" s="65" t="s">
        <v>2440</v>
      </c>
      <c r="R260" s="144" t="s">
        <v>150</v>
      </c>
      <c r="S260" s="65" t="s">
        <v>2441</v>
      </c>
      <c r="T260" s="65">
        <v>5459410</v>
      </c>
      <c r="U260" s="427" t="s">
        <v>2442</v>
      </c>
      <c r="V260" s="112">
        <v>2884200</v>
      </c>
      <c r="W260" s="118">
        <f t="shared" si="14"/>
        <v>1442100</v>
      </c>
      <c r="X260" s="118">
        <f t="shared" si="12"/>
        <v>62700</v>
      </c>
      <c r="Y260" s="404">
        <v>46</v>
      </c>
      <c r="Z260" s="404" t="s">
        <v>2443</v>
      </c>
      <c r="AA260" s="56">
        <v>474</v>
      </c>
      <c r="AB260" s="39">
        <v>44861</v>
      </c>
      <c r="AC260" s="98">
        <v>15048000</v>
      </c>
      <c r="AD260" s="451">
        <v>673</v>
      </c>
      <c r="AE260" s="39">
        <v>44880</v>
      </c>
      <c r="AF260" s="98">
        <v>2884000</v>
      </c>
      <c r="AG260" s="414">
        <v>2884000</v>
      </c>
      <c r="AH260" s="112">
        <v>100</v>
      </c>
      <c r="AI260" s="112">
        <v>100</v>
      </c>
      <c r="AJ260" s="82">
        <v>44876</v>
      </c>
      <c r="AK260" s="82">
        <v>44880</v>
      </c>
      <c r="AL260" s="82">
        <v>44926</v>
      </c>
      <c r="AM260" s="136" t="s">
        <v>18</v>
      </c>
      <c r="AN260" s="136" t="s">
        <v>18</v>
      </c>
      <c r="AO260" s="136" t="s">
        <v>18</v>
      </c>
      <c r="AP260" s="54" t="s">
        <v>18</v>
      </c>
      <c r="AQ260" s="54" t="s">
        <v>18</v>
      </c>
      <c r="AR260" s="54" t="s">
        <v>18</v>
      </c>
      <c r="AS260" s="54" t="s">
        <v>18</v>
      </c>
      <c r="AT260" s="54" t="s">
        <v>18</v>
      </c>
      <c r="AU260" s="53" t="s">
        <v>18</v>
      </c>
      <c r="AV260" s="53" t="s">
        <v>18</v>
      </c>
      <c r="AW260" s="53" t="s">
        <v>18</v>
      </c>
      <c r="AX260" s="53" t="s">
        <v>18</v>
      </c>
      <c r="AY260" s="53" t="s">
        <v>18</v>
      </c>
      <c r="AZ260" s="53" t="s">
        <v>18</v>
      </c>
      <c r="BA260" s="53" t="s">
        <v>18</v>
      </c>
      <c r="BB260" s="53" t="s">
        <v>18</v>
      </c>
      <c r="BC260" s="53" t="s">
        <v>18</v>
      </c>
      <c r="BD260" s="53" t="s">
        <v>18</v>
      </c>
      <c r="BE260" s="120"/>
      <c r="BF260" s="120"/>
      <c r="BG260" s="120"/>
      <c r="BH260" s="120"/>
      <c r="BI260" s="33" t="s">
        <v>19</v>
      </c>
      <c r="BJ260" s="33" t="s">
        <v>19</v>
      </c>
      <c r="BK260" s="33" t="s">
        <v>19</v>
      </c>
      <c r="BL260" s="2"/>
      <c r="BM260" s="122">
        <v>0.35</v>
      </c>
      <c r="BN260" s="56" t="s">
        <v>167</v>
      </c>
      <c r="BO260" s="56" t="s">
        <v>2444</v>
      </c>
      <c r="BP260" s="39">
        <v>45107</v>
      </c>
      <c r="BQ260" s="123" t="s">
        <v>2146</v>
      </c>
      <c r="BR260" s="500"/>
      <c r="BS260" s="2" t="s">
        <v>1866</v>
      </c>
      <c r="BT260" s="2"/>
      <c r="BU260" s="2"/>
      <c r="BV260" s="33"/>
      <c r="BW260" s="33"/>
      <c r="BX260" s="33"/>
      <c r="BY260" s="33">
        <v>1</v>
      </c>
      <c r="BZ260" s="33">
        <v>1</v>
      </c>
      <c r="CA260" s="33">
        <v>1</v>
      </c>
      <c r="CB260" s="33" t="s">
        <v>157</v>
      </c>
      <c r="CC260" s="33" t="s">
        <v>158</v>
      </c>
      <c r="CD260" s="397">
        <v>44926</v>
      </c>
      <c r="CE260" s="578" t="s">
        <v>31</v>
      </c>
    </row>
    <row r="261" spans="1:83">
      <c r="A261" s="571">
        <v>254</v>
      </c>
      <c r="B261" s="517"/>
      <c r="C261" s="65" t="s">
        <v>2445</v>
      </c>
      <c r="D261" s="2">
        <v>2022</v>
      </c>
      <c r="E261" s="33" t="s">
        <v>140</v>
      </c>
      <c r="F261" s="65" t="s">
        <v>2446</v>
      </c>
      <c r="G261" s="99" t="s">
        <v>2447</v>
      </c>
      <c r="H261" s="1" t="s">
        <v>143</v>
      </c>
      <c r="I261" s="1" t="s">
        <v>210</v>
      </c>
      <c r="J261" s="33" t="s">
        <v>145</v>
      </c>
      <c r="K261" s="33" t="s">
        <v>146</v>
      </c>
      <c r="L261" s="65" t="s">
        <v>2448</v>
      </c>
      <c r="M261" s="66" t="s">
        <v>1968</v>
      </c>
      <c r="N261" s="2">
        <v>2189</v>
      </c>
      <c r="O261" s="14" t="s">
        <v>149</v>
      </c>
      <c r="P261" s="65">
        <v>19387042</v>
      </c>
      <c r="Q261" s="65" t="s">
        <v>2449</v>
      </c>
      <c r="R261" s="144" t="s">
        <v>150</v>
      </c>
      <c r="S261" s="2" t="s">
        <v>2450</v>
      </c>
      <c r="T261" s="68">
        <v>3005096662</v>
      </c>
      <c r="U261" s="68" t="s">
        <v>2451</v>
      </c>
      <c r="V261" s="112">
        <v>2696100</v>
      </c>
      <c r="W261" s="118">
        <f t="shared" si="14"/>
        <v>1348050</v>
      </c>
      <c r="X261" s="118">
        <f t="shared" si="12"/>
        <v>62700</v>
      </c>
      <c r="Y261" s="404">
        <v>43</v>
      </c>
      <c r="Z261" s="404" t="s">
        <v>2452</v>
      </c>
      <c r="AA261" s="56">
        <v>474</v>
      </c>
      <c r="AB261" s="39">
        <v>44861</v>
      </c>
      <c r="AC261" s="98">
        <v>15048000</v>
      </c>
      <c r="AD261" s="451">
        <v>678</v>
      </c>
      <c r="AE261" s="39">
        <v>44883</v>
      </c>
      <c r="AF261" s="98">
        <v>2696100</v>
      </c>
      <c r="AG261" s="414">
        <v>2696100</v>
      </c>
      <c r="AH261" s="112">
        <v>100</v>
      </c>
      <c r="AI261" s="112">
        <v>100</v>
      </c>
      <c r="AJ261" s="82">
        <v>44881</v>
      </c>
      <c r="AK261" s="82">
        <v>44883</v>
      </c>
      <c r="AL261" s="82">
        <v>44926</v>
      </c>
      <c r="AM261" s="136" t="s">
        <v>18</v>
      </c>
      <c r="AN261" s="136" t="s">
        <v>18</v>
      </c>
      <c r="AO261" s="136" t="s">
        <v>18</v>
      </c>
      <c r="AP261" s="54" t="s">
        <v>18</v>
      </c>
      <c r="AQ261" s="54" t="s">
        <v>18</v>
      </c>
      <c r="AR261" s="54" t="s">
        <v>18</v>
      </c>
      <c r="AS261" s="54" t="s">
        <v>18</v>
      </c>
      <c r="AT261" s="54" t="s">
        <v>18</v>
      </c>
      <c r="AU261" s="53" t="s">
        <v>18</v>
      </c>
      <c r="AV261" s="53" t="s">
        <v>18</v>
      </c>
      <c r="AW261" s="53" t="s">
        <v>18</v>
      </c>
      <c r="AX261" s="53" t="s">
        <v>18</v>
      </c>
      <c r="AY261" s="53" t="s">
        <v>18</v>
      </c>
      <c r="AZ261" s="53" t="s">
        <v>18</v>
      </c>
      <c r="BA261" s="53" t="s">
        <v>18</v>
      </c>
      <c r="BB261" s="53" t="s">
        <v>18</v>
      </c>
      <c r="BC261" s="53" t="s">
        <v>18</v>
      </c>
      <c r="BD261" s="53" t="s">
        <v>18</v>
      </c>
      <c r="BE261" s="120"/>
      <c r="BF261" s="120"/>
      <c r="BG261" s="120"/>
      <c r="BH261" s="120"/>
      <c r="BI261" s="33" t="s">
        <v>19</v>
      </c>
      <c r="BJ261" s="33" t="s">
        <v>19</v>
      </c>
      <c r="BK261" s="33" t="s">
        <v>19</v>
      </c>
      <c r="BL261" s="2"/>
      <c r="BM261" s="122">
        <v>0</v>
      </c>
      <c r="BN261" s="36" t="s">
        <v>203</v>
      </c>
      <c r="BO261" s="56" t="s">
        <v>2453</v>
      </c>
      <c r="BP261" s="39">
        <v>45134</v>
      </c>
      <c r="BQ261" s="123" t="s">
        <v>2454</v>
      </c>
      <c r="BR261" s="500"/>
      <c r="BS261" s="2" t="s">
        <v>1906</v>
      </c>
      <c r="BT261" s="2"/>
      <c r="BU261" s="2"/>
      <c r="BV261" s="33"/>
      <c r="BW261" s="33"/>
      <c r="BX261" s="33"/>
      <c r="BY261" s="33">
        <v>1</v>
      </c>
      <c r="BZ261" s="33">
        <v>1</v>
      </c>
      <c r="CA261" s="33">
        <v>1</v>
      </c>
      <c r="CB261" s="33" t="s">
        <v>157</v>
      </c>
      <c r="CC261" s="33" t="s">
        <v>158</v>
      </c>
      <c r="CD261" s="397">
        <v>44926</v>
      </c>
      <c r="CE261" s="578" t="s">
        <v>2455</v>
      </c>
    </row>
    <row r="262" spans="1:83" ht="36">
      <c r="A262" s="571">
        <v>255</v>
      </c>
      <c r="B262" s="520" t="s">
        <v>2456</v>
      </c>
      <c r="C262" s="66" t="s">
        <v>2457</v>
      </c>
      <c r="D262" s="3">
        <v>2022</v>
      </c>
      <c r="E262" s="3" t="s">
        <v>140</v>
      </c>
      <c r="F262" s="66" t="s">
        <v>2458</v>
      </c>
      <c r="G262" s="399" t="s">
        <v>2459</v>
      </c>
      <c r="H262" s="10" t="s">
        <v>143</v>
      </c>
      <c r="I262" s="1" t="s">
        <v>210</v>
      </c>
      <c r="J262" s="3" t="s">
        <v>1318</v>
      </c>
      <c r="K262" s="3" t="s">
        <v>146</v>
      </c>
      <c r="L262" s="66" t="s">
        <v>2460</v>
      </c>
      <c r="M262" s="3" t="s">
        <v>2461</v>
      </c>
      <c r="N262" s="3" t="s">
        <v>2462</v>
      </c>
      <c r="O262" s="14" t="s">
        <v>149</v>
      </c>
      <c r="P262" s="66">
        <v>901039835</v>
      </c>
      <c r="Q262" s="66" t="s">
        <v>1861</v>
      </c>
      <c r="R262" s="3" t="s">
        <v>1322</v>
      </c>
      <c r="S262" s="3" t="s">
        <v>2463</v>
      </c>
      <c r="T262" s="66">
        <v>3105169154</v>
      </c>
      <c r="U262" s="66" t="s">
        <v>1863</v>
      </c>
      <c r="V262" s="116">
        <v>71041932</v>
      </c>
      <c r="W262" s="118">
        <f>(V262/Z262)</f>
        <v>23680644</v>
      </c>
      <c r="X262" s="116">
        <f t="shared" si="12"/>
        <v>789354.8</v>
      </c>
      <c r="Y262" s="404">
        <v>90</v>
      </c>
      <c r="Z262" s="404">
        <v>3</v>
      </c>
      <c r="AA262" s="56">
        <v>469</v>
      </c>
      <c r="AB262" s="39">
        <v>44855</v>
      </c>
      <c r="AC262" s="98">
        <v>72863520</v>
      </c>
      <c r="AD262" s="451">
        <v>726</v>
      </c>
      <c r="AE262" s="56" t="s">
        <v>2464</v>
      </c>
      <c r="AF262" s="98">
        <v>71041932</v>
      </c>
      <c r="AG262" s="414">
        <v>71041932</v>
      </c>
      <c r="AH262" s="116">
        <v>0</v>
      </c>
      <c r="AI262" s="116">
        <v>0</v>
      </c>
      <c r="AJ262" s="82">
        <v>44894</v>
      </c>
      <c r="AK262" s="82">
        <v>44950</v>
      </c>
      <c r="AL262" s="82">
        <v>45039</v>
      </c>
      <c r="AM262" s="136" t="s">
        <v>18</v>
      </c>
      <c r="AN262" s="136" t="s">
        <v>18</v>
      </c>
      <c r="AO262" s="136" t="s">
        <v>18</v>
      </c>
      <c r="AP262" s="54" t="s">
        <v>18</v>
      </c>
      <c r="AQ262" s="54" t="s">
        <v>18</v>
      </c>
      <c r="AR262" s="54" t="s">
        <v>18</v>
      </c>
      <c r="AS262" s="54" t="s">
        <v>18</v>
      </c>
      <c r="AT262" s="54" t="s">
        <v>18</v>
      </c>
      <c r="AU262" s="53" t="s">
        <v>18</v>
      </c>
      <c r="AV262" s="53" t="s">
        <v>18</v>
      </c>
      <c r="AW262" s="53" t="s">
        <v>18</v>
      </c>
      <c r="AX262" s="53" t="s">
        <v>18</v>
      </c>
      <c r="AY262" s="53" t="s">
        <v>18</v>
      </c>
      <c r="AZ262" s="53" t="s">
        <v>18</v>
      </c>
      <c r="BA262" s="53" t="s">
        <v>18</v>
      </c>
      <c r="BB262" s="53" t="s">
        <v>18</v>
      </c>
      <c r="BC262" s="53" t="s">
        <v>18</v>
      </c>
      <c r="BD262" s="53" t="s">
        <v>18</v>
      </c>
      <c r="BE262" s="120"/>
      <c r="BF262" s="120"/>
      <c r="BG262" s="120"/>
      <c r="BH262" s="120"/>
      <c r="BI262" s="3" t="s">
        <v>19</v>
      </c>
      <c r="BJ262" s="3" t="s">
        <v>19</v>
      </c>
      <c r="BK262" s="3" t="s">
        <v>19</v>
      </c>
      <c r="BL262" s="3"/>
      <c r="BM262" s="418">
        <v>0</v>
      </c>
      <c r="BN262" s="56" t="s">
        <v>167</v>
      </c>
      <c r="BO262" s="56" t="s">
        <v>2465</v>
      </c>
      <c r="BP262" s="39">
        <v>44977</v>
      </c>
      <c r="BQ262" s="498" t="s">
        <v>2466</v>
      </c>
      <c r="BR262" s="587" t="s">
        <v>2467</v>
      </c>
      <c r="BS262" s="3" t="s">
        <v>922</v>
      </c>
      <c r="BT262" s="3"/>
      <c r="BU262" s="3"/>
      <c r="BV262" s="3"/>
      <c r="BW262" s="3"/>
      <c r="BX262" s="3"/>
      <c r="BY262" s="3">
        <v>1</v>
      </c>
      <c r="BZ262" s="3">
        <v>10</v>
      </c>
      <c r="CA262" s="3">
        <v>10</v>
      </c>
      <c r="CB262" s="33" t="s">
        <v>157</v>
      </c>
      <c r="CC262" s="33" t="s">
        <v>158</v>
      </c>
      <c r="CD262" s="384">
        <v>45039</v>
      </c>
      <c r="CE262" s="578" t="s">
        <v>31</v>
      </c>
    </row>
    <row r="263" spans="1:83">
      <c r="A263" s="571">
        <v>256</v>
      </c>
      <c r="B263" s="517" t="s">
        <v>2468</v>
      </c>
      <c r="C263" s="66" t="s">
        <v>2469</v>
      </c>
      <c r="D263" s="2">
        <v>2022</v>
      </c>
      <c r="E263" s="33" t="s">
        <v>140</v>
      </c>
      <c r="F263" s="65" t="s">
        <v>2470</v>
      </c>
      <c r="G263" s="99" t="s">
        <v>2471</v>
      </c>
      <c r="H263" s="1" t="s">
        <v>143</v>
      </c>
      <c r="I263" s="1" t="s">
        <v>210</v>
      </c>
      <c r="J263" s="2" t="s">
        <v>1318</v>
      </c>
      <c r="K263" s="33" t="s">
        <v>146</v>
      </c>
      <c r="L263" s="65" t="s">
        <v>2472</v>
      </c>
      <c r="M263" s="2" t="s">
        <v>1350</v>
      </c>
      <c r="N263" s="3">
        <v>2201</v>
      </c>
      <c r="O263" s="14" t="s">
        <v>149</v>
      </c>
      <c r="P263" s="65">
        <v>900360948</v>
      </c>
      <c r="Q263" s="65" t="s">
        <v>2473</v>
      </c>
      <c r="R263" s="2" t="s">
        <v>1322</v>
      </c>
      <c r="S263" s="65" t="s">
        <v>2474</v>
      </c>
      <c r="T263" s="65">
        <v>5196314</v>
      </c>
      <c r="U263" s="65" t="s">
        <v>2475</v>
      </c>
      <c r="V263" s="67">
        <v>174900000</v>
      </c>
      <c r="W263" s="118">
        <f>(V263/Z263)</f>
        <v>87450000</v>
      </c>
      <c r="X263" s="118">
        <f t="shared" si="12"/>
        <v>2915000</v>
      </c>
      <c r="Y263" s="404">
        <v>60</v>
      </c>
      <c r="Z263" s="404">
        <v>2</v>
      </c>
      <c r="AA263" s="56">
        <v>498</v>
      </c>
      <c r="AB263" s="39">
        <v>44873</v>
      </c>
      <c r="AC263" s="98">
        <v>177970000</v>
      </c>
      <c r="AD263" s="451">
        <v>690</v>
      </c>
      <c r="AE263" s="39">
        <v>44902</v>
      </c>
      <c r="AF263" s="98">
        <v>174900000</v>
      </c>
      <c r="AG263" s="414">
        <v>174900000</v>
      </c>
      <c r="AH263" s="112">
        <v>0</v>
      </c>
      <c r="AI263" s="112">
        <v>0</v>
      </c>
      <c r="AJ263" s="82">
        <v>44896</v>
      </c>
      <c r="AK263" s="82">
        <v>44902</v>
      </c>
      <c r="AL263" s="82">
        <v>44963</v>
      </c>
      <c r="AM263" s="136" t="s">
        <v>18</v>
      </c>
      <c r="AN263" s="136" t="s">
        <v>18</v>
      </c>
      <c r="AO263" s="136" t="s">
        <v>18</v>
      </c>
      <c r="AP263" s="54" t="s">
        <v>18</v>
      </c>
      <c r="AQ263" s="54" t="s">
        <v>18</v>
      </c>
      <c r="AR263" s="54" t="s">
        <v>18</v>
      </c>
      <c r="AS263" s="54" t="s">
        <v>18</v>
      </c>
      <c r="AT263" s="54" t="s">
        <v>18</v>
      </c>
      <c r="AU263" s="53" t="s">
        <v>18</v>
      </c>
      <c r="AV263" s="53" t="s">
        <v>18</v>
      </c>
      <c r="AW263" s="53" t="s">
        <v>18</v>
      </c>
      <c r="AX263" s="53" t="s">
        <v>18</v>
      </c>
      <c r="AY263" s="53" t="s">
        <v>18</v>
      </c>
      <c r="AZ263" s="53" t="s">
        <v>18</v>
      </c>
      <c r="BA263" s="53" t="s">
        <v>18</v>
      </c>
      <c r="BB263" s="53" t="s">
        <v>18</v>
      </c>
      <c r="BC263" s="53" t="s">
        <v>18</v>
      </c>
      <c r="BD263" s="53" t="s">
        <v>18</v>
      </c>
      <c r="BE263" s="120"/>
      <c r="BF263" s="120"/>
      <c r="BG263" s="120"/>
      <c r="BH263" s="120"/>
      <c r="BI263" s="33" t="s">
        <v>19</v>
      </c>
      <c r="BJ263" s="33" t="s">
        <v>19</v>
      </c>
      <c r="BK263" s="33" t="s">
        <v>19</v>
      </c>
      <c r="BL263" s="2"/>
      <c r="BM263" s="122">
        <v>0</v>
      </c>
      <c r="BN263" s="56" t="s">
        <v>167</v>
      </c>
      <c r="BO263" s="56" t="s">
        <v>2476</v>
      </c>
      <c r="BP263" s="39">
        <v>46081</v>
      </c>
      <c r="BQ263" s="123" t="s">
        <v>1767</v>
      </c>
      <c r="BR263" s="500"/>
      <c r="BS263" s="2" t="s">
        <v>2147</v>
      </c>
      <c r="BT263" s="2"/>
      <c r="BU263" s="2"/>
      <c r="BV263" s="33"/>
      <c r="BW263" s="33"/>
      <c r="BX263" s="33"/>
      <c r="BY263" s="33">
        <v>1</v>
      </c>
      <c r="BZ263" s="33">
        <v>5</v>
      </c>
      <c r="CA263" s="33">
        <v>5</v>
      </c>
      <c r="CB263" s="33" t="s">
        <v>157</v>
      </c>
      <c r="CC263" s="33" t="s">
        <v>158</v>
      </c>
      <c r="CD263" s="384">
        <v>44963</v>
      </c>
      <c r="CE263" s="578" t="s">
        <v>31</v>
      </c>
    </row>
    <row r="264" spans="1:83">
      <c r="A264" s="571">
        <v>257</v>
      </c>
      <c r="B264" s="517"/>
      <c r="C264" s="66" t="s">
        <v>2477</v>
      </c>
      <c r="D264" s="2">
        <v>2022</v>
      </c>
      <c r="E264" s="33" t="s">
        <v>140</v>
      </c>
      <c r="F264" s="65" t="s">
        <v>2478</v>
      </c>
      <c r="G264" s="99" t="s">
        <v>2479</v>
      </c>
      <c r="H264" s="1" t="s">
        <v>143</v>
      </c>
      <c r="I264" s="1" t="s">
        <v>210</v>
      </c>
      <c r="J264" s="2" t="s">
        <v>1318</v>
      </c>
      <c r="K264" s="33" t="s">
        <v>146</v>
      </c>
      <c r="L264" s="65" t="s">
        <v>2480</v>
      </c>
      <c r="M264" s="2" t="s">
        <v>2481</v>
      </c>
      <c r="N264" s="3">
        <v>2201</v>
      </c>
      <c r="O264" s="14" t="s">
        <v>149</v>
      </c>
      <c r="P264" s="65">
        <v>900004535</v>
      </c>
      <c r="Q264" s="65" t="s">
        <v>2482</v>
      </c>
      <c r="R264" s="2" t="s">
        <v>1322</v>
      </c>
      <c r="S264" s="2" t="s">
        <v>2483</v>
      </c>
      <c r="T264" s="65">
        <v>30308848</v>
      </c>
      <c r="U264" s="65" t="s">
        <v>2484</v>
      </c>
      <c r="V264" s="112">
        <v>41800000</v>
      </c>
      <c r="W264" s="118">
        <f>(V264/Z264)</f>
        <v>20900000</v>
      </c>
      <c r="X264" s="118">
        <f t="shared" si="12"/>
        <v>696666.66666666663</v>
      </c>
      <c r="Y264" s="404">
        <v>60</v>
      </c>
      <c r="Z264" s="404">
        <v>2</v>
      </c>
      <c r="AA264" s="56">
        <v>499</v>
      </c>
      <c r="AB264" s="39">
        <v>44874</v>
      </c>
      <c r="AC264" s="98">
        <v>42576667</v>
      </c>
      <c r="AD264" s="451">
        <v>330</v>
      </c>
      <c r="AE264" s="39">
        <v>44943</v>
      </c>
      <c r="AF264" s="98">
        <v>41800000</v>
      </c>
      <c r="AG264" s="414">
        <v>41800000</v>
      </c>
      <c r="AH264" s="112">
        <v>0</v>
      </c>
      <c r="AI264" s="112">
        <v>0</v>
      </c>
      <c r="AJ264" s="82">
        <v>44909</v>
      </c>
      <c r="AK264" s="82">
        <v>45035</v>
      </c>
      <c r="AL264" s="82">
        <v>45095</v>
      </c>
      <c r="AM264" s="136" t="s">
        <v>18</v>
      </c>
      <c r="AN264" s="136" t="s">
        <v>18</v>
      </c>
      <c r="AO264" s="136" t="s">
        <v>18</v>
      </c>
      <c r="AP264" s="54" t="s">
        <v>18</v>
      </c>
      <c r="AQ264" s="54" t="s">
        <v>18</v>
      </c>
      <c r="AR264" s="54" t="s">
        <v>18</v>
      </c>
      <c r="AS264" s="54" t="s">
        <v>18</v>
      </c>
      <c r="AT264" s="54" t="s">
        <v>18</v>
      </c>
      <c r="AU264" s="53" t="s">
        <v>18</v>
      </c>
      <c r="AV264" s="53" t="s">
        <v>18</v>
      </c>
      <c r="AW264" s="53" t="s">
        <v>18</v>
      </c>
      <c r="AX264" s="53" t="s">
        <v>18</v>
      </c>
      <c r="AY264" s="53" t="s">
        <v>18</v>
      </c>
      <c r="AZ264" s="53" t="s">
        <v>18</v>
      </c>
      <c r="BA264" s="53" t="s">
        <v>18</v>
      </c>
      <c r="BB264" s="53" t="s">
        <v>18</v>
      </c>
      <c r="BC264" s="53" t="s">
        <v>18</v>
      </c>
      <c r="BD264" s="53" t="s">
        <v>18</v>
      </c>
      <c r="BE264" s="120"/>
      <c r="BF264" s="120"/>
      <c r="BG264" s="120"/>
      <c r="BH264" s="120"/>
      <c r="BI264" s="33" t="s">
        <v>19</v>
      </c>
      <c r="BJ264" s="33" t="s">
        <v>19</v>
      </c>
      <c r="BK264" s="33" t="s">
        <v>19</v>
      </c>
      <c r="BL264" s="2"/>
      <c r="BM264" s="122">
        <v>0</v>
      </c>
      <c r="BN264" s="56" t="s">
        <v>167</v>
      </c>
      <c r="BO264" s="113">
        <v>1544101273076</v>
      </c>
      <c r="BP264" s="39">
        <v>45000</v>
      </c>
      <c r="BQ264" s="3" t="s">
        <v>2485</v>
      </c>
      <c r="BR264" s="507"/>
      <c r="BS264" s="2" t="s">
        <v>156</v>
      </c>
      <c r="BT264" s="2"/>
      <c r="BU264" s="2"/>
      <c r="BV264" s="33"/>
      <c r="BW264" s="33"/>
      <c r="BX264" s="33"/>
      <c r="BY264" s="33">
        <v>1</v>
      </c>
      <c r="BZ264" s="33">
        <v>2</v>
      </c>
      <c r="CA264" s="2">
        <v>2</v>
      </c>
      <c r="CB264" s="33" t="s">
        <v>157</v>
      </c>
      <c r="CC264" s="33" t="s">
        <v>158</v>
      </c>
      <c r="CD264" s="384">
        <v>45095</v>
      </c>
      <c r="CE264" s="578" t="s">
        <v>31</v>
      </c>
    </row>
    <row r="265" spans="1:83">
      <c r="A265" s="571">
        <v>258</v>
      </c>
      <c r="B265" s="517"/>
      <c r="C265" s="66" t="s">
        <v>2486</v>
      </c>
      <c r="D265" s="2">
        <v>2022</v>
      </c>
      <c r="E265" s="33" t="s">
        <v>140</v>
      </c>
      <c r="F265" s="65" t="s">
        <v>2487</v>
      </c>
      <c r="G265" s="99" t="s">
        <v>2488</v>
      </c>
      <c r="H265" s="1" t="s">
        <v>143</v>
      </c>
      <c r="I265" s="1" t="s">
        <v>144</v>
      </c>
      <c r="J265" s="33" t="s">
        <v>145</v>
      </c>
      <c r="K265" s="33" t="s">
        <v>146</v>
      </c>
      <c r="L265" s="65" t="s">
        <v>2489</v>
      </c>
      <c r="M265" s="6" t="s">
        <v>243</v>
      </c>
      <c r="N265" s="3">
        <v>2198</v>
      </c>
      <c r="O265" s="14" t="s">
        <v>149</v>
      </c>
      <c r="P265" s="65">
        <v>1019002889</v>
      </c>
      <c r="Q265" s="65" t="s">
        <v>21</v>
      </c>
      <c r="R265" s="144" t="s">
        <v>150</v>
      </c>
      <c r="S265" s="65" t="s">
        <v>1488</v>
      </c>
      <c r="T265" s="65">
        <v>3138557537</v>
      </c>
      <c r="U265" s="65" t="s">
        <v>1489</v>
      </c>
      <c r="V265" s="112">
        <v>7600000</v>
      </c>
      <c r="W265" s="118">
        <f>(V265/2)</f>
        <v>3800000</v>
      </c>
      <c r="X265" s="118">
        <f t="shared" si="12"/>
        <v>190000</v>
      </c>
      <c r="Y265" s="404">
        <v>40</v>
      </c>
      <c r="Z265" s="404" t="s">
        <v>2490</v>
      </c>
      <c r="AA265" s="56">
        <v>570</v>
      </c>
      <c r="AB265" s="39">
        <v>44914</v>
      </c>
      <c r="AC265" s="98">
        <v>28500000</v>
      </c>
      <c r="AD265" s="451">
        <v>730</v>
      </c>
      <c r="AE265" s="39">
        <v>44916</v>
      </c>
      <c r="AF265" s="98">
        <v>7600000</v>
      </c>
      <c r="AG265" s="414">
        <v>7600000</v>
      </c>
      <c r="AH265" s="112">
        <v>95</v>
      </c>
      <c r="AI265" s="112">
        <v>95</v>
      </c>
      <c r="AJ265" s="82">
        <v>44915</v>
      </c>
      <c r="AK265" s="82">
        <v>44916</v>
      </c>
      <c r="AL265" s="82">
        <v>44954</v>
      </c>
      <c r="AM265" s="136" t="s">
        <v>18</v>
      </c>
      <c r="AN265" s="136" t="s">
        <v>18</v>
      </c>
      <c r="AO265" s="136" t="s">
        <v>18</v>
      </c>
      <c r="AP265" s="54" t="s">
        <v>18</v>
      </c>
      <c r="AQ265" s="54" t="s">
        <v>18</v>
      </c>
      <c r="AR265" s="54" t="s">
        <v>18</v>
      </c>
      <c r="AS265" s="54" t="s">
        <v>18</v>
      </c>
      <c r="AT265" s="54" t="s">
        <v>18</v>
      </c>
      <c r="AU265" s="53" t="s">
        <v>18</v>
      </c>
      <c r="AV265" s="53" t="s">
        <v>18</v>
      </c>
      <c r="AW265" s="53" t="s">
        <v>18</v>
      </c>
      <c r="AX265" s="53" t="s">
        <v>18</v>
      </c>
      <c r="AY265" s="53" t="s">
        <v>18</v>
      </c>
      <c r="AZ265" s="53" t="s">
        <v>18</v>
      </c>
      <c r="BA265" s="53" t="s">
        <v>18</v>
      </c>
      <c r="BB265" s="53" t="s">
        <v>18</v>
      </c>
      <c r="BC265" s="53" t="s">
        <v>18</v>
      </c>
      <c r="BD265" s="53" t="s">
        <v>18</v>
      </c>
      <c r="BE265" s="120"/>
      <c r="BF265" s="120"/>
      <c r="BG265" s="120"/>
      <c r="BH265" s="120"/>
      <c r="BI265" s="33" t="s">
        <v>19</v>
      </c>
      <c r="BJ265" s="33" t="s">
        <v>19</v>
      </c>
      <c r="BK265" s="33" t="s">
        <v>19</v>
      </c>
      <c r="BL265" s="2"/>
      <c r="BM265" s="126">
        <v>0</v>
      </c>
      <c r="BN265" s="36" t="s">
        <v>203</v>
      </c>
      <c r="BO265" s="56" t="s">
        <v>2491</v>
      </c>
      <c r="BP265" s="39">
        <v>45097</v>
      </c>
      <c r="BQ265" s="3" t="s">
        <v>2071</v>
      </c>
      <c r="BR265" s="507"/>
      <c r="BS265" s="2" t="s">
        <v>182</v>
      </c>
      <c r="BT265" s="2"/>
      <c r="BU265" s="2"/>
      <c r="BV265" s="33"/>
      <c r="BW265" s="33"/>
      <c r="BX265" s="2"/>
      <c r="BY265" s="2">
        <v>1</v>
      </c>
      <c r="BZ265" s="2">
        <v>1</v>
      </c>
      <c r="CA265" s="2">
        <v>1</v>
      </c>
      <c r="CB265" s="2" t="s">
        <v>157</v>
      </c>
      <c r="CC265" s="33" t="s">
        <v>2492</v>
      </c>
      <c r="CD265" s="323">
        <v>44957</v>
      </c>
      <c r="CE265" s="578" t="s">
        <v>31</v>
      </c>
    </row>
    <row r="266" spans="1:83">
      <c r="A266" s="571">
        <v>259</v>
      </c>
      <c r="B266" s="520" t="s">
        <v>2493</v>
      </c>
      <c r="C266" s="66" t="s">
        <v>2494</v>
      </c>
      <c r="D266" s="2">
        <v>2022</v>
      </c>
      <c r="E266" s="33" t="s">
        <v>140</v>
      </c>
      <c r="F266" s="65" t="s">
        <v>2495</v>
      </c>
      <c r="G266" s="99" t="s">
        <v>2496</v>
      </c>
      <c r="H266" s="2" t="s">
        <v>2497</v>
      </c>
      <c r="I266" s="2" t="s">
        <v>2497</v>
      </c>
      <c r="J266" s="2" t="s">
        <v>1749</v>
      </c>
      <c r="K266" s="33" t="s">
        <v>146</v>
      </c>
      <c r="L266" s="65" t="s">
        <v>2498</v>
      </c>
      <c r="M266" s="2" t="s">
        <v>2499</v>
      </c>
      <c r="N266" s="3">
        <v>2192</v>
      </c>
      <c r="O266" s="14" t="s">
        <v>149</v>
      </c>
      <c r="P266" s="65">
        <v>900125810</v>
      </c>
      <c r="Q266" s="65" t="s">
        <v>2500</v>
      </c>
      <c r="R266" s="2" t="s">
        <v>1322</v>
      </c>
      <c r="S266" s="2" t="s">
        <v>2501</v>
      </c>
      <c r="T266" s="65">
        <v>3064376</v>
      </c>
      <c r="U266" s="65" t="s">
        <v>2502</v>
      </c>
      <c r="V266" s="112">
        <v>50000000</v>
      </c>
      <c r="W266" s="118">
        <f t="shared" ref="W266:W272" si="15">(V266/Z266)</f>
        <v>16666666.666666666</v>
      </c>
      <c r="X266" s="118">
        <f t="shared" si="12"/>
        <v>555555.5555555555</v>
      </c>
      <c r="Y266" s="404">
        <v>90</v>
      </c>
      <c r="Z266" s="404">
        <v>3</v>
      </c>
      <c r="AA266" s="56">
        <v>508</v>
      </c>
      <c r="AB266" s="39">
        <v>44893</v>
      </c>
      <c r="AC266" s="98">
        <v>50000000</v>
      </c>
      <c r="AD266" s="451">
        <v>739</v>
      </c>
      <c r="AE266" s="39">
        <v>44922</v>
      </c>
      <c r="AF266" s="98">
        <v>50000000</v>
      </c>
      <c r="AG266" s="414">
        <v>50000000</v>
      </c>
      <c r="AH266" s="112">
        <v>89</v>
      </c>
      <c r="AI266" s="112">
        <v>89</v>
      </c>
      <c r="AJ266" s="82">
        <v>44915</v>
      </c>
      <c r="AK266" s="82">
        <v>44974</v>
      </c>
      <c r="AL266" s="82">
        <v>45062</v>
      </c>
      <c r="AM266" s="136" t="s">
        <v>18</v>
      </c>
      <c r="AN266" s="136" t="s">
        <v>18</v>
      </c>
      <c r="AO266" s="136" t="s">
        <v>18</v>
      </c>
      <c r="AP266" s="54" t="s">
        <v>18</v>
      </c>
      <c r="AQ266" s="54" t="s">
        <v>18</v>
      </c>
      <c r="AR266" s="54" t="s">
        <v>18</v>
      </c>
      <c r="AS266" s="54" t="s">
        <v>18</v>
      </c>
      <c r="AT266" s="54" t="s">
        <v>18</v>
      </c>
      <c r="AU266" s="53" t="s">
        <v>18</v>
      </c>
      <c r="AV266" s="53" t="s">
        <v>18</v>
      </c>
      <c r="AW266" s="53" t="s">
        <v>18</v>
      </c>
      <c r="AX266" s="53" t="s">
        <v>18</v>
      </c>
      <c r="AY266" s="53" t="s">
        <v>18</v>
      </c>
      <c r="AZ266" s="53" t="s">
        <v>18</v>
      </c>
      <c r="BA266" s="53" t="s">
        <v>18</v>
      </c>
      <c r="BB266" s="53" t="s">
        <v>18</v>
      </c>
      <c r="BC266" s="53" t="s">
        <v>18</v>
      </c>
      <c r="BD266" s="53" t="s">
        <v>18</v>
      </c>
      <c r="BE266" s="120"/>
      <c r="BF266" s="120"/>
      <c r="BG266" s="120"/>
      <c r="BH266" s="120"/>
      <c r="BI266" s="33" t="s">
        <v>19</v>
      </c>
      <c r="BJ266" s="33" t="s">
        <v>19</v>
      </c>
      <c r="BK266" s="33" t="s">
        <v>19</v>
      </c>
      <c r="BL266" s="2"/>
      <c r="BM266" s="126">
        <v>0</v>
      </c>
      <c r="BN266" s="56" t="s">
        <v>167</v>
      </c>
      <c r="BO266" s="56" t="s">
        <v>2503</v>
      </c>
      <c r="BP266" s="39" t="s">
        <v>2504</v>
      </c>
      <c r="BQ266" s="3" t="s">
        <v>2505</v>
      </c>
      <c r="BR266" s="507"/>
      <c r="BS266" s="2" t="s">
        <v>2147</v>
      </c>
      <c r="BT266" s="2"/>
      <c r="BU266" s="2"/>
      <c r="BV266" s="33"/>
      <c r="BW266" s="33"/>
      <c r="BX266" s="2"/>
      <c r="BY266" s="2">
        <v>1</v>
      </c>
      <c r="BZ266" s="2">
        <v>14</v>
      </c>
      <c r="CA266" s="2">
        <v>14</v>
      </c>
      <c r="CB266" s="2" t="s">
        <v>157</v>
      </c>
      <c r="CC266" s="33" t="s">
        <v>158</v>
      </c>
      <c r="CD266" s="323">
        <v>45062</v>
      </c>
      <c r="CE266" s="578" t="s">
        <v>31</v>
      </c>
    </row>
    <row r="267" spans="1:83">
      <c r="A267" s="571">
        <v>260</v>
      </c>
      <c r="B267" s="517" t="s">
        <v>2468</v>
      </c>
      <c r="C267" s="66" t="s">
        <v>2506</v>
      </c>
      <c r="D267" s="2">
        <v>2022</v>
      </c>
      <c r="E267" s="2" t="s">
        <v>140</v>
      </c>
      <c r="F267" s="65" t="s">
        <v>2507</v>
      </c>
      <c r="G267" s="99" t="s">
        <v>2508</v>
      </c>
      <c r="H267" s="1" t="s">
        <v>143</v>
      </c>
      <c r="I267" s="1" t="s">
        <v>210</v>
      </c>
      <c r="J267" s="33" t="s">
        <v>145</v>
      </c>
      <c r="K267" s="33" t="s">
        <v>146</v>
      </c>
      <c r="L267" s="111" t="s">
        <v>2183</v>
      </c>
      <c r="M267" s="2" t="s">
        <v>544</v>
      </c>
      <c r="N267" s="3">
        <v>2189</v>
      </c>
      <c r="O267" s="14" t="s">
        <v>149</v>
      </c>
      <c r="P267" s="68">
        <v>51678981</v>
      </c>
      <c r="Q267" s="65" t="s">
        <v>41</v>
      </c>
      <c r="R267" s="144" t="s">
        <v>150</v>
      </c>
      <c r="S267" s="65" t="s">
        <v>1934</v>
      </c>
      <c r="T267" s="65">
        <v>3063754</v>
      </c>
      <c r="U267" s="65" t="s">
        <v>1935</v>
      </c>
      <c r="V267" s="112">
        <v>12510000</v>
      </c>
      <c r="W267" s="118">
        <f t="shared" si="15"/>
        <v>2502000</v>
      </c>
      <c r="X267" s="118">
        <f t="shared" si="12"/>
        <v>83400</v>
      </c>
      <c r="Y267" s="404">
        <v>150</v>
      </c>
      <c r="Z267" s="404">
        <v>5</v>
      </c>
      <c r="AA267" s="56">
        <v>566</v>
      </c>
      <c r="AB267" s="39">
        <v>44908</v>
      </c>
      <c r="AC267" s="98">
        <v>65550000</v>
      </c>
      <c r="AD267" s="451">
        <v>738</v>
      </c>
      <c r="AE267" s="39">
        <v>44922</v>
      </c>
      <c r="AF267" s="98">
        <v>12510000</v>
      </c>
      <c r="AG267" s="414">
        <v>12510000</v>
      </c>
      <c r="AH267" s="112">
        <v>97</v>
      </c>
      <c r="AI267" s="112"/>
      <c r="AJ267" s="82">
        <v>44921</v>
      </c>
      <c r="AK267" s="82">
        <v>44922</v>
      </c>
      <c r="AL267" s="82">
        <v>45072</v>
      </c>
      <c r="AM267" s="136" t="s">
        <v>18</v>
      </c>
      <c r="AN267" s="136" t="s">
        <v>18</v>
      </c>
      <c r="AO267" s="136" t="s">
        <v>18</v>
      </c>
      <c r="AP267" s="54" t="s">
        <v>18</v>
      </c>
      <c r="AQ267" s="54" t="s">
        <v>18</v>
      </c>
      <c r="AR267" s="54" t="s">
        <v>18</v>
      </c>
      <c r="AS267" s="54" t="s">
        <v>18</v>
      </c>
      <c r="AT267" s="54" t="s">
        <v>18</v>
      </c>
      <c r="AU267" s="53" t="s">
        <v>18</v>
      </c>
      <c r="AV267" s="53" t="s">
        <v>18</v>
      </c>
      <c r="AW267" s="53" t="s">
        <v>18</v>
      </c>
      <c r="AX267" s="53" t="s">
        <v>18</v>
      </c>
      <c r="AY267" s="53" t="s">
        <v>18</v>
      </c>
      <c r="AZ267" s="53" t="s">
        <v>18</v>
      </c>
      <c r="BA267" s="53" t="s">
        <v>18</v>
      </c>
      <c r="BB267" s="53" t="s">
        <v>18</v>
      </c>
      <c r="BC267" s="53" t="s">
        <v>18</v>
      </c>
      <c r="BD267" s="53" t="s">
        <v>18</v>
      </c>
      <c r="BE267" s="120"/>
      <c r="BF267" s="120"/>
      <c r="BG267" s="120"/>
      <c r="BH267" s="120"/>
      <c r="BI267" s="33" t="s">
        <v>19</v>
      </c>
      <c r="BJ267" s="33" t="s">
        <v>19</v>
      </c>
      <c r="BK267" s="33" t="s">
        <v>29</v>
      </c>
      <c r="BL267" s="2"/>
      <c r="BM267" s="126">
        <v>0</v>
      </c>
      <c r="BN267" s="56" t="s">
        <v>167</v>
      </c>
      <c r="BO267" s="56" t="s">
        <v>2509</v>
      </c>
      <c r="BP267" s="39">
        <v>45260</v>
      </c>
      <c r="BQ267" s="3" t="s">
        <v>2510</v>
      </c>
      <c r="BR267" s="507"/>
      <c r="BS267" s="2" t="s">
        <v>182</v>
      </c>
      <c r="BT267" s="2"/>
      <c r="BU267" s="2"/>
      <c r="BV267" s="33"/>
      <c r="BW267" s="33"/>
      <c r="BX267" s="2"/>
      <c r="BY267" s="2">
        <v>1</v>
      </c>
      <c r="BZ267" s="2">
        <v>1</v>
      </c>
      <c r="CA267" s="3">
        <v>1</v>
      </c>
      <c r="CB267" s="3" t="s">
        <v>157</v>
      </c>
      <c r="CC267" s="33" t="s">
        <v>158</v>
      </c>
      <c r="CD267" s="323">
        <v>45072</v>
      </c>
      <c r="CE267" s="578" t="s">
        <v>31</v>
      </c>
    </row>
    <row r="268" spans="1:83">
      <c r="A268" s="571">
        <v>261</v>
      </c>
      <c r="B268" s="517"/>
      <c r="C268" s="66" t="s">
        <v>2511</v>
      </c>
      <c r="D268" s="2">
        <v>2022</v>
      </c>
      <c r="E268" s="2" t="s">
        <v>140</v>
      </c>
      <c r="F268" s="65" t="s">
        <v>2512</v>
      </c>
      <c r="G268" s="99" t="s">
        <v>2513</v>
      </c>
      <c r="H268" s="2" t="s">
        <v>1404</v>
      </c>
      <c r="I268" s="2" t="s">
        <v>1405</v>
      </c>
      <c r="J268" s="2" t="s">
        <v>1749</v>
      </c>
      <c r="K268" s="33" t="s">
        <v>146</v>
      </c>
      <c r="L268" s="65" t="s">
        <v>2514</v>
      </c>
      <c r="M268" s="2" t="s">
        <v>2132</v>
      </c>
      <c r="N268" s="3">
        <v>2200</v>
      </c>
      <c r="O268" s="14" t="s">
        <v>149</v>
      </c>
      <c r="P268" s="65">
        <v>900505401</v>
      </c>
      <c r="Q268" s="65" t="s">
        <v>2515</v>
      </c>
      <c r="R268" s="2" t="s">
        <v>1322</v>
      </c>
      <c r="S268" s="65" t="s">
        <v>2516</v>
      </c>
      <c r="T268" s="65">
        <v>31959279087</v>
      </c>
      <c r="U268" s="65" t="s">
        <v>2517</v>
      </c>
      <c r="V268" s="112">
        <v>43818539</v>
      </c>
      <c r="W268" s="118">
        <f t="shared" si="15"/>
        <v>21909269.5</v>
      </c>
      <c r="X268" s="118">
        <f t="shared" si="12"/>
        <v>730308.98333333328</v>
      </c>
      <c r="Y268" s="404">
        <v>60</v>
      </c>
      <c r="Z268" s="404">
        <v>2</v>
      </c>
      <c r="AA268" s="56">
        <v>512</v>
      </c>
      <c r="AB268" s="39">
        <v>44900</v>
      </c>
      <c r="AC268" s="98">
        <v>45175962</v>
      </c>
      <c r="AD268" s="451">
        <v>737</v>
      </c>
      <c r="AE268" s="39">
        <v>44922</v>
      </c>
      <c r="AF268" s="98">
        <v>43818539</v>
      </c>
      <c r="AG268" s="414">
        <v>43818539</v>
      </c>
      <c r="AH268" s="112">
        <v>0</v>
      </c>
      <c r="AI268" s="112">
        <v>0</v>
      </c>
      <c r="AJ268" s="82">
        <v>44921</v>
      </c>
      <c r="AK268" s="82">
        <v>44967</v>
      </c>
      <c r="AL268" s="82">
        <v>45084</v>
      </c>
      <c r="AM268" s="136">
        <v>1</v>
      </c>
      <c r="AN268" s="136">
        <v>21</v>
      </c>
      <c r="AO268" s="387">
        <v>45084</v>
      </c>
      <c r="AP268" s="54" t="s">
        <v>18</v>
      </c>
      <c r="AQ268" s="54" t="s">
        <v>18</v>
      </c>
      <c r="AR268" s="54" t="s">
        <v>18</v>
      </c>
      <c r="AS268" s="54" t="s">
        <v>18</v>
      </c>
      <c r="AT268" s="54" t="s">
        <v>18</v>
      </c>
      <c r="AU268" s="53" t="s">
        <v>18</v>
      </c>
      <c r="AV268" s="53" t="s">
        <v>18</v>
      </c>
      <c r="AW268" s="53" t="s">
        <v>18</v>
      </c>
      <c r="AX268" s="53" t="s">
        <v>18</v>
      </c>
      <c r="AY268" s="53" t="s">
        <v>18</v>
      </c>
      <c r="AZ268" s="53" t="s">
        <v>18</v>
      </c>
      <c r="BA268" s="53" t="s">
        <v>18</v>
      </c>
      <c r="BB268" s="53" t="s">
        <v>18</v>
      </c>
      <c r="BC268" s="53" t="s">
        <v>18</v>
      </c>
      <c r="BD268" s="53" t="s">
        <v>18</v>
      </c>
      <c r="BE268" s="120">
        <v>1</v>
      </c>
      <c r="BF268" s="355">
        <v>45044</v>
      </c>
      <c r="BG268" s="120" t="s">
        <v>2518</v>
      </c>
      <c r="BH268" s="355">
        <v>45083</v>
      </c>
      <c r="BI268" s="33" t="s">
        <v>19</v>
      </c>
      <c r="BJ268" s="33" t="s">
        <v>19</v>
      </c>
      <c r="BK268" s="33" t="s">
        <v>19</v>
      </c>
      <c r="BL268" s="2"/>
      <c r="BM268" s="126">
        <v>0</v>
      </c>
      <c r="BN268" s="56" t="s">
        <v>167</v>
      </c>
      <c r="BO268" s="56" t="s">
        <v>2519</v>
      </c>
      <c r="BP268" s="39">
        <v>45032</v>
      </c>
      <c r="BQ268" s="3" t="s">
        <v>2520</v>
      </c>
      <c r="BR268" s="507"/>
      <c r="BS268" s="2" t="s">
        <v>1866</v>
      </c>
      <c r="BT268" s="2"/>
      <c r="BU268" s="2"/>
      <c r="BV268" s="33"/>
      <c r="BW268" s="33"/>
      <c r="BX268" s="2"/>
      <c r="BY268" s="2">
        <v>1</v>
      </c>
      <c r="BZ268" s="2">
        <v>28</v>
      </c>
      <c r="CA268" s="2">
        <v>28</v>
      </c>
      <c r="CB268" s="2" t="s">
        <v>157</v>
      </c>
      <c r="CC268" s="33" t="s">
        <v>158</v>
      </c>
      <c r="CD268" s="323">
        <v>45084</v>
      </c>
      <c r="CE268" s="574" t="s">
        <v>2521</v>
      </c>
    </row>
    <row r="269" spans="1:83">
      <c r="A269" s="571">
        <v>262</v>
      </c>
      <c r="B269" s="517" t="s">
        <v>2468</v>
      </c>
      <c r="C269" s="66" t="s">
        <v>2522</v>
      </c>
      <c r="D269" s="2">
        <v>2022</v>
      </c>
      <c r="E269" s="2" t="s">
        <v>140</v>
      </c>
      <c r="F269" s="65" t="s">
        <v>2523</v>
      </c>
      <c r="G269" s="99" t="s">
        <v>2524</v>
      </c>
      <c r="H269" s="1" t="s">
        <v>143</v>
      </c>
      <c r="I269" s="1" t="s">
        <v>144</v>
      </c>
      <c r="J269" s="33" t="s">
        <v>145</v>
      </c>
      <c r="K269" s="33" t="s">
        <v>146</v>
      </c>
      <c r="L269" s="65" t="s">
        <v>2183</v>
      </c>
      <c r="M269" s="3" t="s">
        <v>544</v>
      </c>
      <c r="N269" s="3">
        <v>2189</v>
      </c>
      <c r="O269" s="14" t="s">
        <v>149</v>
      </c>
      <c r="P269" s="65">
        <v>1000120198</v>
      </c>
      <c r="Q269" s="65" t="s">
        <v>1243</v>
      </c>
      <c r="R269" s="144" t="s">
        <v>150</v>
      </c>
      <c r="S269" s="68" t="s">
        <v>2168</v>
      </c>
      <c r="T269" s="65">
        <v>3202192063</v>
      </c>
      <c r="U269" s="68" t="s">
        <v>2169</v>
      </c>
      <c r="V269" s="112">
        <v>12510000</v>
      </c>
      <c r="W269" s="118">
        <f t="shared" si="15"/>
        <v>2502000</v>
      </c>
      <c r="X269" s="118">
        <f t="shared" si="12"/>
        <v>83400</v>
      </c>
      <c r="Y269" s="404">
        <v>150</v>
      </c>
      <c r="Z269" s="404">
        <v>5</v>
      </c>
      <c r="AA269" s="56">
        <v>566</v>
      </c>
      <c r="AB269" s="39">
        <v>44908</v>
      </c>
      <c r="AC269" s="98">
        <v>62550000</v>
      </c>
      <c r="AD269" s="451">
        <v>744</v>
      </c>
      <c r="AE269" s="39">
        <v>44923</v>
      </c>
      <c r="AF269" s="98">
        <v>12510000</v>
      </c>
      <c r="AG269" s="414">
        <v>12510000</v>
      </c>
      <c r="AH269" s="112">
        <v>100</v>
      </c>
      <c r="AI269" s="112">
        <v>100</v>
      </c>
      <c r="AJ269" s="82">
        <v>45287</v>
      </c>
      <c r="AK269" s="82">
        <v>44923</v>
      </c>
      <c r="AL269" s="82">
        <v>45073</v>
      </c>
      <c r="AM269" s="136" t="s">
        <v>18</v>
      </c>
      <c r="AN269" s="136" t="s">
        <v>18</v>
      </c>
      <c r="AO269" s="136" t="s">
        <v>18</v>
      </c>
      <c r="AP269" s="54" t="s">
        <v>18</v>
      </c>
      <c r="AQ269" s="54" t="s">
        <v>18</v>
      </c>
      <c r="AR269" s="54" t="s">
        <v>18</v>
      </c>
      <c r="AS269" s="54" t="s">
        <v>18</v>
      </c>
      <c r="AT269" s="54" t="s">
        <v>18</v>
      </c>
      <c r="AU269" s="53" t="s">
        <v>18</v>
      </c>
      <c r="AV269" s="53" t="s">
        <v>18</v>
      </c>
      <c r="AW269" s="53" t="s">
        <v>18</v>
      </c>
      <c r="AX269" s="53" t="s">
        <v>18</v>
      </c>
      <c r="AY269" s="53" t="s">
        <v>18</v>
      </c>
      <c r="AZ269" s="53" t="s">
        <v>18</v>
      </c>
      <c r="BA269" s="53" t="s">
        <v>18</v>
      </c>
      <c r="BB269" s="53" t="s">
        <v>18</v>
      </c>
      <c r="BC269" s="53" t="s">
        <v>18</v>
      </c>
      <c r="BD269" s="53" t="s">
        <v>18</v>
      </c>
      <c r="BE269" s="120"/>
      <c r="BF269" s="120"/>
      <c r="BG269" s="120"/>
      <c r="BH269" s="120"/>
      <c r="BI269" s="33" t="s">
        <v>19</v>
      </c>
      <c r="BJ269" s="33" t="s">
        <v>19</v>
      </c>
      <c r="BK269" s="33" t="s">
        <v>19</v>
      </c>
      <c r="BL269" s="2"/>
      <c r="BM269" s="126">
        <v>0</v>
      </c>
      <c r="BN269" s="56" t="s">
        <v>167</v>
      </c>
      <c r="BO269" s="56" t="s">
        <v>2525</v>
      </c>
      <c r="BP269" s="39">
        <v>45260</v>
      </c>
      <c r="BQ269" s="33" t="s">
        <v>225</v>
      </c>
      <c r="BR269" s="508"/>
      <c r="BS269" s="2" t="s">
        <v>2214</v>
      </c>
      <c r="BT269" s="2"/>
      <c r="BU269" s="2"/>
      <c r="BV269" s="33"/>
      <c r="BW269" s="33"/>
      <c r="BX269" s="2"/>
      <c r="BY269" s="2">
        <v>1</v>
      </c>
      <c r="BZ269" s="2">
        <v>1</v>
      </c>
      <c r="CA269" s="33">
        <v>1</v>
      </c>
      <c r="CB269" s="33" t="s">
        <v>157</v>
      </c>
      <c r="CC269" s="33" t="s">
        <v>158</v>
      </c>
      <c r="CD269" s="419">
        <v>45073</v>
      </c>
      <c r="CE269" s="578" t="s">
        <v>31</v>
      </c>
    </row>
    <row r="270" spans="1:83">
      <c r="A270" s="571">
        <v>263</v>
      </c>
      <c r="B270" s="517"/>
      <c r="C270" s="65" t="s">
        <v>2526</v>
      </c>
      <c r="D270" s="2">
        <v>2022</v>
      </c>
      <c r="E270" s="2" t="s">
        <v>140</v>
      </c>
      <c r="F270" s="65" t="s">
        <v>2526</v>
      </c>
      <c r="G270" s="99" t="s">
        <v>2527</v>
      </c>
      <c r="H270" s="1" t="s">
        <v>143</v>
      </c>
      <c r="I270" s="1" t="s">
        <v>144</v>
      </c>
      <c r="J270" s="33" t="s">
        <v>145</v>
      </c>
      <c r="K270" s="33" t="s">
        <v>146</v>
      </c>
      <c r="L270" s="65" t="s">
        <v>2489</v>
      </c>
      <c r="M270" s="2" t="s">
        <v>243</v>
      </c>
      <c r="N270" s="2">
        <v>2198</v>
      </c>
      <c r="O270" s="14" t="s">
        <v>149</v>
      </c>
      <c r="P270" s="65">
        <v>1015447288</v>
      </c>
      <c r="Q270" s="65" t="s">
        <v>35</v>
      </c>
      <c r="R270" s="144" t="s">
        <v>150</v>
      </c>
      <c r="S270" s="68" t="s">
        <v>2528</v>
      </c>
      <c r="T270" s="68">
        <v>3204706345</v>
      </c>
      <c r="U270" s="68" t="s">
        <v>2529</v>
      </c>
      <c r="V270" s="112">
        <v>10800000</v>
      </c>
      <c r="W270" s="118">
        <f>V270/2</f>
        <v>5400000</v>
      </c>
      <c r="X270" s="118">
        <f t="shared" si="12"/>
        <v>200000</v>
      </c>
      <c r="Y270" s="404">
        <v>54</v>
      </c>
      <c r="Z270" s="404" t="s">
        <v>2530</v>
      </c>
      <c r="AA270" s="56">
        <v>539</v>
      </c>
      <c r="AB270" s="39">
        <v>44904</v>
      </c>
      <c r="AC270" s="98">
        <v>30000000</v>
      </c>
      <c r="AD270" s="451">
        <v>740</v>
      </c>
      <c r="AE270" s="39">
        <v>44922</v>
      </c>
      <c r="AF270" s="98">
        <v>12000000</v>
      </c>
      <c r="AG270" s="414">
        <v>12000000</v>
      </c>
      <c r="AH270" s="112">
        <v>100</v>
      </c>
      <c r="AI270" s="112">
        <v>100</v>
      </c>
      <c r="AJ270" s="82">
        <v>45287</v>
      </c>
      <c r="AK270" s="82">
        <v>44922</v>
      </c>
      <c r="AL270" s="82">
        <v>44977</v>
      </c>
      <c r="AM270" s="136" t="s">
        <v>18</v>
      </c>
      <c r="AN270" s="136" t="s">
        <v>18</v>
      </c>
      <c r="AO270" s="136" t="s">
        <v>18</v>
      </c>
      <c r="AP270" s="54" t="s">
        <v>18</v>
      </c>
      <c r="AQ270" s="54" t="s">
        <v>18</v>
      </c>
      <c r="AR270" s="54" t="s">
        <v>18</v>
      </c>
      <c r="AS270" s="54" t="s">
        <v>18</v>
      </c>
      <c r="AT270" s="54" t="s">
        <v>18</v>
      </c>
      <c r="AU270" s="53" t="s">
        <v>18</v>
      </c>
      <c r="AV270" s="53" t="s">
        <v>18</v>
      </c>
      <c r="AW270" s="53" t="s">
        <v>18</v>
      </c>
      <c r="AX270" s="53" t="s">
        <v>18</v>
      </c>
      <c r="AY270" s="53" t="s">
        <v>18</v>
      </c>
      <c r="AZ270" s="53" t="s">
        <v>18</v>
      </c>
      <c r="BA270" s="53" t="s">
        <v>18</v>
      </c>
      <c r="BB270" s="53" t="s">
        <v>18</v>
      </c>
      <c r="BC270" s="53" t="s">
        <v>18</v>
      </c>
      <c r="BD270" s="53" t="s">
        <v>18</v>
      </c>
      <c r="BE270" s="120"/>
      <c r="BF270" s="120"/>
      <c r="BG270" s="120"/>
      <c r="BH270" s="120"/>
      <c r="BI270" s="33" t="s">
        <v>19</v>
      </c>
      <c r="BJ270" s="33" t="s">
        <v>19</v>
      </c>
      <c r="BK270" s="33" t="s">
        <v>19</v>
      </c>
      <c r="BL270" s="2"/>
      <c r="BM270" s="126">
        <v>0</v>
      </c>
      <c r="BN270" s="36" t="s">
        <v>203</v>
      </c>
      <c r="BO270" s="56" t="s">
        <v>2531</v>
      </c>
      <c r="BP270" s="39">
        <v>45168</v>
      </c>
      <c r="BQ270" s="33" t="s">
        <v>2532</v>
      </c>
      <c r="BR270" s="508"/>
      <c r="BS270" s="2" t="s">
        <v>1906</v>
      </c>
      <c r="BT270" s="2"/>
      <c r="BU270" s="468">
        <v>44958</v>
      </c>
      <c r="BV270" s="33"/>
      <c r="BW270" s="33"/>
      <c r="BX270" s="2"/>
      <c r="BY270" s="2">
        <v>1</v>
      </c>
      <c r="BZ270" s="2">
        <v>1</v>
      </c>
      <c r="CA270" s="33">
        <v>1</v>
      </c>
      <c r="CB270" s="33" t="s">
        <v>157</v>
      </c>
      <c r="CC270" s="33" t="s">
        <v>158</v>
      </c>
      <c r="CD270" s="323">
        <v>44977</v>
      </c>
      <c r="CE270" s="578" t="s">
        <v>2533</v>
      </c>
    </row>
    <row r="271" spans="1:83">
      <c r="A271" s="571">
        <v>264</v>
      </c>
      <c r="B271" s="520" t="s">
        <v>2493</v>
      </c>
      <c r="C271" s="65" t="s">
        <v>2534</v>
      </c>
      <c r="D271" s="2">
        <v>2022</v>
      </c>
      <c r="E271" s="2" t="s">
        <v>140</v>
      </c>
      <c r="F271" s="65" t="s">
        <v>2535</v>
      </c>
      <c r="G271" s="99" t="s">
        <v>2536</v>
      </c>
      <c r="H271" s="2" t="s">
        <v>1404</v>
      </c>
      <c r="I271" s="2" t="s">
        <v>1405</v>
      </c>
      <c r="J271" s="2" t="s">
        <v>1749</v>
      </c>
      <c r="K271" s="33" t="s">
        <v>146</v>
      </c>
      <c r="L271" s="65" t="s">
        <v>2537</v>
      </c>
      <c r="M271" s="2" t="s">
        <v>2538</v>
      </c>
      <c r="N271" s="3">
        <v>2196</v>
      </c>
      <c r="O271" s="14" t="s">
        <v>149</v>
      </c>
      <c r="P271" s="65">
        <v>830005066</v>
      </c>
      <c r="Q271" s="65" t="s">
        <v>2539</v>
      </c>
      <c r="R271" s="2" t="s">
        <v>1322</v>
      </c>
      <c r="S271" s="65" t="s">
        <v>2540</v>
      </c>
      <c r="T271" s="68">
        <v>2228900</v>
      </c>
      <c r="U271" s="68" t="s">
        <v>2541</v>
      </c>
      <c r="V271" s="112">
        <v>113221759</v>
      </c>
      <c r="W271" s="118">
        <f t="shared" si="15"/>
        <v>18870293.166666668</v>
      </c>
      <c r="X271" s="118">
        <f t="shared" si="12"/>
        <v>629009.77222222218</v>
      </c>
      <c r="Y271" s="404">
        <v>180</v>
      </c>
      <c r="Z271" s="404">
        <v>6</v>
      </c>
      <c r="AA271" s="56">
        <v>511</v>
      </c>
      <c r="AB271" s="39">
        <v>44900</v>
      </c>
      <c r="AC271" s="98">
        <v>145906330</v>
      </c>
      <c r="AD271" s="451">
        <v>751</v>
      </c>
      <c r="AE271" s="39">
        <v>44923</v>
      </c>
      <c r="AF271" s="98">
        <v>113321760</v>
      </c>
      <c r="AG271" s="414">
        <v>113321760</v>
      </c>
      <c r="AH271" s="112">
        <v>0</v>
      </c>
      <c r="AI271" s="112">
        <v>0</v>
      </c>
      <c r="AJ271" s="82">
        <v>44917</v>
      </c>
      <c r="AK271" s="82">
        <v>44970</v>
      </c>
      <c r="AL271" s="82">
        <v>45150</v>
      </c>
      <c r="AM271" s="136" t="s">
        <v>18</v>
      </c>
      <c r="AN271" s="136" t="s">
        <v>18</v>
      </c>
      <c r="AO271" s="136" t="s">
        <v>18</v>
      </c>
      <c r="AP271" s="54" t="s">
        <v>18</v>
      </c>
      <c r="AQ271" s="54" t="s">
        <v>18</v>
      </c>
      <c r="AR271" s="54" t="s">
        <v>18</v>
      </c>
      <c r="AS271" s="54" t="s">
        <v>18</v>
      </c>
      <c r="AT271" s="54" t="s">
        <v>18</v>
      </c>
      <c r="AU271" s="53" t="s">
        <v>18</v>
      </c>
      <c r="AV271" s="53" t="s">
        <v>18</v>
      </c>
      <c r="AW271" s="53" t="s">
        <v>18</v>
      </c>
      <c r="AX271" s="53" t="s">
        <v>18</v>
      </c>
      <c r="AY271" s="53" t="s">
        <v>18</v>
      </c>
      <c r="AZ271" s="53" t="s">
        <v>18</v>
      </c>
      <c r="BA271" s="53" t="s">
        <v>18</v>
      </c>
      <c r="BB271" s="53" t="s">
        <v>18</v>
      </c>
      <c r="BC271" s="53" t="s">
        <v>18</v>
      </c>
      <c r="BD271" s="53" t="s">
        <v>18</v>
      </c>
      <c r="BE271" s="120"/>
      <c r="BF271" s="120"/>
      <c r="BG271" s="120"/>
      <c r="BH271" s="120"/>
      <c r="BI271" s="33" t="s">
        <v>19</v>
      </c>
      <c r="BJ271" s="33" t="s">
        <v>19</v>
      </c>
      <c r="BK271" s="33"/>
      <c r="BL271" s="2"/>
      <c r="BM271" s="126">
        <v>0</v>
      </c>
      <c r="BN271" s="56" t="s">
        <v>167</v>
      </c>
      <c r="BO271" s="56" t="s">
        <v>2542</v>
      </c>
      <c r="BP271" s="39">
        <v>45291</v>
      </c>
      <c r="BQ271" s="3" t="s">
        <v>2543</v>
      </c>
      <c r="BR271" s="516" t="s">
        <v>2544</v>
      </c>
      <c r="BS271" s="2" t="s">
        <v>2147</v>
      </c>
      <c r="BT271" s="2"/>
      <c r="BU271" s="2"/>
      <c r="BV271" s="33"/>
      <c r="BW271" s="33"/>
      <c r="BX271" s="2"/>
      <c r="BY271" s="2">
        <v>1</v>
      </c>
      <c r="BZ271" s="2">
        <v>22</v>
      </c>
      <c r="CA271" s="2">
        <v>22</v>
      </c>
      <c r="CB271" s="33" t="s">
        <v>157</v>
      </c>
      <c r="CC271" s="33" t="s">
        <v>158</v>
      </c>
      <c r="CD271" s="323">
        <v>45181</v>
      </c>
      <c r="CE271" s="574" t="s">
        <v>2545</v>
      </c>
    </row>
    <row r="272" spans="1:83">
      <c r="A272" s="571">
        <v>265</v>
      </c>
      <c r="B272" s="517" t="s">
        <v>2468</v>
      </c>
      <c r="C272" s="3" t="s">
        <v>2546</v>
      </c>
      <c r="D272" s="2">
        <v>2022</v>
      </c>
      <c r="E272" s="2" t="s">
        <v>140</v>
      </c>
      <c r="F272" s="65" t="s">
        <v>2547</v>
      </c>
      <c r="G272" s="99" t="s">
        <v>2548</v>
      </c>
      <c r="H272" s="1" t="s">
        <v>143</v>
      </c>
      <c r="I272" s="1" t="s">
        <v>210</v>
      </c>
      <c r="J272" s="33" t="s">
        <v>145</v>
      </c>
      <c r="K272" s="33" t="s">
        <v>146</v>
      </c>
      <c r="L272" s="65" t="s">
        <v>1933</v>
      </c>
      <c r="M272" s="2" t="s">
        <v>544</v>
      </c>
      <c r="N272" s="3">
        <v>2189</v>
      </c>
      <c r="O272" s="14" t="s">
        <v>149</v>
      </c>
      <c r="P272" s="65">
        <v>1013659896</v>
      </c>
      <c r="Q272" s="65" t="s">
        <v>589</v>
      </c>
      <c r="R272" s="144" t="s">
        <v>150</v>
      </c>
      <c r="S272" s="3" t="s">
        <v>2162</v>
      </c>
      <c r="T272" s="68">
        <v>3145538656</v>
      </c>
      <c r="U272" s="65" t="s">
        <v>2163</v>
      </c>
      <c r="V272" s="112">
        <v>12510000</v>
      </c>
      <c r="W272" s="118">
        <f t="shared" si="15"/>
        <v>2502000</v>
      </c>
      <c r="X272" s="118">
        <f t="shared" si="12"/>
        <v>83400</v>
      </c>
      <c r="Y272" s="404">
        <v>150</v>
      </c>
      <c r="Z272" s="404">
        <v>5</v>
      </c>
      <c r="AA272" s="56">
        <v>566</v>
      </c>
      <c r="AB272" s="39">
        <v>44908</v>
      </c>
      <c r="AC272" s="98">
        <v>62550000</v>
      </c>
      <c r="AD272" s="451">
        <v>750</v>
      </c>
      <c r="AE272" s="39">
        <v>44923</v>
      </c>
      <c r="AF272" s="98">
        <v>12510000</v>
      </c>
      <c r="AG272" s="414">
        <v>12510000</v>
      </c>
      <c r="AH272" s="112">
        <v>100</v>
      </c>
      <c r="AI272" s="112">
        <v>100</v>
      </c>
      <c r="AJ272" s="82">
        <v>44923</v>
      </c>
      <c r="AK272" s="82">
        <v>44924</v>
      </c>
      <c r="AL272" s="82">
        <v>45074</v>
      </c>
      <c r="AM272" s="136" t="s">
        <v>18</v>
      </c>
      <c r="AN272" s="136" t="s">
        <v>18</v>
      </c>
      <c r="AO272" s="136" t="s">
        <v>18</v>
      </c>
      <c r="AP272" s="54" t="s">
        <v>18</v>
      </c>
      <c r="AQ272" s="54" t="s">
        <v>18</v>
      </c>
      <c r="AR272" s="54" t="s">
        <v>18</v>
      </c>
      <c r="AS272" s="54" t="s">
        <v>18</v>
      </c>
      <c r="AT272" s="54" t="s">
        <v>18</v>
      </c>
      <c r="AU272" s="53" t="s">
        <v>18</v>
      </c>
      <c r="AV272" s="53" t="s">
        <v>18</v>
      </c>
      <c r="AW272" s="53" t="s">
        <v>18</v>
      </c>
      <c r="AX272" s="53" t="s">
        <v>18</v>
      </c>
      <c r="AY272" s="53" t="s">
        <v>18</v>
      </c>
      <c r="AZ272" s="53" t="s">
        <v>18</v>
      </c>
      <c r="BA272" s="53" t="s">
        <v>18</v>
      </c>
      <c r="BB272" s="53" t="s">
        <v>18</v>
      </c>
      <c r="BC272" s="53" t="s">
        <v>18</v>
      </c>
      <c r="BD272" s="53" t="s">
        <v>18</v>
      </c>
      <c r="BE272" s="120"/>
      <c r="BF272" s="120"/>
      <c r="BG272" s="120"/>
      <c r="BH272" s="120"/>
      <c r="BI272" s="33" t="s">
        <v>19</v>
      </c>
      <c r="BJ272" s="33" t="s">
        <v>19</v>
      </c>
      <c r="BK272" s="33" t="s">
        <v>19</v>
      </c>
      <c r="BL272" s="2"/>
      <c r="BM272" s="126">
        <v>0</v>
      </c>
      <c r="BN272" s="56" t="s">
        <v>167</v>
      </c>
      <c r="BO272" s="56" t="s">
        <v>2549</v>
      </c>
      <c r="BP272" s="39">
        <v>44893</v>
      </c>
      <c r="BQ272" s="33" t="s">
        <v>225</v>
      </c>
      <c r="BR272" s="508"/>
      <c r="BS272" s="2" t="s">
        <v>182</v>
      </c>
      <c r="BT272" s="2"/>
      <c r="BU272" s="2"/>
      <c r="BV272" s="33"/>
      <c r="BW272" s="33"/>
      <c r="BX272" s="2"/>
      <c r="BY272" s="2">
        <v>1</v>
      </c>
      <c r="BZ272" s="2">
        <v>1</v>
      </c>
      <c r="CA272" s="33">
        <v>1</v>
      </c>
      <c r="CB272" s="33" t="s">
        <v>157</v>
      </c>
      <c r="CC272" s="33" t="s">
        <v>158</v>
      </c>
      <c r="CD272" s="323">
        <v>45074</v>
      </c>
      <c r="CE272" s="578" t="s">
        <v>31</v>
      </c>
    </row>
    <row r="273" spans="1:83">
      <c r="A273" s="571">
        <v>266</v>
      </c>
      <c r="B273" s="521" t="s">
        <v>2036</v>
      </c>
      <c r="C273" s="134" t="s">
        <v>2036</v>
      </c>
      <c r="D273" s="134" t="s">
        <v>2036</v>
      </c>
      <c r="E273" s="134" t="s">
        <v>2036</v>
      </c>
      <c r="F273" s="134" t="s">
        <v>2036</v>
      </c>
      <c r="G273" s="134" t="s">
        <v>2036</v>
      </c>
      <c r="H273" s="134" t="s">
        <v>2036</v>
      </c>
      <c r="I273" s="134"/>
      <c r="J273" s="134" t="s">
        <v>2036</v>
      </c>
      <c r="K273" s="134" t="s">
        <v>2036</v>
      </c>
      <c r="L273" s="134" t="s">
        <v>2036</v>
      </c>
      <c r="M273" s="134" t="s">
        <v>2036</v>
      </c>
      <c r="N273" s="134" t="s">
        <v>2036</v>
      </c>
      <c r="O273" s="134"/>
      <c r="P273" s="134" t="s">
        <v>2036</v>
      </c>
      <c r="Q273" s="134" t="s">
        <v>2036</v>
      </c>
      <c r="R273" s="134" t="s">
        <v>2036</v>
      </c>
      <c r="S273" s="134" t="s">
        <v>2036</v>
      </c>
      <c r="T273" s="134" t="s">
        <v>2036</v>
      </c>
      <c r="U273" s="134" t="s">
        <v>2036</v>
      </c>
      <c r="V273" s="134" t="s">
        <v>2036</v>
      </c>
      <c r="W273" s="134" t="s">
        <v>2036</v>
      </c>
      <c r="X273" s="134" t="s">
        <v>2036</v>
      </c>
      <c r="Y273" s="134" t="s">
        <v>2036</v>
      </c>
      <c r="Z273" s="134" t="s">
        <v>2036</v>
      </c>
      <c r="AA273" s="134" t="s">
        <v>2036</v>
      </c>
      <c r="AB273" s="124" t="s">
        <v>2036</v>
      </c>
      <c r="AC273" s="420"/>
      <c r="AD273" s="459" t="s">
        <v>2036</v>
      </c>
      <c r="AE273" s="134" t="s">
        <v>2036</v>
      </c>
      <c r="AF273" s="134" t="s">
        <v>2036</v>
      </c>
      <c r="AG273" s="134" t="s">
        <v>2036</v>
      </c>
      <c r="AH273" s="134" t="s">
        <v>2036</v>
      </c>
      <c r="AI273" s="134" t="s">
        <v>2036</v>
      </c>
      <c r="AJ273" s="134" t="s">
        <v>2036</v>
      </c>
      <c r="AK273" s="124" t="s">
        <v>2036</v>
      </c>
      <c r="AL273" s="124" t="s">
        <v>2036</v>
      </c>
      <c r="AM273" s="143" t="s">
        <v>2036</v>
      </c>
      <c r="AN273" s="143" t="s">
        <v>2036</v>
      </c>
      <c r="AO273" s="143" t="s">
        <v>2036</v>
      </c>
      <c r="AP273" s="143" t="s">
        <v>2036</v>
      </c>
      <c r="AQ273" s="143" t="s">
        <v>2036</v>
      </c>
      <c r="AR273" s="143" t="s">
        <v>2036</v>
      </c>
      <c r="AS273" s="143" t="s">
        <v>2036</v>
      </c>
      <c r="AT273" s="143" t="s">
        <v>2036</v>
      </c>
      <c r="AU273" s="143" t="s">
        <v>2036</v>
      </c>
      <c r="AV273" s="143" t="s">
        <v>2036</v>
      </c>
      <c r="AW273" s="143" t="s">
        <v>2036</v>
      </c>
      <c r="AX273" s="143" t="s">
        <v>2036</v>
      </c>
      <c r="AY273" s="143" t="s">
        <v>2036</v>
      </c>
      <c r="AZ273" s="143" t="s">
        <v>2036</v>
      </c>
      <c r="BA273" s="143" t="s">
        <v>2036</v>
      </c>
      <c r="BB273" s="143" t="s">
        <v>2036</v>
      </c>
      <c r="BC273" s="143" t="s">
        <v>2036</v>
      </c>
      <c r="BD273" s="143" t="s">
        <v>2036</v>
      </c>
      <c r="BE273" s="134" t="s">
        <v>2036</v>
      </c>
      <c r="BF273" s="134" t="s">
        <v>2036</v>
      </c>
      <c r="BG273" s="134" t="s">
        <v>2036</v>
      </c>
      <c r="BH273" s="134" t="s">
        <v>2036</v>
      </c>
      <c r="BI273" s="134" t="s">
        <v>2036</v>
      </c>
      <c r="BJ273" s="134" t="s">
        <v>2036</v>
      </c>
      <c r="BK273" s="134" t="s">
        <v>2036</v>
      </c>
      <c r="BL273" s="134" t="s">
        <v>2036</v>
      </c>
      <c r="BM273" s="134" t="s">
        <v>2036</v>
      </c>
      <c r="BN273" s="134" t="s">
        <v>2036</v>
      </c>
      <c r="BO273" s="134" t="s">
        <v>2036</v>
      </c>
      <c r="BP273" s="134" t="s">
        <v>2036</v>
      </c>
      <c r="BQ273" s="134" t="s">
        <v>2036</v>
      </c>
      <c r="BR273" s="506"/>
      <c r="BS273" s="134" t="s">
        <v>156</v>
      </c>
      <c r="BT273" s="134" t="s">
        <v>2036</v>
      </c>
      <c r="BU273" s="134"/>
      <c r="BV273" s="134"/>
      <c r="BW273" s="134"/>
      <c r="BX273" s="134"/>
      <c r="BY273" s="134" t="s">
        <v>2036</v>
      </c>
      <c r="BZ273" s="134" t="s">
        <v>2036</v>
      </c>
      <c r="CA273" s="134"/>
      <c r="CB273" s="134" t="s">
        <v>2036</v>
      </c>
      <c r="CC273" s="134" t="s">
        <v>2036</v>
      </c>
      <c r="CD273" s="134" t="s">
        <v>2036</v>
      </c>
      <c r="CE273" s="576" t="s">
        <v>2036</v>
      </c>
    </row>
    <row r="274" spans="1:83">
      <c r="A274" s="571">
        <v>267</v>
      </c>
      <c r="B274" s="517"/>
      <c r="C274" s="3" t="s">
        <v>2550</v>
      </c>
      <c r="D274" s="2">
        <v>2022</v>
      </c>
      <c r="E274" s="2" t="s">
        <v>140</v>
      </c>
      <c r="F274" s="65" t="s">
        <v>2551</v>
      </c>
      <c r="G274" s="99" t="s">
        <v>2552</v>
      </c>
      <c r="H274" s="1" t="s">
        <v>143</v>
      </c>
      <c r="I274" s="1" t="s">
        <v>210</v>
      </c>
      <c r="J274" s="2" t="s">
        <v>1318</v>
      </c>
      <c r="K274" s="33" t="s">
        <v>146</v>
      </c>
      <c r="L274" s="65" t="s">
        <v>2553</v>
      </c>
      <c r="M274" s="2" t="s">
        <v>2554</v>
      </c>
      <c r="N274" s="3">
        <v>2202</v>
      </c>
      <c r="O274" s="14" t="s">
        <v>149</v>
      </c>
      <c r="P274" s="65">
        <v>900310589</v>
      </c>
      <c r="Q274" s="65" t="s">
        <v>2555</v>
      </c>
      <c r="R274" s="112" t="s">
        <v>1322</v>
      </c>
      <c r="S274" s="65" t="s">
        <v>2556</v>
      </c>
      <c r="T274" s="65">
        <v>5243727</v>
      </c>
      <c r="U274" s="65" t="s">
        <v>2557</v>
      </c>
      <c r="V274" s="112">
        <v>92921923</v>
      </c>
      <c r="W274" s="118">
        <f t="shared" ref="W274:W291" si="16">(V274/Z274)</f>
        <v>30973974.333333332</v>
      </c>
      <c r="X274" s="118">
        <f t="shared" ref="X274:X291" si="17">(V274/Y274)</f>
        <v>1032465.8111111111</v>
      </c>
      <c r="Y274" s="404">
        <v>90</v>
      </c>
      <c r="Z274" s="404">
        <v>3</v>
      </c>
      <c r="AA274" s="56">
        <v>560</v>
      </c>
      <c r="AB274" s="39">
        <v>44908</v>
      </c>
      <c r="AC274" s="98">
        <v>94850534</v>
      </c>
      <c r="AD274" s="451">
        <v>752</v>
      </c>
      <c r="AE274" s="39">
        <v>44923</v>
      </c>
      <c r="AF274" s="98">
        <v>92921923</v>
      </c>
      <c r="AG274" s="414">
        <v>92921923</v>
      </c>
      <c r="AH274" s="112">
        <v>30</v>
      </c>
      <c r="AI274" s="112">
        <v>30</v>
      </c>
      <c r="AJ274" s="82">
        <v>45288</v>
      </c>
      <c r="AK274" s="82">
        <v>45026</v>
      </c>
      <c r="AL274" s="82">
        <v>45147</v>
      </c>
      <c r="AM274" s="136">
        <v>1</v>
      </c>
      <c r="AN274" s="136" t="s">
        <v>2558</v>
      </c>
      <c r="AO274" s="387">
        <v>45147</v>
      </c>
      <c r="AP274" s="54" t="s">
        <v>18</v>
      </c>
      <c r="AQ274" s="54" t="s">
        <v>18</v>
      </c>
      <c r="AR274" s="54" t="s">
        <v>18</v>
      </c>
      <c r="AS274" s="54" t="s">
        <v>18</v>
      </c>
      <c r="AT274" s="54" t="s">
        <v>18</v>
      </c>
      <c r="AU274" s="53" t="s">
        <v>18</v>
      </c>
      <c r="AV274" s="53" t="s">
        <v>18</v>
      </c>
      <c r="AW274" s="53" t="s">
        <v>18</v>
      </c>
      <c r="AX274" s="53" t="s">
        <v>18</v>
      </c>
      <c r="AY274" s="53" t="s">
        <v>18</v>
      </c>
      <c r="AZ274" s="53" t="s">
        <v>18</v>
      </c>
      <c r="BA274" s="53" t="s">
        <v>18</v>
      </c>
      <c r="BB274" s="53" t="s">
        <v>18</v>
      </c>
      <c r="BC274" s="53" t="s">
        <v>18</v>
      </c>
      <c r="BD274" s="53" t="s">
        <v>18</v>
      </c>
      <c r="BE274" s="120"/>
      <c r="BF274" s="120"/>
      <c r="BG274" s="120"/>
      <c r="BH274" s="120"/>
      <c r="BI274" s="33" t="s">
        <v>19</v>
      </c>
      <c r="BJ274" s="33" t="s">
        <v>19</v>
      </c>
      <c r="BK274" s="33"/>
      <c r="BL274" s="2"/>
      <c r="BM274" s="126">
        <v>0</v>
      </c>
      <c r="BN274" s="56" t="s">
        <v>167</v>
      </c>
      <c r="BO274" s="56" t="s">
        <v>2559</v>
      </c>
      <c r="BP274" s="39">
        <v>45015</v>
      </c>
      <c r="BQ274" s="3" t="s">
        <v>2560</v>
      </c>
      <c r="BR274" s="639">
        <v>20246520005323</v>
      </c>
      <c r="BS274" s="2" t="s">
        <v>279</v>
      </c>
      <c r="BT274" s="2"/>
      <c r="BU274" s="2"/>
      <c r="BV274" s="33"/>
      <c r="BW274" s="33"/>
      <c r="BX274" s="2"/>
      <c r="BY274" s="2">
        <v>1</v>
      </c>
      <c r="BZ274" s="2">
        <v>70</v>
      </c>
      <c r="CA274" s="2">
        <v>70</v>
      </c>
      <c r="CB274" s="33" t="s">
        <v>157</v>
      </c>
      <c r="CC274" s="33" t="s">
        <v>158</v>
      </c>
      <c r="CD274" s="323">
        <v>45147</v>
      </c>
      <c r="CE274" s="588" t="s">
        <v>2561</v>
      </c>
    </row>
    <row r="275" spans="1:83">
      <c r="A275" s="571">
        <v>268</v>
      </c>
      <c r="B275" s="520" t="s">
        <v>2493</v>
      </c>
      <c r="C275" s="3" t="s">
        <v>2562</v>
      </c>
      <c r="D275" s="2">
        <v>2022</v>
      </c>
      <c r="E275" s="2" t="s">
        <v>140</v>
      </c>
      <c r="F275" s="65" t="s">
        <v>2563</v>
      </c>
      <c r="G275" s="99" t="s">
        <v>2564</v>
      </c>
      <c r="H275" s="2" t="s">
        <v>2086</v>
      </c>
      <c r="I275" s="2" t="s">
        <v>1346</v>
      </c>
      <c r="J275" s="2" t="s">
        <v>2565</v>
      </c>
      <c r="K275" s="33" t="s">
        <v>146</v>
      </c>
      <c r="L275" s="65" t="s">
        <v>2566</v>
      </c>
      <c r="M275" s="2" t="s">
        <v>2567</v>
      </c>
      <c r="N275" s="3">
        <v>2198</v>
      </c>
      <c r="O275" s="14" t="s">
        <v>149</v>
      </c>
      <c r="P275" s="65">
        <v>900297404</v>
      </c>
      <c r="Q275" s="65" t="s">
        <v>2568</v>
      </c>
      <c r="R275" s="112" t="s">
        <v>1322</v>
      </c>
      <c r="S275" s="65" t="s">
        <v>2569</v>
      </c>
      <c r="T275" s="65">
        <v>7028880</v>
      </c>
      <c r="U275" s="65" t="s">
        <v>2570</v>
      </c>
      <c r="V275" s="112">
        <v>211158006</v>
      </c>
      <c r="W275" s="118">
        <f t="shared" si="16"/>
        <v>70386002</v>
      </c>
      <c r="X275" s="118">
        <f t="shared" si="17"/>
        <v>2346200.0666666669</v>
      </c>
      <c r="Y275" s="404">
        <v>90</v>
      </c>
      <c r="Z275" s="404">
        <v>3</v>
      </c>
      <c r="AA275" s="56">
        <v>523</v>
      </c>
      <c r="AB275" s="39">
        <v>44902</v>
      </c>
      <c r="AC275" s="98">
        <v>211158006</v>
      </c>
      <c r="AD275" s="451">
        <v>753</v>
      </c>
      <c r="AE275" s="39">
        <v>44924</v>
      </c>
      <c r="AF275" s="98">
        <v>211158006</v>
      </c>
      <c r="AG275" s="414">
        <v>211158006</v>
      </c>
      <c r="AH275" s="112">
        <v>21</v>
      </c>
      <c r="AI275" s="112">
        <v>21</v>
      </c>
      <c r="AJ275" s="82">
        <v>45288</v>
      </c>
      <c r="AK275" s="82">
        <v>44960</v>
      </c>
      <c r="AL275" s="82">
        <v>45106</v>
      </c>
      <c r="AM275" s="136">
        <v>1</v>
      </c>
      <c r="AN275" s="136" t="s">
        <v>494</v>
      </c>
      <c r="AO275" s="387">
        <v>45105</v>
      </c>
      <c r="AP275" s="54" t="s">
        <v>18</v>
      </c>
      <c r="AQ275" s="54" t="s">
        <v>18</v>
      </c>
      <c r="AR275" s="54" t="s">
        <v>18</v>
      </c>
      <c r="AS275" s="54" t="s">
        <v>18</v>
      </c>
      <c r="AT275" s="54" t="s">
        <v>18</v>
      </c>
      <c r="AU275" s="53" t="s">
        <v>18</v>
      </c>
      <c r="AV275" s="53" t="s">
        <v>18</v>
      </c>
      <c r="AW275" s="53" t="s">
        <v>18</v>
      </c>
      <c r="AX275" s="53" t="s">
        <v>18</v>
      </c>
      <c r="AY275" s="53" t="s">
        <v>18</v>
      </c>
      <c r="AZ275" s="53" t="s">
        <v>18</v>
      </c>
      <c r="BA275" s="53" t="s">
        <v>18</v>
      </c>
      <c r="BB275" s="53" t="s">
        <v>18</v>
      </c>
      <c r="BC275" s="53" t="s">
        <v>18</v>
      </c>
      <c r="BD275" s="53" t="s">
        <v>18</v>
      </c>
      <c r="BE275" s="120">
        <v>1</v>
      </c>
      <c r="BF275" s="355">
        <v>45042</v>
      </c>
      <c r="BG275" s="120" t="s">
        <v>2571</v>
      </c>
      <c r="BH275" s="120" t="s">
        <v>2572</v>
      </c>
      <c r="BI275" s="33" t="s">
        <v>19</v>
      </c>
      <c r="BJ275" s="33" t="s">
        <v>19</v>
      </c>
      <c r="BK275" s="33" t="s">
        <v>19</v>
      </c>
      <c r="BL275" s="2"/>
      <c r="BM275" s="126">
        <v>0</v>
      </c>
      <c r="BN275" s="56" t="s">
        <v>180</v>
      </c>
      <c r="BO275" s="56" t="s">
        <v>2573</v>
      </c>
      <c r="BP275" s="39">
        <v>45015</v>
      </c>
      <c r="BQ275" s="3" t="s">
        <v>2574</v>
      </c>
      <c r="BR275" s="516">
        <v>20236520009863</v>
      </c>
      <c r="BS275" s="2" t="s">
        <v>279</v>
      </c>
      <c r="BT275" s="2"/>
      <c r="BU275" s="2"/>
      <c r="BV275" s="33"/>
      <c r="BW275" s="33"/>
      <c r="BX275" s="2"/>
      <c r="BY275" s="2">
        <v>1</v>
      </c>
      <c r="BZ275" s="2">
        <v>181</v>
      </c>
      <c r="CA275" s="2">
        <v>181</v>
      </c>
      <c r="CB275" s="33" t="s">
        <v>157</v>
      </c>
      <c r="CC275" s="33" t="s">
        <v>158</v>
      </c>
      <c r="CD275" s="323">
        <v>45105</v>
      </c>
      <c r="CE275" s="589" t="s">
        <v>2575</v>
      </c>
    </row>
    <row r="276" spans="1:83">
      <c r="A276" s="571">
        <v>269</v>
      </c>
      <c r="B276" s="517" t="s">
        <v>2468</v>
      </c>
      <c r="C276" s="65" t="s">
        <v>2576</v>
      </c>
      <c r="D276" s="2">
        <v>2022</v>
      </c>
      <c r="E276" s="2" t="s">
        <v>140</v>
      </c>
      <c r="F276" s="65" t="s">
        <v>2577</v>
      </c>
      <c r="G276" s="99" t="s">
        <v>2578</v>
      </c>
      <c r="H276" s="1" t="s">
        <v>143</v>
      </c>
      <c r="I276" s="1" t="s">
        <v>210</v>
      </c>
      <c r="J276" s="33" t="s">
        <v>145</v>
      </c>
      <c r="K276" s="33" t="s">
        <v>146</v>
      </c>
      <c r="L276" s="65" t="s">
        <v>1933</v>
      </c>
      <c r="M276" s="2" t="s">
        <v>2579</v>
      </c>
      <c r="N276" s="3">
        <v>2189</v>
      </c>
      <c r="O276" s="14" t="s">
        <v>149</v>
      </c>
      <c r="P276" s="65">
        <v>19341321</v>
      </c>
      <c r="Q276" s="65" t="s">
        <v>894</v>
      </c>
      <c r="R276" s="144" t="s">
        <v>150</v>
      </c>
      <c r="S276" s="65" t="s">
        <v>2185</v>
      </c>
      <c r="T276" s="65">
        <v>3219468601</v>
      </c>
      <c r="U276" s="65" t="s">
        <v>2186</v>
      </c>
      <c r="V276" s="112">
        <v>12510000</v>
      </c>
      <c r="W276" s="118">
        <f t="shared" si="16"/>
        <v>2502000</v>
      </c>
      <c r="X276" s="118">
        <f t="shared" si="17"/>
        <v>83400</v>
      </c>
      <c r="Y276" s="404">
        <v>150</v>
      </c>
      <c r="Z276" s="404">
        <v>5</v>
      </c>
      <c r="AA276" s="56">
        <v>566</v>
      </c>
      <c r="AB276" s="39">
        <v>44908</v>
      </c>
      <c r="AC276" s="98">
        <v>62550000</v>
      </c>
      <c r="AD276" s="451">
        <v>757</v>
      </c>
      <c r="AE276" s="39">
        <v>44924</v>
      </c>
      <c r="AF276" s="98">
        <v>12510000</v>
      </c>
      <c r="AG276" s="414">
        <v>12510000</v>
      </c>
      <c r="AH276" s="112">
        <v>61</v>
      </c>
      <c r="AI276" s="112">
        <v>61</v>
      </c>
      <c r="AJ276" s="82">
        <v>45288</v>
      </c>
      <c r="AK276" s="82">
        <v>44924</v>
      </c>
      <c r="AL276" s="82">
        <v>45074</v>
      </c>
      <c r="AM276" s="136" t="s">
        <v>18</v>
      </c>
      <c r="AN276" s="136" t="s">
        <v>18</v>
      </c>
      <c r="AO276" s="136" t="s">
        <v>18</v>
      </c>
      <c r="AP276" s="54" t="s">
        <v>18</v>
      </c>
      <c r="AQ276" s="54" t="s">
        <v>18</v>
      </c>
      <c r="AR276" s="54" t="s">
        <v>18</v>
      </c>
      <c r="AS276" s="54" t="s">
        <v>18</v>
      </c>
      <c r="AT276" s="54" t="s">
        <v>18</v>
      </c>
      <c r="AU276" s="53" t="s">
        <v>18</v>
      </c>
      <c r="AV276" s="53" t="s">
        <v>18</v>
      </c>
      <c r="AW276" s="53" t="s">
        <v>18</v>
      </c>
      <c r="AX276" s="53" t="s">
        <v>18</v>
      </c>
      <c r="AY276" s="53" t="s">
        <v>18</v>
      </c>
      <c r="AZ276" s="53" t="s">
        <v>18</v>
      </c>
      <c r="BA276" s="53" t="s">
        <v>18</v>
      </c>
      <c r="BB276" s="53" t="s">
        <v>18</v>
      </c>
      <c r="BC276" s="53" t="s">
        <v>18</v>
      </c>
      <c r="BD276" s="53" t="s">
        <v>18</v>
      </c>
      <c r="BE276" s="120"/>
      <c r="BF276" s="120"/>
      <c r="BG276" s="120"/>
      <c r="BH276" s="120"/>
      <c r="BI276" s="33" t="s">
        <v>19</v>
      </c>
      <c r="BJ276" s="33" t="s">
        <v>19</v>
      </c>
      <c r="BK276" s="33" t="s">
        <v>19</v>
      </c>
      <c r="BL276" s="2"/>
      <c r="BM276" s="126">
        <v>0</v>
      </c>
      <c r="BN276" s="56" t="s">
        <v>167</v>
      </c>
      <c r="BO276" s="56" t="s">
        <v>2580</v>
      </c>
      <c r="BP276" s="39">
        <v>45260</v>
      </c>
      <c r="BQ276" s="33" t="s">
        <v>225</v>
      </c>
      <c r="BR276" s="516"/>
      <c r="BS276" s="2" t="s">
        <v>2214</v>
      </c>
      <c r="BT276" s="2"/>
      <c r="BU276" s="468">
        <v>45044</v>
      </c>
      <c r="BV276" s="33"/>
      <c r="BW276" s="33"/>
      <c r="BX276" s="2"/>
      <c r="BY276" s="2">
        <v>1</v>
      </c>
      <c r="BZ276" s="2">
        <v>1</v>
      </c>
      <c r="CA276" s="2">
        <v>1</v>
      </c>
      <c r="CB276" s="33" t="s">
        <v>157</v>
      </c>
      <c r="CC276" s="33" t="s">
        <v>2581</v>
      </c>
      <c r="CD276" s="323">
        <v>45074</v>
      </c>
      <c r="CE276" s="578" t="s">
        <v>2582</v>
      </c>
    </row>
    <row r="277" spans="1:83">
      <c r="A277" s="571">
        <v>270</v>
      </c>
      <c r="B277" s="517"/>
      <c r="C277" s="65" t="s">
        <v>2583</v>
      </c>
      <c r="D277" s="2">
        <v>2022</v>
      </c>
      <c r="E277" s="2" t="s">
        <v>140</v>
      </c>
      <c r="F277" s="65" t="s">
        <v>2584</v>
      </c>
      <c r="G277" s="99" t="s">
        <v>2585</v>
      </c>
      <c r="H277" s="1" t="s">
        <v>143</v>
      </c>
      <c r="I277" s="1" t="s">
        <v>210</v>
      </c>
      <c r="J277" s="33" t="s">
        <v>145</v>
      </c>
      <c r="K277" s="33" t="s">
        <v>146</v>
      </c>
      <c r="L277" s="65" t="s">
        <v>2183</v>
      </c>
      <c r="M277" s="2" t="s">
        <v>2579</v>
      </c>
      <c r="N277" s="3">
        <v>2189</v>
      </c>
      <c r="O277" s="14" t="s">
        <v>149</v>
      </c>
      <c r="P277" s="65">
        <v>79370565</v>
      </c>
      <c r="Q277" s="65" t="s">
        <v>330</v>
      </c>
      <c r="R277" s="144" t="s">
        <v>150</v>
      </c>
      <c r="S277" s="65" t="s">
        <v>2176</v>
      </c>
      <c r="T277" s="68">
        <v>3115529331</v>
      </c>
      <c r="U277" s="68" t="s">
        <v>2177</v>
      </c>
      <c r="V277" s="112">
        <v>12510000</v>
      </c>
      <c r="W277" s="118">
        <f t="shared" si="16"/>
        <v>2502000</v>
      </c>
      <c r="X277" s="118">
        <f t="shared" si="17"/>
        <v>83400</v>
      </c>
      <c r="Y277" s="404">
        <v>150</v>
      </c>
      <c r="Z277" s="404">
        <v>5</v>
      </c>
      <c r="AA277" s="56">
        <v>566</v>
      </c>
      <c r="AB277" s="39">
        <v>44908</v>
      </c>
      <c r="AC277" s="98">
        <v>62550000</v>
      </c>
      <c r="AD277" s="451">
        <v>756</v>
      </c>
      <c r="AE277" s="39">
        <v>44924</v>
      </c>
      <c r="AF277" s="98">
        <v>12510000</v>
      </c>
      <c r="AG277" s="414" t="s">
        <v>2586</v>
      </c>
      <c r="AH277" s="112">
        <v>100</v>
      </c>
      <c r="AI277" s="112">
        <v>100</v>
      </c>
      <c r="AJ277" s="82">
        <v>45288</v>
      </c>
      <c r="AK277" s="82">
        <v>44924</v>
      </c>
      <c r="AL277" s="82">
        <v>45074</v>
      </c>
      <c r="AM277" s="136" t="s">
        <v>18</v>
      </c>
      <c r="AN277" s="136" t="s">
        <v>18</v>
      </c>
      <c r="AO277" s="136" t="s">
        <v>18</v>
      </c>
      <c r="AP277" s="54" t="s">
        <v>18</v>
      </c>
      <c r="AQ277" s="54" t="s">
        <v>18</v>
      </c>
      <c r="AR277" s="54" t="s">
        <v>18</v>
      </c>
      <c r="AS277" s="54" t="s">
        <v>18</v>
      </c>
      <c r="AT277" s="54" t="s">
        <v>18</v>
      </c>
      <c r="AU277" s="53" t="s">
        <v>18</v>
      </c>
      <c r="AV277" s="53" t="s">
        <v>18</v>
      </c>
      <c r="AW277" s="53" t="s">
        <v>18</v>
      </c>
      <c r="AX277" s="53" t="s">
        <v>18</v>
      </c>
      <c r="AY277" s="53" t="s">
        <v>18</v>
      </c>
      <c r="AZ277" s="53" t="s">
        <v>18</v>
      </c>
      <c r="BA277" s="53" t="s">
        <v>18</v>
      </c>
      <c r="BB277" s="53" t="s">
        <v>18</v>
      </c>
      <c r="BC277" s="53" t="s">
        <v>18</v>
      </c>
      <c r="BD277" s="53" t="s">
        <v>18</v>
      </c>
      <c r="BE277" s="120"/>
      <c r="BF277" s="120"/>
      <c r="BG277" s="120"/>
      <c r="BH277" s="120"/>
      <c r="BI277" s="33" t="s">
        <v>19</v>
      </c>
      <c r="BJ277" s="33" t="s">
        <v>19</v>
      </c>
      <c r="BK277" s="33" t="s">
        <v>19</v>
      </c>
      <c r="BL277" s="2"/>
      <c r="BM277" s="126">
        <v>0</v>
      </c>
      <c r="BN277" s="56" t="s">
        <v>167</v>
      </c>
      <c r="BO277" s="56" t="s">
        <v>2587</v>
      </c>
      <c r="BP277" s="39">
        <v>45258</v>
      </c>
      <c r="BQ277" s="33" t="s">
        <v>225</v>
      </c>
      <c r="BR277" s="508"/>
      <c r="BS277" s="2" t="s">
        <v>2214</v>
      </c>
      <c r="BT277" s="2"/>
      <c r="BU277" s="2"/>
      <c r="BV277" s="33"/>
      <c r="BW277" s="33"/>
      <c r="BX277" s="2"/>
      <c r="BY277" s="2">
        <v>1</v>
      </c>
      <c r="BZ277" s="2">
        <v>1</v>
      </c>
      <c r="CA277" s="2">
        <v>1</v>
      </c>
      <c r="CB277" s="33" t="s">
        <v>157</v>
      </c>
      <c r="CC277" s="33" t="s">
        <v>158</v>
      </c>
      <c r="CD277" s="323">
        <v>45074</v>
      </c>
      <c r="CE277" s="574" t="s">
        <v>2588</v>
      </c>
    </row>
    <row r="278" spans="1:83" ht="24">
      <c r="A278" s="571">
        <v>271</v>
      </c>
      <c r="B278" s="517"/>
      <c r="C278" s="66" t="s">
        <v>2589</v>
      </c>
      <c r="D278" s="2">
        <v>2022</v>
      </c>
      <c r="E278" s="2" t="s">
        <v>140</v>
      </c>
      <c r="F278" s="65" t="s">
        <v>2590</v>
      </c>
      <c r="G278" s="99" t="s">
        <v>2591</v>
      </c>
      <c r="H278" s="1" t="s">
        <v>2086</v>
      </c>
      <c r="I278" s="1" t="s">
        <v>2086</v>
      </c>
      <c r="J278" s="2" t="s">
        <v>1318</v>
      </c>
      <c r="K278" s="33" t="s">
        <v>146</v>
      </c>
      <c r="L278" s="65" t="s">
        <v>2592</v>
      </c>
      <c r="M278" s="2" t="s">
        <v>2593</v>
      </c>
      <c r="N278" s="3">
        <v>2201</v>
      </c>
      <c r="O278" s="14" t="s">
        <v>149</v>
      </c>
      <c r="P278" s="65">
        <v>900004535</v>
      </c>
      <c r="Q278" s="65" t="s">
        <v>2482</v>
      </c>
      <c r="R278" s="112" t="s">
        <v>1322</v>
      </c>
      <c r="S278" s="65" t="s">
        <v>2594</v>
      </c>
      <c r="T278" s="65">
        <v>30308848</v>
      </c>
      <c r="U278" s="65" t="s">
        <v>2484</v>
      </c>
      <c r="V278" s="112">
        <v>78215000</v>
      </c>
      <c r="W278" s="118">
        <f t="shared" si="16"/>
        <v>78215000</v>
      </c>
      <c r="X278" s="118">
        <f t="shared" si="17"/>
        <v>2607166.6666666665</v>
      </c>
      <c r="Y278" s="404">
        <v>30</v>
      </c>
      <c r="Z278" s="404">
        <v>1</v>
      </c>
      <c r="AA278" s="56">
        <v>526</v>
      </c>
      <c r="AB278" s="39">
        <v>44902</v>
      </c>
      <c r="AC278" s="98" t="s">
        <v>2595</v>
      </c>
      <c r="AD278" s="451">
        <v>754</v>
      </c>
      <c r="AE278" s="39">
        <v>44924</v>
      </c>
      <c r="AF278" s="98">
        <v>78215000</v>
      </c>
      <c r="AG278" s="414">
        <v>78215000</v>
      </c>
      <c r="AH278" s="112">
        <v>100</v>
      </c>
      <c r="AI278" s="112">
        <v>100</v>
      </c>
      <c r="AJ278" s="82">
        <v>45289</v>
      </c>
      <c r="AK278" s="82">
        <v>44995</v>
      </c>
      <c r="AL278" s="82">
        <v>45173</v>
      </c>
      <c r="AM278" s="136" t="s">
        <v>18</v>
      </c>
      <c r="AN278" s="136" t="s">
        <v>18</v>
      </c>
      <c r="AO278" s="136" t="s">
        <v>18</v>
      </c>
      <c r="AP278" s="54" t="s">
        <v>18</v>
      </c>
      <c r="AQ278" s="54" t="s">
        <v>18</v>
      </c>
      <c r="AR278" s="54" t="s">
        <v>18</v>
      </c>
      <c r="AS278" s="54" t="s">
        <v>18</v>
      </c>
      <c r="AT278" s="54" t="s">
        <v>18</v>
      </c>
      <c r="AU278" s="53" t="s">
        <v>18</v>
      </c>
      <c r="AV278" s="53" t="s">
        <v>18</v>
      </c>
      <c r="AW278" s="53" t="s">
        <v>18</v>
      </c>
      <c r="AX278" s="53" t="s">
        <v>18</v>
      </c>
      <c r="AY278" s="53" t="s">
        <v>18</v>
      </c>
      <c r="AZ278" s="53" t="s">
        <v>18</v>
      </c>
      <c r="BA278" s="53" t="s">
        <v>18</v>
      </c>
      <c r="BB278" s="53" t="s">
        <v>18</v>
      </c>
      <c r="BC278" s="53" t="s">
        <v>18</v>
      </c>
      <c r="BD278" s="53" t="s">
        <v>18</v>
      </c>
      <c r="BE278" s="120"/>
      <c r="BF278" s="120"/>
      <c r="BG278" s="120"/>
      <c r="BH278" s="120"/>
      <c r="BI278" s="33" t="s">
        <v>19</v>
      </c>
      <c r="BJ278" s="33" t="s">
        <v>19</v>
      </c>
      <c r="BK278" s="33" t="s">
        <v>19</v>
      </c>
      <c r="BL278" s="2"/>
      <c r="BM278" s="126">
        <v>0</v>
      </c>
      <c r="BN278" s="56" t="s">
        <v>167</v>
      </c>
      <c r="BO278" s="56" t="s">
        <v>2596</v>
      </c>
      <c r="BP278" s="39">
        <v>45146</v>
      </c>
      <c r="BQ278" s="496" t="s">
        <v>2597</v>
      </c>
      <c r="BR278" s="509"/>
      <c r="BS278" s="2" t="s">
        <v>2147</v>
      </c>
      <c r="BT278" s="2"/>
      <c r="BU278" s="2"/>
      <c r="BV278" s="33"/>
      <c r="BW278" s="33"/>
      <c r="BX278" s="2"/>
      <c r="BY278" s="2">
        <v>1</v>
      </c>
      <c r="BZ278" s="2">
        <v>33</v>
      </c>
      <c r="CA278" s="2">
        <v>33</v>
      </c>
      <c r="CB278" s="33" t="s">
        <v>157</v>
      </c>
      <c r="CC278" s="33" t="s">
        <v>158</v>
      </c>
      <c r="CD278" s="323">
        <v>45025</v>
      </c>
      <c r="CE278" s="578" t="s">
        <v>31</v>
      </c>
    </row>
    <row r="279" spans="1:83">
      <c r="A279" s="571">
        <v>272</v>
      </c>
      <c r="B279" s="520" t="s">
        <v>2493</v>
      </c>
      <c r="C279" s="66" t="s">
        <v>2598</v>
      </c>
      <c r="D279" s="2">
        <v>2022</v>
      </c>
      <c r="E279" s="2" t="s">
        <v>140</v>
      </c>
      <c r="F279" s="65" t="s">
        <v>2599</v>
      </c>
      <c r="G279" s="421" t="s">
        <v>2600</v>
      </c>
      <c r="H279" s="1" t="s">
        <v>2086</v>
      </c>
      <c r="I279" s="1" t="s">
        <v>2086</v>
      </c>
      <c r="J279" s="2" t="s">
        <v>1318</v>
      </c>
      <c r="K279" s="33" t="s">
        <v>146</v>
      </c>
      <c r="L279" s="65" t="s">
        <v>2601</v>
      </c>
      <c r="M279" s="2" t="s">
        <v>2602</v>
      </c>
      <c r="N279" s="3">
        <v>2197</v>
      </c>
      <c r="O279" s="14" t="s">
        <v>149</v>
      </c>
      <c r="P279" s="65">
        <v>830089058</v>
      </c>
      <c r="Q279" s="65" t="s">
        <v>2603</v>
      </c>
      <c r="R279" s="112" t="s">
        <v>1322</v>
      </c>
      <c r="S279" s="65" t="s">
        <v>2604</v>
      </c>
      <c r="T279" s="65">
        <v>57031774409</v>
      </c>
      <c r="U279" s="65" t="s">
        <v>2605</v>
      </c>
      <c r="V279" s="112">
        <v>139058286</v>
      </c>
      <c r="W279" s="118">
        <f>(V279/Z279)</f>
        <v>23176381</v>
      </c>
      <c r="X279" s="118">
        <f>(V279/Y279)</f>
        <v>772546.03333333333</v>
      </c>
      <c r="Y279" s="404">
        <v>180</v>
      </c>
      <c r="Z279" s="404">
        <v>6</v>
      </c>
      <c r="AA279" s="56">
        <v>556</v>
      </c>
      <c r="AB279" s="39">
        <v>44907</v>
      </c>
      <c r="AC279" s="98">
        <v>140576046</v>
      </c>
      <c r="AD279" s="451">
        <v>758</v>
      </c>
      <c r="AE279" s="39">
        <v>44924</v>
      </c>
      <c r="AF279" s="98">
        <v>139058286</v>
      </c>
      <c r="AG279" s="414">
        <v>139058286</v>
      </c>
      <c r="AH279" s="112">
        <v>40</v>
      </c>
      <c r="AI279" s="112">
        <v>40</v>
      </c>
      <c r="AJ279" s="82">
        <v>45289</v>
      </c>
      <c r="AK279" s="82">
        <v>44974</v>
      </c>
      <c r="AL279" s="82">
        <v>45154</v>
      </c>
      <c r="AM279" s="136">
        <v>1</v>
      </c>
      <c r="AN279" s="136" t="s">
        <v>457</v>
      </c>
      <c r="AO279" s="387">
        <v>45154</v>
      </c>
      <c r="AP279" s="54" t="s">
        <v>18</v>
      </c>
      <c r="AQ279" s="54" t="s">
        <v>18</v>
      </c>
      <c r="AR279" s="54" t="s">
        <v>18</v>
      </c>
      <c r="AS279" s="54" t="s">
        <v>18</v>
      </c>
      <c r="AT279" s="54" t="s">
        <v>18</v>
      </c>
      <c r="AU279" s="53" t="s">
        <v>18</v>
      </c>
      <c r="AV279" s="53" t="s">
        <v>18</v>
      </c>
      <c r="AW279" s="53" t="s">
        <v>18</v>
      </c>
      <c r="AX279" s="53" t="s">
        <v>18</v>
      </c>
      <c r="AY279" s="53" t="s">
        <v>18</v>
      </c>
      <c r="AZ279" s="53" t="s">
        <v>18</v>
      </c>
      <c r="BA279" s="53" t="s">
        <v>18</v>
      </c>
      <c r="BB279" s="53" t="s">
        <v>18</v>
      </c>
      <c r="BC279" s="53" t="s">
        <v>18</v>
      </c>
      <c r="BD279" s="53" t="s">
        <v>18</v>
      </c>
      <c r="BE279" s="120"/>
      <c r="BF279" s="120"/>
      <c r="BG279" s="120"/>
      <c r="BH279" s="120"/>
      <c r="BI279" s="33" t="s">
        <v>19</v>
      </c>
      <c r="BJ279" s="33" t="s">
        <v>19</v>
      </c>
      <c r="BK279" s="33"/>
      <c r="BL279" s="2"/>
      <c r="BM279" s="126">
        <v>0</v>
      </c>
      <c r="BN279" s="56" t="s">
        <v>180</v>
      </c>
      <c r="BO279" s="56">
        <v>1000240413</v>
      </c>
      <c r="BP279" s="39">
        <v>45259</v>
      </c>
      <c r="BQ279" s="3" t="s">
        <v>2606</v>
      </c>
      <c r="BR279" s="507">
        <v>20246520005913</v>
      </c>
      <c r="BS279" s="2" t="s">
        <v>2147</v>
      </c>
      <c r="BT279" s="2"/>
      <c r="BU279" s="2"/>
      <c r="BV279" s="33"/>
      <c r="BW279" s="33"/>
      <c r="BX279" s="2"/>
      <c r="BY279" s="2">
        <v>1</v>
      </c>
      <c r="BZ279" s="2">
        <v>54</v>
      </c>
      <c r="CA279" s="2">
        <v>54</v>
      </c>
      <c r="CB279" s="33" t="s">
        <v>157</v>
      </c>
      <c r="CC279" s="33" t="s">
        <v>158</v>
      </c>
      <c r="CD279" s="323">
        <v>45154</v>
      </c>
      <c r="CE279" s="588" t="s">
        <v>2607</v>
      </c>
    </row>
    <row r="280" spans="1:83">
      <c r="A280" s="571">
        <v>273</v>
      </c>
      <c r="B280" s="517"/>
      <c r="C280" s="66" t="s">
        <v>2608</v>
      </c>
      <c r="D280" s="2">
        <v>2022</v>
      </c>
      <c r="E280" s="2" t="s">
        <v>140</v>
      </c>
      <c r="F280" s="65" t="s">
        <v>2609</v>
      </c>
      <c r="G280" s="99" t="s">
        <v>2610</v>
      </c>
      <c r="H280" s="1" t="s">
        <v>2086</v>
      </c>
      <c r="I280" s="1" t="s">
        <v>2086</v>
      </c>
      <c r="J280" s="2" t="s">
        <v>1318</v>
      </c>
      <c r="K280" s="33" t="s">
        <v>146</v>
      </c>
      <c r="L280" s="65" t="s">
        <v>2611</v>
      </c>
      <c r="M280" s="2" t="s">
        <v>2612</v>
      </c>
      <c r="N280" s="3">
        <v>2194</v>
      </c>
      <c r="O280" s="14" t="s">
        <v>149</v>
      </c>
      <c r="P280" s="65">
        <v>900582854</v>
      </c>
      <c r="Q280" s="65" t="s">
        <v>2613</v>
      </c>
      <c r="R280" s="112" t="s">
        <v>1322</v>
      </c>
      <c r="S280" s="65" t="s">
        <v>2614</v>
      </c>
      <c r="T280" s="65">
        <v>6268459</v>
      </c>
      <c r="U280" s="65" t="s">
        <v>2615</v>
      </c>
      <c r="V280" s="112">
        <v>38100000</v>
      </c>
      <c r="W280" s="118">
        <f t="shared" si="16"/>
        <v>9525000</v>
      </c>
      <c r="X280" s="118">
        <f t="shared" si="17"/>
        <v>317500</v>
      </c>
      <c r="Y280" s="404">
        <v>120</v>
      </c>
      <c r="Z280" s="404">
        <v>4</v>
      </c>
      <c r="AA280" s="56">
        <v>551</v>
      </c>
      <c r="AB280" s="39">
        <v>44907</v>
      </c>
      <c r="AC280" s="98">
        <v>41000000</v>
      </c>
      <c r="AD280" s="451">
        <v>761</v>
      </c>
      <c r="AE280" s="39">
        <v>44924</v>
      </c>
      <c r="AF280" s="98">
        <v>38100000</v>
      </c>
      <c r="AG280" s="414">
        <v>38100000</v>
      </c>
      <c r="AH280" s="112">
        <v>60</v>
      </c>
      <c r="AI280" s="112">
        <v>60</v>
      </c>
      <c r="AJ280" s="82">
        <v>45289</v>
      </c>
      <c r="AK280" s="82">
        <v>44999</v>
      </c>
      <c r="AL280" s="82">
        <v>45135</v>
      </c>
      <c r="AM280" s="136">
        <v>3</v>
      </c>
      <c r="AN280" s="136" t="s">
        <v>2616</v>
      </c>
      <c r="AO280" s="387">
        <v>45135</v>
      </c>
      <c r="AP280" s="54" t="s">
        <v>18</v>
      </c>
      <c r="AQ280" s="54" t="s">
        <v>18</v>
      </c>
      <c r="AR280" s="54" t="s">
        <v>18</v>
      </c>
      <c r="AS280" s="54" t="s">
        <v>18</v>
      </c>
      <c r="AT280" s="54" t="s">
        <v>18</v>
      </c>
      <c r="AU280" s="53" t="s">
        <v>18</v>
      </c>
      <c r="AV280" s="53" t="s">
        <v>18</v>
      </c>
      <c r="AW280" s="53" t="s">
        <v>18</v>
      </c>
      <c r="AX280" s="53" t="s">
        <v>18</v>
      </c>
      <c r="AY280" s="53" t="s">
        <v>18</v>
      </c>
      <c r="AZ280" s="53" t="s">
        <v>18</v>
      </c>
      <c r="BA280" s="53" t="s">
        <v>18</v>
      </c>
      <c r="BB280" s="53" t="s">
        <v>18</v>
      </c>
      <c r="BC280" s="53" t="s">
        <v>18</v>
      </c>
      <c r="BD280" s="53" t="s">
        <v>18</v>
      </c>
      <c r="BE280" s="120"/>
      <c r="BF280" s="120"/>
      <c r="BG280" s="120"/>
      <c r="BH280" s="120"/>
      <c r="BI280" s="33" t="s">
        <v>19</v>
      </c>
      <c r="BJ280" s="33" t="s">
        <v>19</v>
      </c>
      <c r="BK280" s="33" t="s">
        <v>19</v>
      </c>
      <c r="BL280" s="2"/>
      <c r="BM280" s="126">
        <v>0</v>
      </c>
      <c r="BN280" s="36" t="s">
        <v>203</v>
      </c>
      <c r="BO280" s="56" t="s">
        <v>2617</v>
      </c>
      <c r="BP280" s="39">
        <v>45304</v>
      </c>
      <c r="BQ280" s="496" t="s">
        <v>2618</v>
      </c>
      <c r="BR280" s="641">
        <v>20236520008323</v>
      </c>
      <c r="BS280" s="2" t="s">
        <v>279</v>
      </c>
      <c r="BT280" s="2"/>
      <c r="BU280" s="2"/>
      <c r="BV280" s="33"/>
      <c r="BW280" s="33"/>
      <c r="BX280" s="2"/>
      <c r="BY280" s="2">
        <v>1</v>
      </c>
      <c r="BZ280" s="2">
        <v>24</v>
      </c>
      <c r="CA280" s="2">
        <v>24</v>
      </c>
      <c r="CB280" s="33" t="s">
        <v>157</v>
      </c>
      <c r="CC280" s="33" t="s">
        <v>158</v>
      </c>
      <c r="CD280" s="323">
        <v>45135</v>
      </c>
      <c r="CE280" s="578" t="s">
        <v>31</v>
      </c>
    </row>
    <row r="281" spans="1:83">
      <c r="A281" s="571">
        <v>274</v>
      </c>
      <c r="B281" s="520" t="s">
        <v>2493</v>
      </c>
      <c r="C281" s="66" t="s">
        <v>2619</v>
      </c>
      <c r="D281" s="2">
        <v>2022</v>
      </c>
      <c r="E281" s="2" t="s">
        <v>140</v>
      </c>
      <c r="F281" s="65" t="s">
        <v>2620</v>
      </c>
      <c r="G281" s="99" t="s">
        <v>2621</v>
      </c>
      <c r="H281" s="1" t="s">
        <v>2086</v>
      </c>
      <c r="I281" s="1" t="s">
        <v>2086</v>
      </c>
      <c r="J281" s="2" t="s">
        <v>1318</v>
      </c>
      <c r="K281" s="33" t="s">
        <v>146</v>
      </c>
      <c r="L281" s="65" t="s">
        <v>2622</v>
      </c>
      <c r="M281" s="2" t="s">
        <v>2623</v>
      </c>
      <c r="N281" s="3">
        <v>2194</v>
      </c>
      <c r="O281" s="14" t="s">
        <v>149</v>
      </c>
      <c r="P281" s="65">
        <v>900270576</v>
      </c>
      <c r="Q281" s="65" t="s">
        <v>2624</v>
      </c>
      <c r="R281" s="112" t="s">
        <v>1322</v>
      </c>
      <c r="S281" s="65" t="s">
        <v>2625</v>
      </c>
      <c r="T281" s="65">
        <v>3945224</v>
      </c>
      <c r="U281" s="65" t="s">
        <v>2626</v>
      </c>
      <c r="V281" s="112">
        <v>40532650</v>
      </c>
      <c r="W281" s="118">
        <f t="shared" si="16"/>
        <v>20266325</v>
      </c>
      <c r="X281" s="118">
        <f t="shared" si="17"/>
        <v>675544.16666666663</v>
      </c>
      <c r="Y281" s="404">
        <v>60</v>
      </c>
      <c r="Z281" s="404">
        <v>2</v>
      </c>
      <c r="AA281" s="56">
        <v>552</v>
      </c>
      <c r="AB281" s="39">
        <v>44907</v>
      </c>
      <c r="AC281" s="98">
        <v>41000000</v>
      </c>
      <c r="AD281" s="451">
        <v>759</v>
      </c>
      <c r="AE281" s="39">
        <v>44924</v>
      </c>
      <c r="AF281" s="98">
        <v>40532650</v>
      </c>
      <c r="AG281" s="414">
        <v>40532650</v>
      </c>
      <c r="AH281" s="112">
        <v>90</v>
      </c>
      <c r="AI281" s="112">
        <v>90</v>
      </c>
      <c r="AJ281" s="82">
        <v>45289</v>
      </c>
      <c r="AK281" s="82">
        <v>44978</v>
      </c>
      <c r="AL281" s="82">
        <v>45037</v>
      </c>
      <c r="AM281" s="136" t="s">
        <v>18</v>
      </c>
      <c r="AN281" s="136" t="s">
        <v>18</v>
      </c>
      <c r="AO281" s="136" t="s">
        <v>18</v>
      </c>
      <c r="AP281" s="54" t="s">
        <v>18</v>
      </c>
      <c r="AQ281" s="54" t="s">
        <v>18</v>
      </c>
      <c r="AR281" s="54" t="s">
        <v>18</v>
      </c>
      <c r="AS281" s="54" t="s">
        <v>18</v>
      </c>
      <c r="AT281" s="54" t="s">
        <v>18</v>
      </c>
      <c r="AU281" s="53" t="s">
        <v>18</v>
      </c>
      <c r="AV281" s="53" t="s">
        <v>18</v>
      </c>
      <c r="AW281" s="53" t="s">
        <v>18</v>
      </c>
      <c r="AX281" s="53" t="s">
        <v>18</v>
      </c>
      <c r="AY281" s="53" t="s">
        <v>18</v>
      </c>
      <c r="AZ281" s="53" t="s">
        <v>18</v>
      </c>
      <c r="BA281" s="53" t="s">
        <v>18</v>
      </c>
      <c r="BB281" s="53" t="s">
        <v>18</v>
      </c>
      <c r="BC281" s="53" t="s">
        <v>18</v>
      </c>
      <c r="BD281" s="53" t="s">
        <v>18</v>
      </c>
      <c r="BE281" s="120"/>
      <c r="BF281" s="120"/>
      <c r="BG281" s="120"/>
      <c r="BH281" s="120"/>
      <c r="BI281" s="33" t="s">
        <v>19</v>
      </c>
      <c r="BJ281" s="33" t="s">
        <v>19</v>
      </c>
      <c r="BK281" s="33" t="s">
        <v>19</v>
      </c>
      <c r="BL281" s="2"/>
      <c r="BM281" s="126">
        <v>0</v>
      </c>
      <c r="BN281" s="36" t="s">
        <v>203</v>
      </c>
      <c r="BO281" s="56" t="s">
        <v>2627</v>
      </c>
      <c r="BP281" s="39">
        <v>45412</v>
      </c>
      <c r="BQ281" s="3" t="s">
        <v>2485</v>
      </c>
      <c r="BR281" s="639"/>
      <c r="BS281" s="2" t="s">
        <v>279</v>
      </c>
      <c r="BT281" s="2"/>
      <c r="BU281" s="2"/>
      <c r="BV281" s="33"/>
      <c r="BW281" s="33"/>
      <c r="BX281" s="2"/>
      <c r="BY281" s="2">
        <v>1</v>
      </c>
      <c r="BZ281" s="2">
        <v>56</v>
      </c>
      <c r="CA281" s="2">
        <v>56</v>
      </c>
      <c r="CB281" s="33" t="s">
        <v>157</v>
      </c>
      <c r="CC281" s="33" t="s">
        <v>158</v>
      </c>
      <c r="CD281" s="323">
        <v>45037</v>
      </c>
      <c r="CE281" s="581" t="s">
        <v>31</v>
      </c>
    </row>
    <row r="282" spans="1:83">
      <c r="A282" s="571">
        <v>275</v>
      </c>
      <c r="B282" s="517"/>
      <c r="C282" s="66" t="s">
        <v>2628</v>
      </c>
      <c r="D282" s="2">
        <v>2022</v>
      </c>
      <c r="E282" s="2" t="s">
        <v>140</v>
      </c>
      <c r="F282" s="65" t="s">
        <v>2629</v>
      </c>
      <c r="G282" s="99" t="s">
        <v>2630</v>
      </c>
      <c r="H282" s="1" t="s">
        <v>2086</v>
      </c>
      <c r="I282" s="1" t="s">
        <v>2086</v>
      </c>
      <c r="J282" s="2" t="s">
        <v>1318</v>
      </c>
      <c r="K282" s="33" t="s">
        <v>146</v>
      </c>
      <c r="L282" s="65" t="s">
        <v>2631</v>
      </c>
      <c r="M282" s="2" t="s">
        <v>2632</v>
      </c>
      <c r="N282" s="3">
        <v>2194</v>
      </c>
      <c r="O282" s="14" t="s">
        <v>149</v>
      </c>
      <c r="P282" s="65">
        <v>901233617</v>
      </c>
      <c r="Q282" s="65" t="s">
        <v>2633</v>
      </c>
      <c r="R282" s="112" t="s">
        <v>1322</v>
      </c>
      <c r="S282" s="65" t="s">
        <v>2089</v>
      </c>
      <c r="T282" s="65">
        <v>3002993652</v>
      </c>
      <c r="U282" s="65" t="s">
        <v>1633</v>
      </c>
      <c r="V282" s="112">
        <v>42351073</v>
      </c>
      <c r="W282" s="118">
        <f t="shared" si="16"/>
        <v>14117024.333333334</v>
      </c>
      <c r="X282" s="118">
        <f t="shared" si="17"/>
        <v>470567.47777777776</v>
      </c>
      <c r="Y282" s="404">
        <v>90</v>
      </c>
      <c r="Z282" s="404">
        <v>3</v>
      </c>
      <c r="AA282" s="56">
        <v>550</v>
      </c>
      <c r="AB282" s="39">
        <v>44907</v>
      </c>
      <c r="AC282" s="98">
        <v>43451185</v>
      </c>
      <c r="AD282" s="451">
        <v>356</v>
      </c>
      <c r="AE282" s="39">
        <v>44943</v>
      </c>
      <c r="AF282" s="98">
        <v>42351073</v>
      </c>
      <c r="AG282" s="414">
        <v>42351073</v>
      </c>
      <c r="AH282" s="112">
        <v>0</v>
      </c>
      <c r="AI282" s="112">
        <v>0</v>
      </c>
      <c r="AJ282" s="82">
        <v>45289</v>
      </c>
      <c r="AK282" s="82">
        <v>45040</v>
      </c>
      <c r="AL282" s="82">
        <v>45130</v>
      </c>
      <c r="AM282" s="136" t="s">
        <v>18</v>
      </c>
      <c r="AN282" s="136" t="s">
        <v>18</v>
      </c>
      <c r="AO282" s="136" t="s">
        <v>18</v>
      </c>
      <c r="AP282" s="54" t="s">
        <v>18</v>
      </c>
      <c r="AQ282" s="54" t="s">
        <v>18</v>
      </c>
      <c r="AR282" s="54" t="s">
        <v>18</v>
      </c>
      <c r="AS282" s="54" t="s">
        <v>18</v>
      </c>
      <c r="AT282" s="54" t="s">
        <v>18</v>
      </c>
      <c r="AU282" s="53" t="s">
        <v>18</v>
      </c>
      <c r="AV282" s="53" t="s">
        <v>18</v>
      </c>
      <c r="AW282" s="53" t="s">
        <v>18</v>
      </c>
      <c r="AX282" s="53" t="s">
        <v>18</v>
      </c>
      <c r="AY282" s="53" t="s">
        <v>18</v>
      </c>
      <c r="AZ282" s="53" t="s">
        <v>18</v>
      </c>
      <c r="BA282" s="53" t="s">
        <v>18</v>
      </c>
      <c r="BB282" s="53" t="s">
        <v>18</v>
      </c>
      <c r="BC282" s="53" t="s">
        <v>18</v>
      </c>
      <c r="BD282" s="53" t="s">
        <v>18</v>
      </c>
      <c r="BE282" s="120">
        <v>1</v>
      </c>
      <c r="BF282" s="355">
        <v>45128</v>
      </c>
      <c r="BG282" s="120" t="s">
        <v>2634</v>
      </c>
      <c r="BH282" s="355">
        <v>45146</v>
      </c>
      <c r="BI282" s="33" t="s">
        <v>19</v>
      </c>
      <c r="BJ282" s="33" t="s">
        <v>19</v>
      </c>
      <c r="BK282" s="33"/>
      <c r="BL282" s="2"/>
      <c r="BM282" s="126">
        <v>0</v>
      </c>
      <c r="BN282" s="56" t="s">
        <v>180</v>
      </c>
      <c r="BO282" s="56" t="s">
        <v>2635</v>
      </c>
      <c r="BP282" s="39">
        <v>46110</v>
      </c>
      <c r="BQ282" s="3" t="s">
        <v>2636</v>
      </c>
      <c r="BR282" s="639" t="s">
        <v>2637</v>
      </c>
      <c r="BS282" s="2" t="s">
        <v>156</v>
      </c>
      <c r="BT282" s="2"/>
      <c r="BU282" s="2"/>
      <c r="BV282" s="33"/>
      <c r="BW282" s="33"/>
      <c r="BX282" s="2"/>
      <c r="BY282" s="2">
        <v>1</v>
      </c>
      <c r="BZ282" s="2">
        <v>96</v>
      </c>
      <c r="CA282" s="2">
        <v>96</v>
      </c>
      <c r="CB282" s="33" t="s">
        <v>157</v>
      </c>
      <c r="CC282" s="469" t="s">
        <v>1760</v>
      </c>
      <c r="CD282" s="323">
        <v>45130</v>
      </c>
      <c r="CE282" s="589" t="s">
        <v>2638</v>
      </c>
    </row>
    <row r="283" spans="1:83">
      <c r="A283" s="571">
        <v>276</v>
      </c>
      <c r="B283" s="517"/>
      <c r="C283" s="66" t="s">
        <v>2639</v>
      </c>
      <c r="D283" s="2">
        <v>2022</v>
      </c>
      <c r="E283" s="2" t="s">
        <v>140</v>
      </c>
      <c r="F283" s="65" t="s">
        <v>2640</v>
      </c>
      <c r="G283" s="421" t="s">
        <v>2641</v>
      </c>
      <c r="H283" s="1" t="s">
        <v>2086</v>
      </c>
      <c r="I283" s="1" t="s">
        <v>2086</v>
      </c>
      <c r="J283" s="2" t="s">
        <v>1318</v>
      </c>
      <c r="K283" s="33" t="s">
        <v>146</v>
      </c>
      <c r="L283" s="65" t="s">
        <v>2642</v>
      </c>
      <c r="M283" s="2" t="s">
        <v>2481</v>
      </c>
      <c r="N283" s="2">
        <v>2201</v>
      </c>
      <c r="O283" s="14" t="s">
        <v>149</v>
      </c>
      <c r="P283" s="66">
        <v>900843188</v>
      </c>
      <c r="Q283" s="65" t="s">
        <v>2643</v>
      </c>
      <c r="R283" s="112" t="s">
        <v>1322</v>
      </c>
      <c r="S283" s="3"/>
      <c r="T283" s="65">
        <v>3164732491</v>
      </c>
      <c r="U283" s="65" t="s">
        <v>2644</v>
      </c>
      <c r="V283" s="112">
        <v>113223106</v>
      </c>
      <c r="W283" s="118">
        <f t="shared" si="16"/>
        <v>37741035.333333336</v>
      </c>
      <c r="X283" s="118">
        <f t="shared" si="17"/>
        <v>1258034.5111111111</v>
      </c>
      <c r="Y283" s="404">
        <v>90</v>
      </c>
      <c r="Z283" s="404">
        <v>3</v>
      </c>
      <c r="AA283" s="56">
        <v>525</v>
      </c>
      <c r="AB283" s="39">
        <v>44902</v>
      </c>
      <c r="AC283" s="98">
        <v>116462987</v>
      </c>
      <c r="AD283" s="451">
        <v>776</v>
      </c>
      <c r="AE283" s="39">
        <v>45290</v>
      </c>
      <c r="AF283" s="98">
        <v>113223106</v>
      </c>
      <c r="AG283" s="414">
        <v>113223106</v>
      </c>
      <c r="AH283" s="112">
        <v>0</v>
      </c>
      <c r="AI283" s="112">
        <v>0</v>
      </c>
      <c r="AJ283" s="82">
        <v>45289</v>
      </c>
      <c r="AK283" s="82">
        <v>45040</v>
      </c>
      <c r="AL283" s="82">
        <v>45145</v>
      </c>
      <c r="AM283" s="136">
        <v>1</v>
      </c>
      <c r="AN283" s="136" t="s">
        <v>2645</v>
      </c>
      <c r="AO283" s="387">
        <v>45145</v>
      </c>
      <c r="AP283" s="54" t="s">
        <v>18</v>
      </c>
      <c r="AQ283" s="54" t="s">
        <v>18</v>
      </c>
      <c r="AR283" s="54" t="s">
        <v>18</v>
      </c>
      <c r="AS283" s="54" t="s">
        <v>18</v>
      </c>
      <c r="AT283" s="54" t="s">
        <v>18</v>
      </c>
      <c r="AU283" s="53">
        <v>1</v>
      </c>
      <c r="AV283" s="53" t="s">
        <v>2646</v>
      </c>
      <c r="AW283" s="388">
        <v>45121</v>
      </c>
      <c r="AX283" s="53" t="s">
        <v>2647</v>
      </c>
      <c r="AY283" s="53">
        <v>672</v>
      </c>
      <c r="AZ283" s="388">
        <v>45124</v>
      </c>
      <c r="BA283" s="53" t="s">
        <v>2648</v>
      </c>
      <c r="BB283" s="53">
        <v>486</v>
      </c>
      <c r="BC283" s="388">
        <v>45121</v>
      </c>
      <c r="BD283" s="53" t="s">
        <v>2648</v>
      </c>
      <c r="BE283" s="120"/>
      <c r="BF283" s="120"/>
      <c r="BG283" s="120"/>
      <c r="BH283" s="120"/>
      <c r="BI283" s="33" t="s">
        <v>19</v>
      </c>
      <c r="BJ283" s="33" t="s">
        <v>19</v>
      </c>
      <c r="BK283" s="33"/>
      <c r="BL283" s="2"/>
      <c r="BM283" s="126">
        <v>0</v>
      </c>
      <c r="BN283" s="56" t="s">
        <v>167</v>
      </c>
      <c r="BO283" s="56" t="s">
        <v>2649</v>
      </c>
      <c r="BP283" s="39">
        <v>45306</v>
      </c>
      <c r="BQ283" s="3" t="s">
        <v>2650</v>
      </c>
      <c r="BR283" s="639" t="s">
        <v>2651</v>
      </c>
      <c r="BS283" s="2" t="s">
        <v>156</v>
      </c>
      <c r="BT283" s="2"/>
      <c r="BU283" s="2"/>
      <c r="BV283" s="33"/>
      <c r="BW283" s="33"/>
      <c r="BX283" s="2"/>
      <c r="BY283" s="2">
        <v>1</v>
      </c>
      <c r="BZ283" s="2">
        <v>79</v>
      </c>
      <c r="CA283" s="2">
        <v>79</v>
      </c>
      <c r="CB283" s="33" t="s">
        <v>157</v>
      </c>
      <c r="CC283" s="33" t="s">
        <v>158</v>
      </c>
      <c r="CD283" s="323">
        <v>45145</v>
      </c>
      <c r="CE283" s="589" t="s">
        <v>2652</v>
      </c>
    </row>
    <row r="284" spans="1:83">
      <c r="A284" s="571">
        <v>277</v>
      </c>
      <c r="B284" s="520" t="s">
        <v>2493</v>
      </c>
      <c r="C284" s="66" t="s">
        <v>2653</v>
      </c>
      <c r="D284" s="2">
        <v>2022</v>
      </c>
      <c r="E284" s="2" t="s">
        <v>140</v>
      </c>
      <c r="F284" s="65" t="s">
        <v>2654</v>
      </c>
      <c r="G284" s="99" t="s">
        <v>2655</v>
      </c>
      <c r="H284" s="2" t="s">
        <v>1404</v>
      </c>
      <c r="I284" s="1" t="s">
        <v>2656</v>
      </c>
      <c r="J284" s="2" t="s">
        <v>1749</v>
      </c>
      <c r="K284" s="33" t="s">
        <v>146</v>
      </c>
      <c r="L284" s="66" t="s">
        <v>2657</v>
      </c>
      <c r="M284" s="2" t="s">
        <v>2658</v>
      </c>
      <c r="N284" s="3">
        <v>2185</v>
      </c>
      <c r="O284" s="14" t="s">
        <v>149</v>
      </c>
      <c r="P284" s="65">
        <v>900496013</v>
      </c>
      <c r="Q284" s="65" t="s">
        <v>2659</v>
      </c>
      <c r="R284" s="112" t="s">
        <v>1322</v>
      </c>
      <c r="S284" s="65" t="s">
        <v>2660</v>
      </c>
      <c r="T284" s="65">
        <v>704874111</v>
      </c>
      <c r="U284" s="65" t="s">
        <v>2661</v>
      </c>
      <c r="V284" s="112">
        <v>225339540</v>
      </c>
      <c r="W284" s="118">
        <f t="shared" si="16"/>
        <v>45067908</v>
      </c>
      <c r="X284" s="118">
        <f t="shared" si="17"/>
        <v>1502263.6</v>
      </c>
      <c r="Y284" s="404">
        <v>150</v>
      </c>
      <c r="Z284" s="404">
        <v>5</v>
      </c>
      <c r="AA284" s="56">
        <v>567</v>
      </c>
      <c r="AB284" s="39">
        <v>44909</v>
      </c>
      <c r="AC284" s="98">
        <v>230000000</v>
      </c>
      <c r="AD284" s="451">
        <v>764</v>
      </c>
      <c r="AE284" s="39">
        <v>44925</v>
      </c>
      <c r="AF284" s="98">
        <v>225399540</v>
      </c>
      <c r="AG284" s="414">
        <v>225399540</v>
      </c>
      <c r="AH284" s="112">
        <v>100</v>
      </c>
      <c r="AI284" s="112">
        <v>100</v>
      </c>
      <c r="AJ284" s="82">
        <v>44924</v>
      </c>
      <c r="AK284" s="82">
        <v>44973</v>
      </c>
      <c r="AL284" s="82">
        <v>45122</v>
      </c>
      <c r="AM284" s="136" t="s">
        <v>18</v>
      </c>
      <c r="AN284" s="136" t="s">
        <v>18</v>
      </c>
      <c r="AO284" s="136" t="s">
        <v>18</v>
      </c>
      <c r="AP284" s="54" t="s">
        <v>18</v>
      </c>
      <c r="AQ284" s="54" t="s">
        <v>18</v>
      </c>
      <c r="AR284" s="54" t="s">
        <v>18</v>
      </c>
      <c r="AS284" s="54" t="s">
        <v>18</v>
      </c>
      <c r="AT284" s="54" t="s">
        <v>18</v>
      </c>
      <c r="AU284" s="53" t="s">
        <v>18</v>
      </c>
      <c r="AV284" s="53" t="s">
        <v>18</v>
      </c>
      <c r="AW284" s="53" t="s">
        <v>18</v>
      </c>
      <c r="AX284" s="53" t="s">
        <v>18</v>
      </c>
      <c r="AY284" s="53" t="s">
        <v>18</v>
      </c>
      <c r="AZ284" s="53" t="s">
        <v>18</v>
      </c>
      <c r="BA284" s="53" t="s">
        <v>18</v>
      </c>
      <c r="BB284" s="53" t="s">
        <v>18</v>
      </c>
      <c r="BC284" s="53" t="s">
        <v>18</v>
      </c>
      <c r="BD284" s="53" t="s">
        <v>18</v>
      </c>
      <c r="BE284" s="120"/>
      <c r="BF284" s="120"/>
      <c r="BG284" s="120"/>
      <c r="BH284" s="120"/>
      <c r="BI284" s="33" t="s">
        <v>19</v>
      </c>
      <c r="BJ284" s="33" t="s">
        <v>19</v>
      </c>
      <c r="BK284" s="33" t="s">
        <v>19</v>
      </c>
      <c r="BL284" s="2"/>
      <c r="BM284" s="126">
        <v>0</v>
      </c>
      <c r="BN284" s="56" t="s">
        <v>167</v>
      </c>
      <c r="BO284" s="56" t="s">
        <v>2662</v>
      </c>
      <c r="BP284" s="39">
        <v>45262</v>
      </c>
      <c r="BQ284" s="2" t="s">
        <v>2663</v>
      </c>
      <c r="BR284" s="513">
        <v>20236520000543</v>
      </c>
      <c r="BS284" s="2" t="s">
        <v>1866</v>
      </c>
      <c r="BT284" s="2"/>
      <c r="BU284" s="2"/>
      <c r="BV284" s="33"/>
      <c r="BW284" s="33"/>
      <c r="BX284" s="2"/>
      <c r="BY284" s="2">
        <v>1</v>
      </c>
      <c r="BZ284" s="2">
        <v>103</v>
      </c>
      <c r="CA284" s="2">
        <v>103</v>
      </c>
      <c r="CB284" s="33" t="s">
        <v>157</v>
      </c>
      <c r="CC284" s="33" t="s">
        <v>158</v>
      </c>
      <c r="CD284" s="323">
        <v>45122</v>
      </c>
      <c r="CE284" s="578" t="s">
        <v>31</v>
      </c>
    </row>
    <row r="285" spans="1:83">
      <c r="A285" s="571">
        <v>278</v>
      </c>
      <c r="B285" s="517"/>
      <c r="C285" s="66" t="s">
        <v>2664</v>
      </c>
      <c r="D285" s="2">
        <v>2022</v>
      </c>
      <c r="E285" s="2" t="s">
        <v>140</v>
      </c>
      <c r="F285" s="65" t="s">
        <v>2665</v>
      </c>
      <c r="G285" s="99" t="s">
        <v>2666</v>
      </c>
      <c r="H285" s="1" t="s">
        <v>2086</v>
      </c>
      <c r="I285" s="1" t="s">
        <v>2086</v>
      </c>
      <c r="J285" s="2" t="s">
        <v>1318</v>
      </c>
      <c r="K285" s="33" t="s">
        <v>146</v>
      </c>
      <c r="L285" s="65" t="s">
        <v>2667</v>
      </c>
      <c r="M285" s="2" t="s">
        <v>2132</v>
      </c>
      <c r="N285" s="3">
        <v>2200</v>
      </c>
      <c r="O285" s="14" t="s">
        <v>149</v>
      </c>
      <c r="P285" s="65">
        <v>900360948</v>
      </c>
      <c r="Q285" s="65" t="s">
        <v>2473</v>
      </c>
      <c r="R285" s="112" t="s">
        <v>1322</v>
      </c>
      <c r="S285" s="3" t="s">
        <v>2474</v>
      </c>
      <c r="T285" s="65">
        <v>5196314</v>
      </c>
      <c r="U285" s="65" t="s">
        <v>2475</v>
      </c>
      <c r="V285" s="112">
        <v>136366838</v>
      </c>
      <c r="W285" s="118">
        <f t="shared" si="16"/>
        <v>22727806.333333332</v>
      </c>
      <c r="X285" s="118">
        <f t="shared" si="17"/>
        <v>757593.54444444447</v>
      </c>
      <c r="Y285" s="404">
        <v>180</v>
      </c>
      <c r="Z285" s="404">
        <v>6</v>
      </c>
      <c r="AA285" s="56">
        <v>561</v>
      </c>
      <c r="AB285" s="39">
        <v>44908</v>
      </c>
      <c r="AC285" s="98">
        <v>138070940</v>
      </c>
      <c r="AD285" s="451">
        <v>763</v>
      </c>
      <c r="AE285" s="39">
        <v>44925</v>
      </c>
      <c r="AF285" s="98">
        <v>136366838</v>
      </c>
      <c r="AG285" s="414">
        <v>136366838</v>
      </c>
      <c r="AH285" s="112">
        <v>932</v>
      </c>
      <c r="AI285" s="112">
        <v>932</v>
      </c>
      <c r="AJ285" s="82">
        <v>44924</v>
      </c>
      <c r="AK285" s="82">
        <v>44979</v>
      </c>
      <c r="AL285" s="82">
        <v>45180</v>
      </c>
      <c r="AM285" s="136" t="s">
        <v>18</v>
      </c>
      <c r="AN285" s="136" t="s">
        <v>18</v>
      </c>
      <c r="AO285" s="136" t="s">
        <v>18</v>
      </c>
      <c r="AP285" s="54" t="s">
        <v>18</v>
      </c>
      <c r="AQ285" s="54" t="s">
        <v>18</v>
      </c>
      <c r="AR285" s="54" t="s">
        <v>18</v>
      </c>
      <c r="AS285" s="54" t="s">
        <v>18</v>
      </c>
      <c r="AT285" s="54" t="s">
        <v>18</v>
      </c>
      <c r="AU285" s="53" t="s">
        <v>18</v>
      </c>
      <c r="AV285" s="53" t="s">
        <v>18</v>
      </c>
      <c r="AW285" s="53" t="s">
        <v>18</v>
      </c>
      <c r="AX285" s="53" t="s">
        <v>18</v>
      </c>
      <c r="AY285" s="53" t="s">
        <v>18</v>
      </c>
      <c r="AZ285" s="53" t="s">
        <v>18</v>
      </c>
      <c r="BA285" s="53" t="s">
        <v>18</v>
      </c>
      <c r="BB285" s="53" t="s">
        <v>18</v>
      </c>
      <c r="BC285" s="53" t="s">
        <v>18</v>
      </c>
      <c r="BD285" s="53" t="s">
        <v>18</v>
      </c>
      <c r="BE285" s="120">
        <v>1</v>
      </c>
      <c r="BF285" s="355">
        <v>45103</v>
      </c>
      <c r="BG285" s="120" t="s">
        <v>2668</v>
      </c>
      <c r="BH285" s="355">
        <v>45125</v>
      </c>
      <c r="BI285" s="33" t="s">
        <v>19</v>
      </c>
      <c r="BJ285" s="33" t="s">
        <v>19</v>
      </c>
      <c r="BK285" s="33"/>
      <c r="BL285" s="2"/>
      <c r="BM285" s="126">
        <v>0</v>
      </c>
      <c r="BN285" s="56" t="s">
        <v>167</v>
      </c>
      <c r="BO285" s="56" t="s">
        <v>2669</v>
      </c>
      <c r="BP285" s="39">
        <v>45292</v>
      </c>
      <c r="BQ285" s="3" t="s">
        <v>2670</v>
      </c>
      <c r="BR285" s="639" t="s">
        <v>2671</v>
      </c>
      <c r="BS285" s="2" t="s">
        <v>1866</v>
      </c>
      <c r="BT285" s="2"/>
      <c r="BU285" s="2"/>
      <c r="BV285" s="33"/>
      <c r="BW285" s="33"/>
      <c r="BX285" s="2"/>
      <c r="BY285" s="2">
        <v>1</v>
      </c>
      <c r="BZ285" s="2">
        <v>47</v>
      </c>
      <c r="CA285" s="2">
        <v>47</v>
      </c>
      <c r="CB285" s="33" t="s">
        <v>157</v>
      </c>
      <c r="CC285" s="33" t="s">
        <v>158</v>
      </c>
      <c r="CD285" s="323">
        <v>45200</v>
      </c>
      <c r="CE285" s="588" t="s">
        <v>2607</v>
      </c>
    </row>
    <row r="286" spans="1:83">
      <c r="A286" s="571">
        <v>279</v>
      </c>
      <c r="B286" s="517"/>
      <c r="C286" s="66" t="s">
        <v>2672</v>
      </c>
      <c r="D286" s="2">
        <v>2022</v>
      </c>
      <c r="E286" s="2" t="s">
        <v>140</v>
      </c>
      <c r="F286" s="65" t="s">
        <v>2673</v>
      </c>
      <c r="G286" s="99" t="s">
        <v>2674</v>
      </c>
      <c r="H286" s="2" t="s">
        <v>1346</v>
      </c>
      <c r="I286" s="2" t="s">
        <v>1347</v>
      </c>
      <c r="J286" s="2" t="s">
        <v>1318</v>
      </c>
      <c r="K286" s="33" t="s">
        <v>146</v>
      </c>
      <c r="L286" s="65" t="s">
        <v>2675</v>
      </c>
      <c r="M286" s="2" t="s">
        <v>202</v>
      </c>
      <c r="N286" s="3">
        <v>2186</v>
      </c>
      <c r="O286" s="310" t="s">
        <v>149</v>
      </c>
      <c r="P286" s="2">
        <v>901503062</v>
      </c>
      <c r="Q286" s="65" t="s">
        <v>2676</v>
      </c>
      <c r="R286" s="112" t="s">
        <v>1322</v>
      </c>
      <c r="S286" s="3"/>
      <c r="T286" s="66">
        <v>3168902526</v>
      </c>
      <c r="U286" s="65" t="s">
        <v>2677</v>
      </c>
      <c r="V286" s="112">
        <v>52693182</v>
      </c>
      <c r="W286" s="118">
        <f t="shared" si="16"/>
        <v>52693182</v>
      </c>
      <c r="X286" s="118">
        <f t="shared" si="17"/>
        <v>975799.66666666663</v>
      </c>
      <c r="Y286" s="404">
        <v>54</v>
      </c>
      <c r="Z286" s="404">
        <v>1</v>
      </c>
      <c r="AA286" s="56">
        <v>494</v>
      </c>
      <c r="AB286" s="39">
        <v>44867</v>
      </c>
      <c r="AC286" s="98">
        <v>52693182</v>
      </c>
      <c r="AD286" s="451">
        <v>771</v>
      </c>
      <c r="AE286" s="39">
        <v>44925</v>
      </c>
      <c r="AF286" s="98">
        <v>52693182</v>
      </c>
      <c r="AG286" s="414">
        <v>52693182</v>
      </c>
      <c r="AH286" s="112">
        <v>0</v>
      </c>
      <c r="AI286" s="112">
        <v>0</v>
      </c>
      <c r="AJ286" s="82">
        <v>45279</v>
      </c>
      <c r="AK286" s="82">
        <v>44986</v>
      </c>
      <c r="AL286" s="82">
        <v>45066</v>
      </c>
      <c r="AM286" s="136">
        <v>1</v>
      </c>
      <c r="AN286" s="136" t="s">
        <v>2678</v>
      </c>
      <c r="AO286" s="387">
        <v>45066</v>
      </c>
      <c r="AP286" s="54" t="s">
        <v>18</v>
      </c>
      <c r="AQ286" s="54" t="s">
        <v>18</v>
      </c>
      <c r="AR286" s="54" t="s">
        <v>18</v>
      </c>
      <c r="AS286" s="54" t="s">
        <v>18</v>
      </c>
      <c r="AT286" s="54" t="s">
        <v>18</v>
      </c>
      <c r="AU286" s="53" t="s">
        <v>18</v>
      </c>
      <c r="AV286" s="53" t="s">
        <v>18</v>
      </c>
      <c r="AW286" s="53" t="s">
        <v>18</v>
      </c>
      <c r="AX286" s="53" t="s">
        <v>18</v>
      </c>
      <c r="AY286" s="53" t="s">
        <v>18</v>
      </c>
      <c r="AZ286" s="53" t="s">
        <v>18</v>
      </c>
      <c r="BA286" s="53" t="s">
        <v>18</v>
      </c>
      <c r="BB286" s="53" t="s">
        <v>18</v>
      </c>
      <c r="BC286" s="53" t="s">
        <v>18</v>
      </c>
      <c r="BD286" s="53" t="s">
        <v>18</v>
      </c>
      <c r="BE286" s="120">
        <v>1</v>
      </c>
      <c r="BF286" s="355">
        <v>45014</v>
      </c>
      <c r="BG286" s="120" t="s">
        <v>2679</v>
      </c>
      <c r="BH286" s="355">
        <v>45041</v>
      </c>
      <c r="BI286" s="33" t="s">
        <v>19</v>
      </c>
      <c r="BJ286" s="33" t="s">
        <v>19</v>
      </c>
      <c r="BK286" s="33" t="s">
        <v>19</v>
      </c>
      <c r="BL286" s="2"/>
      <c r="BM286" s="126">
        <v>0</v>
      </c>
      <c r="BN286" s="56" t="s">
        <v>167</v>
      </c>
      <c r="BO286" s="56" t="s">
        <v>2680</v>
      </c>
      <c r="BP286" s="39">
        <v>46162</v>
      </c>
      <c r="BQ286" s="33" t="s">
        <v>2681</v>
      </c>
      <c r="BR286" s="508"/>
      <c r="BS286" s="2" t="s">
        <v>279</v>
      </c>
      <c r="BT286" s="2"/>
      <c r="BU286" s="2"/>
      <c r="BV286" s="33"/>
      <c r="BW286" s="33"/>
      <c r="BX286" s="2"/>
      <c r="BY286" s="2">
        <v>1</v>
      </c>
      <c r="BZ286" s="2">
        <v>82</v>
      </c>
      <c r="CA286" s="2">
        <v>82</v>
      </c>
      <c r="CB286" s="2" t="s">
        <v>157</v>
      </c>
      <c r="CC286" s="33" t="s">
        <v>158</v>
      </c>
      <c r="CD286" s="323">
        <v>45066</v>
      </c>
      <c r="CE286" s="589" t="s">
        <v>2682</v>
      </c>
    </row>
    <row r="287" spans="1:83">
      <c r="A287" s="571">
        <v>280</v>
      </c>
      <c r="B287" s="520" t="s">
        <v>2493</v>
      </c>
      <c r="C287" s="66" t="s">
        <v>2683</v>
      </c>
      <c r="D287" s="2">
        <v>2022</v>
      </c>
      <c r="E287" s="2" t="s">
        <v>140</v>
      </c>
      <c r="F287" s="65" t="s">
        <v>2684</v>
      </c>
      <c r="G287" s="99" t="s">
        <v>2685</v>
      </c>
      <c r="H287" s="2" t="s">
        <v>1404</v>
      </c>
      <c r="I287" s="1" t="s">
        <v>2086</v>
      </c>
      <c r="J287" s="2" t="s">
        <v>1749</v>
      </c>
      <c r="K287" s="33" t="s">
        <v>146</v>
      </c>
      <c r="L287" s="65" t="s">
        <v>2686</v>
      </c>
      <c r="M287" s="2" t="s">
        <v>1396</v>
      </c>
      <c r="N287" s="3">
        <v>2190</v>
      </c>
      <c r="O287" s="310" t="s">
        <v>149</v>
      </c>
      <c r="P287" s="65">
        <v>830005066</v>
      </c>
      <c r="Q287" s="65" t="s">
        <v>2539</v>
      </c>
      <c r="R287" s="112" t="s">
        <v>1322</v>
      </c>
      <c r="S287" s="65" t="s">
        <v>2540</v>
      </c>
      <c r="T287" s="65">
        <v>2228900</v>
      </c>
      <c r="U287" s="65" t="s">
        <v>2541</v>
      </c>
      <c r="V287" s="112">
        <v>65469562</v>
      </c>
      <c r="W287" s="118">
        <f t="shared" si="16"/>
        <v>32734781</v>
      </c>
      <c r="X287" s="118">
        <f t="shared" si="17"/>
        <v>1091159.3666666667</v>
      </c>
      <c r="Y287" s="404">
        <v>60</v>
      </c>
      <c r="Z287" s="404">
        <v>2</v>
      </c>
      <c r="AA287" s="56">
        <v>553</v>
      </c>
      <c r="AB287" s="39">
        <v>44907</v>
      </c>
      <c r="AC287" s="98" t="s">
        <v>2687</v>
      </c>
      <c r="AD287" s="451">
        <v>774</v>
      </c>
      <c r="AE287" s="39">
        <v>44925</v>
      </c>
      <c r="AF287" s="98">
        <v>65469563</v>
      </c>
      <c r="AG287" s="414">
        <v>65469563</v>
      </c>
      <c r="AH287" s="112">
        <v>0</v>
      </c>
      <c r="AI287" s="112">
        <v>0</v>
      </c>
      <c r="AJ287" s="82">
        <v>44924</v>
      </c>
      <c r="AK287" s="82">
        <v>44970</v>
      </c>
      <c r="AL287" s="82">
        <v>45035</v>
      </c>
      <c r="AM287" s="136">
        <v>1</v>
      </c>
      <c r="AN287" s="136" t="s">
        <v>2688</v>
      </c>
      <c r="AO287" s="387">
        <v>45035</v>
      </c>
      <c r="AP287" s="54" t="s">
        <v>18</v>
      </c>
      <c r="AQ287" s="54" t="s">
        <v>18</v>
      </c>
      <c r="AR287" s="54" t="s">
        <v>18</v>
      </c>
      <c r="AS287" s="54" t="s">
        <v>18</v>
      </c>
      <c r="AT287" s="54" t="s">
        <v>18</v>
      </c>
      <c r="AU287" s="53" t="s">
        <v>18</v>
      </c>
      <c r="AV287" s="53" t="s">
        <v>18</v>
      </c>
      <c r="AW287" s="53" t="s">
        <v>18</v>
      </c>
      <c r="AX287" s="53" t="s">
        <v>18</v>
      </c>
      <c r="AY287" s="53" t="s">
        <v>18</v>
      </c>
      <c r="AZ287" s="53" t="s">
        <v>18</v>
      </c>
      <c r="BA287" s="53" t="s">
        <v>18</v>
      </c>
      <c r="BB287" s="53" t="s">
        <v>18</v>
      </c>
      <c r="BC287" s="53" t="s">
        <v>18</v>
      </c>
      <c r="BD287" s="53" t="s">
        <v>18</v>
      </c>
      <c r="BE287" s="120"/>
      <c r="BF287" s="120"/>
      <c r="BG287" s="120"/>
      <c r="BH287" s="120"/>
      <c r="BI287" s="33" t="s">
        <v>19</v>
      </c>
      <c r="BJ287" s="33" t="s">
        <v>19</v>
      </c>
      <c r="BK287" s="33" t="s">
        <v>19</v>
      </c>
      <c r="BL287" s="2"/>
      <c r="BM287" s="126">
        <v>0</v>
      </c>
      <c r="BN287" s="56" t="s">
        <v>167</v>
      </c>
      <c r="BO287" s="56" t="s">
        <v>2689</v>
      </c>
      <c r="BP287" s="39">
        <v>45219</v>
      </c>
      <c r="BQ287" s="3" t="s">
        <v>2505</v>
      </c>
      <c r="BR287" s="507"/>
      <c r="BS287" s="2" t="s">
        <v>2690</v>
      </c>
      <c r="BT287" s="2"/>
      <c r="BU287" s="2"/>
      <c r="BV287" s="33"/>
      <c r="BW287" s="33"/>
      <c r="BX287" s="2"/>
      <c r="BY287" s="2">
        <v>1</v>
      </c>
      <c r="BZ287" s="2">
        <v>65</v>
      </c>
      <c r="CA287" s="2">
        <v>65</v>
      </c>
      <c r="CB287" s="2" t="s">
        <v>157</v>
      </c>
      <c r="CC287" s="33" t="s">
        <v>158</v>
      </c>
      <c r="CD287" s="323">
        <v>45035</v>
      </c>
      <c r="CE287" s="589" t="s">
        <v>2691</v>
      </c>
    </row>
    <row r="288" spans="1:83">
      <c r="A288" s="571">
        <v>281</v>
      </c>
      <c r="B288" s="520" t="s">
        <v>2692</v>
      </c>
      <c r="C288" s="66" t="s">
        <v>2693</v>
      </c>
      <c r="D288" s="2">
        <v>2022</v>
      </c>
      <c r="E288" s="2" t="s">
        <v>140</v>
      </c>
      <c r="F288" s="65" t="s">
        <v>2694</v>
      </c>
      <c r="G288" s="99" t="s">
        <v>2695</v>
      </c>
      <c r="H288" s="1" t="s">
        <v>2696</v>
      </c>
      <c r="I288" s="1" t="s">
        <v>2696</v>
      </c>
      <c r="J288" s="2" t="s">
        <v>1348</v>
      </c>
      <c r="K288" s="33" t="s">
        <v>146</v>
      </c>
      <c r="L288" s="65" t="s">
        <v>50</v>
      </c>
      <c r="M288" s="2" t="s">
        <v>1902</v>
      </c>
      <c r="N288" s="3">
        <v>2206</v>
      </c>
      <c r="O288" s="310" t="s">
        <v>149</v>
      </c>
      <c r="P288" s="65">
        <v>820005398</v>
      </c>
      <c r="Q288" s="65" t="s">
        <v>51</v>
      </c>
      <c r="R288" s="112" t="s">
        <v>1322</v>
      </c>
      <c r="S288" s="65" t="s">
        <v>2697</v>
      </c>
      <c r="T288" s="65">
        <v>3142626274</v>
      </c>
      <c r="U288" s="65" t="s">
        <v>2698</v>
      </c>
      <c r="V288" s="112">
        <v>24522000</v>
      </c>
      <c r="W288" s="118">
        <f t="shared" si="16"/>
        <v>8174000</v>
      </c>
      <c r="X288" s="118">
        <f t="shared" si="17"/>
        <v>272466.66666666669</v>
      </c>
      <c r="Y288" s="404">
        <v>90</v>
      </c>
      <c r="Z288" s="404">
        <v>3</v>
      </c>
      <c r="AA288" s="56">
        <v>573</v>
      </c>
      <c r="AB288" s="39">
        <v>44916</v>
      </c>
      <c r="AC288" s="98">
        <v>27832400</v>
      </c>
      <c r="AD288" s="451">
        <v>772</v>
      </c>
      <c r="AE288" s="39">
        <v>44925</v>
      </c>
      <c r="AF288" s="98">
        <v>24522000</v>
      </c>
      <c r="AG288" s="414">
        <v>24522000</v>
      </c>
      <c r="AH288" s="112">
        <v>0</v>
      </c>
      <c r="AI288" s="112">
        <v>0</v>
      </c>
      <c r="AJ288" s="82">
        <v>44925</v>
      </c>
      <c r="AK288" s="82">
        <v>44950</v>
      </c>
      <c r="AL288" s="82">
        <v>45039</v>
      </c>
      <c r="AM288" s="136" t="s">
        <v>18</v>
      </c>
      <c r="AN288" s="136" t="s">
        <v>18</v>
      </c>
      <c r="AO288" s="136" t="s">
        <v>18</v>
      </c>
      <c r="AP288" s="54" t="s">
        <v>18</v>
      </c>
      <c r="AQ288" s="54" t="s">
        <v>18</v>
      </c>
      <c r="AR288" s="54" t="s">
        <v>18</v>
      </c>
      <c r="AS288" s="54" t="s">
        <v>18</v>
      </c>
      <c r="AT288" s="54" t="s">
        <v>18</v>
      </c>
      <c r="AU288" s="53" t="s">
        <v>18</v>
      </c>
      <c r="AV288" s="53" t="s">
        <v>18</v>
      </c>
      <c r="AW288" s="53" t="s">
        <v>18</v>
      </c>
      <c r="AX288" s="53" t="s">
        <v>18</v>
      </c>
      <c r="AY288" s="53" t="s">
        <v>18</v>
      </c>
      <c r="AZ288" s="53" t="s">
        <v>18</v>
      </c>
      <c r="BA288" s="53" t="s">
        <v>18</v>
      </c>
      <c r="BB288" s="53" t="s">
        <v>18</v>
      </c>
      <c r="BC288" s="53" t="s">
        <v>18</v>
      </c>
      <c r="BD288" s="53" t="s">
        <v>18</v>
      </c>
      <c r="BE288" s="120"/>
      <c r="BF288" s="120"/>
      <c r="BG288" s="120"/>
      <c r="BH288" s="120"/>
      <c r="BI288" s="33" t="s">
        <v>19</v>
      </c>
      <c r="BJ288" s="33" t="s">
        <v>19</v>
      </c>
      <c r="BK288" s="33" t="s">
        <v>19</v>
      </c>
      <c r="BL288" s="2"/>
      <c r="BM288" s="126">
        <v>0</v>
      </c>
      <c r="BN288" s="56" t="s">
        <v>167</v>
      </c>
      <c r="BO288" s="56" t="s">
        <v>2699</v>
      </c>
      <c r="BP288" s="39">
        <v>45204</v>
      </c>
      <c r="BQ288" s="3" t="s">
        <v>2700</v>
      </c>
      <c r="BR288" s="507"/>
      <c r="BS288" s="2" t="s">
        <v>1906</v>
      </c>
      <c r="BT288" s="2"/>
      <c r="BU288" s="2"/>
      <c r="BV288" s="33"/>
      <c r="BW288" s="33"/>
      <c r="BX288" s="2"/>
      <c r="BY288" s="2">
        <v>1</v>
      </c>
      <c r="BZ288" s="2">
        <v>14</v>
      </c>
      <c r="CA288" s="2">
        <v>14</v>
      </c>
      <c r="CB288" s="2" t="s">
        <v>157</v>
      </c>
      <c r="CC288" s="33" t="s">
        <v>158</v>
      </c>
      <c r="CD288" s="323">
        <v>45039</v>
      </c>
      <c r="CE288" s="578" t="s">
        <v>31</v>
      </c>
    </row>
    <row r="289" spans="1:83">
      <c r="A289" s="571">
        <v>282</v>
      </c>
      <c r="B289" s="520" t="s">
        <v>2692</v>
      </c>
      <c r="C289" s="66" t="s">
        <v>2701</v>
      </c>
      <c r="D289" s="3">
        <v>2022</v>
      </c>
      <c r="E289" s="3" t="s">
        <v>140</v>
      </c>
      <c r="F289" s="65" t="s">
        <v>2702</v>
      </c>
      <c r="G289" s="99" t="s">
        <v>2703</v>
      </c>
      <c r="H289" s="2" t="s">
        <v>1404</v>
      </c>
      <c r="I289" s="2" t="s">
        <v>2704</v>
      </c>
      <c r="J289" s="2" t="s">
        <v>1348</v>
      </c>
      <c r="K289" s="33" t="s">
        <v>146</v>
      </c>
      <c r="L289" s="65" t="s">
        <v>2705</v>
      </c>
      <c r="M289" s="6" t="s">
        <v>2706</v>
      </c>
      <c r="N289" s="3">
        <v>2184</v>
      </c>
      <c r="O289" s="310" t="s">
        <v>149</v>
      </c>
      <c r="P289" s="65">
        <v>830016004</v>
      </c>
      <c r="Q289" s="65" t="s">
        <v>2707</v>
      </c>
      <c r="R289" s="112" t="s">
        <v>1322</v>
      </c>
      <c r="S289" s="65" t="s">
        <v>2708</v>
      </c>
      <c r="T289" s="65">
        <v>2688655</v>
      </c>
      <c r="U289" s="65" t="s">
        <v>2709</v>
      </c>
      <c r="V289" s="112">
        <v>26537000</v>
      </c>
      <c r="W289" s="118">
        <f t="shared" si="16"/>
        <v>13268500</v>
      </c>
      <c r="X289" s="118">
        <f t="shared" si="17"/>
        <v>442283.33333333331</v>
      </c>
      <c r="Y289" s="404">
        <v>60</v>
      </c>
      <c r="Z289" s="404">
        <v>2</v>
      </c>
      <c r="AA289" s="56">
        <v>571</v>
      </c>
      <c r="AB289" s="39">
        <v>44915</v>
      </c>
      <c r="AC289" s="98">
        <v>26842433</v>
      </c>
      <c r="AD289" s="451">
        <v>773</v>
      </c>
      <c r="AE289" s="39">
        <v>44925</v>
      </c>
      <c r="AF289" s="98">
        <v>26537000</v>
      </c>
      <c r="AG289" s="414">
        <v>26537000</v>
      </c>
      <c r="AH289" s="112">
        <v>0</v>
      </c>
      <c r="AI289" s="112">
        <v>0</v>
      </c>
      <c r="AJ289" s="82">
        <v>44925</v>
      </c>
      <c r="AK289" s="82">
        <v>44943</v>
      </c>
      <c r="AL289" s="82">
        <v>45001</v>
      </c>
      <c r="AM289" s="136" t="s">
        <v>18</v>
      </c>
      <c r="AN289" s="136" t="s">
        <v>18</v>
      </c>
      <c r="AO289" s="136" t="s">
        <v>18</v>
      </c>
      <c r="AP289" s="54" t="s">
        <v>18</v>
      </c>
      <c r="AQ289" s="54" t="s">
        <v>18</v>
      </c>
      <c r="AR289" s="54" t="s">
        <v>18</v>
      </c>
      <c r="AS289" s="54" t="s">
        <v>18</v>
      </c>
      <c r="AT289" s="54" t="s">
        <v>18</v>
      </c>
      <c r="AU289" s="53" t="s">
        <v>18</v>
      </c>
      <c r="AV289" s="53" t="s">
        <v>18</v>
      </c>
      <c r="AW289" s="53" t="s">
        <v>18</v>
      </c>
      <c r="AX289" s="53" t="s">
        <v>18</v>
      </c>
      <c r="AY289" s="53" t="s">
        <v>18</v>
      </c>
      <c r="AZ289" s="53" t="s">
        <v>18</v>
      </c>
      <c r="BA289" s="53" t="s">
        <v>18</v>
      </c>
      <c r="BB289" s="53" t="s">
        <v>18</v>
      </c>
      <c r="BC289" s="53" t="s">
        <v>18</v>
      </c>
      <c r="BD289" s="53" t="s">
        <v>18</v>
      </c>
      <c r="BE289" s="120"/>
      <c r="BF289" s="120"/>
      <c r="BG289" s="120"/>
      <c r="BH289" s="120"/>
      <c r="BI289" s="33" t="s">
        <v>19</v>
      </c>
      <c r="BJ289" s="33" t="s">
        <v>19</v>
      </c>
      <c r="BK289" s="33" t="s">
        <v>19</v>
      </c>
      <c r="BL289" s="2"/>
      <c r="BM289" s="126">
        <v>0</v>
      </c>
      <c r="BN289" s="56" t="s">
        <v>167</v>
      </c>
      <c r="BO289" s="56" t="s">
        <v>2710</v>
      </c>
      <c r="BP289" s="39">
        <v>45172</v>
      </c>
      <c r="BQ289" s="3" t="s">
        <v>2711</v>
      </c>
      <c r="BR289" s="639">
        <v>20246520000543.199</v>
      </c>
      <c r="BS289" s="2" t="s">
        <v>1906</v>
      </c>
      <c r="BT289" s="2"/>
      <c r="BU289" s="2"/>
      <c r="BV289" s="33"/>
      <c r="BW289" s="33"/>
      <c r="BX289" s="2"/>
      <c r="BY289" s="2">
        <v>1</v>
      </c>
      <c r="BZ289" s="2">
        <v>39</v>
      </c>
      <c r="CA289" s="2">
        <v>39</v>
      </c>
      <c r="CB289" s="2" t="s">
        <v>157</v>
      </c>
      <c r="CC289" s="33" t="s">
        <v>158</v>
      </c>
      <c r="CD289" s="323">
        <v>45001</v>
      </c>
      <c r="CE289" s="589" t="s">
        <v>2682</v>
      </c>
    </row>
    <row r="290" spans="1:83" ht="24" customHeight="1">
      <c r="A290" s="571">
        <v>283</v>
      </c>
      <c r="B290" s="520" t="s">
        <v>2493</v>
      </c>
      <c r="C290" s="66" t="s">
        <v>2712</v>
      </c>
      <c r="D290" s="2">
        <v>2022</v>
      </c>
      <c r="E290" s="2" t="s">
        <v>140</v>
      </c>
      <c r="F290" s="65" t="s">
        <v>2713</v>
      </c>
      <c r="G290" s="99" t="s">
        <v>2714</v>
      </c>
      <c r="H290" s="1" t="s">
        <v>143</v>
      </c>
      <c r="I290" s="1" t="s">
        <v>210</v>
      </c>
      <c r="J290" s="2" t="s">
        <v>1318</v>
      </c>
      <c r="K290" s="33" t="s">
        <v>146</v>
      </c>
      <c r="L290" s="65" t="s">
        <v>2715</v>
      </c>
      <c r="M290" s="6" t="s">
        <v>2716</v>
      </c>
      <c r="N290" s="3">
        <v>2191</v>
      </c>
      <c r="O290" s="310" t="s">
        <v>149</v>
      </c>
      <c r="P290" s="65">
        <v>900572437</v>
      </c>
      <c r="Q290" s="65" t="s">
        <v>2717</v>
      </c>
      <c r="R290" s="112" t="s">
        <v>1322</v>
      </c>
      <c r="S290" s="2" t="s">
        <v>2718</v>
      </c>
      <c r="T290" s="65">
        <v>3103868518</v>
      </c>
      <c r="U290" s="65" t="s">
        <v>2719</v>
      </c>
      <c r="V290" s="112">
        <v>163495356</v>
      </c>
      <c r="W290" s="118">
        <f t="shared" si="16"/>
        <v>40873839</v>
      </c>
      <c r="X290" s="118">
        <f t="shared" si="17"/>
        <v>1362461.3</v>
      </c>
      <c r="Y290" s="404">
        <v>120</v>
      </c>
      <c r="Z290" s="404">
        <v>4</v>
      </c>
      <c r="AA290" s="56">
        <v>557</v>
      </c>
      <c r="AB290" s="39">
        <v>44907</v>
      </c>
      <c r="AC290" s="98">
        <v>177183233</v>
      </c>
      <c r="AD290" s="451">
        <v>775</v>
      </c>
      <c r="AE290" s="39">
        <v>44925</v>
      </c>
      <c r="AF290" s="98">
        <v>163495356</v>
      </c>
      <c r="AG290" s="414">
        <v>163495356</v>
      </c>
      <c r="AH290" s="112">
        <v>0</v>
      </c>
      <c r="AI290" s="112">
        <v>0</v>
      </c>
      <c r="AJ290" s="82">
        <v>44925</v>
      </c>
      <c r="AK290" s="82">
        <v>44979</v>
      </c>
      <c r="AL290" s="82">
        <v>45098</v>
      </c>
      <c r="AM290" s="136">
        <v>1</v>
      </c>
      <c r="AN290" s="136" t="s">
        <v>2720</v>
      </c>
      <c r="AO290" s="387">
        <v>45098</v>
      </c>
      <c r="AP290" s="54" t="s">
        <v>18</v>
      </c>
      <c r="AQ290" s="54" t="s">
        <v>18</v>
      </c>
      <c r="AR290" s="54" t="s">
        <v>18</v>
      </c>
      <c r="AS290" s="54" t="s">
        <v>18</v>
      </c>
      <c r="AT290" s="54" t="s">
        <v>18</v>
      </c>
      <c r="AU290" s="53" t="s">
        <v>18</v>
      </c>
      <c r="AV290" s="53" t="s">
        <v>18</v>
      </c>
      <c r="AW290" s="53" t="s">
        <v>18</v>
      </c>
      <c r="AX290" s="53" t="s">
        <v>18</v>
      </c>
      <c r="AY290" s="53" t="s">
        <v>18</v>
      </c>
      <c r="AZ290" s="53" t="s">
        <v>18</v>
      </c>
      <c r="BA290" s="53" t="s">
        <v>18</v>
      </c>
      <c r="BB290" s="53" t="s">
        <v>18</v>
      </c>
      <c r="BC290" s="53" t="s">
        <v>18</v>
      </c>
      <c r="BD290" s="53" t="s">
        <v>18</v>
      </c>
      <c r="BE290" s="120">
        <v>1</v>
      </c>
      <c r="BF290" s="355">
        <v>45098</v>
      </c>
      <c r="BG290" s="120"/>
      <c r="BH290" s="120"/>
      <c r="BI290" s="33" t="s">
        <v>19</v>
      </c>
      <c r="BJ290" s="33" t="s">
        <v>19</v>
      </c>
      <c r="BK290" s="33" t="s">
        <v>19</v>
      </c>
      <c r="BL290" s="2"/>
      <c r="BM290" s="126">
        <v>0</v>
      </c>
      <c r="BN290" s="56" t="s">
        <v>167</v>
      </c>
      <c r="BO290" s="56" t="s">
        <v>2721</v>
      </c>
      <c r="BP290" s="39">
        <v>45202</v>
      </c>
      <c r="BQ290" s="496" t="s">
        <v>2722</v>
      </c>
      <c r="BR290" s="641" t="s">
        <v>2723</v>
      </c>
      <c r="BS290" s="2" t="s">
        <v>2724</v>
      </c>
      <c r="BT290" s="2"/>
      <c r="BU290" s="2"/>
      <c r="BV290" s="33"/>
      <c r="BW290" s="33"/>
      <c r="BX290" s="2"/>
      <c r="BY290" s="2">
        <v>1</v>
      </c>
      <c r="BZ290" s="2">
        <v>96</v>
      </c>
      <c r="CA290" s="2">
        <v>96</v>
      </c>
      <c r="CB290" s="2" t="s">
        <v>157</v>
      </c>
      <c r="CC290" s="33" t="s">
        <v>158</v>
      </c>
      <c r="CD290" s="323">
        <v>45290</v>
      </c>
      <c r="CE290" s="574" t="s">
        <v>2725</v>
      </c>
    </row>
    <row r="291" spans="1:83" ht="24">
      <c r="A291" s="571">
        <v>284</v>
      </c>
      <c r="B291" s="520" t="s">
        <v>2692</v>
      </c>
      <c r="C291" s="66" t="s">
        <v>2726</v>
      </c>
      <c r="D291" s="2">
        <v>2022</v>
      </c>
      <c r="E291" s="2" t="s">
        <v>140</v>
      </c>
      <c r="F291" s="65" t="s">
        <v>2727</v>
      </c>
      <c r="G291" s="99" t="s">
        <v>2728</v>
      </c>
      <c r="H291" s="1" t="s">
        <v>2086</v>
      </c>
      <c r="I291" s="1" t="s">
        <v>2086</v>
      </c>
      <c r="J291" s="2" t="s">
        <v>1318</v>
      </c>
      <c r="K291" s="33" t="s">
        <v>146</v>
      </c>
      <c r="L291" s="65" t="s">
        <v>2729</v>
      </c>
      <c r="M291" s="2" t="s">
        <v>2730</v>
      </c>
      <c r="N291" s="3">
        <v>2183</v>
      </c>
      <c r="O291" s="310" t="s">
        <v>149</v>
      </c>
      <c r="P291" s="65">
        <v>900004535</v>
      </c>
      <c r="Q291" s="65" t="s">
        <v>2482</v>
      </c>
      <c r="R291" s="112" t="s">
        <v>1322</v>
      </c>
      <c r="S291" s="65" t="s">
        <v>2594</v>
      </c>
      <c r="T291" s="65">
        <v>30308848</v>
      </c>
      <c r="U291" s="65" t="s">
        <v>2484</v>
      </c>
      <c r="V291" s="112">
        <v>135516109</v>
      </c>
      <c r="W291" s="118">
        <f t="shared" si="16"/>
        <v>67758054.5</v>
      </c>
      <c r="X291" s="118">
        <f t="shared" si="17"/>
        <v>2258601.8166666669</v>
      </c>
      <c r="Y291" s="404">
        <v>60</v>
      </c>
      <c r="Z291" s="404">
        <v>2</v>
      </c>
      <c r="AA291" s="56">
        <v>555</v>
      </c>
      <c r="AB291" s="39">
        <v>44907</v>
      </c>
      <c r="AC291" s="98">
        <v>146996649</v>
      </c>
      <c r="AD291" s="451">
        <v>777</v>
      </c>
      <c r="AE291" s="39">
        <v>44925</v>
      </c>
      <c r="AF291" s="98">
        <v>138516109</v>
      </c>
      <c r="AG291" s="414">
        <v>138516109</v>
      </c>
      <c r="AH291" s="112">
        <v>0</v>
      </c>
      <c r="AI291" s="112">
        <v>0</v>
      </c>
      <c r="AJ291" s="82">
        <v>45290</v>
      </c>
      <c r="AK291" s="82">
        <v>44950</v>
      </c>
      <c r="AL291" s="82">
        <v>45008</v>
      </c>
      <c r="AM291" s="136" t="s">
        <v>18</v>
      </c>
      <c r="AN291" s="136" t="s">
        <v>18</v>
      </c>
      <c r="AO291" s="136" t="s">
        <v>18</v>
      </c>
      <c r="AP291" s="54" t="s">
        <v>18</v>
      </c>
      <c r="AQ291" s="54" t="s">
        <v>18</v>
      </c>
      <c r="AR291" s="54" t="s">
        <v>18</v>
      </c>
      <c r="AS291" s="54" t="s">
        <v>18</v>
      </c>
      <c r="AT291" s="54" t="s">
        <v>18</v>
      </c>
      <c r="AU291" s="53" t="s">
        <v>18</v>
      </c>
      <c r="AV291" s="53" t="s">
        <v>18</v>
      </c>
      <c r="AW291" s="53" t="s">
        <v>18</v>
      </c>
      <c r="AX291" s="53" t="s">
        <v>18</v>
      </c>
      <c r="AY291" s="53" t="s">
        <v>18</v>
      </c>
      <c r="AZ291" s="53" t="s">
        <v>18</v>
      </c>
      <c r="BA291" s="53" t="s">
        <v>18</v>
      </c>
      <c r="BB291" s="53" t="s">
        <v>18</v>
      </c>
      <c r="BC291" s="53" t="s">
        <v>18</v>
      </c>
      <c r="BD291" s="53" t="s">
        <v>18</v>
      </c>
      <c r="BE291" s="120"/>
      <c r="BF291" s="120"/>
      <c r="BG291" s="120"/>
      <c r="BH291" s="120"/>
      <c r="BI291" s="33" t="s">
        <v>19</v>
      </c>
      <c r="BJ291" s="33" t="s">
        <v>19</v>
      </c>
      <c r="BK291" s="33" t="s">
        <v>19</v>
      </c>
      <c r="BL291" s="2"/>
      <c r="BM291" s="126">
        <v>0</v>
      </c>
      <c r="BN291" s="56" t="s">
        <v>167</v>
      </c>
      <c r="BO291" s="56" t="s">
        <v>2731</v>
      </c>
      <c r="BP291" s="39">
        <v>45012</v>
      </c>
      <c r="BQ291" s="496" t="s">
        <v>2732</v>
      </c>
      <c r="BR291" s="639">
        <v>20236520008733</v>
      </c>
      <c r="BS291" s="2" t="s">
        <v>2724</v>
      </c>
      <c r="BT291" s="2"/>
      <c r="BU291" s="2"/>
      <c r="BV291" s="33"/>
      <c r="BW291" s="33"/>
      <c r="BX291" s="2"/>
      <c r="BY291" s="2">
        <v>1</v>
      </c>
      <c r="BZ291" s="2">
        <v>93</v>
      </c>
      <c r="CA291" s="2">
        <v>93</v>
      </c>
      <c r="CB291" s="2" t="s">
        <v>157</v>
      </c>
      <c r="CC291" s="33" t="s">
        <v>158</v>
      </c>
      <c r="CD291" s="323">
        <v>45008</v>
      </c>
      <c r="CE291" s="589" t="s">
        <v>2733</v>
      </c>
    </row>
    <row r="292" spans="1:83">
      <c r="A292" s="571">
        <v>285</v>
      </c>
      <c r="B292" s="521" t="s">
        <v>2036</v>
      </c>
      <c r="C292" s="134" t="s">
        <v>2036</v>
      </c>
      <c r="D292" s="134" t="s">
        <v>2036</v>
      </c>
      <c r="E292" s="134" t="s">
        <v>2036</v>
      </c>
      <c r="F292" s="134" t="s">
        <v>2036</v>
      </c>
      <c r="G292" s="134" t="s">
        <v>2036</v>
      </c>
      <c r="H292" s="134" t="s">
        <v>2036</v>
      </c>
      <c r="I292" s="134"/>
      <c r="J292" s="134" t="s">
        <v>2036</v>
      </c>
      <c r="K292" s="134" t="s">
        <v>2036</v>
      </c>
      <c r="L292" s="134" t="s">
        <v>2036</v>
      </c>
      <c r="M292" s="134" t="s">
        <v>2036</v>
      </c>
      <c r="N292" s="134" t="s">
        <v>2036</v>
      </c>
      <c r="O292" s="134"/>
      <c r="P292" s="134" t="s">
        <v>2036</v>
      </c>
      <c r="Q292" s="134" t="s">
        <v>2036</v>
      </c>
      <c r="R292" s="134" t="s">
        <v>2036</v>
      </c>
      <c r="S292" s="134" t="s">
        <v>2036</v>
      </c>
      <c r="T292" s="134" t="s">
        <v>2036</v>
      </c>
      <c r="U292" s="134" t="s">
        <v>2036</v>
      </c>
      <c r="V292" s="134" t="s">
        <v>2036</v>
      </c>
      <c r="W292" s="134" t="s">
        <v>2036</v>
      </c>
      <c r="X292" s="134" t="s">
        <v>2036</v>
      </c>
      <c r="Y292" s="134" t="s">
        <v>2036</v>
      </c>
      <c r="Z292" s="134" t="s">
        <v>2036</v>
      </c>
      <c r="AA292" s="134" t="s">
        <v>2036</v>
      </c>
      <c r="AB292" s="134" t="s">
        <v>2036</v>
      </c>
      <c r="AC292" s="420"/>
      <c r="AD292" s="459" t="s">
        <v>2036</v>
      </c>
      <c r="AE292" s="134" t="s">
        <v>2036</v>
      </c>
      <c r="AF292" s="134" t="s">
        <v>2036</v>
      </c>
      <c r="AG292" s="134" t="s">
        <v>2036</v>
      </c>
      <c r="AH292" s="420"/>
      <c r="AI292" s="420"/>
      <c r="AJ292" s="134" t="s">
        <v>2036</v>
      </c>
      <c r="AK292" s="124" t="s">
        <v>2036</v>
      </c>
      <c r="AL292" s="124" t="s">
        <v>2036</v>
      </c>
      <c r="AM292" s="143" t="s">
        <v>2036</v>
      </c>
      <c r="AN292" s="143" t="s">
        <v>2036</v>
      </c>
      <c r="AO292" s="143" t="s">
        <v>2036</v>
      </c>
      <c r="AP292" s="143" t="s">
        <v>2036</v>
      </c>
      <c r="AQ292" s="143" t="s">
        <v>2036</v>
      </c>
      <c r="AR292" s="143" t="s">
        <v>2036</v>
      </c>
      <c r="AS292" s="143" t="s">
        <v>2036</v>
      </c>
      <c r="AT292" s="143" t="s">
        <v>2036</v>
      </c>
      <c r="AU292" s="143" t="s">
        <v>2036</v>
      </c>
      <c r="AV292" s="143" t="s">
        <v>2036</v>
      </c>
      <c r="AW292" s="143" t="s">
        <v>2036</v>
      </c>
      <c r="AX292" s="143" t="s">
        <v>2036</v>
      </c>
      <c r="AY292" s="143" t="s">
        <v>2036</v>
      </c>
      <c r="AZ292" s="143" t="s">
        <v>2036</v>
      </c>
      <c r="BA292" s="143" t="s">
        <v>2036</v>
      </c>
      <c r="BB292" s="143" t="s">
        <v>2036</v>
      </c>
      <c r="BC292" s="143" t="s">
        <v>2036</v>
      </c>
      <c r="BD292" s="143" t="s">
        <v>2036</v>
      </c>
      <c r="BE292" s="134" t="s">
        <v>2036</v>
      </c>
      <c r="BF292" s="134" t="s">
        <v>2036</v>
      </c>
      <c r="BG292" s="134" t="s">
        <v>2036</v>
      </c>
      <c r="BH292" s="134" t="s">
        <v>2036</v>
      </c>
      <c r="BI292" s="134" t="s">
        <v>2036</v>
      </c>
      <c r="BJ292" s="134" t="s">
        <v>2036</v>
      </c>
      <c r="BK292" s="134" t="s">
        <v>2036</v>
      </c>
      <c r="BL292" s="134" t="s">
        <v>2036</v>
      </c>
      <c r="BM292" s="134" t="s">
        <v>2036</v>
      </c>
      <c r="BN292" s="134" t="s">
        <v>2036</v>
      </c>
      <c r="BO292" s="134" t="s">
        <v>2036</v>
      </c>
      <c r="BP292" s="134" t="s">
        <v>2036</v>
      </c>
      <c r="BQ292" s="134" t="s">
        <v>2036</v>
      </c>
      <c r="BR292" s="506"/>
      <c r="BS292" s="134" t="s">
        <v>2734</v>
      </c>
      <c r="BT292" s="134" t="s">
        <v>2036</v>
      </c>
      <c r="BU292" s="134"/>
      <c r="BV292" s="134"/>
      <c r="BW292" s="134"/>
      <c r="BX292" s="134"/>
      <c r="BY292" s="134" t="s">
        <v>2036</v>
      </c>
      <c r="BZ292" s="134" t="s">
        <v>2036</v>
      </c>
      <c r="CA292" s="134"/>
      <c r="CB292" s="134" t="s">
        <v>2036</v>
      </c>
      <c r="CC292" s="134" t="s">
        <v>2036</v>
      </c>
      <c r="CD292" s="134" t="s">
        <v>2036</v>
      </c>
      <c r="CE292" s="288"/>
    </row>
    <row r="293" spans="1:83">
      <c r="A293" s="571">
        <v>286</v>
      </c>
      <c r="B293" s="520" t="s">
        <v>2692</v>
      </c>
      <c r="C293" s="65" t="s">
        <v>2735</v>
      </c>
      <c r="D293" s="2">
        <v>2022</v>
      </c>
      <c r="E293" s="2" t="s">
        <v>140</v>
      </c>
      <c r="F293" s="65" t="s">
        <v>2736</v>
      </c>
      <c r="G293" s="365" t="s">
        <v>2737</v>
      </c>
      <c r="H293" s="1" t="s">
        <v>143</v>
      </c>
      <c r="I293" s="1" t="s">
        <v>144</v>
      </c>
      <c r="J293" s="33" t="s">
        <v>145</v>
      </c>
      <c r="K293" s="33" t="s">
        <v>146</v>
      </c>
      <c r="L293" s="65" t="s">
        <v>2738</v>
      </c>
      <c r="M293" s="2" t="s">
        <v>2739</v>
      </c>
      <c r="N293" s="3">
        <v>2198</v>
      </c>
      <c r="O293" s="310" t="s">
        <v>149</v>
      </c>
      <c r="P293" s="65">
        <v>1013633783</v>
      </c>
      <c r="Q293" s="65" t="s">
        <v>2740</v>
      </c>
      <c r="R293" s="144" t="s">
        <v>150</v>
      </c>
      <c r="S293" s="65" t="s">
        <v>2741</v>
      </c>
      <c r="T293" s="65">
        <v>3142351223</v>
      </c>
      <c r="U293" s="65" t="s">
        <v>2742</v>
      </c>
      <c r="V293" s="112">
        <v>9030000</v>
      </c>
      <c r="W293" s="118">
        <f>(V293/Z293)</f>
        <v>4515000</v>
      </c>
      <c r="X293" s="118">
        <f>(V293/Y293)</f>
        <v>150500</v>
      </c>
      <c r="Y293" s="404">
        <v>60</v>
      </c>
      <c r="Z293" s="404">
        <v>2</v>
      </c>
      <c r="AA293" s="56">
        <v>569</v>
      </c>
      <c r="AB293" s="39">
        <v>45276</v>
      </c>
      <c r="AC293" s="98">
        <v>22575000</v>
      </c>
      <c r="AD293" s="451">
        <v>770</v>
      </c>
      <c r="AE293" s="39">
        <v>45290</v>
      </c>
      <c r="AF293" s="98">
        <v>9030000</v>
      </c>
      <c r="AG293" s="414">
        <v>9030000</v>
      </c>
      <c r="AH293" s="112">
        <v>85</v>
      </c>
      <c r="AI293" s="112">
        <v>85</v>
      </c>
      <c r="AJ293" s="82">
        <v>45290</v>
      </c>
      <c r="AK293" s="82">
        <v>44936</v>
      </c>
      <c r="AL293" s="82">
        <v>44994</v>
      </c>
      <c r="AM293" s="136" t="s">
        <v>18</v>
      </c>
      <c r="AN293" s="136" t="s">
        <v>18</v>
      </c>
      <c r="AO293" s="136" t="s">
        <v>18</v>
      </c>
      <c r="AP293" s="54">
        <v>1</v>
      </c>
      <c r="AQ293" s="54" t="s">
        <v>2743</v>
      </c>
      <c r="AR293" s="54" t="s">
        <v>2744</v>
      </c>
      <c r="AS293" s="396">
        <v>44943</v>
      </c>
      <c r="AT293" s="54" t="s">
        <v>2745</v>
      </c>
      <c r="AU293" s="53" t="s">
        <v>18</v>
      </c>
      <c r="AV293" s="53" t="s">
        <v>18</v>
      </c>
      <c r="AW293" s="53" t="s">
        <v>18</v>
      </c>
      <c r="AX293" s="53" t="s">
        <v>18</v>
      </c>
      <c r="AY293" s="53" t="s">
        <v>18</v>
      </c>
      <c r="AZ293" s="53" t="s">
        <v>18</v>
      </c>
      <c r="BA293" s="53" t="s">
        <v>18</v>
      </c>
      <c r="BB293" s="53" t="s">
        <v>18</v>
      </c>
      <c r="BC293" s="53" t="s">
        <v>18</v>
      </c>
      <c r="BD293" s="53" t="s">
        <v>18</v>
      </c>
      <c r="BE293" s="120"/>
      <c r="BF293" s="120"/>
      <c r="BG293" s="120"/>
      <c r="BH293" s="120"/>
      <c r="BI293" s="33" t="s">
        <v>19</v>
      </c>
      <c r="BJ293" s="33" t="s">
        <v>19</v>
      </c>
      <c r="BK293" s="33" t="s">
        <v>19</v>
      </c>
      <c r="BL293" s="2"/>
      <c r="BM293" s="126">
        <v>0</v>
      </c>
      <c r="BN293" s="36" t="s">
        <v>203</v>
      </c>
      <c r="BO293" s="56" t="s">
        <v>2746</v>
      </c>
      <c r="BP293" s="39">
        <v>45219</v>
      </c>
      <c r="BQ293" s="134"/>
      <c r="BR293" s="506"/>
      <c r="BS293" s="2" t="s">
        <v>2214</v>
      </c>
      <c r="BT293" s="2"/>
      <c r="BU293" s="2"/>
      <c r="BV293" s="33"/>
      <c r="BW293" s="33"/>
      <c r="BX293" s="2"/>
      <c r="BY293" s="2">
        <v>1</v>
      </c>
      <c r="BZ293" s="2">
        <v>1</v>
      </c>
      <c r="CA293" s="2">
        <v>1</v>
      </c>
      <c r="CB293" s="2" t="s">
        <v>157</v>
      </c>
      <c r="CC293" s="33" t="s">
        <v>158</v>
      </c>
      <c r="CD293" s="323">
        <v>44994</v>
      </c>
      <c r="CE293" s="578" t="s">
        <v>31</v>
      </c>
    </row>
    <row r="294" spans="1:83">
      <c r="A294" s="590">
        <v>287</v>
      </c>
      <c r="B294" s="591" t="s">
        <v>2692</v>
      </c>
      <c r="C294" s="150" t="s">
        <v>2747</v>
      </c>
      <c r="D294" s="146">
        <v>2022</v>
      </c>
      <c r="E294" s="146" t="s">
        <v>140</v>
      </c>
      <c r="F294" s="150" t="s">
        <v>2748</v>
      </c>
      <c r="G294" s="592" t="s">
        <v>2749</v>
      </c>
      <c r="H294" s="593" t="s">
        <v>143</v>
      </c>
      <c r="I294" s="593" t="s">
        <v>210</v>
      </c>
      <c r="J294" s="163" t="s">
        <v>145</v>
      </c>
      <c r="K294" s="163" t="s">
        <v>146</v>
      </c>
      <c r="L294" s="150" t="s">
        <v>2750</v>
      </c>
      <c r="M294" s="146" t="s">
        <v>243</v>
      </c>
      <c r="N294" s="149">
        <v>2198</v>
      </c>
      <c r="O294" s="594" t="s">
        <v>149</v>
      </c>
      <c r="P294" s="150">
        <v>80050747</v>
      </c>
      <c r="Q294" s="595" t="s">
        <v>2751</v>
      </c>
      <c r="R294" s="595" t="s">
        <v>150</v>
      </c>
      <c r="S294" s="150" t="s">
        <v>2752</v>
      </c>
      <c r="T294" s="150">
        <v>4080731</v>
      </c>
      <c r="U294" s="150" t="s">
        <v>2753</v>
      </c>
      <c r="V294" s="151">
        <v>13950000</v>
      </c>
      <c r="W294" s="153">
        <f>(V294/Z294)</f>
        <v>2790000</v>
      </c>
      <c r="X294" s="153">
        <f>(V294/Y294)</f>
        <v>93000</v>
      </c>
      <c r="Y294" s="596">
        <v>150</v>
      </c>
      <c r="Z294" s="596">
        <v>5</v>
      </c>
      <c r="AA294" s="155">
        <v>581</v>
      </c>
      <c r="AB294" s="157">
        <v>45290</v>
      </c>
      <c r="AC294" s="156">
        <v>13950000</v>
      </c>
      <c r="AD294" s="463">
        <v>778</v>
      </c>
      <c r="AE294" s="157">
        <v>44925</v>
      </c>
      <c r="AF294" s="156">
        <v>13950000</v>
      </c>
      <c r="AG294" s="597">
        <v>13950000</v>
      </c>
      <c r="AH294" s="151">
        <v>100</v>
      </c>
      <c r="AI294" s="151">
        <v>100</v>
      </c>
      <c r="AJ294" s="159">
        <v>45290</v>
      </c>
      <c r="AK294" s="159">
        <v>44936</v>
      </c>
      <c r="AL294" s="159">
        <v>45086</v>
      </c>
      <c r="AM294" s="598" t="s">
        <v>18</v>
      </c>
      <c r="AN294" s="598" t="s">
        <v>18</v>
      </c>
      <c r="AO294" s="598" t="s">
        <v>18</v>
      </c>
      <c r="AP294" s="599" t="s">
        <v>18</v>
      </c>
      <c r="AQ294" s="599" t="s">
        <v>18</v>
      </c>
      <c r="AR294" s="599" t="s">
        <v>18</v>
      </c>
      <c r="AS294" s="599" t="s">
        <v>18</v>
      </c>
      <c r="AT294" s="599" t="s">
        <v>18</v>
      </c>
      <c r="AU294" s="600" t="s">
        <v>18</v>
      </c>
      <c r="AV294" s="600" t="s">
        <v>18</v>
      </c>
      <c r="AW294" s="600" t="s">
        <v>18</v>
      </c>
      <c r="AX294" s="600" t="s">
        <v>18</v>
      </c>
      <c r="AY294" s="600" t="s">
        <v>18</v>
      </c>
      <c r="AZ294" s="600" t="s">
        <v>18</v>
      </c>
      <c r="BA294" s="600" t="s">
        <v>18</v>
      </c>
      <c r="BB294" s="600" t="s">
        <v>18</v>
      </c>
      <c r="BC294" s="600" t="s">
        <v>18</v>
      </c>
      <c r="BD294" s="600" t="s">
        <v>18</v>
      </c>
      <c r="BE294" s="161"/>
      <c r="BF294" s="161"/>
      <c r="BG294" s="161"/>
      <c r="BH294" s="161"/>
      <c r="BI294" s="163" t="s">
        <v>19</v>
      </c>
      <c r="BJ294" s="163" t="s">
        <v>19</v>
      </c>
      <c r="BK294" s="163" t="s">
        <v>19</v>
      </c>
      <c r="BL294" s="146"/>
      <c r="BM294" s="601">
        <v>0</v>
      </c>
      <c r="BN294" s="155" t="s">
        <v>167</v>
      </c>
      <c r="BO294" s="155" t="s">
        <v>2754</v>
      </c>
      <c r="BP294" s="157">
        <v>45270</v>
      </c>
      <c r="BQ294" s="149" t="s">
        <v>770</v>
      </c>
      <c r="BR294" s="602"/>
      <c r="BS294" s="146" t="s">
        <v>2734</v>
      </c>
      <c r="BT294" s="146"/>
      <c r="BU294" s="146"/>
      <c r="BV294" s="163"/>
      <c r="BW294" s="163"/>
      <c r="BX294" s="146"/>
      <c r="BY294" s="146">
        <v>1</v>
      </c>
      <c r="BZ294" s="146">
        <v>1</v>
      </c>
      <c r="CA294" s="146">
        <v>1</v>
      </c>
      <c r="CB294" s="146" t="s">
        <v>157</v>
      </c>
      <c r="CC294" s="163" t="s">
        <v>158</v>
      </c>
      <c r="CD294" s="603">
        <v>45086</v>
      </c>
      <c r="CE294" s="604" t="s">
        <v>31</v>
      </c>
    </row>
    <row r="295" spans="1:83">
      <c r="A295" s="165"/>
      <c r="B295" s="166"/>
      <c r="C295" s="57"/>
      <c r="D295" s="62"/>
      <c r="E295" s="62"/>
      <c r="F295" s="57"/>
      <c r="G295" s="167"/>
      <c r="H295" s="13"/>
      <c r="I295" s="168"/>
      <c r="J295" s="89"/>
      <c r="K295" s="89"/>
      <c r="L295" s="57"/>
      <c r="M295" s="125"/>
      <c r="N295" s="125"/>
      <c r="O295" s="115"/>
      <c r="P295" s="57"/>
      <c r="Q295" s="57">
        <v>0</v>
      </c>
      <c r="R295" s="137"/>
      <c r="S295" s="110"/>
      <c r="T295" s="110"/>
      <c r="U295" s="110"/>
      <c r="V295" s="169"/>
      <c r="W295" s="170"/>
      <c r="X295" s="171"/>
      <c r="Y295" s="101"/>
      <c r="Z295" s="172"/>
      <c r="AA295" s="58"/>
      <c r="AB295" s="106"/>
      <c r="AC295" s="80"/>
      <c r="AD295" s="460"/>
      <c r="AE295" s="58"/>
      <c r="AF295" s="80"/>
      <c r="AG295" s="173"/>
      <c r="AH295" s="169"/>
      <c r="AI295" s="174"/>
      <c r="AJ295" s="138"/>
      <c r="AK295" s="138"/>
      <c r="AL295" s="102"/>
      <c r="AM295" s="62"/>
      <c r="AN295" s="62"/>
      <c r="AO295" s="62"/>
      <c r="AP295" s="175"/>
      <c r="AQ295" s="62"/>
      <c r="AR295" s="62"/>
      <c r="AS295" s="62"/>
      <c r="AT295" s="176"/>
      <c r="AU295" s="62"/>
      <c r="AV295" s="62"/>
      <c r="AW295" s="62"/>
      <c r="AX295" s="62"/>
      <c r="AY295" s="62"/>
      <c r="AZ295" s="62"/>
      <c r="BA295" s="62"/>
      <c r="BB295" s="62"/>
      <c r="BC295" s="62"/>
      <c r="BD295" s="62"/>
      <c r="BE295" s="177"/>
      <c r="BF295" s="89"/>
      <c r="BG295" s="89"/>
      <c r="BH295" s="178"/>
      <c r="BI295" s="89"/>
      <c r="BJ295" s="89"/>
      <c r="BK295" s="89"/>
      <c r="BL295" s="104"/>
      <c r="BM295" s="179"/>
      <c r="BN295" s="58"/>
      <c r="BO295" s="58"/>
      <c r="BP295" s="106"/>
      <c r="BQ295" s="115"/>
      <c r="BR295" s="510"/>
      <c r="BS295" s="62"/>
      <c r="BT295" s="62"/>
      <c r="BU295" s="62"/>
      <c r="BV295" s="89"/>
      <c r="BW295" s="89"/>
      <c r="BX295" s="62"/>
      <c r="BY295" s="62"/>
      <c r="BZ295" s="62"/>
      <c r="CA295" s="62"/>
      <c r="CB295" s="62"/>
      <c r="CC295" s="89"/>
      <c r="CD295" s="180"/>
      <c r="CE295" s="181"/>
    </row>
    <row r="296" spans="1:83">
      <c r="A296" s="182" t="s">
        <v>2755</v>
      </c>
      <c r="B296" s="183"/>
      <c r="C296" s="19" t="s">
        <v>2756</v>
      </c>
      <c r="D296" s="184">
        <v>2022</v>
      </c>
      <c r="E296" s="184" t="s">
        <v>140</v>
      </c>
      <c r="F296" s="185" t="s">
        <v>2757</v>
      </c>
      <c r="G296" s="186" t="s">
        <v>2758</v>
      </c>
      <c r="H296" s="187" t="s">
        <v>2759</v>
      </c>
      <c r="I296" s="184" t="s">
        <v>2760</v>
      </c>
      <c r="J296" s="188" t="s">
        <v>2759</v>
      </c>
      <c r="K296" s="23" t="s">
        <v>146</v>
      </c>
      <c r="L296" s="189" t="s">
        <v>2761</v>
      </c>
      <c r="M296" s="184" t="s">
        <v>1481</v>
      </c>
      <c r="N296" s="187">
        <v>2191</v>
      </c>
      <c r="O296" s="534" t="s">
        <v>149</v>
      </c>
      <c r="P296" s="185">
        <v>800091076</v>
      </c>
      <c r="Q296" s="185" t="s">
        <v>2762</v>
      </c>
      <c r="R296" s="190" t="s">
        <v>1322</v>
      </c>
      <c r="S296" s="184"/>
      <c r="T296" s="185">
        <v>4889000</v>
      </c>
      <c r="U296" s="185" t="s">
        <v>2763</v>
      </c>
      <c r="V296" s="191">
        <v>610600000</v>
      </c>
      <c r="W296" s="22">
        <f>(V296/Z296)</f>
        <v>67844444.444444448</v>
      </c>
      <c r="X296" s="192">
        <f>(V296/Y296)</f>
        <v>2261481.4814814813</v>
      </c>
      <c r="Y296" s="193">
        <v>270</v>
      </c>
      <c r="Z296" s="194">
        <v>9</v>
      </c>
      <c r="AA296" s="195">
        <v>467</v>
      </c>
      <c r="AB296" s="309">
        <v>44834</v>
      </c>
      <c r="AC296" s="196">
        <v>290600000</v>
      </c>
      <c r="AD296" s="461">
        <v>621</v>
      </c>
      <c r="AE296" s="309">
        <v>45212</v>
      </c>
      <c r="AF296" s="197">
        <v>290600000</v>
      </c>
      <c r="AG296" s="198">
        <v>610600000</v>
      </c>
      <c r="AH296" s="199">
        <v>0</v>
      </c>
      <c r="AI296" s="200">
        <v>0</v>
      </c>
      <c r="AJ296" s="489">
        <v>45290</v>
      </c>
      <c r="AK296" s="202">
        <v>44936</v>
      </c>
      <c r="AL296" s="202">
        <v>45086</v>
      </c>
      <c r="AM296" s="203" t="s">
        <v>18</v>
      </c>
      <c r="AN296" s="204" t="s">
        <v>18</v>
      </c>
      <c r="AO296" s="205" t="s">
        <v>18</v>
      </c>
      <c r="AP296" s="206" t="s">
        <v>18</v>
      </c>
      <c r="AQ296" s="207" t="s">
        <v>18</v>
      </c>
      <c r="AR296" s="207"/>
      <c r="AS296" s="207" t="s">
        <v>18</v>
      </c>
      <c r="AT296" s="208" t="s">
        <v>18</v>
      </c>
      <c r="AU296" s="209" t="s">
        <v>18</v>
      </c>
      <c r="AV296" s="210" t="s">
        <v>18</v>
      </c>
      <c r="AW296" s="210" t="s">
        <v>18</v>
      </c>
      <c r="AX296" s="210" t="s">
        <v>18</v>
      </c>
      <c r="AY296" s="210" t="s">
        <v>18</v>
      </c>
      <c r="AZ296" s="210" t="s">
        <v>18</v>
      </c>
      <c r="BA296" s="210" t="s">
        <v>18</v>
      </c>
      <c r="BB296" s="210" t="s">
        <v>18</v>
      </c>
      <c r="BC296" s="210" t="s">
        <v>18</v>
      </c>
      <c r="BD296" s="211" t="s">
        <v>18</v>
      </c>
      <c r="BE296" s="212"/>
      <c r="BF296" s="213"/>
      <c r="BG296" s="213"/>
      <c r="BH296" s="214"/>
      <c r="BI296" s="215" t="s">
        <v>19</v>
      </c>
      <c r="BJ296" s="23" t="s">
        <v>19</v>
      </c>
      <c r="BK296" s="184" t="s">
        <v>29</v>
      </c>
      <c r="BL296" s="184"/>
      <c r="BM296" s="216">
        <v>0</v>
      </c>
      <c r="BN296" s="195" t="s">
        <v>167</v>
      </c>
      <c r="BO296" s="195" t="s">
        <v>2764</v>
      </c>
      <c r="BP296" s="309">
        <v>45270</v>
      </c>
      <c r="BQ296" s="184" t="s">
        <v>2765</v>
      </c>
      <c r="BR296" s="535">
        <v>20246520000193</v>
      </c>
      <c r="BS296" s="184"/>
      <c r="BT296" s="184"/>
      <c r="BU296" s="184"/>
      <c r="BV296" s="23"/>
      <c r="BW296" s="23"/>
      <c r="BX296" s="184"/>
      <c r="BY296" s="184">
        <v>1</v>
      </c>
      <c r="BZ296" s="187">
        <v>1</v>
      </c>
      <c r="CA296" s="217">
        <v>1</v>
      </c>
      <c r="CB296" s="218" t="s">
        <v>157</v>
      </c>
      <c r="CC296" s="23" t="s">
        <v>158</v>
      </c>
      <c r="CD296" s="219">
        <v>45119</v>
      </c>
      <c r="CE296" s="536" t="s">
        <v>2766</v>
      </c>
    </row>
    <row r="297" spans="1:83">
      <c r="A297" s="220" t="s">
        <v>2767</v>
      </c>
      <c r="B297" s="221"/>
      <c r="C297" s="24" t="s">
        <v>2768</v>
      </c>
      <c r="D297" s="2">
        <v>2022</v>
      </c>
      <c r="E297" s="3" t="s">
        <v>2769</v>
      </c>
      <c r="F297" s="65" t="s">
        <v>2535</v>
      </c>
      <c r="G297" s="494" t="s">
        <v>2770</v>
      </c>
      <c r="H297" s="84" t="s">
        <v>2759</v>
      </c>
      <c r="I297" s="2" t="s">
        <v>2760</v>
      </c>
      <c r="J297" s="4" t="s">
        <v>2759</v>
      </c>
      <c r="K297" s="76" t="s">
        <v>146</v>
      </c>
      <c r="L297" s="5" t="s">
        <v>2771</v>
      </c>
      <c r="M297" s="62" t="s">
        <v>1350</v>
      </c>
      <c r="N297" s="109">
        <v>2201</v>
      </c>
      <c r="O297" s="14" t="s">
        <v>149</v>
      </c>
      <c r="P297" s="72">
        <v>899999061</v>
      </c>
      <c r="Q297" s="65" t="s">
        <v>2772</v>
      </c>
      <c r="R297" s="141" t="s">
        <v>1322</v>
      </c>
      <c r="S297" s="9" t="s">
        <v>2773</v>
      </c>
      <c r="T297" s="125">
        <v>3795750</v>
      </c>
      <c r="U297" s="125"/>
      <c r="V297" s="142">
        <v>200000000</v>
      </c>
      <c r="W297" s="28">
        <f>(V297/13)</f>
        <v>15384615.384615384</v>
      </c>
      <c r="X297" s="222">
        <f>W297/30</f>
        <v>512820.51282051281</v>
      </c>
      <c r="Y297" s="129">
        <v>408</v>
      </c>
      <c r="Z297" s="223" t="s">
        <v>2774</v>
      </c>
      <c r="AA297" s="103" t="s">
        <v>2775</v>
      </c>
      <c r="AB297" s="51">
        <v>44736</v>
      </c>
      <c r="AC297" s="108" t="s">
        <v>2776</v>
      </c>
      <c r="AD297" s="462" t="s">
        <v>2777</v>
      </c>
      <c r="AE297" s="51">
        <v>44753</v>
      </c>
      <c r="AF297" s="52" t="s">
        <v>2778</v>
      </c>
      <c r="AG297" s="198">
        <v>200000000</v>
      </c>
      <c r="AH297" s="199">
        <v>0</v>
      </c>
      <c r="AI297" s="200">
        <v>0</v>
      </c>
      <c r="AJ297" s="490">
        <v>44750</v>
      </c>
      <c r="AK297" s="224">
        <v>44761</v>
      </c>
      <c r="AL297" s="224">
        <v>45169</v>
      </c>
      <c r="AM297" s="225" t="s">
        <v>18</v>
      </c>
      <c r="AN297" s="226" t="s">
        <v>18</v>
      </c>
      <c r="AO297" s="227" t="s">
        <v>18</v>
      </c>
      <c r="AP297" s="228" t="s">
        <v>18</v>
      </c>
      <c r="AQ297" s="229" t="s">
        <v>18</v>
      </c>
      <c r="AR297" s="229"/>
      <c r="AS297" s="229" t="s">
        <v>18</v>
      </c>
      <c r="AT297" s="230" t="s">
        <v>18</v>
      </c>
      <c r="AU297" s="231" t="s">
        <v>18</v>
      </c>
      <c r="AV297" s="232" t="s">
        <v>18</v>
      </c>
      <c r="AW297" s="232" t="s">
        <v>18</v>
      </c>
      <c r="AX297" s="232" t="s">
        <v>18</v>
      </c>
      <c r="AY297" s="232" t="s">
        <v>18</v>
      </c>
      <c r="AZ297" s="232" t="s">
        <v>18</v>
      </c>
      <c r="BA297" s="232" t="s">
        <v>18</v>
      </c>
      <c r="BB297" s="232" t="s">
        <v>18</v>
      </c>
      <c r="BC297" s="232" t="s">
        <v>18</v>
      </c>
      <c r="BD297" s="233" t="s">
        <v>18</v>
      </c>
      <c r="BE297" s="119"/>
      <c r="BF297" s="120"/>
      <c r="BG297" s="120"/>
      <c r="BH297" s="121"/>
      <c r="BI297" s="50" t="s">
        <v>19</v>
      </c>
      <c r="BJ297" s="34" t="s">
        <v>19</v>
      </c>
      <c r="BK297" s="34"/>
      <c r="BL297" s="9"/>
      <c r="BM297" s="216">
        <v>0</v>
      </c>
      <c r="BN297" s="59"/>
      <c r="BO297" s="56"/>
      <c r="BP297" s="56"/>
      <c r="BQ297" s="130" t="s">
        <v>2779</v>
      </c>
      <c r="BR297" s="642">
        <v>20246520004423</v>
      </c>
      <c r="BS297" s="2"/>
      <c r="BT297" s="130"/>
      <c r="BU297" s="130"/>
      <c r="BV297" s="130"/>
      <c r="BW297" s="130"/>
      <c r="BX297" s="130"/>
      <c r="BY297" s="130">
        <v>1</v>
      </c>
      <c r="BZ297" s="135">
        <v>1</v>
      </c>
      <c r="CA297" s="3">
        <v>1</v>
      </c>
      <c r="CB297" s="4" t="s">
        <v>157</v>
      </c>
      <c r="CC297" s="33" t="s">
        <v>158</v>
      </c>
      <c r="CD297" s="219">
        <v>45168</v>
      </c>
      <c r="CE297" s="537" t="s">
        <v>157</v>
      </c>
    </row>
    <row r="298" spans="1:83" ht="36">
      <c r="A298" s="235" t="s">
        <v>2780</v>
      </c>
      <c r="B298" s="236"/>
      <c r="C298" s="24" t="s">
        <v>2781</v>
      </c>
      <c r="D298" s="2">
        <v>2022</v>
      </c>
      <c r="E298" s="2" t="s">
        <v>140</v>
      </c>
      <c r="F298" s="65" t="s">
        <v>2782</v>
      </c>
      <c r="G298" s="494" t="s">
        <v>2783</v>
      </c>
      <c r="H298" s="107" t="s">
        <v>2759</v>
      </c>
      <c r="I298" s="2" t="s">
        <v>2760</v>
      </c>
      <c r="J298" s="128" t="s">
        <v>145</v>
      </c>
      <c r="K298" s="76" t="s">
        <v>146</v>
      </c>
      <c r="L298" s="65" t="s">
        <v>2784</v>
      </c>
      <c r="M298" s="4" t="s">
        <v>2785</v>
      </c>
      <c r="N298" s="107">
        <v>2048</v>
      </c>
      <c r="O298" s="14" t="s">
        <v>149</v>
      </c>
      <c r="P298" s="65">
        <v>901508361</v>
      </c>
      <c r="Q298" s="65" t="s">
        <v>2786</v>
      </c>
      <c r="R298" s="142" t="s">
        <v>1322</v>
      </c>
      <c r="S298" s="74"/>
      <c r="T298" s="64">
        <v>3168702740</v>
      </c>
      <c r="U298" s="65" t="s">
        <v>2787</v>
      </c>
      <c r="V298" s="141">
        <v>1286932000</v>
      </c>
      <c r="W298" s="28">
        <f>(V298/89)</f>
        <v>14459910.11235955</v>
      </c>
      <c r="X298" s="118">
        <f>(V298/Y298)</f>
        <v>481636.22754491016</v>
      </c>
      <c r="Y298" s="93">
        <v>2672</v>
      </c>
      <c r="Z298" s="223" t="s">
        <v>2788</v>
      </c>
      <c r="AA298" s="56">
        <v>430</v>
      </c>
      <c r="AB298" s="39">
        <v>44770</v>
      </c>
      <c r="AC298" s="98">
        <v>1286932000</v>
      </c>
      <c r="AD298" s="451">
        <v>576</v>
      </c>
      <c r="AE298" s="39">
        <v>44812</v>
      </c>
      <c r="AF298" s="40">
        <v>1286932000</v>
      </c>
      <c r="AG298" s="237">
        <v>1286932000</v>
      </c>
      <c r="AH298" s="140">
        <v>0</v>
      </c>
      <c r="AI298" s="96">
        <v>0</v>
      </c>
      <c r="AJ298" s="491">
        <v>44811</v>
      </c>
      <c r="AK298" s="82">
        <v>44816</v>
      </c>
      <c r="AL298" s="82">
        <v>47483</v>
      </c>
      <c r="AM298" s="225" t="s">
        <v>18</v>
      </c>
      <c r="AN298" s="226" t="s">
        <v>18</v>
      </c>
      <c r="AO298" s="227" t="s">
        <v>18</v>
      </c>
      <c r="AP298" s="228" t="s">
        <v>18</v>
      </c>
      <c r="AQ298" s="229" t="s">
        <v>18</v>
      </c>
      <c r="AR298" s="229"/>
      <c r="AS298" s="229" t="s">
        <v>18</v>
      </c>
      <c r="AT298" s="230" t="s">
        <v>18</v>
      </c>
      <c r="AU298" s="231" t="s">
        <v>18</v>
      </c>
      <c r="AV298" s="232" t="s">
        <v>18</v>
      </c>
      <c r="AW298" s="232" t="s">
        <v>18</v>
      </c>
      <c r="AX298" s="232" t="s">
        <v>18</v>
      </c>
      <c r="AY298" s="232" t="s">
        <v>18</v>
      </c>
      <c r="AZ298" s="232" t="s">
        <v>18</v>
      </c>
      <c r="BA298" s="232" t="s">
        <v>18</v>
      </c>
      <c r="BB298" s="232" t="s">
        <v>18</v>
      </c>
      <c r="BC298" s="232" t="s">
        <v>18</v>
      </c>
      <c r="BD298" s="233" t="s">
        <v>18</v>
      </c>
      <c r="BE298" s="119"/>
      <c r="BF298" s="120"/>
      <c r="BG298" s="120"/>
      <c r="BH298" s="121"/>
      <c r="BI298" s="25" t="s">
        <v>19</v>
      </c>
      <c r="BJ298" s="27" t="s">
        <v>19</v>
      </c>
      <c r="BK298" s="27"/>
      <c r="BL298" s="2"/>
      <c r="BM298" s="133">
        <v>0</v>
      </c>
      <c r="BN298" s="59"/>
      <c r="BO298" s="56"/>
      <c r="BP298" s="56"/>
      <c r="BQ298" s="130" t="s">
        <v>2789</v>
      </c>
      <c r="BR298" s="645" t="s">
        <v>2790</v>
      </c>
      <c r="BS298" s="2"/>
      <c r="BT298" s="2"/>
      <c r="BU298" s="2"/>
      <c r="BV298" s="33"/>
      <c r="BW298" s="33"/>
      <c r="BX298" s="2"/>
      <c r="BY298" s="2">
        <v>1</v>
      </c>
      <c r="BZ298" s="84">
        <v>1</v>
      </c>
      <c r="CA298" s="2">
        <v>1</v>
      </c>
      <c r="CB298" s="4" t="s">
        <v>157</v>
      </c>
      <c r="CC298" s="234" t="s">
        <v>157</v>
      </c>
      <c r="CD298" s="238">
        <v>47483</v>
      </c>
      <c r="CE298" s="537" t="s">
        <v>157</v>
      </c>
    </row>
    <row r="299" spans="1:83">
      <c r="A299" s="235" t="s">
        <v>2791</v>
      </c>
      <c r="B299" s="236"/>
      <c r="C299" s="24" t="s">
        <v>2792</v>
      </c>
      <c r="D299" s="2">
        <v>2022</v>
      </c>
      <c r="E299" s="2" t="s">
        <v>140</v>
      </c>
      <c r="F299" s="65" t="s">
        <v>2793</v>
      </c>
      <c r="G299" s="494" t="s">
        <v>2794</v>
      </c>
      <c r="H299" s="107" t="s">
        <v>2759</v>
      </c>
      <c r="I299" s="2" t="s">
        <v>2760</v>
      </c>
      <c r="J299" s="107" t="s">
        <v>145</v>
      </c>
      <c r="K299" s="33" t="s">
        <v>146</v>
      </c>
      <c r="L299" s="131" t="s">
        <v>2795</v>
      </c>
      <c r="M299" s="2" t="s">
        <v>2088</v>
      </c>
      <c r="N299" s="107">
        <v>2194</v>
      </c>
      <c r="O299" s="14" t="s">
        <v>149</v>
      </c>
      <c r="P299" s="65">
        <v>900959051</v>
      </c>
      <c r="Q299" s="65" t="s">
        <v>2796</v>
      </c>
      <c r="R299" s="141" t="s">
        <v>1322</v>
      </c>
      <c r="S299" s="74"/>
      <c r="T299" s="65">
        <v>3444484</v>
      </c>
      <c r="U299" s="57" t="s">
        <v>2797</v>
      </c>
      <c r="V299" s="141">
        <v>124803150</v>
      </c>
      <c r="W299" s="28">
        <f>(V299/Z299)</f>
        <v>17829021.428571429</v>
      </c>
      <c r="X299" s="118">
        <f>(V299/Y299)</f>
        <v>594300.71428571432</v>
      </c>
      <c r="Y299" s="93">
        <v>210</v>
      </c>
      <c r="Z299" s="223">
        <v>7</v>
      </c>
      <c r="AA299" s="56">
        <v>442</v>
      </c>
      <c r="AB299" s="39">
        <v>44806</v>
      </c>
      <c r="AC299" s="98" t="s">
        <v>2798</v>
      </c>
      <c r="AD299" s="451">
        <v>591</v>
      </c>
      <c r="AE299" s="39">
        <v>44817</v>
      </c>
      <c r="AF299" s="40">
        <v>124803150</v>
      </c>
      <c r="AG299" s="237">
        <v>138683150</v>
      </c>
      <c r="AH299" s="140">
        <v>0</v>
      </c>
      <c r="AI299" s="96">
        <v>0</v>
      </c>
      <c r="AJ299" s="491">
        <v>44904</v>
      </c>
      <c r="AK299" s="82">
        <v>45025</v>
      </c>
      <c r="AL299" s="82">
        <v>45141</v>
      </c>
      <c r="AM299" s="225">
        <v>1</v>
      </c>
      <c r="AN299" s="226" t="s">
        <v>2799</v>
      </c>
      <c r="AO299" s="492">
        <v>45141</v>
      </c>
      <c r="AP299" s="228" t="s">
        <v>18</v>
      </c>
      <c r="AQ299" s="229" t="s">
        <v>18</v>
      </c>
      <c r="AR299" s="229"/>
      <c r="AS299" s="229" t="s">
        <v>18</v>
      </c>
      <c r="AT299" s="230" t="s">
        <v>18</v>
      </c>
      <c r="AU299" s="231" t="s">
        <v>18</v>
      </c>
      <c r="AV299" s="232" t="s">
        <v>18</v>
      </c>
      <c r="AW299" s="232" t="s">
        <v>18</v>
      </c>
      <c r="AX299" s="232" t="s">
        <v>18</v>
      </c>
      <c r="AY299" s="232" t="s">
        <v>18</v>
      </c>
      <c r="AZ299" s="232" t="s">
        <v>18</v>
      </c>
      <c r="BA299" s="232" t="s">
        <v>18</v>
      </c>
      <c r="BB299" s="232" t="s">
        <v>18</v>
      </c>
      <c r="BC299" s="232" t="s">
        <v>18</v>
      </c>
      <c r="BD299" s="233" t="s">
        <v>18</v>
      </c>
      <c r="BE299" s="119"/>
      <c r="BF299" s="120"/>
      <c r="BG299" s="120"/>
      <c r="BH299" s="121"/>
      <c r="BI299" s="25" t="s">
        <v>19</v>
      </c>
      <c r="BJ299" s="27" t="s">
        <v>19</v>
      </c>
      <c r="BK299" s="27"/>
      <c r="BL299" s="2"/>
      <c r="BM299" s="133">
        <v>0</v>
      </c>
      <c r="BN299" s="59"/>
      <c r="BO299" s="56"/>
      <c r="BP299" s="56"/>
      <c r="BQ299" s="130" t="s">
        <v>2800</v>
      </c>
      <c r="BR299" s="511"/>
      <c r="BS299" s="2"/>
      <c r="BT299" s="2"/>
      <c r="BU299" s="2"/>
      <c r="BV299" s="33"/>
      <c r="BW299" s="33"/>
      <c r="BX299" s="2"/>
      <c r="BY299" s="2">
        <v>1</v>
      </c>
      <c r="BZ299" s="84">
        <v>1</v>
      </c>
      <c r="CA299" s="2">
        <v>1</v>
      </c>
      <c r="CB299" s="4" t="s">
        <v>157</v>
      </c>
      <c r="CC299" s="33" t="s">
        <v>158</v>
      </c>
      <c r="CD299" s="127">
        <v>45141</v>
      </c>
      <c r="CE299" s="537" t="s">
        <v>157</v>
      </c>
    </row>
    <row r="300" spans="1:83">
      <c r="A300" s="239" t="s">
        <v>2801</v>
      </c>
      <c r="B300" s="240"/>
      <c r="C300" s="145" t="s">
        <v>2802</v>
      </c>
      <c r="D300" s="146">
        <v>2022</v>
      </c>
      <c r="E300" s="146" t="s">
        <v>140</v>
      </c>
      <c r="F300" s="150" t="s">
        <v>2803</v>
      </c>
      <c r="G300" s="538" t="s">
        <v>2804</v>
      </c>
      <c r="H300" s="241" t="s">
        <v>2759</v>
      </c>
      <c r="I300" s="146" t="s">
        <v>2760</v>
      </c>
      <c r="J300" s="241" t="s">
        <v>145</v>
      </c>
      <c r="K300" s="242" t="s">
        <v>146</v>
      </c>
      <c r="L300" s="147" t="s">
        <v>2805</v>
      </c>
      <c r="M300" s="146" t="s">
        <v>2806</v>
      </c>
      <c r="N300" s="241" t="s">
        <v>2806</v>
      </c>
      <c r="O300" s="539" t="s">
        <v>149</v>
      </c>
      <c r="P300" s="243">
        <v>860512780</v>
      </c>
      <c r="Q300" s="244" t="s">
        <v>2807</v>
      </c>
      <c r="R300" s="245" t="s">
        <v>1322</v>
      </c>
      <c r="S300" s="246"/>
      <c r="T300" s="147" t="s">
        <v>2808</v>
      </c>
      <c r="U300" s="150" t="s">
        <v>2809</v>
      </c>
      <c r="V300" s="245">
        <v>100000000</v>
      </c>
      <c r="W300" s="152">
        <f>(V300/Z300)</f>
        <v>20000000</v>
      </c>
      <c r="X300" s="153">
        <f>(V300/Y300)</f>
        <v>666666.66666666663</v>
      </c>
      <c r="Y300" s="154">
        <v>150</v>
      </c>
      <c r="Z300" s="247">
        <v>5</v>
      </c>
      <c r="AA300" s="155">
        <v>548</v>
      </c>
      <c r="AB300" s="157">
        <v>44907</v>
      </c>
      <c r="AC300" s="156">
        <v>100000000</v>
      </c>
      <c r="AD300" s="463">
        <v>736</v>
      </c>
      <c r="AE300" s="157">
        <v>44921</v>
      </c>
      <c r="AF300" s="158">
        <v>100000000</v>
      </c>
      <c r="AG300" s="248">
        <v>100000000</v>
      </c>
      <c r="AH300" s="249">
        <v>0</v>
      </c>
      <c r="AI300" s="250">
        <v>0</v>
      </c>
      <c r="AJ300" s="493">
        <v>44921</v>
      </c>
      <c r="AK300" s="159">
        <v>45274</v>
      </c>
      <c r="AL300" s="159">
        <v>45120</v>
      </c>
      <c r="AM300" s="252" t="s">
        <v>18</v>
      </c>
      <c r="AN300" s="253" t="s">
        <v>18</v>
      </c>
      <c r="AO300" s="254" t="s">
        <v>18</v>
      </c>
      <c r="AP300" s="255" t="s">
        <v>18</v>
      </c>
      <c r="AQ300" s="256" t="s">
        <v>18</v>
      </c>
      <c r="AR300" s="256"/>
      <c r="AS300" s="256" t="s">
        <v>18</v>
      </c>
      <c r="AT300" s="257" t="s">
        <v>18</v>
      </c>
      <c r="AU300" s="258" t="s">
        <v>18</v>
      </c>
      <c r="AV300" s="259" t="s">
        <v>18</v>
      </c>
      <c r="AW300" s="259" t="s">
        <v>18</v>
      </c>
      <c r="AX300" s="259" t="s">
        <v>18</v>
      </c>
      <c r="AY300" s="259" t="s">
        <v>18</v>
      </c>
      <c r="AZ300" s="259" t="s">
        <v>18</v>
      </c>
      <c r="BA300" s="259" t="s">
        <v>18</v>
      </c>
      <c r="BB300" s="259" t="s">
        <v>18</v>
      </c>
      <c r="BC300" s="259" t="s">
        <v>18</v>
      </c>
      <c r="BD300" s="260" t="s">
        <v>18</v>
      </c>
      <c r="BE300" s="160"/>
      <c r="BF300" s="161"/>
      <c r="BG300" s="161"/>
      <c r="BH300" s="162"/>
      <c r="BI300" s="261" t="s">
        <v>19</v>
      </c>
      <c r="BJ300" s="262" t="s">
        <v>19</v>
      </c>
      <c r="BK300" s="262"/>
      <c r="BL300" s="146"/>
      <c r="BM300" s="263">
        <v>0</v>
      </c>
      <c r="BN300" s="264"/>
      <c r="BO300" s="155"/>
      <c r="BP300" s="155"/>
      <c r="BQ300" s="540" t="s">
        <v>2810</v>
      </c>
      <c r="BR300" s="541" t="s">
        <v>2811</v>
      </c>
      <c r="BS300" s="146"/>
      <c r="BT300" s="146"/>
      <c r="BU300" s="146"/>
      <c r="BV300" s="163"/>
      <c r="BW300" s="163"/>
      <c r="BX300" s="146"/>
      <c r="BY300" s="146">
        <v>1</v>
      </c>
      <c r="BZ300" s="265">
        <v>1</v>
      </c>
      <c r="CA300" s="146">
        <v>1</v>
      </c>
      <c r="CB300" s="266" t="s">
        <v>157</v>
      </c>
      <c r="CC300" s="163" t="s">
        <v>158</v>
      </c>
      <c r="CD300" s="164">
        <v>45120</v>
      </c>
      <c r="CE300" s="542" t="s">
        <v>2766</v>
      </c>
    </row>
    <row r="301" spans="1:83">
      <c r="A301" s="165"/>
      <c r="B301" s="166"/>
      <c r="C301" s="62"/>
      <c r="D301" s="62"/>
      <c r="E301" s="62"/>
      <c r="F301" s="62"/>
      <c r="G301" s="62"/>
      <c r="H301" s="62"/>
      <c r="I301" s="104"/>
      <c r="J301" s="62"/>
      <c r="K301" s="62"/>
      <c r="L301" s="62"/>
      <c r="M301" s="62"/>
      <c r="N301" s="62"/>
      <c r="O301" s="62"/>
      <c r="P301" s="62"/>
      <c r="Q301" s="62"/>
      <c r="R301" s="62"/>
      <c r="S301" s="62"/>
      <c r="T301" s="62"/>
      <c r="U301" s="62"/>
      <c r="V301" s="62"/>
      <c r="W301" s="170"/>
      <c r="X301" s="62"/>
      <c r="Y301" s="101"/>
      <c r="Z301" s="172"/>
      <c r="AA301" s="58"/>
      <c r="AB301" s="106"/>
      <c r="AC301" s="80"/>
      <c r="AD301" s="460"/>
      <c r="AE301" s="58"/>
      <c r="AF301" s="80"/>
      <c r="AG301" s="173"/>
      <c r="AH301" s="169"/>
      <c r="AI301" s="174"/>
      <c r="AJ301" s="138"/>
      <c r="AK301" s="138"/>
      <c r="AL301" s="138"/>
      <c r="AM301" s="267" t="s">
        <v>18</v>
      </c>
      <c r="AN301" s="268" t="s">
        <v>18</v>
      </c>
      <c r="AO301" s="269" t="s">
        <v>18</v>
      </c>
      <c r="AP301" s="270"/>
      <c r="AQ301" s="268" t="s">
        <v>18</v>
      </c>
      <c r="AR301" s="268"/>
      <c r="AS301" s="268" t="s">
        <v>18</v>
      </c>
      <c r="AT301" s="271" t="s">
        <v>18</v>
      </c>
      <c r="AU301" s="268" t="s">
        <v>18</v>
      </c>
      <c r="AV301" s="268" t="s">
        <v>18</v>
      </c>
      <c r="AW301" s="268" t="s">
        <v>18</v>
      </c>
      <c r="AX301" s="268" t="s">
        <v>18</v>
      </c>
      <c r="AY301" s="268" t="s">
        <v>18</v>
      </c>
      <c r="AZ301" s="268" t="s">
        <v>18</v>
      </c>
      <c r="BA301" s="268" t="s">
        <v>18</v>
      </c>
      <c r="BB301" s="268" t="s">
        <v>18</v>
      </c>
      <c r="BC301" s="268" t="s">
        <v>18</v>
      </c>
      <c r="BD301" s="269" t="s">
        <v>18</v>
      </c>
      <c r="BE301" s="175"/>
      <c r="BF301" s="62"/>
      <c r="BG301" s="62"/>
      <c r="BH301" s="176"/>
      <c r="BI301" s="62"/>
      <c r="BJ301" s="62"/>
      <c r="BK301" s="62"/>
      <c r="BL301" s="62"/>
      <c r="BM301" s="62"/>
      <c r="BN301" s="58"/>
      <c r="BO301" s="58"/>
      <c r="BP301" s="58"/>
      <c r="BQ301" s="62"/>
      <c r="BR301" s="512"/>
      <c r="BS301" s="62"/>
      <c r="BT301" s="62"/>
      <c r="BU301" s="62"/>
      <c r="BV301" s="62"/>
      <c r="BW301" s="62"/>
      <c r="BX301" s="62"/>
      <c r="BY301" s="62"/>
      <c r="BZ301" s="62"/>
      <c r="CA301" s="62"/>
      <c r="CB301" s="62"/>
      <c r="CC301" s="543"/>
      <c r="CD301" s="115"/>
      <c r="CE301" s="181"/>
    </row>
    <row r="302" spans="1:83">
      <c r="A302" s="182" t="s">
        <v>2812</v>
      </c>
      <c r="B302" s="529" t="s">
        <v>2692</v>
      </c>
      <c r="C302" s="272">
        <v>101684</v>
      </c>
      <c r="D302" s="184">
        <v>2022</v>
      </c>
      <c r="E302" s="184" t="s">
        <v>2813</v>
      </c>
      <c r="F302" s="184" t="s">
        <v>2814</v>
      </c>
      <c r="G302" s="273" t="s">
        <v>2815</v>
      </c>
      <c r="H302" s="187" t="s">
        <v>2816</v>
      </c>
      <c r="I302" s="184" t="s">
        <v>2817</v>
      </c>
      <c r="J302" s="272" t="s">
        <v>2817</v>
      </c>
      <c r="K302" s="215" t="s">
        <v>146</v>
      </c>
      <c r="L302" s="274" t="s">
        <v>2818</v>
      </c>
      <c r="M302" s="184" t="s">
        <v>243</v>
      </c>
      <c r="N302" s="184">
        <v>2198</v>
      </c>
      <c r="O302" s="530" t="s">
        <v>149</v>
      </c>
      <c r="P302" s="189">
        <v>8300379463</v>
      </c>
      <c r="Q302" s="273" t="s">
        <v>2819</v>
      </c>
      <c r="R302" s="191" t="s">
        <v>1322</v>
      </c>
      <c r="S302" s="184"/>
      <c r="T302" s="184"/>
      <c r="U302" s="184"/>
      <c r="V302" s="190">
        <v>2119152</v>
      </c>
      <c r="W302" s="275">
        <f>(V302/2)</f>
        <v>1059576</v>
      </c>
      <c r="X302" s="191">
        <f>(V302/Y302)</f>
        <v>41552</v>
      </c>
      <c r="Y302" s="276">
        <v>51</v>
      </c>
      <c r="Z302" s="194" t="s">
        <v>2417</v>
      </c>
      <c r="AA302" s="195"/>
      <c r="AB302" s="309"/>
      <c r="AC302" s="196"/>
      <c r="AD302" s="461"/>
      <c r="AE302" s="195"/>
      <c r="AF302" s="197"/>
      <c r="AG302" s="198"/>
      <c r="AH302" s="199"/>
      <c r="AI302" s="200"/>
      <c r="AJ302" s="201"/>
      <c r="AK302" s="202">
        <v>44904</v>
      </c>
      <c r="AL302" s="202">
        <v>44925</v>
      </c>
      <c r="AM302" s="203" t="s">
        <v>18</v>
      </c>
      <c r="AN302" s="204" t="s">
        <v>18</v>
      </c>
      <c r="AO302" s="205" t="s">
        <v>18</v>
      </c>
      <c r="AP302" s="206" t="s">
        <v>18</v>
      </c>
      <c r="AQ302" s="207" t="s">
        <v>18</v>
      </c>
      <c r="AR302" s="207"/>
      <c r="AS302" s="207" t="s">
        <v>18</v>
      </c>
      <c r="AT302" s="208" t="s">
        <v>18</v>
      </c>
      <c r="AU302" s="277" t="s">
        <v>18</v>
      </c>
      <c r="AV302" s="278" t="s">
        <v>18</v>
      </c>
      <c r="AW302" s="278" t="s">
        <v>18</v>
      </c>
      <c r="AX302" s="278" t="s">
        <v>18</v>
      </c>
      <c r="AY302" s="278" t="s">
        <v>18</v>
      </c>
      <c r="AZ302" s="278" t="s">
        <v>18</v>
      </c>
      <c r="BA302" s="278" t="s">
        <v>18</v>
      </c>
      <c r="BB302" s="278" t="s">
        <v>18</v>
      </c>
      <c r="BC302" s="278" t="s">
        <v>18</v>
      </c>
      <c r="BD302" s="279" t="s">
        <v>18</v>
      </c>
      <c r="BE302" s="280"/>
      <c r="BF302" s="184"/>
      <c r="BG302" s="184"/>
      <c r="BH302" s="281"/>
      <c r="BI302" s="272"/>
      <c r="BJ302" s="184"/>
      <c r="BK302" s="184"/>
      <c r="BL302" s="184"/>
      <c r="BM302" s="184"/>
      <c r="BN302" s="195"/>
      <c r="BO302" s="195"/>
      <c r="BP302" s="195"/>
      <c r="BQ302" s="184" t="s">
        <v>976</v>
      </c>
      <c r="BR302" s="535">
        <v>20246520000573</v>
      </c>
      <c r="BS302" s="184"/>
      <c r="BT302" s="184"/>
      <c r="BU302" s="184"/>
      <c r="BV302" s="184"/>
      <c r="BW302" s="184"/>
      <c r="BX302" s="184"/>
      <c r="BY302" s="184">
        <v>1</v>
      </c>
      <c r="BZ302" s="187">
        <v>1</v>
      </c>
      <c r="CA302" s="524">
        <v>1</v>
      </c>
      <c r="CB302" s="23" t="s">
        <v>158</v>
      </c>
      <c r="CC302" s="23" t="s">
        <v>158</v>
      </c>
      <c r="CD302" s="531">
        <v>44925</v>
      </c>
      <c r="CE302" s="525" t="s">
        <v>2820</v>
      </c>
    </row>
    <row r="303" spans="1:83" ht="24">
      <c r="A303" s="235" t="s">
        <v>2812</v>
      </c>
      <c r="B303" s="114" t="s">
        <v>2692</v>
      </c>
      <c r="C303" s="4">
        <v>98638</v>
      </c>
      <c r="D303" s="2">
        <v>2022</v>
      </c>
      <c r="E303" s="2" t="s">
        <v>2813</v>
      </c>
      <c r="F303" s="2" t="s">
        <v>2814</v>
      </c>
      <c r="G303" s="92" t="s">
        <v>2821</v>
      </c>
      <c r="H303" s="84" t="s">
        <v>2822</v>
      </c>
      <c r="I303" s="2" t="s">
        <v>2817</v>
      </c>
      <c r="J303" s="4" t="s">
        <v>2817</v>
      </c>
      <c r="K303" s="90" t="s">
        <v>146</v>
      </c>
      <c r="L303" s="24" t="s">
        <v>2823</v>
      </c>
      <c r="M303" s="62" t="s">
        <v>2658</v>
      </c>
      <c r="N303" s="84">
        <v>2185</v>
      </c>
      <c r="O303" s="14" t="s">
        <v>149</v>
      </c>
      <c r="P303" s="65">
        <v>890301886</v>
      </c>
      <c r="Q303" s="139" t="s">
        <v>2824</v>
      </c>
      <c r="R303" s="112" t="s">
        <v>1322</v>
      </c>
      <c r="S303" s="2"/>
      <c r="T303" s="2"/>
      <c r="U303" s="2"/>
      <c r="V303" s="141">
        <v>190605546</v>
      </c>
      <c r="W303" s="42">
        <f>(V303/Z303)</f>
        <v>47651386.5</v>
      </c>
      <c r="X303" s="112">
        <f t="shared" ref="X303:X308" si="18">(V303/Y303)</f>
        <v>1588379.55</v>
      </c>
      <c r="Y303" s="282">
        <v>120</v>
      </c>
      <c r="Z303" s="223">
        <v>4</v>
      </c>
      <c r="AA303" s="56"/>
      <c r="AB303" s="39"/>
      <c r="AC303" s="98"/>
      <c r="AD303" s="451"/>
      <c r="AE303" s="56"/>
      <c r="AF303" s="40"/>
      <c r="AG303" s="237"/>
      <c r="AH303" s="140"/>
      <c r="AI303" s="96"/>
      <c r="AJ303" s="117"/>
      <c r="AK303" s="82">
        <v>44869</v>
      </c>
      <c r="AL303" s="82">
        <v>44985</v>
      </c>
      <c r="AM303" s="225">
        <v>1</v>
      </c>
      <c r="AN303" s="226">
        <v>30</v>
      </c>
      <c r="AO303" s="283">
        <v>45046</v>
      </c>
      <c r="AP303" s="228" t="s">
        <v>18</v>
      </c>
      <c r="AQ303" s="229" t="s">
        <v>18</v>
      </c>
      <c r="AR303" s="229"/>
      <c r="AS303" s="229" t="s">
        <v>18</v>
      </c>
      <c r="AT303" s="230" t="s">
        <v>18</v>
      </c>
      <c r="AU303" s="284" t="s">
        <v>18</v>
      </c>
      <c r="AV303" s="285" t="s">
        <v>18</v>
      </c>
      <c r="AW303" s="285" t="s">
        <v>18</v>
      </c>
      <c r="AX303" s="285" t="s">
        <v>18</v>
      </c>
      <c r="AY303" s="285" t="s">
        <v>18</v>
      </c>
      <c r="AZ303" s="285" t="s">
        <v>18</v>
      </c>
      <c r="BA303" s="285" t="s">
        <v>18</v>
      </c>
      <c r="BB303" s="285" t="s">
        <v>18</v>
      </c>
      <c r="BC303" s="285" t="s">
        <v>18</v>
      </c>
      <c r="BD303" s="286" t="s">
        <v>18</v>
      </c>
      <c r="BE303" s="287"/>
      <c r="BF303" s="2"/>
      <c r="BG303" s="2"/>
      <c r="BH303" s="288"/>
      <c r="BI303" s="4"/>
      <c r="BJ303" s="2"/>
      <c r="BK303" s="2"/>
      <c r="BL303" s="2"/>
      <c r="BM303" s="2"/>
      <c r="BN303" s="56"/>
      <c r="BO303" s="56"/>
      <c r="BP303" s="56"/>
      <c r="BQ303" s="2" t="s">
        <v>2825</v>
      </c>
      <c r="BR303" s="646" t="s">
        <v>2826</v>
      </c>
      <c r="BS303" s="2"/>
      <c r="BT303" s="2"/>
      <c r="BU303" s="2"/>
      <c r="BV303" s="2"/>
      <c r="BW303" s="2"/>
      <c r="BX303" s="2"/>
      <c r="BY303" s="2">
        <v>1</v>
      </c>
      <c r="BZ303" s="84">
        <v>1</v>
      </c>
      <c r="CA303" s="74">
        <v>1</v>
      </c>
      <c r="CB303" s="33" t="s">
        <v>158</v>
      </c>
      <c r="CC303" s="33" t="s">
        <v>158</v>
      </c>
      <c r="CD303" s="523">
        <v>44985</v>
      </c>
      <c r="CE303" s="526"/>
    </row>
    <row r="304" spans="1:83">
      <c r="A304" s="235" t="s">
        <v>2812</v>
      </c>
      <c r="B304" s="114" t="s">
        <v>2692</v>
      </c>
      <c r="C304" s="4">
        <v>97566</v>
      </c>
      <c r="D304" s="2">
        <v>2022</v>
      </c>
      <c r="E304" s="2" t="s">
        <v>2813</v>
      </c>
      <c r="F304" s="2" t="s">
        <v>2814</v>
      </c>
      <c r="G304" s="92" t="s">
        <v>2827</v>
      </c>
      <c r="H304" s="84" t="s">
        <v>2828</v>
      </c>
      <c r="I304" s="2" t="s">
        <v>2817</v>
      </c>
      <c r="J304" s="4" t="s">
        <v>2817</v>
      </c>
      <c r="K304" s="90" t="s">
        <v>146</v>
      </c>
      <c r="L304" s="24" t="s">
        <v>2829</v>
      </c>
      <c r="M304" s="7">
        <v>0</v>
      </c>
      <c r="N304" s="83"/>
      <c r="O304" s="83"/>
      <c r="P304" s="65">
        <v>19254921</v>
      </c>
      <c r="Q304" s="139" t="s">
        <v>2830</v>
      </c>
      <c r="R304" s="2" t="s">
        <v>150</v>
      </c>
      <c r="S304" s="2"/>
      <c r="T304" s="2"/>
      <c r="U304" s="2"/>
      <c r="V304" s="141">
        <v>55945946</v>
      </c>
      <c r="W304" s="42">
        <f>(V304/5)</f>
        <v>11189189.199999999</v>
      </c>
      <c r="X304" s="112">
        <f t="shared" si="18"/>
        <v>343226.66257668711</v>
      </c>
      <c r="Y304" s="282">
        <v>163</v>
      </c>
      <c r="Z304" s="223" t="s">
        <v>2831</v>
      </c>
      <c r="AA304" s="56"/>
      <c r="AB304" s="39"/>
      <c r="AC304" s="98"/>
      <c r="AD304" s="451"/>
      <c r="AE304" s="56"/>
      <c r="AF304" s="40"/>
      <c r="AG304" s="237"/>
      <c r="AH304" s="140"/>
      <c r="AI304" s="96"/>
      <c r="AJ304" s="117"/>
      <c r="AK304" s="82">
        <v>44852</v>
      </c>
      <c r="AL304" s="82">
        <v>45016</v>
      </c>
      <c r="AM304" s="225"/>
      <c r="AN304" s="226"/>
      <c r="AO304" s="227"/>
      <c r="AP304" s="228"/>
      <c r="AQ304" s="229"/>
      <c r="AR304" s="229"/>
      <c r="AS304" s="229"/>
      <c r="AT304" s="230"/>
      <c r="AU304" s="284"/>
      <c r="AV304" s="285"/>
      <c r="AW304" s="285"/>
      <c r="AX304" s="285"/>
      <c r="AY304" s="285"/>
      <c r="AZ304" s="285"/>
      <c r="BA304" s="285"/>
      <c r="BB304" s="285"/>
      <c r="BC304" s="285"/>
      <c r="BD304" s="286"/>
      <c r="BE304" s="287"/>
      <c r="BF304" s="2"/>
      <c r="BG304" s="2"/>
      <c r="BH304" s="288"/>
      <c r="BI304" s="4"/>
      <c r="BJ304" s="2"/>
      <c r="BK304" s="2"/>
      <c r="BL304" s="2"/>
      <c r="BM304" s="2"/>
      <c r="BN304" s="56"/>
      <c r="BO304" s="56"/>
      <c r="BP304" s="56"/>
      <c r="BQ304" s="2"/>
      <c r="BR304" s="513"/>
      <c r="BS304" s="2"/>
      <c r="BT304" s="2"/>
      <c r="BU304" s="2"/>
      <c r="BV304" s="2"/>
      <c r="BW304" s="2"/>
      <c r="BX304" s="2"/>
      <c r="BY304" s="2">
        <v>1</v>
      </c>
      <c r="BZ304" s="84">
        <v>1</v>
      </c>
      <c r="CA304" s="74">
        <v>1</v>
      </c>
      <c r="CB304" s="33" t="s">
        <v>158</v>
      </c>
      <c r="CC304" s="33" t="s">
        <v>158</v>
      </c>
      <c r="CD304" s="523">
        <v>45016</v>
      </c>
      <c r="CE304" s="527"/>
    </row>
    <row r="305" spans="1:83">
      <c r="A305" s="235" t="s">
        <v>2812</v>
      </c>
      <c r="B305" s="114" t="s">
        <v>2692</v>
      </c>
      <c r="C305" s="4">
        <v>93833</v>
      </c>
      <c r="D305" s="2">
        <v>2022</v>
      </c>
      <c r="E305" s="2" t="s">
        <v>2813</v>
      </c>
      <c r="F305" s="2" t="s">
        <v>2814</v>
      </c>
      <c r="G305" s="289" t="s">
        <v>2832</v>
      </c>
      <c r="H305" s="84" t="s">
        <v>2833</v>
      </c>
      <c r="I305" s="2" t="s">
        <v>2817</v>
      </c>
      <c r="J305" s="4" t="s">
        <v>2817</v>
      </c>
      <c r="K305" s="90" t="s">
        <v>146</v>
      </c>
      <c r="L305" s="105" t="s">
        <v>2834</v>
      </c>
      <c r="M305" s="2" t="s">
        <v>2835</v>
      </c>
      <c r="N305" s="2" t="s">
        <v>2836</v>
      </c>
      <c r="O305" s="7"/>
      <c r="P305" s="75">
        <v>811009788</v>
      </c>
      <c r="Q305" s="107" t="s">
        <v>2837</v>
      </c>
      <c r="R305" s="112" t="s">
        <v>1322</v>
      </c>
      <c r="S305" s="2"/>
      <c r="T305" s="2"/>
      <c r="U305" s="2"/>
      <c r="V305" s="141">
        <v>9000000</v>
      </c>
      <c r="W305" s="42">
        <f>(V305/Z305)</f>
        <v>1125000</v>
      </c>
      <c r="X305" s="112">
        <f t="shared" si="18"/>
        <v>37500</v>
      </c>
      <c r="Y305" s="282">
        <v>240</v>
      </c>
      <c r="Z305" s="223">
        <v>8</v>
      </c>
      <c r="AA305" s="56"/>
      <c r="AB305" s="39"/>
      <c r="AC305" s="98"/>
      <c r="AD305" s="451"/>
      <c r="AE305" s="56"/>
      <c r="AF305" s="40"/>
      <c r="AG305" s="237"/>
      <c r="AH305" s="140"/>
      <c r="AI305" s="96"/>
      <c r="AJ305" s="117"/>
      <c r="AK305" s="82">
        <v>44767</v>
      </c>
      <c r="AL305" s="82">
        <v>45010</v>
      </c>
      <c r="AM305" s="225" t="s">
        <v>18</v>
      </c>
      <c r="AN305" s="226" t="s">
        <v>18</v>
      </c>
      <c r="AO305" s="227" t="s">
        <v>18</v>
      </c>
      <c r="AP305" s="228" t="s">
        <v>18</v>
      </c>
      <c r="AQ305" s="229" t="s">
        <v>18</v>
      </c>
      <c r="AR305" s="229"/>
      <c r="AS305" s="229" t="s">
        <v>18</v>
      </c>
      <c r="AT305" s="230" t="s">
        <v>18</v>
      </c>
      <c r="AU305" s="284" t="s">
        <v>18</v>
      </c>
      <c r="AV305" s="285" t="s">
        <v>18</v>
      </c>
      <c r="AW305" s="285" t="s">
        <v>18</v>
      </c>
      <c r="AX305" s="285" t="s">
        <v>18</v>
      </c>
      <c r="AY305" s="285" t="s">
        <v>18</v>
      </c>
      <c r="AZ305" s="285" t="s">
        <v>18</v>
      </c>
      <c r="BA305" s="285" t="s">
        <v>18</v>
      </c>
      <c r="BB305" s="285" t="s">
        <v>18</v>
      </c>
      <c r="BC305" s="285" t="s">
        <v>18</v>
      </c>
      <c r="BD305" s="286" t="s">
        <v>18</v>
      </c>
      <c r="BE305" s="287"/>
      <c r="BF305" s="2"/>
      <c r="BG305" s="2"/>
      <c r="BH305" s="288"/>
      <c r="BI305" s="4"/>
      <c r="BJ305" s="2"/>
      <c r="BK305" s="2"/>
      <c r="BL305" s="2"/>
      <c r="BM305" s="2"/>
      <c r="BN305" s="56"/>
      <c r="BO305" s="56"/>
      <c r="BP305" s="56"/>
      <c r="BQ305" s="2"/>
      <c r="BR305" s="513"/>
      <c r="BS305" s="2"/>
      <c r="BT305" s="2"/>
      <c r="BU305" s="2"/>
      <c r="BV305" s="2"/>
      <c r="BW305" s="2"/>
      <c r="BX305" s="2"/>
      <c r="BY305" s="2">
        <v>1</v>
      </c>
      <c r="BZ305" s="84">
        <v>1</v>
      </c>
      <c r="CA305" s="74">
        <v>1</v>
      </c>
      <c r="CB305" s="33" t="s">
        <v>158</v>
      </c>
      <c r="CC305" s="33" t="s">
        <v>158</v>
      </c>
      <c r="CD305" s="523">
        <v>45010</v>
      </c>
      <c r="CE305" s="527"/>
    </row>
    <row r="306" spans="1:83">
      <c r="A306" s="235" t="s">
        <v>2812</v>
      </c>
      <c r="B306" s="114" t="s">
        <v>2692</v>
      </c>
      <c r="C306" s="4">
        <v>90866</v>
      </c>
      <c r="D306" s="2">
        <v>2022</v>
      </c>
      <c r="E306" s="2" t="s">
        <v>2813</v>
      </c>
      <c r="F306" s="2" t="s">
        <v>2814</v>
      </c>
      <c r="G306" s="92" t="s">
        <v>2838</v>
      </c>
      <c r="H306" s="84" t="s">
        <v>2839</v>
      </c>
      <c r="I306" s="2" t="s">
        <v>2817</v>
      </c>
      <c r="J306" s="4" t="s">
        <v>2817</v>
      </c>
      <c r="K306" s="90" t="s">
        <v>146</v>
      </c>
      <c r="L306" s="290" t="s">
        <v>2840</v>
      </c>
      <c r="M306" s="2" t="s">
        <v>2841</v>
      </c>
      <c r="N306" s="2">
        <v>302</v>
      </c>
      <c r="O306" s="4"/>
      <c r="P306" s="291">
        <v>830037946</v>
      </c>
      <c r="Q306" s="292" t="s">
        <v>2842</v>
      </c>
      <c r="R306" s="112" t="s">
        <v>1322</v>
      </c>
      <c r="S306" s="2"/>
      <c r="T306" s="2"/>
      <c r="U306" s="2"/>
      <c r="V306" s="141">
        <v>7347060</v>
      </c>
      <c r="W306" s="42">
        <f>(V306/2)</f>
        <v>3673530</v>
      </c>
      <c r="X306" s="112">
        <f t="shared" si="18"/>
        <v>163268</v>
      </c>
      <c r="Y306" s="282">
        <v>45</v>
      </c>
      <c r="Z306" s="223" t="s">
        <v>2398</v>
      </c>
      <c r="AA306" s="56"/>
      <c r="AB306" s="39"/>
      <c r="AC306" s="98"/>
      <c r="AD306" s="451"/>
      <c r="AE306" s="56"/>
      <c r="AF306" s="40"/>
      <c r="AG306" s="237"/>
      <c r="AH306" s="140"/>
      <c r="AI306" s="96"/>
      <c r="AJ306" s="117"/>
      <c r="AK306" s="82">
        <v>44712</v>
      </c>
      <c r="AL306" s="82">
        <v>44757</v>
      </c>
      <c r="AM306" s="225" t="s">
        <v>18</v>
      </c>
      <c r="AN306" s="226" t="s">
        <v>18</v>
      </c>
      <c r="AO306" s="227" t="s">
        <v>18</v>
      </c>
      <c r="AP306" s="228" t="s">
        <v>18</v>
      </c>
      <c r="AQ306" s="229" t="s">
        <v>18</v>
      </c>
      <c r="AR306" s="229"/>
      <c r="AS306" s="229" t="s">
        <v>18</v>
      </c>
      <c r="AT306" s="230" t="s">
        <v>18</v>
      </c>
      <c r="AU306" s="284" t="s">
        <v>18</v>
      </c>
      <c r="AV306" s="285" t="s">
        <v>18</v>
      </c>
      <c r="AW306" s="285" t="s">
        <v>18</v>
      </c>
      <c r="AX306" s="285" t="s">
        <v>18</v>
      </c>
      <c r="AY306" s="285" t="s">
        <v>18</v>
      </c>
      <c r="AZ306" s="285" t="s">
        <v>18</v>
      </c>
      <c r="BA306" s="285" t="s">
        <v>18</v>
      </c>
      <c r="BB306" s="285" t="s">
        <v>18</v>
      </c>
      <c r="BC306" s="285" t="s">
        <v>18</v>
      </c>
      <c r="BD306" s="286" t="s">
        <v>18</v>
      </c>
      <c r="BE306" s="287"/>
      <c r="BF306" s="2"/>
      <c r="BG306" s="2"/>
      <c r="BH306" s="288"/>
      <c r="BI306" s="4"/>
      <c r="BJ306" s="2"/>
      <c r="BK306" s="2"/>
      <c r="BL306" s="2"/>
      <c r="BM306" s="2"/>
      <c r="BN306" s="56"/>
      <c r="BO306" s="56"/>
      <c r="BP306" s="56"/>
      <c r="BQ306" s="2"/>
      <c r="BR306" s="513"/>
      <c r="BS306" s="2"/>
      <c r="BT306" s="2"/>
      <c r="BU306" s="2"/>
      <c r="BV306" s="2"/>
      <c r="BW306" s="2"/>
      <c r="BX306" s="2"/>
      <c r="BY306" s="2">
        <v>1</v>
      </c>
      <c r="BZ306" s="84">
        <v>1</v>
      </c>
      <c r="CA306" s="74">
        <v>1</v>
      </c>
      <c r="CB306" s="33" t="s">
        <v>158</v>
      </c>
      <c r="CC306" s="33" t="s">
        <v>158</v>
      </c>
      <c r="CD306" s="523">
        <v>44757</v>
      </c>
      <c r="CE306" s="527" t="s">
        <v>2820</v>
      </c>
    </row>
    <row r="307" spans="1:83">
      <c r="A307" s="235" t="s">
        <v>2812</v>
      </c>
      <c r="B307" s="114" t="s">
        <v>2692</v>
      </c>
      <c r="C307" s="4">
        <v>90020</v>
      </c>
      <c r="D307" s="2">
        <v>2022</v>
      </c>
      <c r="E307" s="2" t="s">
        <v>2813</v>
      </c>
      <c r="F307" s="2" t="s">
        <v>2814</v>
      </c>
      <c r="G307" s="92" t="s">
        <v>2843</v>
      </c>
      <c r="H307" s="84" t="s">
        <v>2844</v>
      </c>
      <c r="I307" s="2" t="s">
        <v>2817</v>
      </c>
      <c r="J307" s="4" t="s">
        <v>2817</v>
      </c>
      <c r="K307" s="90" t="s">
        <v>146</v>
      </c>
      <c r="L307" s="24" t="s">
        <v>2845</v>
      </c>
      <c r="M307" s="8">
        <v>0</v>
      </c>
      <c r="N307" s="109"/>
      <c r="O307" s="109"/>
      <c r="P307" s="65">
        <v>901399373</v>
      </c>
      <c r="Q307" s="139" t="s">
        <v>2846</v>
      </c>
      <c r="R307" s="112" t="s">
        <v>1322</v>
      </c>
      <c r="S307" s="2"/>
      <c r="T307" s="2"/>
      <c r="U307" s="2"/>
      <c r="V307" s="141">
        <v>49278000</v>
      </c>
      <c r="W307" s="42">
        <f>(V307/2)</f>
        <v>24639000</v>
      </c>
      <c r="X307" s="112">
        <f t="shared" si="18"/>
        <v>1095066.6666666667</v>
      </c>
      <c r="Y307" s="282">
        <v>45</v>
      </c>
      <c r="Z307" s="223" t="s">
        <v>2398</v>
      </c>
      <c r="AA307" s="56"/>
      <c r="AB307" s="39"/>
      <c r="AC307" s="98"/>
      <c r="AD307" s="451"/>
      <c r="AE307" s="56"/>
      <c r="AF307" s="40"/>
      <c r="AG307" s="237"/>
      <c r="AH307" s="140"/>
      <c r="AI307" s="96"/>
      <c r="AJ307" s="117"/>
      <c r="AK307" s="82">
        <v>44698</v>
      </c>
      <c r="AL307" s="82">
        <v>44744</v>
      </c>
      <c r="AM307" s="225" t="s">
        <v>18</v>
      </c>
      <c r="AN307" s="226" t="s">
        <v>18</v>
      </c>
      <c r="AO307" s="227" t="s">
        <v>18</v>
      </c>
      <c r="AP307" s="228" t="s">
        <v>18</v>
      </c>
      <c r="AQ307" s="229" t="s">
        <v>18</v>
      </c>
      <c r="AR307" s="229"/>
      <c r="AS307" s="229" t="s">
        <v>18</v>
      </c>
      <c r="AT307" s="230" t="s">
        <v>18</v>
      </c>
      <c r="AU307" s="284" t="s">
        <v>18</v>
      </c>
      <c r="AV307" s="285" t="s">
        <v>18</v>
      </c>
      <c r="AW307" s="285" t="s">
        <v>18</v>
      </c>
      <c r="AX307" s="285" t="s">
        <v>18</v>
      </c>
      <c r="AY307" s="285" t="s">
        <v>18</v>
      </c>
      <c r="AZ307" s="285" t="s">
        <v>18</v>
      </c>
      <c r="BA307" s="285" t="s">
        <v>18</v>
      </c>
      <c r="BB307" s="285" t="s">
        <v>18</v>
      </c>
      <c r="BC307" s="285" t="s">
        <v>18</v>
      </c>
      <c r="BD307" s="286" t="s">
        <v>18</v>
      </c>
      <c r="BE307" s="287"/>
      <c r="BF307" s="2"/>
      <c r="BG307" s="2"/>
      <c r="BH307" s="288"/>
      <c r="BI307" s="4"/>
      <c r="BJ307" s="2"/>
      <c r="BK307" s="2"/>
      <c r="BL307" s="2"/>
      <c r="BM307" s="2"/>
      <c r="BN307" s="56"/>
      <c r="BO307" s="56"/>
      <c r="BP307" s="56"/>
      <c r="BQ307" s="2"/>
      <c r="BR307" s="513"/>
      <c r="BS307" s="2"/>
      <c r="BT307" s="2"/>
      <c r="BU307" s="2"/>
      <c r="BV307" s="2"/>
      <c r="BW307" s="2"/>
      <c r="BX307" s="2"/>
      <c r="BY307" s="2">
        <v>1</v>
      </c>
      <c r="BZ307" s="84">
        <v>1</v>
      </c>
      <c r="CA307" s="74">
        <v>1</v>
      </c>
      <c r="CB307" s="33" t="s">
        <v>158</v>
      </c>
      <c r="CC307" s="33" t="s">
        <v>158</v>
      </c>
      <c r="CD307" s="523">
        <v>44744</v>
      </c>
      <c r="CE307" s="527" t="s">
        <v>2820</v>
      </c>
    </row>
    <row r="308" spans="1:83">
      <c r="A308" s="239" t="s">
        <v>2812</v>
      </c>
      <c r="B308" s="532" t="s">
        <v>2692</v>
      </c>
      <c r="C308" s="266">
        <v>86538</v>
      </c>
      <c r="D308" s="146">
        <v>2022</v>
      </c>
      <c r="E308" s="146" t="s">
        <v>2813</v>
      </c>
      <c r="F308" s="146" t="s">
        <v>2814</v>
      </c>
      <c r="G308" s="293" t="s">
        <v>2847</v>
      </c>
      <c r="H308" s="265" t="s">
        <v>2848</v>
      </c>
      <c r="I308" s="146" t="s">
        <v>2817</v>
      </c>
      <c r="J308" s="266" t="s">
        <v>2817</v>
      </c>
      <c r="K308" s="148" t="s">
        <v>146</v>
      </c>
      <c r="L308" s="145" t="s">
        <v>2849</v>
      </c>
      <c r="M308" s="266">
        <v>0</v>
      </c>
      <c r="N308" s="265"/>
      <c r="O308" s="265"/>
      <c r="P308" s="150">
        <v>890331277</v>
      </c>
      <c r="Q308" s="294" t="s">
        <v>2850</v>
      </c>
      <c r="R308" s="295" t="s">
        <v>1322</v>
      </c>
      <c r="S308" s="146"/>
      <c r="T308" s="146"/>
      <c r="U308" s="146"/>
      <c r="V308" s="151">
        <v>216170725</v>
      </c>
      <c r="W308" s="296">
        <f>(V308/11)</f>
        <v>19651884.09090909</v>
      </c>
      <c r="X308" s="151">
        <f t="shared" si="18"/>
        <v>628403.27034883725</v>
      </c>
      <c r="Y308" s="297">
        <v>344</v>
      </c>
      <c r="Z308" s="247" t="s">
        <v>2851</v>
      </c>
      <c r="AA308" s="155"/>
      <c r="AB308" s="157"/>
      <c r="AC308" s="156"/>
      <c r="AD308" s="463"/>
      <c r="AE308" s="155"/>
      <c r="AF308" s="158"/>
      <c r="AG308" s="248"/>
      <c r="AH308" s="249"/>
      <c r="AI308" s="250"/>
      <c r="AJ308" s="251"/>
      <c r="AK308" s="159">
        <v>44630</v>
      </c>
      <c r="AL308" s="159">
        <v>44981</v>
      </c>
      <c r="AM308" s="252" t="s">
        <v>18</v>
      </c>
      <c r="AN308" s="253" t="s">
        <v>18</v>
      </c>
      <c r="AO308" s="254" t="s">
        <v>18</v>
      </c>
      <c r="AP308" s="255" t="s">
        <v>18</v>
      </c>
      <c r="AQ308" s="256" t="s">
        <v>18</v>
      </c>
      <c r="AR308" s="256"/>
      <c r="AS308" s="256" t="s">
        <v>18</v>
      </c>
      <c r="AT308" s="257" t="s">
        <v>18</v>
      </c>
      <c r="AU308" s="298" t="s">
        <v>18</v>
      </c>
      <c r="AV308" s="299" t="s">
        <v>18</v>
      </c>
      <c r="AW308" s="299" t="s">
        <v>18</v>
      </c>
      <c r="AX308" s="299" t="s">
        <v>18</v>
      </c>
      <c r="AY308" s="299" t="s">
        <v>18</v>
      </c>
      <c r="AZ308" s="299" t="s">
        <v>18</v>
      </c>
      <c r="BA308" s="299" t="s">
        <v>18</v>
      </c>
      <c r="BB308" s="299" t="s">
        <v>18</v>
      </c>
      <c r="BC308" s="299" t="s">
        <v>18</v>
      </c>
      <c r="BD308" s="300" t="s">
        <v>18</v>
      </c>
      <c r="BE308" s="301"/>
      <c r="BF308" s="146"/>
      <c r="BG308" s="146"/>
      <c r="BH308" s="302"/>
      <c r="BI308" s="266"/>
      <c r="BJ308" s="146"/>
      <c r="BK308" s="146"/>
      <c r="BL308" s="146"/>
      <c r="BM308" s="146"/>
      <c r="BN308" s="155"/>
      <c r="BO308" s="155"/>
      <c r="BP308" s="155"/>
      <c r="BQ308" s="146"/>
      <c r="BR308" s="514"/>
      <c r="BS308" s="146"/>
      <c r="BT308" s="146"/>
      <c r="BU308" s="146"/>
      <c r="BV308" s="146"/>
      <c r="BW308" s="146"/>
      <c r="BX308" s="146"/>
      <c r="BY308" s="146">
        <v>1</v>
      </c>
      <c r="BZ308" s="265">
        <v>1</v>
      </c>
      <c r="CA308" s="246">
        <v>1</v>
      </c>
      <c r="CB308" s="163" t="s">
        <v>158</v>
      </c>
      <c r="CC308" s="163" t="s">
        <v>158</v>
      </c>
      <c r="CD308" s="533">
        <v>44981</v>
      </c>
      <c r="CE308" s="528"/>
    </row>
    <row r="309" spans="1:83">
      <c r="V309" s="15"/>
    </row>
    <row r="310" spans="1:83">
      <c r="V310" s="15"/>
    </row>
    <row r="311" spans="1:83">
      <c r="V311" s="15"/>
    </row>
    <row r="312" spans="1:83">
      <c r="V312" s="15"/>
    </row>
    <row r="313" spans="1:83">
      <c r="V313" s="15"/>
    </row>
    <row r="314" spans="1:83">
      <c r="V314" s="15"/>
    </row>
    <row r="315" spans="1:83">
      <c r="V315" s="15"/>
    </row>
    <row r="316" spans="1:83">
      <c r="V316" s="15"/>
    </row>
    <row r="317" spans="1:83">
      <c r="V317" s="15"/>
    </row>
    <row r="318" spans="1:83">
      <c r="V318" s="15"/>
    </row>
    <row r="319" spans="1:83">
      <c r="V319" s="15"/>
    </row>
    <row r="320" spans="1:83">
      <c r="V320" s="15"/>
    </row>
    <row r="321" spans="22:22">
      <c r="V321" s="15"/>
    </row>
    <row r="322" spans="22:22">
      <c r="V322" s="15"/>
    </row>
    <row r="323" spans="22:22">
      <c r="V323" s="15"/>
    </row>
    <row r="324" spans="22:22">
      <c r="V324" s="15"/>
    </row>
    <row r="325" spans="22:22">
      <c r="V325" s="15"/>
    </row>
    <row r="326" spans="22:22">
      <c r="V326" s="15"/>
    </row>
    <row r="327" spans="22:22">
      <c r="V327" s="15"/>
    </row>
    <row r="328" spans="22:22">
      <c r="V328" s="15"/>
    </row>
    <row r="329" spans="22:22">
      <c r="V329" s="15"/>
    </row>
    <row r="330" spans="22:22">
      <c r="V330" s="15"/>
    </row>
    <row r="331" spans="22:22">
      <c r="V331" s="15"/>
    </row>
    <row r="332" spans="22:22">
      <c r="V332" s="15"/>
    </row>
    <row r="333" spans="22:22">
      <c r="V333" s="15"/>
    </row>
    <row r="334" spans="22:22">
      <c r="V334" s="15"/>
    </row>
    <row r="335" spans="22:22">
      <c r="V335" s="15"/>
    </row>
    <row r="336" spans="22:22">
      <c r="V336" s="15"/>
    </row>
    <row r="337" spans="22:22">
      <c r="V337" s="15"/>
    </row>
    <row r="338" spans="22:22">
      <c r="V338" s="15"/>
    </row>
    <row r="339" spans="22:22">
      <c r="V339" s="15"/>
    </row>
    <row r="340" spans="22:22">
      <c r="V340" s="15"/>
    </row>
    <row r="341" spans="22:22">
      <c r="V341" s="15"/>
    </row>
    <row r="342" spans="22:22">
      <c r="V342" s="15"/>
    </row>
    <row r="343" spans="22:22">
      <c r="V343" s="15"/>
    </row>
    <row r="344" spans="22:22">
      <c r="V344" s="15"/>
    </row>
    <row r="345" spans="22:22">
      <c r="V345" s="15"/>
    </row>
    <row r="346" spans="22:22">
      <c r="V346" s="15"/>
    </row>
    <row r="347" spans="22:22">
      <c r="V347" s="15"/>
    </row>
    <row r="348" spans="22:22">
      <c r="V348" s="15"/>
    </row>
    <row r="349" spans="22:22">
      <c r="V349" s="15"/>
    </row>
    <row r="350" spans="22:22">
      <c r="V350" s="15"/>
    </row>
    <row r="351" spans="22:22">
      <c r="V351" s="15"/>
    </row>
    <row r="352" spans="22:22">
      <c r="V352" s="15"/>
    </row>
    <row r="353" spans="22:22">
      <c r="V353" s="15"/>
    </row>
    <row r="354" spans="22:22">
      <c r="V354" s="15"/>
    </row>
    <row r="355" spans="22:22">
      <c r="V355" s="15"/>
    </row>
    <row r="356" spans="22:22">
      <c r="V356" s="15"/>
    </row>
    <row r="357" spans="22:22">
      <c r="V357" s="15"/>
    </row>
    <row r="358" spans="22:22">
      <c r="V358" s="15"/>
    </row>
    <row r="359" spans="22:22">
      <c r="V359" s="15"/>
    </row>
    <row r="360" spans="22:22">
      <c r="V360" s="15"/>
    </row>
    <row r="361" spans="22:22">
      <c r="V361" s="15"/>
    </row>
    <row r="362" spans="22:22">
      <c r="V362" s="15"/>
    </row>
    <row r="363" spans="22:22">
      <c r="V363" s="15"/>
    </row>
    <row r="364" spans="22:22">
      <c r="V364" s="15"/>
    </row>
    <row r="365" spans="22:22">
      <c r="V365" s="15"/>
    </row>
    <row r="366" spans="22:22">
      <c r="V366" s="15"/>
    </row>
    <row r="367" spans="22:22">
      <c r="V367" s="15"/>
    </row>
    <row r="368" spans="22:22">
      <c r="V368" s="15"/>
    </row>
    <row r="369" spans="22:22">
      <c r="V369" s="15"/>
    </row>
    <row r="370" spans="22:22">
      <c r="V370" s="15"/>
    </row>
    <row r="371" spans="22:22">
      <c r="V371" s="15"/>
    </row>
    <row r="372" spans="22:22">
      <c r="V372" s="15"/>
    </row>
    <row r="373" spans="22:22">
      <c r="V373" s="15"/>
    </row>
    <row r="374" spans="22:22">
      <c r="V374" s="15"/>
    </row>
    <row r="375" spans="22:22">
      <c r="V375" s="15"/>
    </row>
    <row r="376" spans="22:22">
      <c r="V376" s="15"/>
    </row>
    <row r="377" spans="22:22">
      <c r="V377" s="15"/>
    </row>
    <row r="378" spans="22:22">
      <c r="V378" s="15"/>
    </row>
    <row r="379" spans="22:22">
      <c r="V379" s="15"/>
    </row>
    <row r="380" spans="22:22">
      <c r="V380" s="15"/>
    </row>
    <row r="381" spans="22:22">
      <c r="V381" s="15"/>
    </row>
    <row r="382" spans="22:22">
      <c r="V382" s="15"/>
    </row>
    <row r="383" spans="22:22">
      <c r="V383" s="15"/>
    </row>
    <row r="384" spans="22:22">
      <c r="V384" s="15"/>
    </row>
    <row r="385" spans="22:22">
      <c r="V385" s="15"/>
    </row>
    <row r="386" spans="22:22">
      <c r="V386" s="15"/>
    </row>
    <row r="387" spans="22:22">
      <c r="V387" s="15"/>
    </row>
    <row r="388" spans="22:22">
      <c r="V388" s="15"/>
    </row>
    <row r="389" spans="22:22">
      <c r="V389" s="15"/>
    </row>
    <row r="390" spans="22:22">
      <c r="V390" s="15"/>
    </row>
    <row r="391" spans="22:22">
      <c r="V391" s="15"/>
    </row>
    <row r="392" spans="22:22">
      <c r="V392" s="15"/>
    </row>
    <row r="393" spans="22:22">
      <c r="V393" s="15"/>
    </row>
    <row r="394" spans="22:22">
      <c r="V394" s="15"/>
    </row>
    <row r="395" spans="22:22">
      <c r="V395" s="15"/>
    </row>
    <row r="396" spans="22:22">
      <c r="V396" s="15"/>
    </row>
    <row r="397" spans="22:22">
      <c r="V397" s="15"/>
    </row>
    <row r="398" spans="22:22">
      <c r="V398" s="15"/>
    </row>
    <row r="399" spans="22:22">
      <c r="V399" s="15"/>
    </row>
    <row r="400" spans="22:22">
      <c r="V400" s="15"/>
    </row>
    <row r="401" spans="22:22">
      <c r="V401" s="15"/>
    </row>
    <row r="402" spans="22:22">
      <c r="V402" s="15"/>
    </row>
    <row r="403" spans="22:22">
      <c r="V403" s="15"/>
    </row>
    <row r="404" spans="22:22">
      <c r="V404" s="303"/>
    </row>
  </sheetData>
  <autoFilter ref="A5:CF308" xr:uid="{00000000-0001-0000-0000-000000000000}"/>
  <mergeCells count="8">
    <mergeCell ref="A1:CE1"/>
    <mergeCell ref="A2:CE2"/>
    <mergeCell ref="A3:CE3"/>
    <mergeCell ref="AM4:AO4"/>
    <mergeCell ref="AP4:AT4"/>
    <mergeCell ref="AU4:BD4"/>
    <mergeCell ref="BE4:BH4"/>
    <mergeCell ref="BN4:BP4"/>
  </mergeCells>
  <dataValidations count="2">
    <dataValidation type="decimal" allowBlank="1" showInputMessage="1" showErrorMessage="1" errorTitle="Entrada no válida" error="Por favor escriba un número" promptTitle="Escriba un número en esta casilla" sqref="AA148 AA178 AD139 AD144:AD148 AD141:AD142" xr:uid="{D77FD508-0CFA-4185-B8A5-930730701394}">
      <formula1>-9223372036854770000</formula1>
      <formula2>9223372036854770000</formula2>
    </dataValidation>
    <dataValidation type="date" allowBlank="1" showInputMessage="1" errorTitle="Entrada no válida" error="Por favor escriba una fecha válida (AAAA/MM/DD)" promptTitle="Ingrese una fecha (AAAA/MM/DD)" sqref="AB148:AC148 AB178:AC178" xr:uid="{9FB54078-FB1E-4781-8627-3B009522BFD1}">
      <formula1>1900/1/1</formula1>
      <formula2>3000/1/1</formula2>
    </dataValidation>
  </dataValidations>
  <hyperlinks>
    <hyperlink ref="G6" r:id="rId1" xr:uid="{FB03BB22-6FB8-4CD7-8504-180D786C56BC}"/>
    <hyperlink ref="G9" r:id="rId2" xr:uid="{979561B4-DF1D-4131-9817-55DA24C42E08}"/>
    <hyperlink ref="G13" r:id="rId3" xr:uid="{9CF755C1-615F-400C-AA5C-EF96468FA2E1}"/>
    <hyperlink ref="G39" r:id="rId4" xr:uid="{8DC30BEA-84B2-44E0-8C45-9CC3E83D8FE0}"/>
    <hyperlink ref="G62" r:id="rId5" xr:uid="{65453ADF-A889-45EF-B399-30B1052DA439}"/>
    <hyperlink ref="G73" r:id="rId6" xr:uid="{9B7BF2D7-BF19-4BFA-8CED-27C32373A8AF}"/>
    <hyperlink ref="G78" r:id="rId7" xr:uid="{94393004-DF81-43C3-B5A1-7DA03FDEA2D5}"/>
    <hyperlink ref="G80" r:id="rId8" xr:uid="{AFA1EE29-720A-4A67-AF8E-611AC8BF5ABC}"/>
    <hyperlink ref="G86" r:id="rId9" xr:uid="{588B011B-5A91-407B-AA20-1CDC654183DE}"/>
    <hyperlink ref="G88" r:id="rId10" xr:uid="{09818FB6-2E2A-4BDF-9984-6A3FBEF956BD}"/>
    <hyperlink ref="G91" r:id="rId11" xr:uid="{330CCE3C-C605-4599-BEC5-2C541A792810}"/>
    <hyperlink ref="G92" r:id="rId12" xr:uid="{23F4E4EF-B9BE-44B4-AF8A-E9CAF650429F}"/>
    <hyperlink ref="G96" r:id="rId13" xr:uid="{F8FCDDF2-895E-4ECE-8EE0-0D584A1AFD00}"/>
    <hyperlink ref="G99" r:id="rId14" xr:uid="{35323758-272D-4A50-B6CD-4B7C72B593EE}"/>
    <hyperlink ref="G102" r:id="rId15" xr:uid="{21EFCD59-AAE3-487B-B711-765B290A48A2}"/>
    <hyperlink ref="G103" r:id="rId16" xr:uid="{F6CF0F18-FB42-4252-9F74-F1AB000D85C6}"/>
    <hyperlink ref="G105" r:id="rId17" xr:uid="{9CFCB971-EA06-4E7A-B004-B7E761EFB8CD}"/>
    <hyperlink ref="G108" r:id="rId18" xr:uid="{CE97DF1A-4F92-4F4D-96AA-5496C22AD425}"/>
    <hyperlink ref="G110" r:id="rId19" xr:uid="{B15B34FA-013E-4966-80F0-A07B924B3768}"/>
    <hyperlink ref="G111" r:id="rId20" xr:uid="{D94426FD-5FBD-4D01-ABF5-D63CA9B84900}"/>
    <hyperlink ref="G112" r:id="rId21" xr:uid="{35867E9D-EF93-4446-AA2F-27B1AF6A9575}"/>
    <hyperlink ref="G113" r:id="rId22" xr:uid="{F2AEA6CF-694E-41E1-B6DC-6AFD84E81EDF}"/>
    <hyperlink ref="G114" r:id="rId23" xr:uid="{E30B888C-DB27-48A9-A189-E99785BDC61B}"/>
    <hyperlink ref="G115" r:id="rId24" xr:uid="{31ADF117-CDEB-4A73-95E3-424D6AC42292}"/>
    <hyperlink ref="G116" r:id="rId25" xr:uid="{C147C96D-AFAB-4AD9-9CEC-F8EDFB3455EA}"/>
    <hyperlink ref="G118" r:id="rId26" xr:uid="{3B23E290-DEA9-4BDB-93C0-CF82B952F9AA}"/>
    <hyperlink ref="G119" r:id="rId27" xr:uid="{CDEFFA60-80B2-44EA-B922-44EC9044A0A2}"/>
    <hyperlink ref="G120" r:id="rId28" xr:uid="{E28453A9-285F-4922-90D2-FD6E68FE7F36}"/>
    <hyperlink ref="G121" r:id="rId29" xr:uid="{A1E40368-A552-423C-80C6-AB9769082F7D}"/>
    <hyperlink ref="G122" r:id="rId30" xr:uid="{999354CB-B8C5-4997-8008-68A070B48A81}"/>
    <hyperlink ref="G123" r:id="rId31" xr:uid="{01336FD9-E0E6-4064-8664-0C200C1BAE06}"/>
    <hyperlink ref="G124" r:id="rId32" xr:uid="{A5B6DB6C-4D5C-4A6F-B176-4AF51158DCBF}"/>
    <hyperlink ref="G125" r:id="rId33" xr:uid="{682DA26C-CAE6-4A61-A1FB-F03083477FC0}"/>
    <hyperlink ref="G126" r:id="rId34" xr:uid="{3A094EB7-091F-4835-B128-8742CAF9D816}"/>
    <hyperlink ref="G127" r:id="rId35" xr:uid="{63C58A9C-3317-4175-B508-DA3F38929915}"/>
    <hyperlink ref="G128" r:id="rId36" xr:uid="{605E07A8-35F8-4D07-9DD8-5B2532E88AC5}"/>
    <hyperlink ref="G129" r:id="rId37" xr:uid="{EECC66C6-0B1A-4A46-873A-8F91E8CD3564}"/>
    <hyperlink ref="G130" r:id="rId38" xr:uid="{8EBB8BED-7D65-4E8E-B3F8-E3F1B48004D7}"/>
    <hyperlink ref="G131" r:id="rId39" xr:uid="{89208059-0BB8-4C00-A397-9203487BB5AB}"/>
    <hyperlink ref="G132" r:id="rId40" xr:uid="{6AF5D4DD-57EE-4547-914F-9B6F906E221F}"/>
    <hyperlink ref="G133" r:id="rId41" xr:uid="{590065AF-2C9A-42B8-8541-5BC981BABE86}"/>
    <hyperlink ref="G134" r:id="rId42" xr:uid="{A7E96CFE-EE79-4B79-AB44-D3C71580A3C3}"/>
    <hyperlink ref="G135" r:id="rId43" xr:uid="{1A64E04D-2E0B-47C1-9D0B-D9FA7585B504}"/>
    <hyperlink ref="G136" r:id="rId44" xr:uid="{4020C124-F96E-4D24-BC99-1DA7B2C452A8}"/>
    <hyperlink ref="G137" r:id="rId45" xr:uid="{26A0F1C1-9812-4109-9DD8-ED24C2615F6D}"/>
    <hyperlink ref="G138" r:id="rId46" xr:uid="{E47B08E5-6F04-42E2-9DB1-01A2D14588D3}"/>
    <hyperlink ref="G50" r:id="rId47" xr:uid="{1D0D5CD0-D807-4AE7-A6C0-2BA2C68F3EB3}"/>
    <hyperlink ref="G148" r:id="rId48" xr:uid="{329545BA-CAC2-4AB2-A0B0-CF7104548417}"/>
    <hyperlink ref="G149" r:id="rId49" xr:uid="{9B9ADCE0-7AF4-492D-B3C4-67C17901E821}"/>
    <hyperlink ref="G151" r:id="rId50" xr:uid="{BBE2B35C-503D-4269-A37B-7E890686978C}"/>
    <hyperlink ref="G150" r:id="rId51" xr:uid="{8D4E668B-B317-471C-BF30-0D6F1FA4147C}"/>
    <hyperlink ref="G152" r:id="rId52" xr:uid="{4BF8D984-AEF8-424D-AD70-26CB5E0818AF}"/>
    <hyperlink ref="G75" r:id="rId53" xr:uid="{DF1FC5BF-BFB0-4A58-BA33-570C2C46C01C}"/>
    <hyperlink ref="G160" r:id="rId54" xr:uid="{142D8BE6-83FD-4042-847A-72AFB5695F4D}"/>
    <hyperlink ref="G154" r:id="rId55" xr:uid="{5273512C-273A-4E9D-B865-8BB460CC3BB8}"/>
    <hyperlink ref="G155" r:id="rId56" xr:uid="{7384E9EB-4FCE-4918-821B-B3C129586B62}"/>
    <hyperlink ref="G156" r:id="rId57" xr:uid="{9FB4FE17-AECC-4BEC-AD3F-9DC62BD54945}"/>
    <hyperlink ref="G158" r:id="rId58" xr:uid="{648BBBA4-28F2-407E-9967-FD3A522E16CE}"/>
    <hyperlink ref="G159" r:id="rId59" xr:uid="{065ED3D6-0C9D-4D6B-A9AE-B7A8B1486EE6}"/>
    <hyperlink ref="G161" r:id="rId60" xr:uid="{EE316D26-3435-4884-9935-C71035E09769}"/>
    <hyperlink ref="G163" r:id="rId61" xr:uid="{4D9B305B-B013-4F82-8E15-610B0E35FC20}"/>
    <hyperlink ref="G164" r:id="rId62" xr:uid="{F121D5E3-F1D7-40D1-873A-80AF6954B9AA}"/>
    <hyperlink ref="G165" r:id="rId63" xr:uid="{58800A89-3631-449F-A238-E6AF84B20AB7}"/>
    <hyperlink ref="G157" r:id="rId64" xr:uid="{4680D5D0-0BA3-4041-B2B3-D5689254DB05}"/>
    <hyperlink ref="G167" r:id="rId65" xr:uid="{C2E8C464-9E50-4D4D-B53C-229066D5642E}"/>
    <hyperlink ref="G168" r:id="rId66" xr:uid="{600E7B3F-5806-4437-BBEA-EE55FDA15B51}"/>
    <hyperlink ref="G169" r:id="rId67" xr:uid="{0DDA6EE6-F4F6-4F6F-AE29-779FA2F630A9}"/>
    <hyperlink ref="G173" r:id="rId68" xr:uid="{701C6D8A-81BE-4431-B9E0-FC4EF05BEB5F}"/>
    <hyperlink ref="G174" r:id="rId69" xr:uid="{53BCA46C-1EBE-4423-85C9-B1BAEC726870}"/>
    <hyperlink ref="G176" r:id="rId70" xr:uid="{2D156CE4-90DC-47D2-B0D2-06C6A318104A}"/>
    <hyperlink ref="G172" r:id="rId71" xr:uid="{879BFDA5-C2CA-4C86-B647-AF83542075CE}"/>
    <hyperlink ref="G153" r:id="rId72" xr:uid="{8967E79E-6120-4F09-9935-CC13F9714A2B}"/>
    <hyperlink ref="G162" r:id="rId73" xr:uid="{1D6395E4-60DC-45DD-B697-881041107F16}"/>
    <hyperlink ref="G166" r:id="rId74" xr:uid="{2055AA73-067B-489E-B5C6-6D2FDA30D169}"/>
    <hyperlink ref="G170" r:id="rId75" xr:uid="{7CDDCD5D-AD70-4716-9AA8-A4BA1354388F}"/>
    <hyperlink ref="G175" r:id="rId76" xr:uid="{D5A187AA-0053-4AAB-879A-60BA0F3B6130}"/>
    <hyperlink ref="G178" r:id="rId77" xr:uid="{9C632E87-8420-444A-AC14-86AA8D0927EE}"/>
    <hyperlink ref="G179" r:id="rId78" xr:uid="{E6F2507C-92B2-4E31-BBBE-B18E5111790E}"/>
    <hyperlink ref="G180" r:id="rId79" xr:uid="{B8C5DC1A-D562-4B54-9BCF-9926C4206F26}"/>
    <hyperlink ref="G181" r:id="rId80" xr:uid="{0A49692D-3CA3-45A7-A1BF-8C8FBB238115}"/>
    <hyperlink ref="G182" r:id="rId81" xr:uid="{2D3E9834-9D7B-4974-9854-7C463552DA24}"/>
    <hyperlink ref="G183" r:id="rId82" xr:uid="{35E76700-08DE-4D28-A626-9B3F54A5FE83}"/>
    <hyperlink ref="G185" r:id="rId83" xr:uid="{59360459-EFFB-4625-859C-B38646E4E4BF}"/>
    <hyperlink ref="G186" r:id="rId84" xr:uid="{4E2247E8-13B9-497E-8A55-F6F71AA7075C}"/>
    <hyperlink ref="G188" r:id="rId85" xr:uid="{7B2AE7C5-28D9-4F89-BB26-443A848A9A18}"/>
    <hyperlink ref="G189" r:id="rId86" xr:uid="{3C7C87AF-AB1E-4840-B691-0A0040A49CF9}"/>
    <hyperlink ref="G190" r:id="rId87" xr:uid="{BC31A39A-3539-402D-913C-318F45F253E4}"/>
    <hyperlink ref="G191" r:id="rId88" xr:uid="{146D5563-EA20-461E-B823-91090C6D53B1}"/>
    <hyperlink ref="G192" r:id="rId89" xr:uid="{30066D4B-855E-4336-B5BB-9E879F37E260}"/>
    <hyperlink ref="G193" r:id="rId90" xr:uid="{04467B2B-F574-4AA4-8061-5B14FE74D645}"/>
    <hyperlink ref="G194" r:id="rId91" xr:uid="{24C36F79-7262-46F3-BB08-F2FCC93A86EC}"/>
    <hyperlink ref="G198" r:id="rId92" xr:uid="{47E6474A-5BB4-46EA-9259-B44381D55C5D}"/>
    <hyperlink ref="G202" r:id="rId93" xr:uid="{FB20E5D5-2EF4-48D6-BF30-7154F4A6A458}"/>
    <hyperlink ref="G203" r:id="rId94" xr:uid="{CCA90E41-586F-412E-A7D6-9DF39CBFE4DC}"/>
    <hyperlink ref="G204" r:id="rId95" xr:uid="{0168B81D-84B3-4AA2-9F7F-0B4E8BAC2693}"/>
    <hyperlink ref="G205" r:id="rId96" xr:uid="{C210C550-F693-4B68-A74B-0C8C6B68C890}"/>
    <hyperlink ref="G206" r:id="rId97" xr:uid="{72388856-C7E8-49A5-B5F5-A5BA50CE8589}"/>
    <hyperlink ref="G207" r:id="rId98" xr:uid="{0CAD4E75-0520-4FA8-AEF5-792B2F4EF656}"/>
    <hyperlink ref="G208" r:id="rId99" xr:uid="{76AB134E-909F-4F70-B766-13836534BA35}"/>
    <hyperlink ref="G209" r:id="rId100" xr:uid="{5D6911CF-5402-4DAC-A7BE-5192DCF089FE}"/>
    <hyperlink ref="G210" r:id="rId101" xr:uid="{FA98A428-5300-47F2-9CEF-7A4966FC08C4}"/>
    <hyperlink ref="G211" r:id="rId102" xr:uid="{D19A8B05-A753-49F6-9E79-B0078D943783}"/>
    <hyperlink ref="G212" r:id="rId103" xr:uid="{F3DAF13A-7A2E-4B3B-9113-6C3FF105EA15}"/>
    <hyperlink ref="G213" r:id="rId104" xr:uid="{E483436E-B0EE-4387-808E-52A72CE6D362}"/>
    <hyperlink ref="G218" r:id="rId105" xr:uid="{74F1A691-E69B-43C9-8893-C5254DA4A16B}"/>
    <hyperlink ref="G219" r:id="rId106" xr:uid="{172CE5BB-14A6-4CED-B4B9-26725CE05DE5}"/>
    <hyperlink ref="G217" r:id="rId107" xr:uid="{DE41BB69-4E1C-488C-BEA2-E352B7739510}"/>
    <hyperlink ref="U10" r:id="rId108" display="mailto:hector.parra@gobiernobogota.gov.co" xr:uid="{64BE4874-704A-49CA-85BE-EE83810B4141}"/>
    <hyperlink ref="U11" r:id="rId109" display="mailto:luz.sanchez@gobiernobogota.gov.co" xr:uid="{A873A60B-3A89-45B4-BA32-73EFDB32F05E}"/>
    <hyperlink ref="U12" r:id="rId110" display="mailto:nicol.parra@gobiernobogota.gov.co" xr:uid="{188D22CC-FDD3-4E5D-B95D-A687E33B9517}"/>
    <hyperlink ref="U13" r:id="rId111" display="mailto:rosa.patino@gobiernobogota.gov.co" xr:uid="{B1C4E982-588F-474C-B71F-22985441C2A3}"/>
    <hyperlink ref="U14" r:id="rId112" display="mailto:juang.rodriguezt@gobiernobogota.gov.co" xr:uid="{2D611442-A88D-4F01-88E9-5461B3D76106}"/>
    <hyperlink ref="U15" r:id="rId113" display="mailto:jorge.salgado@gobiernobogota.gov.co" xr:uid="{868CC173-2E3C-4EAD-851A-8F73C4B76B09}"/>
    <hyperlink ref="U16" r:id="rId114" display="mailto:yurani.angulo@gobiernobogota.gov.co" xr:uid="{8EF8D26B-B24C-4F04-B740-94DF6085A048}"/>
    <hyperlink ref="U17" r:id="rId115" display="mailto:juan.cuervo@gobiernobogota.gov.co" xr:uid="{EA452399-799A-410E-BB09-17EEFD97F3C5}"/>
    <hyperlink ref="U18" r:id="rId116" display="mailto:jaime.alarcon@gobiernobogota.gov.co" xr:uid="{DB9F3B0D-E493-4EB9-990C-D5B2F4A395AF}"/>
    <hyperlink ref="U19" r:id="rId117" display="mailto:francisco.salazar@gobiernobogota.gov.co" xr:uid="{4A8761C5-667C-4727-8C34-6E30206DFF54}"/>
    <hyperlink ref="U20" r:id="rId118" display="mailto:marcela.ayala@gobiernobogota.gov.co" xr:uid="{8E319FE0-EAEE-412D-898E-35F732A5FE35}"/>
    <hyperlink ref="U21" r:id="rId119" display="mailto:gina.cubillos@gobiernobogota.gov.co" xr:uid="{1264A993-F299-46E3-964B-667943DCC8A5}"/>
    <hyperlink ref="U25" r:id="rId120" display="mailto:paula.pedraza@gobiernobogota.gov.co" xr:uid="{558055FB-7AAC-4985-929A-78D0711D4600}"/>
    <hyperlink ref="U26" r:id="rId121" display="mailto:angelica.hernandez@gobiernobogota.gov.co" xr:uid="{FB2817E5-63CF-4BBD-9E54-F1DEB62B8A20}"/>
    <hyperlink ref="U27" r:id="rId122" display="mailto:abel.castiblanco@gobiernobogota.gov.co" xr:uid="{FC436A2C-EDE2-4A35-8167-2EFC46E980CE}"/>
    <hyperlink ref="U29" r:id="rId123" display="mailto:manuel.alvarez@gobiernobogota.gov.co" xr:uid="{6742EC04-5B4F-4B3B-8609-DEFB58FB7F3B}"/>
    <hyperlink ref="U30" r:id="rId124" display="mailto:Raul.Vargas@gobiernobogota.gov.co" xr:uid="{EBF94AB4-82D7-45E9-8BDF-235662D03B8A}"/>
    <hyperlink ref="U31" r:id="rId125" display="mailto:juan.montenegro@gobiernobogota.gov.co" xr:uid="{7042C875-A3F6-46CB-AD58-B68AA09820E8}"/>
    <hyperlink ref="U32" r:id="rId126" display="mailto:oscar.carmona@gobiernobogota.gov.co" xr:uid="{2035414D-D175-4508-B9F7-7745DA5E4AFD}"/>
    <hyperlink ref="U33" r:id="rId127" display="mailto:Susana.Enriquez@gobiernobogota.gov.co" xr:uid="{DA38CDE8-F3B5-4A9D-84AB-3F5BBE5590B0}"/>
    <hyperlink ref="U36" r:id="rId128" display="mailto:Wilfredo.Munoz@gobiernobogota.gov.co" xr:uid="{FFEA4F63-8777-4EB1-B8C6-4788BEEC220D}"/>
    <hyperlink ref="U37" r:id="rId129" display="mailto:angela.abella@gobiernobogota.gov.co" xr:uid="{232C5AB3-8D3F-4B2F-A10A-A4B76840D2EB}"/>
    <hyperlink ref="U38" r:id="rId130" display="mailto:juliana.pinillos@gobiernobogota.gov.co" xr:uid="{DACCBCA3-8769-4E04-ACBC-46E9916BEB24}"/>
    <hyperlink ref="U39" r:id="rId131" display="mailto:erika.macias@gobiernobogota.gov.co" xr:uid="{F5F580FC-5BE7-44BB-9DB1-914F6DF9AF93}"/>
    <hyperlink ref="U40" r:id="rId132" display="mailto:efrey.sanabria@gobiernobogota.gov.co" xr:uid="{9DB96C6F-080D-46B4-B7D6-0C5474EAD668}"/>
    <hyperlink ref="U41" r:id="rId133" display="mailto:felipe.garzon@gobiernobogota.gov.co" xr:uid="{6DBCE0CD-8990-4CE0-B622-BA4F1D1F18B8}"/>
    <hyperlink ref="U43" r:id="rId134" display="mailto:cristian.albarracin@gobiernobogota.gov.co" xr:uid="{AD0ECB69-EFB6-41CA-AF7B-C4427ACB068F}"/>
    <hyperlink ref="U44" r:id="rId135" display="mailto:sebastian.marin@gobiernobogota.gov.co" xr:uid="{9B21B866-DBB7-4C30-B591-C263E1952F7F}"/>
    <hyperlink ref="U45" r:id="rId136" display="mailto:sebastian.merchan@gobiernobogota.gov.co" xr:uid="{0072F585-4434-4111-99A2-F4BB8DC147BA}"/>
    <hyperlink ref="U49" r:id="rId137" display="mailto:nicolas.poveda@gobiernobogota.gov.co" xr:uid="{A39CC7E9-8D5E-499F-8F32-86C914411D37}"/>
    <hyperlink ref="U50" r:id="rId138" display="mailto:jairoc.munoz@gobiernobogota.gov.co" xr:uid="{0FE5C969-51CB-4DB9-B738-CE7606DBF166}"/>
    <hyperlink ref="U51" r:id="rId139" display="mailto:ana.casas@gobiernobogota.gov.co" xr:uid="{F8A9D366-D5F5-48BA-947E-BF08A96EDB05}"/>
    <hyperlink ref="U52" r:id="rId140" display="mailto:angela.torres@gobiernobogota.gov.co" xr:uid="{FA06DF07-D5C3-44FE-9285-D1C1A7527EF3}"/>
    <hyperlink ref="U54" r:id="rId141" display="mailto:john.urrego@gobiernobogota.gov.co" xr:uid="{20D9D5A2-D554-4B1F-9207-D943A53A3942}"/>
    <hyperlink ref="U55" r:id="rId142" display="mailto:sebastian.bravo@gobiernobogota.gov.co" xr:uid="{38345ACF-0B15-488F-B0BC-778A03A718D9}"/>
    <hyperlink ref="U57" r:id="rId143" display="mailto:jenny.mendivelso@gobiernobogota.gov.co" xr:uid="{DBE46605-3054-49C7-A537-B467F0401E46}"/>
    <hyperlink ref="U58" r:id="rId144" display="mailto:juan.zafra@gobiernobogota.gov.co" xr:uid="{B04187A8-19BB-4EBC-82AA-0BF869E87DB2}"/>
    <hyperlink ref="U59" r:id="rId145" display="mailto:juan.Gallego@gobiernobogota.gov.co" xr:uid="{777521D5-9E73-4F3B-B8BC-6918619BC2BC}"/>
    <hyperlink ref="U60" r:id="rId146" display="mailto:david.giraldo@gobiernobogota.gov.co" xr:uid="{42E6353D-CB42-4E4B-8158-FA110F5296BD}"/>
    <hyperlink ref="U61" r:id="rId147" display="mailto:juan.salgado@gobiernobogota.gov.co" xr:uid="{A74874EF-1C08-4280-9E5A-3D492055FA9B}"/>
    <hyperlink ref="U63" r:id="rId148" display="mailto:carlos.higuita@gobiernobogota.gov.co" xr:uid="{F27CDD67-6915-49AD-8AD3-2CA50A6C6694}"/>
    <hyperlink ref="U64" r:id="rId149" display="mailto:david.garcia@gobiernobogota.gov.co" xr:uid="{5126A094-27A0-44DA-8817-7639C02712F1}"/>
    <hyperlink ref="U65" r:id="rId150" display="mailto:fredy.alvarez@gobiernobogota.gov.co" xr:uid="{306E1985-595D-4E93-A574-D20625D0CCB2}"/>
    <hyperlink ref="U66" r:id="rId151" display="mailto:mayra.wilches@gobiernobogota.gov.co" xr:uid="{8168236B-F6B1-4BB3-AC1C-594B24ACA301}"/>
    <hyperlink ref="U67" r:id="rId152" display="mailto:jaime.ruiz@gobiernobogota.gov.co" xr:uid="{8D189E78-5CDD-497F-8F25-965650B74E37}"/>
    <hyperlink ref="U68" r:id="rId153" display="mailto:omaira.heredia@gobiernobogota.gov.co" xr:uid="{036B81FE-8BAB-435C-900B-BB24BA31F2BA}"/>
    <hyperlink ref="U69" r:id="rId154" display="mailto:diegoh.castro@gobiernobogota.gov.co" xr:uid="{BE2FC668-9E01-4513-A110-6CC7E6EC863E}"/>
    <hyperlink ref="U70" r:id="rId155" display="mailto:valentina.rocha@gobiernobogota.gov.co" xr:uid="{647875E9-007D-4124-B39B-DDA7133BA32A}"/>
    <hyperlink ref="U73" r:id="rId156" display="mailto:alvaro.martinez@gobiernobogota.gov.co" xr:uid="{6CEDE77D-8DB6-4E93-A805-7D80AC4885D6}"/>
    <hyperlink ref="U74" r:id="rId157" display="mailto:Adriana.Herrera@gobiernobogota.gov.co" xr:uid="{21965C99-41B8-4EAE-8573-FB7184174686}"/>
    <hyperlink ref="U75" r:id="rId158" display="mailto:alison.arevalo@gobiernobogota.gov.co" xr:uid="{D96F0394-5506-413A-A166-EE06DCB50494}"/>
    <hyperlink ref="U77" r:id="rId159" xr:uid="{9C08384D-0F4F-4EA3-86F5-87926D94F956}"/>
    <hyperlink ref="U81" r:id="rId160" xr:uid="{2B68EE24-BA67-444F-8335-CF6B4B8EC215}"/>
    <hyperlink ref="U82" r:id="rId161" xr:uid="{430D1EF6-6645-4CA6-A833-C724B12F1C9B}"/>
    <hyperlink ref="U83" r:id="rId162" xr:uid="{A92002B5-7998-4E7A-BB20-01C6A88626F0}"/>
    <hyperlink ref="U84" r:id="rId163" display="mailto:manuel.alvarez@gobiernobogota.gov.co" xr:uid="{7FC62E25-6E40-4940-96E7-0E88C3508F71}"/>
    <hyperlink ref="U88" r:id="rId164" xr:uid="{881844F8-8886-44C8-BF12-E2ADEF613804}"/>
    <hyperlink ref="U91" r:id="rId165" display="mailto:marta.morales@gobiernobogota.gov.co" xr:uid="{CA76B82D-F0FF-42B9-89E4-7EF8006F9EB1}"/>
    <hyperlink ref="U92" r:id="rId166" display="mailto:amparo.torres@gobiernobogota.gov.co" xr:uid="{9265743A-A01E-4567-9F50-A477C4FEF6B0}"/>
    <hyperlink ref="U93" r:id="rId167" display="mailto:Jennyffer.rojas@gobiernobogota.gov.co" xr:uid="{2D330036-BF11-4150-B5BA-ECFB9D646586}"/>
    <hyperlink ref="U95" r:id="rId168" display="mailto:Camilo.bogota@gobiernobogota.gov.co" xr:uid="{58972718-6B0F-4BF3-9954-DBB590F6C4B1}"/>
    <hyperlink ref="U100" r:id="rId169" display="mailto:sergio.beltran@gobiernobogota.gov.co" xr:uid="{5C67361F-1DAF-4802-9BEF-1CE0126C1BF3}"/>
    <hyperlink ref="U101" r:id="rId170" display="mailto:julio.gomez@gobiernobogota.gov.co" xr:uid="{F6D0E913-0B08-49F8-B270-4E6DE391536F}"/>
    <hyperlink ref="U102" r:id="rId171" display="mailto:fabian.daza@gobiernobogota.gov.co" xr:uid="{E46D24B7-3ADA-43C0-9882-2D77AFA4AB76}"/>
    <hyperlink ref="U103" r:id="rId172" display="mailto:angee.pacheco@gobiernobogota.gov.co" xr:uid="{472FC90C-FFC6-4FDF-B04F-2DB2300F3B16}"/>
    <hyperlink ref="U104" r:id="rId173" display="mailto:adrianak.avila@gobiernobogota.gov.co" xr:uid="{68BB251E-F1A9-421C-A372-7E910A0CC07C}"/>
    <hyperlink ref="U105" r:id="rId174" display="mailto:jose.chamorro@gobiernobogota.gov.co" xr:uid="{DAEDF4DD-B473-4923-8B1D-649DB662DC1E}"/>
    <hyperlink ref="U106" r:id="rId175" display="mailto:ginna.serna@gobiernobogota.gov.co" xr:uid="{BEC349E2-7139-41F5-AD09-1831E1C8FFD7}"/>
    <hyperlink ref="U107" r:id="rId176" display="mailto:cristian.moncada@gobiernobogota.gov.co" xr:uid="{50538EA7-9FF1-4294-86CF-1AE44F0B4A75}"/>
    <hyperlink ref="U109" r:id="rId177" display="mailto:nelly.ortega@gobiernobogota.gov.co" xr:uid="{9205BC2A-105B-4069-8279-72469A92994E}"/>
    <hyperlink ref="U110" r:id="rId178" display="mailto:Lauray.lopez@gobiernobogota.gov.co" xr:uid="{0AA0EE2D-F2DB-4C9A-8E53-DA7AA186B5FF}"/>
    <hyperlink ref="U112" r:id="rId179" display="mailto:johana.cardona@gobiernobogota.gov.co" xr:uid="{81A4A658-FE80-4F2E-A1D8-789C150E71F7}"/>
    <hyperlink ref="U113" r:id="rId180" display="mailto:yuri.alarcon@gobiernobogota.gov.co" xr:uid="{CBFF9BEC-0E03-4D42-BFEB-6CAFDC56BE09}"/>
    <hyperlink ref="U114" r:id="rId181" display="mailto:santiago.mora@gobiernobogota.gov.co" xr:uid="{65115BD4-B3CA-486C-B8FE-E41AE7E5C2F7}"/>
    <hyperlink ref="U115" r:id="rId182" display="mailto:carlos.pinzon@gobiernobogota.gov.co" xr:uid="{4D8DACC5-D348-4E81-8B0D-62D8F06596CD}"/>
    <hyperlink ref="U116" r:id="rId183" display="mailto:natali.adelgado@gobiersibogota.gov.co" xr:uid="{95D2AA44-DCDA-46E4-8386-6E7A2280DE76}"/>
    <hyperlink ref="U117" r:id="rId184" display="mailto:johana.diaz@gobiernobogota.gov.co" xr:uid="{8A1BA2EE-38FB-4B94-A646-AF376C8571C3}"/>
    <hyperlink ref="U118" r:id="rId185" display="mailto:lizeth.rubiano@gobiernobogota.gov.co" xr:uid="{E5E3A5C6-F9E0-4B2F-BE9B-8D5CA7227A70}"/>
    <hyperlink ref="U119" r:id="rId186" display="mailto:berenice.cuevas@gobiernobogota.gov.co" xr:uid="{7EB52F03-E25F-47F8-9CD5-D25EAF697ECD}"/>
    <hyperlink ref="U120" r:id="rId187" display="mailto:Nestor.vargar@gobiernobogota.gov.co" xr:uid="{8B0A967D-100D-47E5-ABDF-695CFD7994CC}"/>
    <hyperlink ref="U121" r:id="rId188" display="mailto:diana.sanchez@gobiernobogota.gov.co" xr:uid="{934793F4-5EC6-4A38-BA8C-0A52648F84A1}"/>
    <hyperlink ref="U123" r:id="rId189" display="mailto:laura.aguilar@gobiernobogota.gov.co  " xr:uid="{770813F0-FB79-4C27-A7EA-53081B0604AC}"/>
    <hyperlink ref="U124" r:id="rId190" display="mailto:andresg.lopez@gobiernobogota.gov.co" xr:uid="{24D00852-834D-4053-88E2-42355C425C61}"/>
    <hyperlink ref="U125" r:id="rId191" display="mailto:miguel.hernandez@gobiernobogota.gov.co" xr:uid="{16CC4D9B-E262-40E5-BD58-EE47CBABD03E}"/>
    <hyperlink ref="U127" r:id="rId192" display="mailto:john.cordoba@gobiernobogota.gov.co" xr:uid="{072F13DE-E718-4D9A-81FA-1B3E737A8D34}"/>
    <hyperlink ref="U128" r:id="rId193" display="mailto:juan.casallas@gobiernobogota.gov.co" xr:uid="{487DABE5-08D5-4543-B2AA-9DBCCBA20C99}"/>
    <hyperlink ref="U136" r:id="rId194" display="mailto:nathalia.vasquezc@gobiernobogota.gov.co" xr:uid="{4D3DFB12-BAA1-4BE4-812F-BEE7FA2F7FD4}"/>
    <hyperlink ref="U137" r:id="rId195" display="mailto:silvia.nieto@gobiernobogota.gov.co" xr:uid="{F3502B38-10AB-48B3-BEF3-DA151EC04579}"/>
    <hyperlink ref="U138" r:id="rId196" display="mailto:Edwin.gutiérrez@gobiernobogota.gov.co" xr:uid="{9E74435D-F792-447F-BF2A-F8AF71CA9A08}"/>
    <hyperlink ref="U148" r:id="rId197" xr:uid="{B0AE6ECD-64FF-4178-9ED9-812CB4BF858D}"/>
    <hyperlink ref="U149" r:id="rId198" xr:uid="{F8D66C6C-5773-442A-864E-608DE21584B6}"/>
    <hyperlink ref="U150" r:id="rId199" xr:uid="{236A2901-1776-4594-AFB1-A292FAE82254}"/>
    <hyperlink ref="U151" r:id="rId200" xr:uid="{51580373-4F49-42C1-BCCD-3EAC96EC39F7}"/>
    <hyperlink ref="U152" r:id="rId201" xr:uid="{9512D063-C26E-403C-B890-E8D6EA457055}"/>
    <hyperlink ref="U153" r:id="rId202" xr:uid="{FF1E4151-25F3-47AE-84F8-94317228AFA5}"/>
    <hyperlink ref="U154" r:id="rId203" xr:uid="{70032860-43BE-495C-821F-B9AA3964938C}"/>
    <hyperlink ref="U155" r:id="rId204" xr:uid="{A2340B85-4658-4FEC-8D24-219A65A161E1}"/>
    <hyperlink ref="U156" r:id="rId205" xr:uid="{30231055-7731-43FE-A468-741DE4D28147}"/>
    <hyperlink ref="U157" r:id="rId206" xr:uid="{B98C94BA-ED1A-451B-B13A-49E2FF8CD7B2}"/>
    <hyperlink ref="U158" r:id="rId207" xr:uid="{48E03ABD-B8EA-45D5-9C7B-8CB746E150A0}"/>
    <hyperlink ref="U159" r:id="rId208" xr:uid="{8BBFFB6F-BE08-4528-9E32-9E799A255851}"/>
    <hyperlink ref="U160" r:id="rId209" xr:uid="{E1F01325-9312-42A4-9AA1-D9088D233DAD}"/>
    <hyperlink ref="U161" r:id="rId210" xr:uid="{E878C2EE-E77D-4FD8-A0EE-7915526285B2}"/>
    <hyperlink ref="U162" r:id="rId211" xr:uid="{BEFFFABD-5123-4EB6-BE24-AED733459060}"/>
    <hyperlink ref="U163" r:id="rId212" xr:uid="{3F81944F-EB19-4273-ADE8-E9C7D5D71AD8}"/>
    <hyperlink ref="U164" r:id="rId213" xr:uid="{ED830316-7F99-478B-8BAC-5B514BA88EE4}"/>
    <hyperlink ref="U165" r:id="rId214" xr:uid="{BF04BC0A-FD73-415B-967E-A51B17AAD577}"/>
    <hyperlink ref="U166" r:id="rId215" xr:uid="{F88C24B6-8AFF-4048-8E3A-6D9C6A472E67}"/>
    <hyperlink ref="U167" r:id="rId216" xr:uid="{EF2EADA9-2C5F-4E67-B7FC-BF76F1C6D245}"/>
    <hyperlink ref="U168" r:id="rId217" xr:uid="{F0B5F80F-F504-4666-AB4D-2ED7C14E1003}"/>
    <hyperlink ref="U169" r:id="rId218" xr:uid="{87565217-CEBB-4911-9958-B1A3C9F00CE2}"/>
    <hyperlink ref="U170" r:id="rId219" xr:uid="{E0E13967-32F5-4DE2-8420-A47767147A8A}"/>
    <hyperlink ref="U173" r:id="rId220" xr:uid="{C2B2E8BF-533C-4C94-9265-E6F48F35167F}"/>
    <hyperlink ref="U174" r:id="rId221" xr:uid="{40EE0A1D-6C7D-4366-BBD5-9FF0804E0E35}"/>
    <hyperlink ref="U175" r:id="rId222" xr:uid="{8DEDC2B2-654E-4538-AD1E-24866C51E97D}"/>
    <hyperlink ref="U176" r:id="rId223" xr:uid="{FA342407-A119-466F-B52F-53EDEBE32655}"/>
    <hyperlink ref="U178" r:id="rId224" xr:uid="{CAB73FDD-C711-43B8-9895-8BC72FC342B3}"/>
    <hyperlink ref="U179" r:id="rId225" xr:uid="{2B4CC524-D3EE-4143-9FB9-15230B0F9338}"/>
    <hyperlink ref="U181" r:id="rId226" xr:uid="{C6335E8E-53C7-41C5-9EC8-45CE971D142C}"/>
    <hyperlink ref="U182" r:id="rId227" xr:uid="{E59C19D8-B6C4-4588-B7F8-FA5758703B9F}"/>
    <hyperlink ref="U172" r:id="rId228" xr:uid="{E90BAB0F-2E52-4937-ADDE-A826E882B8A8}"/>
    <hyperlink ref="U180" r:id="rId229" xr:uid="{2C194F7E-240C-4DC0-A815-C3B682152264}"/>
    <hyperlink ref="U183" r:id="rId230" xr:uid="{51164067-F20A-4921-9093-0DA96EA69AC7}"/>
    <hyperlink ref="U185" r:id="rId231" xr:uid="{C58654FF-F297-4058-B59A-F82C8BFA401F}"/>
    <hyperlink ref="U186" r:id="rId232" xr:uid="{24DD46B8-A6E2-4149-BCBD-9974D0D4467B}"/>
    <hyperlink ref="U189" r:id="rId233" xr:uid="{E3A9B37A-75B2-4968-BB73-F65ECC6EF374}"/>
    <hyperlink ref="U190" r:id="rId234" xr:uid="{598C7BD5-FBDB-4E37-8929-B7A95A4EB533}"/>
    <hyperlink ref="U191" r:id="rId235" xr:uid="{520448EB-D39B-4BFD-BAE6-EB2DD687A3C5}"/>
    <hyperlink ref="U192" r:id="rId236" xr:uid="{498E6BCB-BA5B-4DC7-ADF1-8FF9433DEEAF}"/>
    <hyperlink ref="U193" r:id="rId237" xr:uid="{8E04D7FB-0397-4FC9-A5A9-150569459590}"/>
    <hyperlink ref="U194" r:id="rId238" xr:uid="{B1280F0C-344A-4DD7-B538-FC79378EB8AB}"/>
    <hyperlink ref="U198" r:id="rId239" xr:uid="{216A1EC9-280A-4F2B-B6AD-0602603D430F}"/>
    <hyperlink ref="U202" r:id="rId240" xr:uid="{B0762843-21E0-48F3-99AB-17D793A08E5E}"/>
    <hyperlink ref="U203" r:id="rId241" xr:uid="{1FE6F3BB-940B-40C5-8EED-0E5ABEB9777B}"/>
    <hyperlink ref="U204" r:id="rId242" xr:uid="{FF00B94E-75CA-4BCD-9872-73FC92652712}"/>
    <hyperlink ref="U205" r:id="rId243" xr:uid="{2AC2C89C-7A32-4946-A900-C229507E92D3}"/>
    <hyperlink ref="U206" r:id="rId244" xr:uid="{92058161-E2A6-4817-846E-F0272218CDFE}"/>
    <hyperlink ref="U207" r:id="rId245" xr:uid="{E3FF34D4-AACB-4F37-98B3-2CD7348AFC49}"/>
    <hyperlink ref="U208" r:id="rId246" xr:uid="{8611CD11-FD33-4D1B-B12D-033D6A529421}"/>
    <hyperlink ref="U209" r:id="rId247" xr:uid="{BE79BEC6-56B0-4D3A-9A8E-C373B26031BF}"/>
    <hyperlink ref="U210" r:id="rId248" xr:uid="{88EF300E-1B82-49C0-9F94-F8FB469AD49F}"/>
    <hyperlink ref="U211" r:id="rId249" xr:uid="{B64A235B-6BCB-4ABA-A224-B33703AA48C2}"/>
    <hyperlink ref="U212" r:id="rId250" xr:uid="{9B04AE04-F002-4E3C-AEF3-0A4C2F524192}"/>
    <hyperlink ref="U213" r:id="rId251" xr:uid="{665A47A5-DA96-4CFC-AFCC-954073A10D03}"/>
    <hyperlink ref="U215" r:id="rId252" xr:uid="{432EA69B-B2F2-407F-B582-4F9303750C15}"/>
    <hyperlink ref="U216" r:id="rId253" xr:uid="{0F6DE007-1405-4FAC-A727-2C63B01A3BD9}"/>
    <hyperlink ref="U217" r:id="rId254" xr:uid="{5FAAB2E2-9E0B-42A1-9E10-8A542AFD5F9D}"/>
    <hyperlink ref="U218" r:id="rId255" xr:uid="{3B143628-0CDF-4D04-85EA-F234FE0866F5}"/>
    <hyperlink ref="U219" r:id="rId256" xr:uid="{D6FDA07D-69EF-40FE-A3C6-46C3BB49641D}"/>
    <hyperlink ref="G225" r:id="rId257" xr:uid="{74AC093A-94F6-46B4-84FC-3E6C41785E6E}"/>
    <hyperlink ref="G226" r:id="rId258" xr:uid="{5A34D7F4-BE78-47B1-82CE-7D34CB952C5F}"/>
    <hyperlink ref="G227" r:id="rId259" xr:uid="{62445A35-D876-4099-BA59-C3AABB424E71}"/>
    <hyperlink ref="G200" r:id="rId260" xr:uid="{2514ED72-70B8-4A40-A29D-4EFD4BBC6DDD}"/>
    <hyperlink ref="G215" r:id="rId261" xr:uid="{4331A03D-30A0-48B7-91FA-46793207F1C5}"/>
    <hyperlink ref="G216" r:id="rId262" xr:uid="{A5C60160-491C-463F-A002-12007A6032C1}"/>
    <hyperlink ref="G201" r:id="rId263" xr:uid="{0AE2C5CF-D8E2-4681-B8EF-F8DB433B953C}"/>
    <hyperlink ref="G228" r:id="rId264" xr:uid="{8A471392-D628-47A5-B4F8-359CECA01B57}"/>
    <hyperlink ref="G229" r:id="rId265" xr:uid="{7358AA15-25D5-47AF-9315-DEC0B87B634E}"/>
    <hyperlink ref="G230" r:id="rId266" xr:uid="{31D98316-AA29-479F-8B6B-597E1F216613}"/>
    <hyperlink ref="G231" r:id="rId267" xr:uid="{DE17BD01-9F33-4E5A-B038-76A2B742E644}"/>
    <hyperlink ref="G233" r:id="rId268" xr:uid="{E29F0278-554D-42A3-8DF0-2ADAE6E07696}"/>
    <hyperlink ref="G234" r:id="rId269" xr:uid="{32860978-AD96-4F5C-9619-0A49302F63BA}"/>
    <hyperlink ref="G236" r:id="rId270" xr:uid="{51AF3765-AD7E-4CEB-A76D-F69D61F356EE}"/>
    <hyperlink ref="G237" r:id="rId271" xr:uid="{0F48D6C8-304E-4AF1-A33B-4C5B3159B8F9}"/>
    <hyperlink ref="G238" r:id="rId272" xr:uid="{B27C4484-5B6C-419A-96C7-FB375B61C13B}"/>
    <hyperlink ref="G235" r:id="rId273" xr:uid="{0112FE15-21A7-47C2-AC22-0E95F818B715}"/>
    <hyperlink ref="G239" r:id="rId274" xr:uid="{86716E2A-A471-4AEF-9E30-45F368F5CD11}"/>
    <hyperlink ref="G240" r:id="rId275" xr:uid="{794F7D19-6D48-4096-8106-EBE2B9BA4520}"/>
    <hyperlink ref="G241" r:id="rId276" xr:uid="{48B67907-DBBA-4C06-A25D-26C248A763E7}"/>
    <hyperlink ref="G244" r:id="rId277" xr:uid="{13660733-6215-4503-9C49-0F918A8C1869}"/>
    <hyperlink ref="G245" r:id="rId278" xr:uid="{6EA24C6F-F596-4C54-92BB-EA6B634DF5C6}"/>
    <hyperlink ref="G247" r:id="rId279" xr:uid="{5F38DAEA-E05B-4D81-9087-D9778360C628}"/>
    <hyperlink ref="G248" r:id="rId280" xr:uid="{04AC0A7B-CCF3-4824-BEC3-51C5EF479FCD}"/>
    <hyperlink ref="G243" r:id="rId281" xr:uid="{C5E598CA-EFEA-4F12-A406-7D55F2DA260E}"/>
    <hyperlink ref="G249" r:id="rId282" xr:uid="{BC11D705-6A5C-48E8-8F14-D49A74C953B0}"/>
    <hyperlink ref="G246" r:id="rId283" xr:uid="{B20AF904-AB95-4E00-93BA-DF9D3C8F610C}"/>
    <hyperlink ref="G250" r:id="rId284" xr:uid="{2822F9F3-8EED-4B49-BE42-B5CC01AB3323}"/>
    <hyperlink ref="G242" r:id="rId285" xr:uid="{DF02B1D7-A4B7-4274-940E-E2BD8A15218F}"/>
    <hyperlink ref="G251" r:id="rId286" xr:uid="{242430A9-7127-4CA8-963A-974F14F11F99}"/>
    <hyperlink ref="G252" r:id="rId287" xr:uid="{3B08D7BF-E164-4D98-BCE7-B2D3DB497049}"/>
    <hyperlink ref="G253" r:id="rId288" xr:uid="{8ED2697E-3946-4E17-8FFB-C93BA5C16E40}"/>
    <hyperlink ref="G254" r:id="rId289" xr:uid="{2C55D256-6B31-4344-AB90-CB994DFD9AD7}"/>
    <hyperlink ref="G255" r:id="rId290" xr:uid="{14FDC91B-3F34-4E72-B60E-AFAFF8EE2127}"/>
    <hyperlink ref="G257" r:id="rId291" xr:uid="{FB5277A0-2804-4FB1-915B-638F3EFBFDF9}"/>
    <hyperlink ref="G259" r:id="rId292" xr:uid="{D526160A-8454-4C1C-A5C1-99B9180A3B46}"/>
    <hyperlink ref="G260" r:id="rId293" xr:uid="{F8235D3E-60D7-48A6-87C1-9454C22C66D6}"/>
    <hyperlink ref="U9" r:id="rId294" display="mailto:santiago.duque@gobiernobogota.gov.co" xr:uid="{54E2AD21-0AFC-449F-A536-E65C6F5005F6}"/>
    <hyperlink ref="U8" r:id="rId295" display="mailto:jonathan.calderon@gobiernobogota.gov.co" xr:uid="{61454295-47DE-43A5-A9AC-D3EDCCF85B5C}"/>
    <hyperlink ref="U6" r:id="rId296" display="mailto:edwin.molina@gobiernobogota.gov.co" xr:uid="{946A7A83-30C3-412A-BECB-631E86D37DAB}"/>
    <hyperlink ref="G256" r:id="rId297" xr:uid="{AD951106-A7F2-488D-9E35-0CABDE0A830C}"/>
    <hyperlink ref="G258" r:id="rId298" xr:uid="{5070F260-9703-42A5-9420-4F4833D24DFB}"/>
    <hyperlink ref="G261" r:id="rId299" xr:uid="{789DDACB-E52C-4FD4-AC23-95B7CFF8712E}"/>
    <hyperlink ref="G81" r:id="rId300" xr:uid="{BFFD4109-197E-4663-AE46-4BE18FF4A263}"/>
    <hyperlink ref="G232" r:id="rId301" xr:uid="{857CA835-E432-4E10-818F-D56A884A7537}"/>
    <hyperlink ref="G139" r:id="rId302" xr:uid="{4692F4C3-8E04-459B-9407-6BEF164831F2}"/>
    <hyperlink ref="G140" r:id="rId303" xr:uid="{2624C7C8-8930-47D4-A047-A33540D06C90}"/>
    <hyperlink ref="G141" r:id="rId304" xr:uid="{3F855FA7-E74A-4292-9774-56F0CFE77AC3}"/>
    <hyperlink ref="G142" r:id="rId305" xr:uid="{5F44750A-30B1-4ADC-B1B8-A2B6D1D5B405}"/>
    <hyperlink ref="G144" r:id="rId306" xr:uid="{EAC1166E-6A14-43E6-B4F4-FBD9C1B4291E}"/>
    <hyperlink ref="G146" r:id="rId307" xr:uid="{9BA2C19F-2494-48AC-9EFD-E89A36A4A679}"/>
    <hyperlink ref="G199" r:id="rId308" xr:uid="{335B44F5-947C-4904-9361-3DE0A5388601}"/>
    <hyperlink ref="G220" r:id="rId309" xr:uid="{67AA43D1-005C-49AD-974B-773E7B3FC899}"/>
    <hyperlink ref="G221" r:id="rId310" xr:uid="{B38FE321-FA54-4EA6-9823-D7781FBDB5F7}"/>
    <hyperlink ref="G222" r:id="rId311" xr:uid="{9E91C960-4B64-4B24-96D4-79469C0857DE}"/>
    <hyperlink ref="G223" r:id="rId312" xr:uid="{B1B21297-7C56-4CE4-8909-F23F5BA6A04B}"/>
    <hyperlink ref="G224" r:id="rId313" xr:uid="{53B87960-72BE-471A-A570-691CE878FB1D}"/>
    <hyperlink ref="G263" r:id="rId314" xr:uid="{F68A3B0B-260A-45BC-B677-FCFD499DE4A5}"/>
    <hyperlink ref="G262" r:id="rId315" xr:uid="{BA08F47B-AB6E-42AA-903F-B3980594FD03}"/>
    <hyperlink ref="G147" r:id="rId316" xr:uid="{3C501E6A-09A3-493A-854D-681BA5ADB09A}"/>
    <hyperlink ref="G177" r:id="rId317" xr:uid="{FF7F3495-857D-4104-8D0E-496EB6CF8809}"/>
    <hyperlink ref="G184" r:id="rId318" xr:uid="{8BC5ECE6-3837-4D86-904D-037C519AE4D8}"/>
    <hyperlink ref="G171" r:id="rId319" xr:uid="{85565AFF-A050-4C48-9E43-B62FB1484A08}"/>
    <hyperlink ref="G187" r:id="rId320" xr:uid="{94B20A22-F1E3-48A7-B309-40810B8CFA6A}"/>
    <hyperlink ref="G195" r:id="rId321" xr:uid="{E3FC439A-AACB-4057-9F50-4080AF8C1199}"/>
    <hyperlink ref="G196" r:id="rId322" xr:uid="{6A284883-BD62-4DFF-A642-C4795F88361A}"/>
    <hyperlink ref="G197" r:id="rId323" xr:uid="{FC0BD0AA-59C8-4A56-A656-004111FB7F50}"/>
    <hyperlink ref="G264" r:id="rId324" xr:uid="{277728F1-E02E-4709-B83B-605EB6894881}"/>
    <hyperlink ref="G265" r:id="rId325" xr:uid="{556470F4-DB39-49DE-97B4-D9CDA1D3B4C5}"/>
    <hyperlink ref="G266" r:id="rId326" xr:uid="{5A4ADA43-FA98-42E6-9D6A-44084EBD11CE}"/>
    <hyperlink ref="G267" r:id="rId327" xr:uid="{CB300113-A37A-4D9A-910A-C8A6E9882E30}"/>
    <hyperlink ref="G268" r:id="rId328" xr:uid="{363FD5FC-D827-4D13-A0AE-62E85CC382EA}"/>
    <hyperlink ref="G269" r:id="rId329" xr:uid="{1588BBBC-819F-40D6-BD3D-5B10EADC5FED}"/>
    <hyperlink ref="G270" r:id="rId330" xr:uid="{251424AE-6191-42A7-BA4E-5D93D4CD8183}"/>
    <hyperlink ref="G271" r:id="rId331" xr:uid="{5FE895D5-D22B-4288-AEFD-26E33345426A}"/>
    <hyperlink ref="G272" r:id="rId332" xr:uid="{25C94477-F4A1-48F5-BF15-73C65E489AFC}"/>
    <hyperlink ref="G274" r:id="rId333" xr:uid="{42A5B971-97FF-4F54-BDC2-8DBE4BB80BDB}"/>
    <hyperlink ref="G275" r:id="rId334" xr:uid="{30EE0B80-3A96-4D9B-967B-8EF95609D483}"/>
    <hyperlink ref="G276" r:id="rId335" xr:uid="{530F1952-91A2-4C27-880F-3C32BCD0BD88}"/>
    <hyperlink ref="G277" r:id="rId336" xr:uid="{501A1854-D646-4F52-8BCE-B257901C1B0A}"/>
    <hyperlink ref="G278" r:id="rId337" xr:uid="{B7470D52-89B1-4741-88D3-F0504E0F98E9}"/>
    <hyperlink ref="G279" r:id="rId338" xr:uid="{9C5FD3CA-3C82-41B3-8A21-7D524E239A83}"/>
    <hyperlink ref="G280" r:id="rId339" xr:uid="{E0DCF254-9A8E-47BC-A2AA-FFE8AD43EF57}"/>
    <hyperlink ref="G281" r:id="rId340" xr:uid="{F2265C69-AFC5-443A-968F-E57F00DBF663}"/>
    <hyperlink ref="G282" r:id="rId341" xr:uid="{09D9F3DA-1E98-43F9-88BF-DE1E0260AC1E}"/>
    <hyperlink ref="G283" r:id="rId342" xr:uid="{00A57566-BC83-4983-959B-B680C7C35E04}"/>
    <hyperlink ref="G284" r:id="rId343" xr:uid="{918101B0-8EBE-4AF3-8E69-4E073A55E679}"/>
    <hyperlink ref="G285" r:id="rId344" xr:uid="{FDD53E9B-D5D1-45A3-8404-E61EEBEB12CB}"/>
    <hyperlink ref="G286" r:id="rId345" xr:uid="{BEE86428-D384-476D-BA14-779B52FB1A50}"/>
    <hyperlink ref="G288" r:id="rId346" xr:uid="{3ECA455C-E656-4597-8DFD-B49FC9F70B82}"/>
    <hyperlink ref="G290" r:id="rId347" xr:uid="{DB105C5D-03DA-4C96-AA90-1AD57FC7C009}"/>
    <hyperlink ref="G291" r:id="rId348" xr:uid="{AE5ABC10-0CEC-4889-8D1C-511AE4E2C847}"/>
    <hyperlink ref="G294" r:id="rId349" xr:uid="{C766909F-86D2-453C-A75C-CAFD086CDB23}"/>
    <hyperlink ref="G298" r:id="rId350" xr:uid="{AD2B9D2A-7048-4041-BFE8-73F824CB069B}"/>
    <hyperlink ref="G299" r:id="rId351" xr:uid="{5CCC7349-DAE9-40E7-B398-F297E72F573F}"/>
    <hyperlink ref="G300" r:id="rId352" xr:uid="{2B569A11-E340-44E6-9C1B-A4A3ED05D3AF}"/>
    <hyperlink ref="U48" r:id="rId353" display="mailto:luis.erira@gobiernobogota.gov.co" xr:uid="{78364A33-B0E5-413F-BA13-6439AFDA4E60}"/>
    <hyperlink ref="G38" r:id="rId354" xr:uid="{6699C717-C38C-41B6-A31E-B1B8E8623A84}"/>
    <hyperlink ref="G289" r:id="rId355" xr:uid="{3C9A8BE3-B421-4D80-B6C4-EAE6B8AB98EE}"/>
    <hyperlink ref="G296" r:id="rId356" xr:uid="{9A58A5FB-1653-4E8A-A42B-69ECF317C2A6}"/>
    <hyperlink ref="G297" r:id="rId357" display="https://www.contratos.gov.co/consultas/detalleProceso.do?numConstancia=22-22-44788&amp;g-recaptcha-response=03AD1IbLCYp38Gnl4bvQtbhDI_dtdlHjqJtiVg-qrnBe7w9CvgU6a-xXW2B0KsB0HaUq2GCHNQHxGyf6jHxHw8rXYtuBCVUYLuCIAyZfEjtzP10nTniOa8_RlNgnWE-Gbmq9u2bsqqGc7PSdsuWqBtXSZta5eYNMrE4CuAhmH79pOuSDZ-zXsaIDYfbrUQDfxRdcXIXGXl8z-wxY9tewf1W534-M99yCruZIxJN46nyRhr3r6xOaSb4qwpZ6JOdb2n2qSc4OyJ3q9q4g-PtkUchdYi5lif3_9nxy2AJcAuFeJ2yZYquP6Upwbq9GfIcx78NK_LcDgEX5HhgcWk8A0abKpGF6upHidQzFzu4dOwugmY_l1PQJi8dUrAkdcMMq1L0ZRYDfTbSB0ucZnityDEiJcj5EiCHndI1rwXHdSo6-ThTij50XyNlNwJxe9OQWxeerbs0IPpMRcsQJaP-0DYvSSB9O7Hlkaey2taNeG6U8Zjas7t9ICMzDaMBMJl-Xt2_TquxzJkYGRuPCEUfHx3udUKNOvWqzJEOQ" xr:uid="{3F08B8DD-80F6-4546-B72C-80E2A3380C82}"/>
    <hyperlink ref="Q302" r:id="rId358" xr:uid="{2318E475-3113-4CD6-B250-908B988F25AD}"/>
    <hyperlink ref="Q303" r:id="rId359" display="Fanalca S.A." xr:uid="{CF535232-08B2-4BDB-86C6-2E014423BB75}"/>
    <hyperlink ref="Q304" r:id="rId360" xr:uid="{06A9E41F-E1FA-44BF-AFBE-0E6DA5F7B6EA}"/>
    <hyperlink ref="Q306" r:id="rId361" xr:uid="{A01929EF-8156-489E-BE15-3B93D63D0E1C}"/>
    <hyperlink ref="Q307" r:id="rId362" xr:uid="{7363F265-93EB-4668-BF74-BF351FA74621}"/>
    <hyperlink ref="Q308" r:id="rId363" xr:uid="{F32FE9EC-8A3D-4160-9E61-DF37A2D6C292}"/>
    <hyperlink ref="G302" r:id="rId364" xr:uid="{0B1FBC27-1107-4065-BC1D-B451B8E93B92}"/>
    <hyperlink ref="G303" r:id="rId365" xr:uid="{9F892330-381B-4757-9292-459935B23D87}"/>
    <hyperlink ref="G304" r:id="rId366" xr:uid="{7AE8BFD9-EDF3-4375-A75B-E4FB8C0ECD62}"/>
    <hyperlink ref="G305" r:id="rId367" xr:uid="{6FA0BA89-EED2-44CD-A06B-A0C90337A095}"/>
    <hyperlink ref="G306" r:id="rId368" xr:uid="{92CE644D-DB1B-4C6C-9CC7-8D1D355B2D9A}"/>
    <hyperlink ref="G307" r:id="rId369" xr:uid="{9F3FC89C-23E9-4A2F-8F6D-577B352BABCE}"/>
    <hyperlink ref="G308" r:id="rId370" xr:uid="{03289597-47A3-4B29-8F66-79AD84542DC8}"/>
    <hyperlink ref="G19" r:id="rId371" xr:uid="{E3536658-B8D7-4EEA-8F54-B9197A46B8F3}"/>
    <hyperlink ref="G293" r:id="rId372" xr:uid="{834A0AE6-6B43-4A86-BEF1-8DF39B794B11}"/>
    <hyperlink ref="G66" r:id="rId373" xr:uid="{FD4A503C-6E52-4DBA-A611-2A69F54F7EBA}"/>
    <hyperlink ref="G177" r:id="rId374" xr:uid="{94350C6C-B7D0-4598-813A-D0E80E6712D3}"/>
    <hyperlink ref="G29" r:id="rId375" xr:uid="{05D6A576-B5B9-449F-AB63-F5CBEE216319}"/>
    <hyperlink ref="G10" r:id="rId376" xr:uid="{36167ED1-621A-4ED5-ACEB-35BF04F048B3}"/>
    <hyperlink ref="G7" r:id="rId377" xr:uid="{00A6E594-396B-4638-B18B-8F4F120F4B9B}"/>
    <hyperlink ref="G8" r:id="rId378" xr:uid="{F834BCF0-2217-4FC4-A024-99B39E633C43}"/>
    <hyperlink ref="G11" r:id="rId379" xr:uid="{94E205E6-D8DC-44D7-A9FA-FBF2B6FCFF75}"/>
    <hyperlink ref="G12" r:id="rId380" xr:uid="{33D9F802-F262-4CAF-BCDF-9CB54DF8CF8E}"/>
    <hyperlink ref="G14" r:id="rId381" xr:uid="{07A36C45-8BB4-4D86-8C14-D21E721C86EB}"/>
    <hyperlink ref="G15" r:id="rId382" xr:uid="{8FDC82DE-CA68-42B1-9583-36C974C3A80B}"/>
    <hyperlink ref="G16" r:id="rId383" display="https://community.secop.gov.co/Public/Tendering/OpportunityDetail/Index?noticeUID=CO1.NTC.2533555&amp;isFromPublicArea=True&amp;isModal=False" xr:uid="{EA036930-563A-474B-93A4-DCBA3185FD88}"/>
    <hyperlink ref="G17" r:id="rId384" xr:uid="{5D81859F-299A-4120-9D84-71FAA97FA2AA}"/>
    <hyperlink ref="G18" r:id="rId385" xr:uid="{EB1D5B9F-6E31-46DE-9A4D-74E80C794703}"/>
    <hyperlink ref="G20" r:id="rId386" xr:uid="{A163DA80-B4B4-46CB-95F9-99CD066A67E9}"/>
    <hyperlink ref="G21" r:id="rId387" xr:uid="{1DCB5B52-6207-4E25-B69D-4B81D486395E}"/>
    <hyperlink ref="G22" r:id="rId388" xr:uid="{3661280F-7D6B-4122-A80D-4B34754D85FB}"/>
    <hyperlink ref="G40" r:id="rId389" xr:uid="{A68A74E4-33E9-4D93-9844-63DEAAA6CF03}"/>
    <hyperlink ref="G41" r:id="rId390" xr:uid="{C3A093FC-CB2F-44CB-99C5-799E5E9BD648}"/>
    <hyperlink ref="G42" r:id="rId391" xr:uid="{97D8A6DA-B1D5-461D-BDEF-F00D6DD0C387}"/>
    <hyperlink ref="G43" r:id="rId392" xr:uid="{7EAC9965-37DB-409D-9AC6-642084068EE0}"/>
    <hyperlink ref="G44" r:id="rId393" xr:uid="{0C33BBC0-5050-429C-BCF8-4AB1138BB614}"/>
    <hyperlink ref="G45" r:id="rId394" xr:uid="{1486C2C8-82AC-4AAE-AB6F-E20A4A0F9276}"/>
    <hyperlink ref="U199" r:id="rId395" xr:uid="{080CA008-BC78-4CA4-978D-7EF1A04C1BAA}"/>
    <hyperlink ref="U231" r:id="rId396" xr:uid="{CD56EA4C-3C7A-4E81-96E7-B90B4F9E8B9F}"/>
    <hyperlink ref="U76" r:id="rId397" xr:uid="{24FEA3A9-75A5-4CC9-A68B-5442A592F97B}"/>
    <hyperlink ref="G76" r:id="rId398" xr:uid="{43A287D5-9E28-48B2-8655-BBACC3F2CBE9}"/>
    <hyperlink ref="G77" r:id="rId399" xr:uid="{9EB5253D-305F-442B-8E30-35DEFAEDD875}"/>
    <hyperlink ref="U78" r:id="rId400" xr:uid="{80CC6DCC-F970-469E-BF02-7125625B9B5D}"/>
    <hyperlink ref="U79" r:id="rId401" xr:uid="{895DAFE2-3D25-4A55-9D9D-BE418173DFC4}"/>
    <hyperlink ref="G79" r:id="rId402" xr:uid="{33A0565F-CB56-4329-89AA-6C23EFEACF79}"/>
    <hyperlink ref="U80" r:id="rId403" xr:uid="{35E743FD-C382-4D6B-9FCD-CF5092436741}"/>
    <hyperlink ref="G82" r:id="rId404" xr:uid="{8A23E273-67D3-49BE-B47B-9DE1EADF1BB1}"/>
    <hyperlink ref="G83" r:id="rId405" xr:uid="{80B15435-1FD2-4697-A8D1-E2870ABF95B3}"/>
    <hyperlink ref="G84" r:id="rId406" xr:uid="{A81952A8-83E7-4A8A-9EC3-5E30BFAD30FF}"/>
    <hyperlink ref="U85" r:id="rId407" xr:uid="{0C5FDA2E-7345-438A-B607-F40A4BB6E980}"/>
    <hyperlink ref="G85" r:id="rId408" xr:uid="{5057471C-AA04-4270-83AF-C6D425D055B4}"/>
    <hyperlink ref="U86" r:id="rId409" xr:uid="{7B95EB76-40FB-4EE5-B2D5-F35CE25F3F3C}"/>
    <hyperlink ref="U87" r:id="rId410" xr:uid="{B0102169-C78E-440F-B100-975DE6E6EABB}"/>
    <hyperlink ref="U89" r:id="rId411" xr:uid="{928CD926-E2CD-4D98-B21E-4FDC7F3F1385}"/>
    <hyperlink ref="G89" r:id="rId412" xr:uid="{886043F8-06DC-41B3-93E7-F58B0900028C}"/>
    <hyperlink ref="U258" r:id="rId413" xr:uid="{1460C27B-6A52-4486-9C62-7DD3D8813319}"/>
    <hyperlink ref="U260" r:id="rId414" xr:uid="{1CE232F1-D54A-43A4-8A14-432411946FD9}"/>
    <hyperlink ref="G94" r:id="rId415" xr:uid="{CB471248-B19A-48CD-B3F8-6F5C37DB77E9}"/>
    <hyperlink ref="U94" r:id="rId416" xr:uid="{C7A8415E-293A-431F-8309-19D5C03DEAFA}"/>
    <hyperlink ref="G95" r:id="rId417" xr:uid="{9080A671-773B-40FD-BEC0-1C7B60EDD7E0}"/>
    <hyperlink ref="G93" r:id="rId418" xr:uid="{AF644731-6B03-45D4-A643-DD1A4645AF0C}"/>
    <hyperlink ref="G97" r:id="rId419" xr:uid="{B31D3FC2-56CF-4C8E-8E45-E50C9EDB44B6}"/>
    <hyperlink ref="G98" r:id="rId420" xr:uid="{87D9D3BE-B66F-4921-A30C-EDE12CF6A400}"/>
    <hyperlink ref="G101" r:id="rId421" xr:uid="{2BBAE08E-019A-4BB8-A2AD-C6A1FC1FF514}"/>
    <hyperlink ref="G107" r:id="rId422" xr:uid="{EED3A56B-1DE1-499B-A2BF-B15D889E1073}"/>
    <hyperlink ref="G87" r:id="rId423" xr:uid="{4CDD1DCC-D8D8-48F6-AA88-4512B92034BE}"/>
    <hyperlink ref="G90" r:id="rId424" xr:uid="{46B3970B-7F1D-43CD-B802-207AFD223B70}"/>
    <hyperlink ref="G100" r:id="rId425" xr:uid="{633102E8-B610-46E8-8273-59060514E3CC}"/>
    <hyperlink ref="G106" r:id="rId426" xr:uid="{A20C044C-E396-44AF-9130-44A98E23E05C}"/>
    <hyperlink ref="G55" r:id="rId427" xr:uid="{8C06FC7F-66AC-4691-A8EC-78E1313FA3CA}"/>
    <hyperlink ref="G287" r:id="rId428" xr:uid="{AD99EC78-7A3A-47C2-AC60-E9923B3A0C19}"/>
    <hyperlink ref="G109" r:id="rId429" xr:uid="{B1C8641B-2CB1-49AB-9064-3427FCD31E38}"/>
    <hyperlink ref="G117" r:id="rId430" xr:uid="{2DE95C7C-C4C4-45F4-90D3-9A40E6B2D9B9}"/>
  </hyperlinks>
  <pageMargins left="0.7" right="0.7" top="0.75" bottom="0.75" header="0.3" footer="0.3"/>
  <legacyDrawing r:id="rId4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9163FBCCDFC7F4D8475918C9B8E7430" ma:contentTypeVersion="12" ma:contentTypeDescription="Crear nuevo documento." ma:contentTypeScope="" ma:versionID="a4176254cff1a2c24845c631118750b1">
  <xsd:schema xmlns:xsd="http://www.w3.org/2001/XMLSchema" xmlns:xs="http://www.w3.org/2001/XMLSchema" xmlns:p="http://schemas.microsoft.com/office/2006/metadata/properties" xmlns:ns3="11994930-2a31-49ef-9c48-8eee9093cb3a" xmlns:ns4="5d39a770-0eda-4cdc-95bc-b43cc6fb09c8" targetNamespace="http://schemas.microsoft.com/office/2006/metadata/properties" ma:root="true" ma:fieldsID="af27ae023a202c14eec660160c14eac1" ns3:_="" ns4:_="">
    <xsd:import namespace="11994930-2a31-49ef-9c48-8eee9093cb3a"/>
    <xsd:import namespace="5d39a770-0eda-4cdc-95bc-b43cc6fb09c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94930-2a31-49ef-9c48-8eee9093cb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39a770-0eda-4cdc-95bc-b43cc6fb09c8"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1994930-2a31-49ef-9c48-8eee9093cb3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DE276B-E942-4CE2-B313-F107497E9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94930-2a31-49ef-9c48-8eee9093cb3a"/>
    <ds:schemaRef ds:uri="5d39a770-0eda-4cdc-95bc-b43cc6fb09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3A4288-6868-47D6-B5D5-D23361B63B9A}">
  <ds:schemaRefs>
    <ds:schemaRef ds:uri="http://schemas.microsoft.com/office/2006/metadata/properties"/>
    <ds:schemaRef ds:uri="http://schemas.microsoft.com/office/infopath/2007/PartnerControls"/>
    <ds:schemaRef ds:uri="11994930-2a31-49ef-9c48-8eee9093cb3a"/>
  </ds:schemaRefs>
</ds:datastoreItem>
</file>

<file path=customXml/itemProps3.xml><?xml version="1.0" encoding="utf-8"?>
<ds:datastoreItem xmlns:ds="http://schemas.openxmlformats.org/officeDocument/2006/customXml" ds:itemID="{00BABADB-70FA-4A98-ACDE-96FC212405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2022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Johan Choconta Quintero</dc:creator>
  <cp:keywords/>
  <dc:description/>
  <cp:lastModifiedBy>Checho Sasa</cp:lastModifiedBy>
  <cp:revision/>
  <dcterms:created xsi:type="dcterms:W3CDTF">2023-02-19T00:04:26Z</dcterms:created>
  <dcterms:modified xsi:type="dcterms:W3CDTF">2026-05-28T03:55:50Z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0x01010089163FBCCDFC7F4D8475918C9B8E7430</vt:lpwstr>
  </property>
</Properties>
</file>