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CC648A8A-D2D0-430C-9414-05609671A9A5}"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AP12" i="1" s="1"/>
  <c r="AR12" i="1" s="1"/>
  <c r="Q14" i="1"/>
  <c r="Q13" i="1"/>
  <c r="AP13" i="1" s="1"/>
  <c r="AR13" i="1" s="1"/>
  <c r="Q11" i="1"/>
  <c r="AP11" i="1" s="1"/>
  <c r="AR11" i="1" s="1"/>
  <c r="AK14" i="1"/>
  <c r="AM14" i="1" s="1"/>
  <c r="AF14" i="1"/>
  <c r="AH14" i="1" s="1"/>
  <c r="AA14" i="1"/>
  <c r="AC14" i="1" s="1"/>
  <c r="V14" i="1"/>
  <c r="X14" i="1" s="1"/>
  <c r="AK13" i="1"/>
  <c r="AM13" i="1" s="1"/>
  <c r="AF13" i="1"/>
  <c r="AH13" i="1" s="1"/>
  <c r="AA13" i="1"/>
  <c r="AC13" i="1" s="1"/>
  <c r="V13" i="1"/>
  <c r="X13" i="1" s="1"/>
  <c r="AP14" i="1"/>
  <c r="AR14" i="1" s="1"/>
  <c r="AK12" i="1"/>
  <c r="AM12" i="1" s="1"/>
  <c r="AK11" i="1"/>
  <c r="AM11" i="1" s="1"/>
  <c r="AF12" i="1"/>
  <c r="AH12" i="1" s="1"/>
  <c r="AF11" i="1"/>
  <c r="AH11" i="1" s="1"/>
  <c r="AA12" i="1"/>
  <c r="AC12" i="1" s="1"/>
  <c r="AA11" i="1"/>
  <c r="AC11" i="1" s="1"/>
  <c r="V12" i="1"/>
  <c r="X12" i="1" s="1"/>
  <c r="V11" i="1"/>
  <c r="X11" i="1" s="1"/>
  <c r="AR15" i="1" l="1"/>
  <c r="X15" i="1"/>
  <c r="AM15" i="1"/>
  <c r="AC15" i="1"/>
  <c r="A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<sst xmlns="http://schemas.openxmlformats.org/spreadsheetml/2006/main" count="270" uniqueCount="206">
  <si>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</si>
  <si>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</si>
  <si>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</si>
  <si>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</si>
  <si>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</si>
  <si>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</si>
  <si>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</si>
  <si>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</si>
  <si>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</si>
  <si>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</si>
  <si>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</si>
  <si>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</si>
  <si>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</si>
  <si>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</si>
  <si>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</si>
  <si>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</si>
  <si>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</si>
  <si>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</si>
  <si>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</si>
  <si>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</si>
  <si>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</si>
  <si>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</si>
  <si>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</si>
  <si>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</si>
  <si>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</si>
  <si>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</si>
  <si>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</si>
  <si>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</si>
  <si>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</si>
  <si>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</si>
  <si>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</si>
  <si>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</si>
  <si>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</si>
  <si>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</si>
  <si>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</si>
  <si>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</si>
  <si>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</si>
  <si>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</si>
  <si>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</si>
  <si>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</si>
  <si>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</si>
  <si>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</si>
  <si>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</si>
  <si>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</si>
  <si>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</si>
  <si>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</si>
  <si>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</si>
  <si>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</si>
  <si>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</si>
  <si>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</si>
  <si>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</si>
  <si>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</si>
  <si>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</si>
  <si>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</si>
  <si>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</si>
  <si>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</si>
  <si>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</si>
  <si>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</si>
  <si>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</si>
  <si>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</si>
  <si>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</si>
  <si>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</si>
  <si>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</si>
  <si>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</si>
  <si>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</si>
  <si>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</si>
  <si>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</si>
  <si>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</si>
  <si>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</si>
  <si>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</si>
  <si>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</si>
  <si>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</si>
  <si>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</si>
  <si>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</si>
  <si>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</si>
  <si>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</si>
  <si>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</si>
  <si>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</si>
  <si>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</si>
  <si>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</si>
  <si>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</si>
  <si>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</si>
  <si>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</si>
  <si>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</si>
  <si>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</si>
  <si>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</si>
  <si>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</si>
  <si>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</si>
  <si>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</si>
  <si>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</si>
  <si>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</si>
  <si>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</si>
  <si>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</si>
  <si>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</si>
  <si>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</si>
  <si>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</si>
  <si>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</si>
  <si>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</si>
  <si>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</si>
  <si>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</si>
  <si>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</si>
  <si>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</si>
  <si>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</si>
  <si>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</si>
  <si>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</si>
  <si>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</si>
  <si>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</si>
  <si>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</si>
  <si>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</si>
  <si>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</si>
  <si>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</si>
  <si>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</si>
  <si>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</si>
  <si>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</si>
  <si>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</si>
  <si>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</si>
  <si>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</si>
  <si>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</si>
  <si>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</si>
  <si>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</si>
  <si>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</si>
  <si>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</si>
  <si>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</si>
  <si>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</si>
  <si>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</si>
  <si>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</si>
  <si>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</si>
  <si>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</si>
  <si>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</si>
  <si>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</si>
  <si>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</si>
  <si>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</si>
  <si>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</si>
  <si>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</si>
  <si>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</si>
  <si>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</si>
  <si>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</si>
  <si>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</si>
  <si>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</si>
  <si>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</si>
  <si>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</si>
  <si>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</si>
  <si>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</si>
  <si>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</si>
  <si>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</si>
  <si>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</si>
  <si>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</si>
  <si>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</si>
  <si>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</si>
  <si>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</si>
  <si>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</si>
  <si>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</si>
  <si>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</si>
  <si>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</si>
  <si>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</si>
  <si>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</si>
  <si>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</si>
  <si>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</si>
  <si>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</si>
  <si>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</si>
  <si>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</si>
  <si>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</si>
  <si>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</si>
  <si>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</si>
  <si>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</si>
  <si>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</si>
  <si>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</si>
  <si>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</si>
  <si>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</si>
  <si>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</si>
  <si>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</si>
  <si>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</si>
  <si>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</si>
  <si>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</si>
  <si>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</si>
  <si>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</si>
  <si>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</si>
  <si>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</si>
  <si>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</si>
  <si>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</si>
  <si>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</si>
  <si>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</si>
  <si>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XX/01/2026</t>
  </si>
  <si>
    <t>Publicación del plan de gestión aprobado CIGD. Caso HOLA: XXXXXX</t>
  </si>
  <si>
    <t>MT4</t>
  </si>
  <si>
    <t>SGI - Subsecretaría de Gestión Institucional</t>
  </si>
  <si>
    <t>Porcentaje</t>
  </si>
  <si>
    <t>Soportes de las diferentes actividades ejecutadas</t>
  </si>
  <si>
    <t>Convocar al curso virtual de “Inducción a la Secretaría Distrital de Gobierno” al 90% de los(as) servidores(as) que se vinculan a la entidad durante cada trimestre.</t>
  </si>
  <si>
    <t>Realizar dos (2) seguimientos al cumplimiento del curso de Inducción dirigido a gerentes públicos de la administración colombiana ofertado por el DAFP y la ESAP.</t>
  </si>
  <si>
    <t>Ejecutar el 85% de las actividades de capacitación programadas durante toda la vigencia en cada trimestre.</t>
  </si>
  <si>
    <t xml:space="preserve">Alcanzar un nivel de satisfacción del 90% de los(as) servidores(as) encuestados(as) respecto a las actividades de capacitación. </t>
  </si>
  <si>
    <t>Porcentaje de servidores/as nuevos/as convocados/as al curso virtual de inducción</t>
  </si>
  <si>
    <t>(Número de servidores(as) nuevos(as) convocados(as) al curso virtual de inducción / Total de servidores(as) nuevos(as)) ×100.</t>
  </si>
  <si>
    <t>Seguimientos realizados al cumplimiento del curso de inducción</t>
  </si>
  <si>
    <t>Seguimientos</t>
  </si>
  <si>
    <t>N.A.</t>
  </si>
  <si>
    <t>Número de seguimientos  realizados al cumplimiento del curso de inducción</t>
  </si>
  <si>
    <t>Porcentaje de actividades de capacitación ejecutadas</t>
  </si>
  <si>
    <t>(Número de actividades de capacitación ejecutadas en el periodo / Total de actividades de capacitación planeadas durante el periodo) ×100.</t>
  </si>
  <si>
    <t>Porcentaje de servidores(as) satisfechos(as) con las actividades de capacitación.</t>
  </si>
  <si>
    <t>(Número de servidores(as) satisfechos(as) en el periodo) / Total de servidores(as) encuestados(as) para el periodo.) ×100.</t>
  </si>
  <si>
    <t>Correos electrónicos de la convocatoria.</t>
  </si>
  <si>
    <t>Base de datos Excel con los registros de los seguimientos realizados.</t>
  </si>
  <si>
    <t>Los soportes, según corresponda, pueden ser: grabaciones de las sesiones, actas de capacitación, registros de asistencia, registros fotográficos y/o presentaciones..</t>
  </si>
  <si>
    <t>Archivo Excel con la encuesta de medición del nivel de satisfacción de las actividades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</si>
</sst>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8">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0" fontId="20" fillId="15" borderId="1" xfId="4" applyFont="1" applyFill="1" applyBorder="1" applyAlignment="1">
      <alignment horizontal="center" vertical="center" wrapText="1"/>
    </xf>
    <xf numFmtId="0" fontId="20" fillId="0" borderId="1" xfId="4" applyFont="1" applyBorder="1" applyAlignment="1">
      <alignment horizontal="center" vertical="center" wrapText="1"/>
    </xf>
    <xf numFmtId="1" fontId="1" fillId="0" borderId="1" xfId="1" applyNumberFormat="1" applyFont="1" applyBorder="1" applyAlignment="1">
      <alignment horizontal="right" vertical="center" wrapText="1"/>
    </xf>
    <xf numFmtId="1" fontId="2" fillId="0" borderId="1" xfId="1" applyNumberFormat="1" applyFont="1" applyBorder="1" applyAlignment="1">
      <alignment horizontal="right"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topLeftCell="AI7" zoomScaleNormal="100" workbookViewId="0">
      <selection activeCell="AN13" sqref="AN13"/>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4" t="s">
        <v>177</v>
      </c>
      <c r="B1" s="55"/>
      <c r="C1" s="55"/>
      <c r="D1" s="55"/>
      <c r="E1" s="55"/>
      <c r="F1" s="55"/>
      <c r="G1" s="55"/>
      <c r="H1" s="53" t="s">
        <v>178</v>
      </c>
      <c r="I1" s="53"/>
    </row>
    <row r="2" spans="1:44" s="8" customFormat="1" x14ac:dyDescent="0.25">
      <c r="A2" s="35"/>
      <c r="B2" s="13"/>
      <c r="C2" s="13"/>
      <c r="D2" s="13"/>
      <c r="E2" s="13"/>
      <c r="F2" s="13"/>
      <c r="G2" s="13"/>
      <c r="H2" s="13"/>
      <c r="I2" s="13"/>
      <c r="J2" s="13"/>
      <c r="K2" s="13"/>
      <c r="L2" s="13"/>
      <c r="M2" s="13"/>
      <c r="N2" s="7"/>
      <c r="O2" s="7"/>
      <c r="P2" s="7"/>
      <c r="Q2" s="7"/>
    </row>
    <row r="3" spans="1:44" s="6" customFormat="1" ht="15" customHeight="1" x14ac:dyDescent="0.25">
      <c r="A3" s="79" t="s">
        <v>151</v>
      </c>
      <c r="B3" s="79"/>
      <c r="C3" s="55" t="s">
        <v>156</v>
      </c>
      <c r="E3" s="79" t="s">
        <v>1</v>
      </c>
      <c r="F3" s="79"/>
      <c r="G3" s="79"/>
      <c r="H3" s="79"/>
      <c r="I3" s="79"/>
    </row>
    <row r="4" spans="1:44" s="6" customFormat="1" ht="15" customHeight="1" x14ac:dyDescent="0.25">
      <c r="A4" s="79"/>
      <c r="B4" s="79"/>
      <c r="C4" s="55"/>
      <c r="E4" s="14" t="s">
        <v>2</v>
      </c>
      <c r="F4" s="14" t="s">
        <v>3</v>
      </c>
      <c r="G4" s="79" t="s">
        <v>4</v>
      </c>
      <c r="H4" s="79"/>
      <c r="I4" s="79"/>
    </row>
    <row r="5" spans="1:44" s="6" customFormat="1" ht="15" customHeight="1" x14ac:dyDescent="0.25">
      <c r="A5" s="79" t="s">
        <v>0</v>
      </c>
      <c r="B5" s="79"/>
      <c r="C5" s="80" t="s">
        <v>84</v>
      </c>
      <c r="E5" s="9">
        <v>1</v>
      </c>
      <c r="F5" s="9" t="s">
        <v>182</v>
      </c>
      <c r="G5" s="53" t="s">
        <v>183</v>
      </c>
      <c r="H5" s="53"/>
      <c r="I5" s="53"/>
    </row>
    <row r="6" spans="1:44" s="6" customFormat="1" x14ac:dyDescent="0.25">
      <c r="A6" s="79"/>
      <c r="B6" s="79"/>
      <c r="C6" s="80"/>
      <c r="E6" s="9"/>
      <c r="F6" s="9"/>
      <c r="G6" s="80"/>
      <c r="H6" s="80"/>
      <c r="I6" s="80"/>
    </row>
    <row r="7" spans="1:44" s="6" customFormat="1" ht="15" customHeight="1" x14ac:dyDescent="0.25">
      <c r="A7" s="79" t="s">
        <v>150</v>
      </c>
      <c r="B7" s="79"/>
      <c r="C7" s="38">
        <v>2026</v>
      </c>
      <c r="E7" s="9"/>
      <c r="F7" s="9"/>
      <c r="G7" s="80"/>
      <c r="H7" s="80"/>
      <c r="I7" s="80"/>
    </row>
    <row r="8" spans="1:44" s="6" customFormat="1" x14ac:dyDescent="0.25"/>
    <row r="9" spans="1:44" ht="37.5" customHeight="1" x14ac:dyDescent="0.25">
      <c r="A9" s="70" t="s">
        <v>5</v>
      </c>
      <c r="B9" s="71"/>
      <c r="C9" s="77" t="s">
        <v>105</v>
      </c>
      <c r="D9" s="77" t="s">
        <v>89</v>
      </c>
      <c r="E9" s="70" t="s">
        <v>6</v>
      </c>
      <c r="F9" s="71"/>
      <c r="G9" s="72" t="s">
        <v>7</v>
      </c>
      <c r="H9" s="73"/>
      <c r="I9" s="73"/>
      <c r="J9" s="73"/>
      <c r="K9" s="73"/>
      <c r="L9" s="74" t="s">
        <v>8</v>
      </c>
      <c r="M9" s="75"/>
      <c r="N9" s="75"/>
      <c r="O9" s="75"/>
      <c r="P9" s="75"/>
      <c r="Q9" s="76"/>
      <c r="R9" s="50" t="s">
        <v>9</v>
      </c>
      <c r="S9" s="51"/>
      <c r="T9" s="51"/>
      <c r="U9" s="52"/>
      <c r="V9" s="67" t="s">
        <v>10</v>
      </c>
      <c r="W9" s="68"/>
      <c r="X9" s="68"/>
      <c r="Y9" s="68"/>
      <c r="Z9" s="69"/>
      <c r="AA9" s="64" t="s">
        <v>11</v>
      </c>
      <c r="AB9" s="65"/>
      <c r="AC9" s="65"/>
      <c r="AD9" s="65"/>
      <c r="AE9" s="66"/>
      <c r="AF9" s="61" t="s">
        <v>12</v>
      </c>
      <c r="AG9" s="62"/>
      <c r="AH9" s="62"/>
      <c r="AI9" s="62"/>
      <c r="AJ9" s="63"/>
      <c r="AK9" s="58" t="s">
        <v>13</v>
      </c>
      <c r="AL9" s="59"/>
      <c r="AM9" s="59"/>
      <c r="AN9" s="59"/>
      <c r="AO9" s="60"/>
      <c r="AP9" s="56" t="s">
        <v>14</v>
      </c>
      <c r="AQ9" s="57"/>
      <c r="AR9" s="57"/>
    </row>
    <row r="10" spans="1:44" s="20" customFormat="1" ht="25.5" x14ac:dyDescent="0.2">
      <c r="A10" s="25" t="s">
        <v>15</v>
      </c>
      <c r="B10" s="25" t="s">
        <v>16</v>
      </c>
      <c r="C10" s="78"/>
      <c r="D10" s="78"/>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120" x14ac:dyDescent="0.25">
      <c r="A11" s="4" t="s">
        <v>179</v>
      </c>
      <c r="B11" s="2" t="s">
        <v>188</v>
      </c>
      <c r="C11" s="11" t="s">
        <v>75</v>
      </c>
      <c r="D11" s="11" t="s">
        <v>49</v>
      </c>
      <c r="E11" s="11" t="s">
        <v>90</v>
      </c>
      <c r="F11" s="11" t="s">
        <v>91</v>
      </c>
      <c r="G11" s="2" t="s">
        <v>40</v>
      </c>
      <c r="H11" s="9" t="s">
        <v>192</v>
      </c>
      <c r="I11" s="44" t="s">
        <v>186</v>
      </c>
      <c r="J11" s="45">
        <v>0.9</v>
      </c>
      <c r="K11" s="82" t="s">
        <v>193</v>
      </c>
      <c r="L11" s="12" t="s">
        <v>46</v>
      </c>
      <c r="M11" s="46">
        <v>0.9</v>
      </c>
      <c r="N11" s="46">
        <v>0.9</v>
      </c>
      <c r="O11" s="46">
        <v>0.9</v>
      </c>
      <c r="P11" s="46">
        <v>0.9</v>
      </c>
      <c r="Q11" s="46">
        <f>AVERAGE(M11:P11)</f>
        <v>0.9</v>
      </c>
      <c r="R11" s="84" t="s">
        <v>202</v>
      </c>
      <c r="S11" s="3" t="s">
        <v>187</v>
      </c>
      <c r="T11" s="2" t="s">
        <v>84</v>
      </c>
      <c r="U11" s="2" t="s">
        <v>84</v>
      </c>
      <c r="V11" s="48">
        <f>M11</f>
        <v>0.9</v>
      </c>
      <c r="W11" s="31"/>
      <c r="X11" s="28">
        <f t="shared" ref="X11:X14" si="0">IFERROR(IF(W11/V11&gt;1,1,W11/V11),0)</f>
        <v>0</v>
      </c>
      <c r="Y11" s="2"/>
      <c r="Z11" s="2"/>
      <c r="AA11" s="48">
        <f t="shared" ref="AA11:AA14" si="1">N11</f>
        <v>0.9</v>
      </c>
      <c r="AB11" s="31"/>
      <c r="AC11" s="28">
        <f t="shared" ref="AC11:AC14" si="2">IFERROR(IF(AB11/AA11&gt;1,1,AB11/AA11),0)</f>
        <v>0</v>
      </c>
      <c r="AD11" s="2"/>
      <c r="AE11" s="2"/>
      <c r="AF11" s="48">
        <f t="shared" ref="AF11:AF14" si="3">O11</f>
        <v>0.9</v>
      </c>
      <c r="AG11" s="31"/>
      <c r="AH11" s="28">
        <f t="shared" ref="AH11:AH14" si="4">IFERROR(IF(AG11/AF11&gt;1,1,AG11/AF11),0)</f>
        <v>0</v>
      </c>
      <c r="AI11" s="2"/>
      <c r="AJ11" s="2"/>
      <c r="AK11" s="48">
        <f t="shared" ref="AK11:AK14" si="5">P11</f>
        <v>0.9</v>
      </c>
      <c r="AL11" s="31"/>
      <c r="AM11" s="28">
        <f t="shared" ref="AM11:AM14" si="6">IFERROR(IF(AL11/AK11&gt;1,1,AL11/AK11),0)</f>
        <v>0</v>
      </c>
      <c r="AN11" s="2"/>
      <c r="AO11" s="2"/>
      <c r="AP11" s="49">
        <f t="shared" ref="AP11:AP14" si="7">Q11</f>
        <v>0.9</v>
      </c>
      <c r="AQ11" s="33"/>
      <c r="AR11" s="34">
        <f t="shared" ref="AR11:AR14" si="8">IFERROR(IF(AQ11/AP11&gt;1,1,AQ11/AP11),0)</f>
        <v>0</v>
      </c>
    </row>
    <row r="12" spans="1:44" s="5" customFormat="1" ht="75" x14ac:dyDescent="0.25">
      <c r="A12" s="27" t="s">
        <v>180</v>
      </c>
      <c r="B12" s="12" t="s">
        <v>189</v>
      </c>
      <c r="C12" s="11" t="s">
        <v>75</v>
      </c>
      <c r="D12" s="11" t="s">
        <v>49</v>
      </c>
      <c r="E12" s="11" t="s">
        <v>90</v>
      </c>
      <c r="F12" s="11" t="s">
        <v>91</v>
      </c>
      <c r="G12" s="2" t="s">
        <v>40</v>
      </c>
      <c r="H12" s="3" t="s">
        <v>194</v>
      </c>
      <c r="I12" s="44" t="s">
        <v>195</v>
      </c>
      <c r="J12" s="45" t="s">
        <v>196</v>
      </c>
      <c r="K12" s="82" t="s">
        <v>197</v>
      </c>
      <c r="L12" s="12" t="s">
        <v>41</v>
      </c>
      <c r="M12" s="83">
        <v>0</v>
      </c>
      <c r="N12" s="83">
        <v>1</v>
      </c>
      <c r="O12" s="83">
        <v>0</v>
      </c>
      <c r="P12" s="83">
        <v>1</v>
      </c>
      <c r="Q12" s="83">
        <f>SUM(M12:P12)</f>
        <v>2</v>
      </c>
      <c r="R12" s="84" t="s">
        <v>203</v>
      </c>
      <c r="S12" s="9" t="s">
        <v>187</v>
      </c>
      <c r="T12" s="2" t="s">
        <v>84</v>
      </c>
      <c r="U12" s="2" t="s">
        <v>84</v>
      </c>
      <c r="V12" s="86">
        <f t="shared" ref="V12" si="9">M12</f>
        <v>0</v>
      </c>
      <c r="W12" s="31"/>
      <c r="X12" s="28">
        <f t="shared" si="0"/>
        <v>0</v>
      </c>
      <c r="Y12" s="2"/>
      <c r="Z12" s="2"/>
      <c r="AA12" s="86">
        <f t="shared" si="1"/>
        <v>1</v>
      </c>
      <c r="AB12" s="31"/>
      <c r="AC12" s="28">
        <f t="shared" si="2"/>
        <v>0</v>
      </c>
      <c r="AD12" s="2"/>
      <c r="AE12" s="2"/>
      <c r="AF12" s="86">
        <f t="shared" si="3"/>
        <v>0</v>
      </c>
      <c r="AG12" s="31"/>
      <c r="AH12" s="28">
        <f t="shared" si="4"/>
        <v>0</v>
      </c>
      <c r="AI12" s="2"/>
      <c r="AJ12" s="2"/>
      <c r="AK12" s="86">
        <f t="shared" si="5"/>
        <v>1</v>
      </c>
      <c r="AL12" s="31"/>
      <c r="AM12" s="28">
        <f t="shared" si="6"/>
        <v>0</v>
      </c>
      <c r="AN12" s="2"/>
      <c r="AO12" s="2"/>
      <c r="AP12" s="87">
        <f t="shared" si="7"/>
        <v>2</v>
      </c>
      <c r="AQ12" s="33"/>
      <c r="AR12" s="34">
        <f t="shared" si="8"/>
        <v>0</v>
      </c>
    </row>
    <row r="13" spans="1:44" s="5" customFormat="1" ht="120" x14ac:dyDescent="0.25">
      <c r="A13" s="27" t="s">
        <v>181</v>
      </c>
      <c r="B13" s="12" t="s">
        <v>190</v>
      </c>
      <c r="C13" s="11" t="s">
        <v>75</v>
      </c>
      <c r="D13" s="11" t="s">
        <v>49</v>
      </c>
      <c r="E13" s="11" t="s">
        <v>90</v>
      </c>
      <c r="F13" s="11" t="s">
        <v>91</v>
      </c>
      <c r="G13" s="2" t="s">
        <v>40</v>
      </c>
      <c r="H13" s="3" t="s">
        <v>198</v>
      </c>
      <c r="I13" s="44" t="s">
        <v>186</v>
      </c>
      <c r="J13" s="45">
        <v>0.8</v>
      </c>
      <c r="K13" s="82" t="s">
        <v>199</v>
      </c>
      <c r="L13" s="12" t="s">
        <v>46</v>
      </c>
      <c r="M13" s="47">
        <v>0.85</v>
      </c>
      <c r="N13" s="47">
        <v>0.85</v>
      </c>
      <c r="O13" s="47">
        <v>0.85</v>
      </c>
      <c r="P13" s="47">
        <v>0.85</v>
      </c>
      <c r="Q13" s="46">
        <f>AVERAGE(M13:P13)</f>
        <v>0.85</v>
      </c>
      <c r="R13" s="85" t="s">
        <v>204</v>
      </c>
      <c r="S13" s="9" t="s">
        <v>187</v>
      </c>
      <c r="T13" s="2" t="s">
        <v>84</v>
      </c>
      <c r="U13" s="2" t="s">
        <v>84</v>
      </c>
      <c r="V13" s="48">
        <f t="shared" ref="V13:V14" si="10">M13</f>
        <v>0.85</v>
      </c>
      <c r="W13" s="31"/>
      <c r="X13" s="28">
        <f t="shared" si="0"/>
        <v>0</v>
      </c>
      <c r="Y13" s="2"/>
      <c r="Z13" s="2"/>
      <c r="AA13" s="48">
        <f t="shared" si="1"/>
        <v>0.85</v>
      </c>
      <c r="AB13" s="31"/>
      <c r="AC13" s="28">
        <f t="shared" si="2"/>
        <v>0</v>
      </c>
      <c r="AD13" s="2"/>
      <c r="AE13" s="2"/>
      <c r="AF13" s="48">
        <f t="shared" si="3"/>
        <v>0.85</v>
      </c>
      <c r="AG13" s="31"/>
      <c r="AH13" s="28">
        <f t="shared" si="4"/>
        <v>0</v>
      </c>
      <c r="AI13" s="2"/>
      <c r="AJ13" s="2"/>
      <c r="AK13" s="48">
        <f t="shared" si="5"/>
        <v>0.85</v>
      </c>
      <c r="AL13" s="31"/>
      <c r="AM13" s="28">
        <f t="shared" si="6"/>
        <v>0</v>
      </c>
      <c r="AN13" s="2"/>
      <c r="AO13" s="2"/>
      <c r="AP13" s="49">
        <f t="shared" si="7"/>
        <v>0.85</v>
      </c>
      <c r="AQ13" s="33"/>
      <c r="AR13" s="34">
        <f t="shared" si="8"/>
        <v>0</v>
      </c>
    </row>
    <row r="14" spans="1:44" s="5" customFormat="1" ht="105" x14ac:dyDescent="0.25">
      <c r="A14" s="27" t="s">
        <v>184</v>
      </c>
      <c r="B14" s="12" t="s">
        <v>191</v>
      </c>
      <c r="C14" s="11" t="s">
        <v>75</v>
      </c>
      <c r="D14" s="11" t="s">
        <v>49</v>
      </c>
      <c r="E14" s="11" t="s">
        <v>90</v>
      </c>
      <c r="F14" s="11" t="s">
        <v>91</v>
      </c>
      <c r="G14" s="2" t="s">
        <v>40</v>
      </c>
      <c r="H14" s="3" t="s">
        <v>200</v>
      </c>
      <c r="I14" s="44" t="s">
        <v>186</v>
      </c>
      <c r="J14" s="45">
        <v>0.9</v>
      </c>
      <c r="K14" s="82" t="s">
        <v>201</v>
      </c>
      <c r="L14" s="12" t="s">
        <v>46</v>
      </c>
      <c r="M14" s="46">
        <v>0.9</v>
      </c>
      <c r="N14" s="46">
        <v>0.9</v>
      </c>
      <c r="O14" s="46">
        <v>0.9</v>
      </c>
      <c r="P14" s="46">
        <v>0.9</v>
      </c>
      <c r="Q14" s="46">
        <f>AVERAGE(M14:P14)</f>
        <v>0.9</v>
      </c>
      <c r="R14" s="84" t="s">
        <v>205</v>
      </c>
      <c r="S14" s="9" t="s">
        <v>187</v>
      </c>
      <c r="T14" s="2" t="s">
        <v>84</v>
      </c>
      <c r="U14" s="2" t="s">
        <v>84</v>
      </c>
      <c r="V14" s="48">
        <f t="shared" si="10"/>
        <v>0.9</v>
      </c>
      <c r="W14" s="31"/>
      <c r="X14" s="28">
        <f t="shared" si="0"/>
        <v>0</v>
      </c>
      <c r="Y14" s="2"/>
      <c r="Z14" s="2"/>
      <c r="AA14" s="48">
        <f t="shared" si="1"/>
        <v>0.9</v>
      </c>
      <c r="AB14" s="31"/>
      <c r="AC14" s="28">
        <f t="shared" si="2"/>
        <v>0</v>
      </c>
      <c r="AD14" s="2"/>
      <c r="AE14" s="2"/>
      <c r="AF14" s="48">
        <f t="shared" si="3"/>
        <v>0.9</v>
      </c>
      <c r="AG14" s="31"/>
      <c r="AH14" s="28">
        <f t="shared" si="4"/>
        <v>0</v>
      </c>
      <c r="AI14" s="2"/>
      <c r="AJ14" s="2"/>
      <c r="AK14" s="48">
        <f t="shared" si="5"/>
        <v>0.9</v>
      </c>
      <c r="AL14" s="31"/>
      <c r="AM14" s="28">
        <f t="shared" si="6"/>
        <v>0</v>
      </c>
      <c r="AN14" s="2"/>
      <c r="AO14" s="2"/>
      <c r="AP14" s="49">
        <f t="shared" si="7"/>
        <v>0.9</v>
      </c>
      <c r="AQ14" s="33"/>
      <c r="AR14" s="34">
        <f t="shared" si="8"/>
        <v>0</v>
      </c>
    </row>
    <row r="15" spans="1:44" s="42" customFormat="1" ht="21" x14ac:dyDescent="0.35">
      <c r="A15" s="15"/>
      <c r="B15" s="15" t="s">
        <v>31</v>
      </c>
      <c r="C15" s="15"/>
      <c r="D15" s="15"/>
      <c r="E15" s="15"/>
      <c r="F15" s="15"/>
      <c r="G15" s="15"/>
      <c r="H15" s="15"/>
      <c r="I15" s="15"/>
      <c r="J15" s="15"/>
      <c r="K15" s="15"/>
      <c r="L15" s="15"/>
      <c r="M15" s="30"/>
      <c r="N15" s="30"/>
      <c r="O15" s="30"/>
      <c r="P15" s="30"/>
      <c r="Q15" s="30"/>
      <c r="R15" s="15"/>
      <c r="S15" s="15"/>
      <c r="T15" s="15"/>
      <c r="U15" s="15"/>
      <c r="V15" s="15"/>
      <c r="W15" s="29"/>
      <c r="X15" s="32">
        <f>AVERAGE(X11:X14)</f>
        <v>0</v>
      </c>
      <c r="Y15" s="15"/>
      <c r="Z15" s="15"/>
      <c r="AA15" s="30"/>
      <c r="AB15" s="29"/>
      <c r="AC15" s="32">
        <f>AVERAGE(AC11:AC14)</f>
        <v>0</v>
      </c>
      <c r="AD15" s="15"/>
      <c r="AE15" s="15"/>
      <c r="AF15" s="30"/>
      <c r="AG15" s="29"/>
      <c r="AH15" s="32">
        <f>AVERAGE(AH11:AH14)</f>
        <v>0</v>
      </c>
      <c r="AI15" s="15"/>
      <c r="AJ15" s="15"/>
      <c r="AK15" s="30"/>
      <c r="AL15" s="29"/>
      <c r="AM15" s="32">
        <f>AVERAGE(AM11:AM14)</f>
        <v>0</v>
      </c>
      <c r="AN15" s="15"/>
      <c r="AO15" s="15"/>
      <c r="AP15" s="30"/>
      <c r="AQ15" s="29"/>
      <c r="AR15" s="43">
        <f>AVERAGE(AR11:AR14)</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4 AA11:AA14 AF11:AF14 AK11:AK14 AC11:AC15 AH11:AH15 AM11:AM15 AR11:AR15 W15:X15" xr:uid="{2620A730-8CA7-472C-88BC-172E885C72B7}">
      <formula1>0</formula1>
      <formula2>1000000</formula2>
    </dataValidation>
  </dataValidations>
  <pageMargins left="0.7" right="0.7" top="0.75" bottom="0.75" header="0.3" footer="0.3"/>
  <pageSetup paperSize="9" orientation="portrait" r:id="rId1"/>
  <ignoredErrors>
    <ignoredError sqref="Q12" 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7" bestFit="1" customWidth="1"/>
    <col min="2" max="2" width="70.42578125" style="37" customWidth="1"/>
  </cols>
  <sheetData>
    <row r="1" spans="1:2" ht="21" x14ac:dyDescent="0.25">
      <c r="A1" s="81" t="s">
        <v>175</v>
      </c>
      <c r="B1" s="81"/>
    </row>
    <row r="2" spans="1:2" ht="21" x14ac:dyDescent="0.25">
      <c r="A2" s="41" t="s">
        <v>147</v>
      </c>
      <c r="B2" s="41" t="s">
        <v>4</v>
      </c>
    </row>
    <row r="3" spans="1:2" x14ac:dyDescent="0.25">
      <c r="A3" s="39" t="s">
        <v>146</v>
      </c>
      <c r="B3" s="40" t="s">
        <v>145</v>
      </c>
    </row>
    <row r="4" spans="1:2" ht="45" x14ac:dyDescent="0.25">
      <c r="A4" s="39" t="s">
        <v>144</v>
      </c>
      <c r="B4" s="40" t="s">
        <v>143</v>
      </c>
    </row>
    <row r="5" spans="1:2" ht="45" x14ac:dyDescent="0.25">
      <c r="A5" s="39" t="s">
        <v>148</v>
      </c>
      <c r="B5" s="40" t="s">
        <v>149</v>
      </c>
    </row>
    <row r="6" spans="1:2" ht="45" x14ac:dyDescent="0.25">
      <c r="A6" s="39" t="s">
        <v>142</v>
      </c>
      <c r="B6" s="40" t="s">
        <v>141</v>
      </c>
    </row>
    <row r="7" spans="1:2" ht="30" x14ac:dyDescent="0.25">
      <c r="A7" s="39" t="s">
        <v>140</v>
      </c>
      <c r="B7" s="40" t="s">
        <v>162</v>
      </c>
    </row>
    <row r="8" spans="1:2" ht="30" x14ac:dyDescent="0.25">
      <c r="A8" s="39" t="s">
        <v>139</v>
      </c>
      <c r="B8" s="40" t="s">
        <v>162</v>
      </c>
    </row>
    <row r="9" spans="1:2" ht="150" x14ac:dyDescent="0.25">
      <c r="A9" s="39" t="s">
        <v>138</v>
      </c>
      <c r="B9" s="40" t="s">
        <v>137</v>
      </c>
    </row>
    <row r="10" spans="1:2" ht="30" x14ac:dyDescent="0.25">
      <c r="A10" s="39" t="s">
        <v>136</v>
      </c>
      <c r="B10" s="40" t="s">
        <v>135</v>
      </c>
    </row>
    <row r="11" spans="1:2" ht="30" x14ac:dyDescent="0.25">
      <c r="A11" s="39" t="s">
        <v>134</v>
      </c>
      <c r="B11" s="40" t="s">
        <v>133</v>
      </c>
    </row>
    <row r="12" spans="1:2" ht="75" x14ac:dyDescent="0.25">
      <c r="A12" s="39" t="s">
        <v>132</v>
      </c>
      <c r="B12" s="40" t="s">
        <v>131</v>
      </c>
    </row>
    <row r="13" spans="1:2" ht="30" x14ac:dyDescent="0.25">
      <c r="A13" s="39" t="s">
        <v>130</v>
      </c>
      <c r="B13" s="40" t="s">
        <v>129</v>
      </c>
    </row>
    <row r="14" spans="1:2" ht="300" x14ac:dyDescent="0.25">
      <c r="A14" s="39" t="s">
        <v>128</v>
      </c>
      <c r="B14" s="40" t="s">
        <v>127</v>
      </c>
    </row>
    <row r="15" spans="1:2" ht="30" x14ac:dyDescent="0.25">
      <c r="A15" s="39" t="s">
        <v>126</v>
      </c>
      <c r="B15" s="40" t="s">
        <v>125</v>
      </c>
    </row>
    <row r="16" spans="1:2" ht="30" x14ac:dyDescent="0.25">
      <c r="A16" s="39" t="s">
        <v>124</v>
      </c>
      <c r="B16" s="40" t="s">
        <v>123</v>
      </c>
    </row>
    <row r="17" spans="1:2" ht="45" x14ac:dyDescent="0.25">
      <c r="A17" s="39" t="s">
        <v>122</v>
      </c>
      <c r="B17" s="40" t="s">
        <v>121</v>
      </c>
    </row>
    <row r="18" spans="1:2" ht="30" x14ac:dyDescent="0.25">
      <c r="A18" s="39" t="s">
        <v>120</v>
      </c>
      <c r="B18" s="40" t="s">
        <v>119</v>
      </c>
    </row>
    <row r="19" spans="1:2" ht="30" x14ac:dyDescent="0.25">
      <c r="A19" s="39" t="s">
        <v>118</v>
      </c>
      <c r="B19" s="40" t="s">
        <v>117</v>
      </c>
    </row>
    <row r="20" spans="1:2" ht="60" x14ac:dyDescent="0.25">
      <c r="A20" s="39" t="s">
        <v>116</v>
      </c>
      <c r="B20" s="40" t="s">
        <v>115</v>
      </c>
    </row>
    <row r="21" spans="1:2" ht="45" x14ac:dyDescent="0.25">
      <c r="A21" s="39" t="s">
        <v>114</v>
      </c>
      <c r="B21" s="40"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6" t="s">
        <v>91</v>
      </c>
      <c r="F2" t="s">
        <v>40</v>
      </c>
      <c r="G2" t="s">
        <v>41</v>
      </c>
      <c r="H2" t="s">
        <v>152</v>
      </c>
    </row>
    <row r="3" spans="1:8" x14ac:dyDescent="0.25">
      <c r="A3" t="s">
        <v>42</v>
      </c>
      <c r="B3" t="s">
        <v>43</v>
      </c>
      <c r="C3" t="s">
        <v>44</v>
      </c>
      <c r="D3" t="s">
        <v>163</v>
      </c>
      <c r="E3" s="36" t="s">
        <v>92</v>
      </c>
      <c r="F3" t="s">
        <v>45</v>
      </c>
      <c r="G3" t="s">
        <v>46</v>
      </c>
      <c r="H3" t="s">
        <v>153</v>
      </c>
    </row>
    <row r="4" spans="1:8" x14ac:dyDescent="0.25">
      <c r="A4" t="s">
        <v>47</v>
      </c>
      <c r="B4" t="s">
        <v>48</v>
      </c>
      <c r="C4" t="s">
        <v>49</v>
      </c>
      <c r="D4" t="s">
        <v>93</v>
      </c>
      <c r="E4" s="36" t="s">
        <v>94</v>
      </c>
      <c r="F4" t="s">
        <v>50</v>
      </c>
      <c r="G4" t="s">
        <v>51</v>
      </c>
      <c r="H4" t="s">
        <v>154</v>
      </c>
    </row>
    <row r="5" spans="1:8" x14ac:dyDescent="0.25">
      <c r="A5" t="s">
        <v>52</v>
      </c>
      <c r="B5" t="s">
        <v>53</v>
      </c>
      <c r="C5" t="s">
        <v>54</v>
      </c>
      <c r="D5" t="s">
        <v>95</v>
      </c>
      <c r="E5" s="36" t="s">
        <v>96</v>
      </c>
      <c r="G5" t="s">
        <v>55</v>
      </c>
      <c r="H5" t="s">
        <v>155</v>
      </c>
    </row>
    <row r="6" spans="1:8" x14ac:dyDescent="0.25">
      <c r="A6" t="s">
        <v>56</v>
      </c>
      <c r="B6" t="s">
        <v>57</v>
      </c>
      <c r="C6" t="s">
        <v>58</v>
      </c>
      <c r="D6" t="s">
        <v>97</v>
      </c>
      <c r="E6" s="36" t="s">
        <v>98</v>
      </c>
      <c r="H6" t="s">
        <v>156</v>
      </c>
    </row>
    <row r="7" spans="1:8" x14ac:dyDescent="0.25">
      <c r="A7" t="s">
        <v>59</v>
      </c>
      <c r="B7" t="s">
        <v>60</v>
      </c>
      <c r="C7" t="s">
        <v>61</v>
      </c>
      <c r="D7" t="s">
        <v>99</v>
      </c>
      <c r="E7" s="36" t="s">
        <v>100</v>
      </c>
      <c r="H7" t="s">
        <v>176</v>
      </c>
    </row>
    <row r="8" spans="1:8" x14ac:dyDescent="0.25">
      <c r="A8" t="s">
        <v>62</v>
      </c>
      <c r="B8" t="s">
        <v>63</v>
      </c>
      <c r="C8" t="s">
        <v>64</v>
      </c>
      <c r="D8" t="s">
        <v>101</v>
      </c>
      <c r="E8" s="36" t="s">
        <v>164</v>
      </c>
      <c r="H8" t="s">
        <v>157</v>
      </c>
    </row>
    <row r="9" spans="1:8" x14ac:dyDescent="0.25">
      <c r="A9" t="s">
        <v>65</v>
      </c>
      <c r="B9" t="s">
        <v>66</v>
      </c>
      <c r="C9" t="s">
        <v>67</v>
      </c>
      <c r="D9" s="36" t="s">
        <v>68</v>
      </c>
      <c r="E9" s="36" t="s">
        <v>165</v>
      </c>
      <c r="H9" t="s">
        <v>158</v>
      </c>
    </row>
    <row r="10" spans="1:8" x14ac:dyDescent="0.25">
      <c r="A10" t="s">
        <v>69</v>
      </c>
      <c r="B10" t="s">
        <v>70</v>
      </c>
      <c r="C10" t="s">
        <v>71</v>
      </c>
      <c r="E10" s="36" t="s">
        <v>166</v>
      </c>
      <c r="H10" t="s">
        <v>159</v>
      </c>
    </row>
    <row r="11" spans="1:8" x14ac:dyDescent="0.25">
      <c r="A11" t="s">
        <v>72</v>
      </c>
      <c r="B11" t="s">
        <v>73</v>
      </c>
      <c r="E11" s="36" t="s">
        <v>167</v>
      </c>
      <c r="H11" t="s">
        <v>160</v>
      </c>
    </row>
    <row r="12" spans="1:8" x14ac:dyDescent="0.25">
      <c r="A12" t="s">
        <v>74</v>
      </c>
      <c r="B12" t="s">
        <v>75</v>
      </c>
      <c r="E12" s="36" t="s">
        <v>168</v>
      </c>
      <c r="H12" t="s">
        <v>161</v>
      </c>
    </row>
    <row r="13" spans="1:8" x14ac:dyDescent="0.25">
      <c r="A13" t="s">
        <v>76</v>
      </c>
      <c r="B13" t="s">
        <v>77</v>
      </c>
      <c r="E13" s="36" t="s">
        <v>169</v>
      </c>
    </row>
    <row r="14" spans="1:8" x14ac:dyDescent="0.25">
      <c r="A14" t="s">
        <v>78</v>
      </c>
      <c r="E14" s="36" t="s">
        <v>170</v>
      </c>
      <c r="F14" s="10"/>
    </row>
    <row r="15" spans="1:8" x14ac:dyDescent="0.25">
      <c r="A15" t="s">
        <v>79</v>
      </c>
      <c r="E15" s="36" t="s">
        <v>174</v>
      </c>
      <c r="F15" s="10"/>
    </row>
    <row r="16" spans="1:8" x14ac:dyDescent="0.25">
      <c r="A16" t="s">
        <v>80</v>
      </c>
      <c r="E16" s="36" t="s">
        <v>171</v>
      </c>
      <c r="F16" s="10"/>
    </row>
    <row r="17" spans="1:6" x14ac:dyDescent="0.25">
      <c r="A17" t="s">
        <v>81</v>
      </c>
      <c r="E17" s="36" t="s">
        <v>102</v>
      </c>
      <c r="F17" s="10"/>
    </row>
    <row r="18" spans="1:6" x14ac:dyDescent="0.25">
      <c r="A18" t="s">
        <v>82</v>
      </c>
      <c r="E18" s="36" t="s">
        <v>172</v>
      </c>
      <c r="F18" s="10"/>
    </row>
    <row r="19" spans="1:6" x14ac:dyDescent="0.25">
      <c r="A19" t="s">
        <v>83</v>
      </c>
      <c r="E19" s="36" t="s">
        <v>173</v>
      </c>
      <c r="F19" s="10"/>
    </row>
    <row r="20" spans="1:6" x14ac:dyDescent="0.25">
      <c r="A20" t="s">
        <v>185</v>
      </c>
      <c r="E20" s="36" t="s">
        <v>103</v>
      </c>
      <c r="F20" s="10"/>
    </row>
    <row r="21" spans="1:6" x14ac:dyDescent="0.25">
      <c r="A21" t="s">
        <v>84</v>
      </c>
      <c r="D21" s="36"/>
      <c r="E21" s="36" t="s">
        <v>104</v>
      </c>
      <c r="F21" s="10"/>
    </row>
    <row r="22" spans="1:6" x14ac:dyDescent="0.25">
      <c r="A22" t="s">
        <v>85</v>
      </c>
      <c r="E22" s="36"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3E09EF61-0500-4E28-8CCA-67C1D8CF6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