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36" documentId="13_ncr:1_{C9552E1A-6723-463D-90A6-6F32DFAC1654}" xr6:coauthVersionLast="47" xr6:coauthVersionMax="47" xr10:uidLastSave="{951AF182-B5A6-4603-99BF-4A34F16D6E9A}"/>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Q22" i="1"/>
  <c r="Q21" i="1"/>
  <c r="Q20" i="1"/>
  <c r="Q19" i="1"/>
  <c r="V20" i="1"/>
  <c r="X20" i="1"/>
  <c r="AA20" i="1"/>
  <c r="AC20" i="1"/>
  <c r="AF20" i="1"/>
  <c r="AH20" i="1"/>
  <c r="AK20" i="1"/>
  <c r="AM20" i="1"/>
  <c r="AP20" i="1"/>
  <c r="V21" i="1"/>
  <c r="X21" i="1"/>
  <c r="AA21" i="1"/>
  <c r="AC21" i="1"/>
  <c r="AF21" i="1"/>
  <c r="AH21" i="1"/>
  <c r="AK21" i="1"/>
  <c r="AM21" i="1"/>
  <c r="AP21" i="1"/>
  <c r="V22" i="1"/>
  <c r="X22" i="1"/>
  <c r="AA22" i="1"/>
  <c r="AC22" i="1"/>
  <c r="AF22" i="1"/>
  <c r="AH22" i="1"/>
  <c r="AK22" i="1"/>
  <c r="AM22" i="1"/>
  <c r="AP22" i="1"/>
  <c r="V23" i="1"/>
  <c r="X23" i="1"/>
  <c r="AA23" i="1"/>
  <c r="AC23" i="1"/>
  <c r="AF23" i="1"/>
  <c r="AH23" i="1"/>
  <c r="AK23" i="1"/>
  <c r="AM23" i="1"/>
  <c r="AP23" i="1"/>
  <c r="V24" i="1"/>
  <c r="X24" i="1"/>
  <c r="AA24" i="1"/>
  <c r="AC24" i="1"/>
  <c r="AF24" i="1"/>
  <c r="AH24" i="1"/>
  <c r="AK24" i="1"/>
  <c r="AM24" i="1"/>
  <c r="AP24" i="1"/>
  <c r="V25" i="1"/>
  <c r="X25" i="1"/>
  <c r="AA25" i="1"/>
  <c r="AC25" i="1"/>
  <c r="AF25" i="1"/>
  <c r="AH25" i="1"/>
  <c r="AK25" i="1"/>
  <c r="AM25" i="1"/>
  <c r="AP25" i="1"/>
  <c r="Q18" i="1"/>
  <c r="Q17" i="1"/>
  <c r="Q16" i="1"/>
  <c r="Q15" i="1"/>
  <c r="Q14" i="1"/>
  <c r="Q13" i="1"/>
  <c r="Q12" i="1"/>
  <c r="Q11" i="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M26" i="1" s="1"/>
  <c r="AF11" i="1"/>
  <c r="AH11" i="1" s="1"/>
  <c r="AA11" i="1"/>
  <c r="AC11" i="1" s="1"/>
  <c r="AC26" i="1" s="1"/>
  <c r="V11" i="1"/>
  <c r="X11" i="1" s="1"/>
  <c r="AR25" i="1"/>
  <c r="AR24" i="1"/>
  <c r="AR23" i="1"/>
  <c r="AR22" i="1"/>
  <c r="AR21" i="1"/>
  <c r="AR20" i="1"/>
  <c r="AP19" i="1"/>
  <c r="AR19" i="1" s="1"/>
  <c r="AP18" i="1"/>
  <c r="AR18" i="1" s="1"/>
  <c r="AP17" i="1"/>
  <c r="AR17" i="1" s="1"/>
  <c r="AP16" i="1"/>
  <c r="AR16" i="1" s="1"/>
  <c r="AP15" i="1"/>
  <c r="AR15" i="1" s="1"/>
  <c r="AP14" i="1"/>
  <c r="AR14" i="1" s="1"/>
  <c r="AP13" i="1"/>
  <c r="AR13" i="1" s="1"/>
  <c r="AP12" i="1"/>
  <c r="AR12" i="1" s="1"/>
  <c r="AP11" i="1"/>
  <c r="AR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R26" i="1" l="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<sst xmlns="http://schemas.openxmlformats.org/spreadsheetml/2006/main" count="545" uniqueCount="336">
  <si>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</si>
  <si>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</si>
  <si>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</si>
  <si>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04 - SAN CRISTÓBAL</t>
  </si>
  <si>
    <t>CONTROL DE CAMBIOS</t>
  </si>
  <si>
    <t>VERSIÓN</t>
  </si>
  <si>
    <t>FECHA</t>
  </si>
  <si>
    <t>30 de enero de 2026</t>
  </si>
  <si>
    <t>Publicación del plan de gestión aprobado por el CIGD. Caso HOLA: 24210</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</si>
  <si>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</si>
  <si>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</si>
  <si>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</si>
  <si>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</si>
  <si>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</si>
  <si>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</si>
  <si>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</si>
  <si>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</si>
  <si>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</si>
  <si>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</si>
  <si>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</si>
  <si>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</si>
  <si>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</si>
  <si>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</si>
  <si>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</si>
  <si>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</si>
  <si>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</si>
  <si>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</si>
  <si>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</si>
  <si>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</si>
  <si>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</si>
  <si>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</si>
  <si>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</si>
  <si>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</si>
  <si>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</si>
  <si>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</si>
  <si>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</si>
  <si>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</si>
  <si>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</si>
  <si>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</si>
  <si>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</si>
  <si>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</si>
  <si>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</si>
  <si>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</si>
  <si>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</si>
  <si>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</si>
  <si>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</si>
  <si>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</si>
  <si>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</si>
  <si>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</si>
  <si>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</si>
  <si>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</si>
  <si>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</si>
  <si>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</si>
  <si>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</si>
  <si>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</si>
  <si>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</si>
  <si>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</si>
  <si>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</si>
  <si>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</si>
  <si>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San Cristóbal</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</si>
  <si>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</si>
  <si>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</si>
  <si>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</si>
  <si>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</si>
  <si>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</si>
  <si>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</si>
  <si>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</si>
  <si>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58,1%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</si>
  <si>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</si>
  <si>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</si>
  <si>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</si>
  <si>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</si>
  <si>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</si>
  <si>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</si>
  <si>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10,2%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</si>
  <si>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</si>
  <si>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</si>
  <si>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</si>
  <si>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</si>
  <si>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</si>
  <si>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</si>
  <si>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</si>
  <si>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</si>
  <si>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</si>
  <si>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</si>
  <si>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</si>
  <si>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</si>
  <si>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51%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</si>
  <si>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</si>
  <si>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</si>
  <si>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</si>
  <si>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</si>
  <si>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</si>
  <si>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</si>
  <si>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</si>
  <si>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</si>
  <si>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</si>
  <si>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</si>
  <si>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</si>
  <si>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</si>
  <si>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</si>
  <si>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</si>
  <si>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</si>
  <si>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</si>
  <si>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</si>
  <si>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</si>
  <si>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</si>
  <si>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</si>
  <si>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14.880 impulsos procesales (avocar, rechazar, enviar al competente y todo lo que derive del desarrollo de la actuación) sobre las actuaciones de policía que se encuentran a cargo de las inspecciones de policía</t>
  </si>
  <si>
    <t>Gestión con Valores para Resultados</t>
  </si>
  <si>
    <t>No Aplica</t>
  </si>
  <si>
    <t>Inspección, Vigilancia y Control</t>
  </si>
  <si>
    <t>Expedientes a cargo de las inspecciones de policía impulsados</t>
  </si>
  <si>
    <t>13802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</si>
  <si>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</si>
  <si>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</si>
  <si>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</si>
  <si>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</si>
  <si>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</si>
  <si>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</si>
  <si>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375 actuaciones administrativas activas</t>
  </si>
  <si>
    <t>Actuaciones administrativas terminadas (archivadas)</t>
  </si>
  <si>
    <t>Actuaciones administrativas terminadas</t>
  </si>
  <si>
    <t>139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</si>
  <si>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</si>
  <si>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</si>
  <si>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</si>
  <si>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</si>
  <si>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147 actuaciones administrativas en primera instancia</t>
  </si>
  <si>
    <t>Actuaciones administrativas terminadas hasta la primera instancia</t>
  </si>
  <si>
    <t>Actuaciones administrativas terminadas por vía gubernativa</t>
  </si>
  <si>
    <t>121 (Con corte a 30 de septiembre de 2025)</t>
  </si>
  <si>
    <t>Número de actuaciones administrativas terminadas hasta la primera instancia / Número de actuaciones administrativas terminadas hasta la primera instancia programadas</t>
  </si>
  <si>
    <t>MTL-12</t>
  </si>
  <si>
    <t>Realizar 470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</si>
  <si>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</si>
  <si>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</si>
  <si>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</si>
  <si>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157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</si>
  <si>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</si>
  <si>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</si>
  <si>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</si>
  <si>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</si>
  <si>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282 operativos de inspección, vigilancia y control en materia de actividad económica</t>
  </si>
  <si>
    <t>Operativos en materia de actividad económica realizadas</t>
  </si>
  <si>
    <t>259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</si>
  <si>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</si>
  <si>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</si>
  <si>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</si>
  <si>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64 operativos de inspección, vigilancia y control en materia de actividad ambiental</t>
  </si>
  <si>
    <t>Operativos en materia de actividad ambiental realizadas</t>
  </si>
  <si>
    <t>47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</si>
  <si>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</si>
  <si>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</si>
  <si>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</si>
  <si>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98 operativos de inspección, vigilancia y control para dar cumplimiento a los fallos de cerros orientales</t>
  </si>
  <si>
    <t>Operativos para el cumplimiento de los fallos de cerros orientales realizadas</t>
  </si>
  <si>
    <t>65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</si>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</sst>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7" fillId="0" borderId="1" xfId="0" applyFont="1" applyBorder="1" applyAlignment="1">
      <alignmen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C1" zoomScaleNormal="100" workbookViewId="0">
      <selection sqref="A1:G1"/>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0" t="s">
        <v>0</v>
      </c>
      <c r="B1" s="91"/>
      <c r="C1" s="91"/>
      <c r="D1" s="91"/>
      <c r="E1" s="91"/>
      <c r="F1" s="91"/>
      <c r="G1" s="91"/>
      <c r="H1" s="92" t="s">
        <v>1</v>
      </c>
      <c r="I1" s="93"/>
    </row>
    <row r="2" spans="1:44" s="8" customFormat="1">
      <c r="A2" s="49"/>
      <c r="B2" s="13"/>
      <c r="C2" s="13"/>
      <c r="D2" s="13"/>
      <c r="E2" s="13"/>
      <c r="F2" s="13"/>
      <c r="G2" s="13"/>
      <c r="H2" s="13"/>
      <c r="I2" s="13"/>
      <c r="J2" s="13"/>
      <c r="K2" s="13"/>
      <c r="L2" s="13"/>
      <c r="M2" s="13"/>
      <c r="N2" s="7"/>
      <c r="O2" s="7"/>
      <c r="P2" s="7"/>
      <c r="Q2" s="7"/>
    </row>
    <row r="3" spans="1:44" s="6" customFormat="1" ht="15" customHeight="1">
      <c r="A3" s="99" t="s">
        <v>2</v>
      </c>
      <c r="B3" s="100"/>
      <c r="C3" s="105" t="s">
        <v>3</v>
      </c>
      <c r="D3" s="106"/>
      <c r="F3" s="94" t="s">
        <v>4</v>
      </c>
      <c r="G3" s="94"/>
      <c r="H3" s="94"/>
      <c r="I3" s="94"/>
    </row>
    <row r="4" spans="1:44" s="6" customFormat="1" ht="15" customHeight="1">
      <c r="A4" s="101"/>
      <c r="B4" s="102"/>
      <c r="C4" s="107"/>
      <c r="D4" s="108"/>
      <c r="F4" s="14" t="s">
        <v>5</v>
      </c>
      <c r="G4" s="14" t="s">
        <v>6</v>
      </c>
      <c r="H4" s="94" t="s">
        <v>6</v>
      </c>
      <c r="I4" s="94"/>
    </row>
    <row r="5" spans="1:44" s="6" customFormat="1" ht="30" customHeight="1">
      <c r="A5" s="101"/>
      <c r="B5" s="102"/>
      <c r="C5" s="107"/>
      <c r="D5" s="108"/>
      <c r="F5" s="9">
        <v>1</v>
      </c>
      <c r="G5" s="9" t="s">
        <v>7</v>
      </c>
      <c r="H5" s="89" t="s">
        <v>8</v>
      </c>
      <c r="I5" s="89"/>
    </row>
    <row r="6" spans="1:44" s="6" customFormat="1">
      <c r="A6" s="103"/>
      <c r="B6" s="104"/>
      <c r="C6" s="109"/>
      <c r="D6" s="110"/>
      <c r="F6" s="9"/>
      <c r="G6" s="9"/>
      <c r="H6" s="89"/>
      <c r="I6" s="89"/>
    </row>
    <row r="7" spans="1:44" s="6" customFormat="1" ht="15" customHeight="1">
      <c r="A7" s="95" t="s">
        <v>9</v>
      </c>
      <c r="B7" s="96"/>
      <c r="C7" s="97">
        <v>2026</v>
      </c>
      <c r="D7" s="98"/>
      <c r="F7" s="9"/>
      <c r="G7" s="9"/>
      <c r="H7" s="89"/>
      <c r="I7" s="89"/>
    </row>
    <row r="8" spans="1:44" s="6" customFormat="1"/>
    <row r="9" spans="1:44" ht="37.5" customHeight="1">
      <c r="A9" s="95" t="s">
        <v>10</v>
      </c>
      <c r="B9" s="96"/>
      <c r="C9" s="116" t="s">
        <v>11</v>
      </c>
      <c r="D9" s="95" t="s">
        <v>12</v>
      </c>
      <c r="E9" s="96"/>
      <c r="F9" s="116" t="s">
        <v>13</v>
      </c>
      <c r="G9" s="111" t="s">
        <v>14</v>
      </c>
      <c r="H9" s="112"/>
      <c r="I9" s="112"/>
      <c r="J9" s="112"/>
      <c r="K9" s="112"/>
      <c r="L9" s="113" t="s">
        <v>15</v>
      </c>
      <c r="M9" s="114"/>
      <c r="N9" s="114"/>
      <c r="O9" s="114"/>
      <c r="P9" s="114"/>
      <c r="Q9" s="115"/>
      <c r="R9" s="118" t="s">
        <v>16</v>
      </c>
      <c r="S9" s="119"/>
      <c r="T9" s="119"/>
      <c r="U9" s="120"/>
      <c r="V9" s="132" t="s">
        <v>17</v>
      </c>
      <c r="W9" s="133"/>
      <c r="X9" s="133"/>
      <c r="Y9" s="133"/>
      <c r="Z9" s="134"/>
      <c r="AA9" s="129" t="s">
        <v>18</v>
      </c>
      <c r="AB9" s="130"/>
      <c r="AC9" s="130"/>
      <c r="AD9" s="130"/>
      <c r="AE9" s="131"/>
      <c r="AF9" s="126" t="s">
        <v>19</v>
      </c>
      <c r="AG9" s="127"/>
      <c r="AH9" s="127"/>
      <c r="AI9" s="127"/>
      <c r="AJ9" s="128"/>
      <c r="AK9" s="123" t="s">
        <v>20</v>
      </c>
      <c r="AL9" s="124"/>
      <c r="AM9" s="124"/>
      <c r="AN9" s="124"/>
      <c r="AO9" s="125"/>
      <c r="AP9" s="121" t="s">
        <v>21</v>
      </c>
      <c r="AQ9" s="122"/>
      <c r="AR9" s="122"/>
    </row>
    <row r="10" spans="1:44" s="23" customFormat="1" ht="25.5">
      <c r="A10" s="28" t="s">
        <v>22</v>
      </c>
      <c r="B10" s="28" t="s">
        <v>23</v>
      </c>
      <c r="C10" s="117"/>
      <c r="D10" s="28" t="s">
        <v>24</v>
      </c>
      <c r="E10" s="28" t="s">
        <v>25</v>
      </c>
      <c r="F10" s="117"/>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66"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66"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66"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66"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66"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66"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66"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66"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50">
      <c r="A19" s="65" t="s">
        <v>107</v>
      </c>
      <c r="B19" s="88" t="s">
        <v>108</v>
      </c>
      <c r="C19" s="11" t="s">
        <v>47</v>
      </c>
      <c r="D19" s="11" t="s">
        <v>109</v>
      </c>
      <c r="E19" s="11" t="s">
        <v>110</v>
      </c>
      <c r="F19" s="11" t="s">
        <v>111</v>
      </c>
      <c r="G19" s="12" t="s">
        <v>65</v>
      </c>
      <c r="H19" s="68" t="s">
        <v>112</v>
      </c>
      <c r="I19" s="69" t="s">
        <v>112</v>
      </c>
      <c r="J19" s="66" t="s">
        <v>113</v>
      </c>
      <c r="K19" s="66" t="s">
        <v>114</v>
      </c>
      <c r="L19" s="12" t="s">
        <v>115</v>
      </c>
      <c r="M19" s="83">
        <v>2976</v>
      </c>
      <c r="N19" s="83">
        <v>3721</v>
      </c>
      <c r="O19" s="83">
        <v>4316</v>
      </c>
      <c r="P19" s="83">
        <v>3867</v>
      </c>
      <c r="Q19" s="73">
        <f>SUM(M19:P19)</f>
        <v>14880</v>
      </c>
      <c r="R19" s="72" t="s">
        <v>116</v>
      </c>
      <c r="S19" s="72" t="s">
        <v>117</v>
      </c>
      <c r="T19" s="4" t="s">
        <v>59</v>
      </c>
      <c r="U19" s="4" t="s">
        <v>118</v>
      </c>
      <c r="V19" s="73">
        <f t="shared" si="6"/>
        <v>2976</v>
      </c>
      <c r="W19" s="41"/>
      <c r="X19" s="75">
        <f t="shared" si="1"/>
        <v>0</v>
      </c>
      <c r="Y19" s="4"/>
      <c r="Z19" s="4"/>
      <c r="AA19" s="73">
        <f t="shared" si="7"/>
        <v>3721</v>
      </c>
      <c r="AB19" s="41"/>
      <c r="AC19" s="75">
        <f t="shared" si="2"/>
        <v>0</v>
      </c>
      <c r="AD19" s="4"/>
      <c r="AE19" s="4"/>
      <c r="AF19" s="73">
        <f t="shared" si="8"/>
        <v>4316</v>
      </c>
      <c r="AG19" s="41"/>
      <c r="AH19" s="75">
        <f t="shared" si="3"/>
        <v>0</v>
      </c>
      <c r="AI19" s="4"/>
      <c r="AJ19" s="4"/>
      <c r="AK19" s="73">
        <f t="shared" si="9"/>
        <v>3867</v>
      </c>
      <c r="AL19" s="41"/>
      <c r="AM19" s="75">
        <f t="shared" si="4"/>
        <v>0</v>
      </c>
      <c r="AN19" s="4"/>
      <c r="AO19" s="4"/>
      <c r="AP19" s="80">
        <f t="shared" si="10"/>
        <v>14880</v>
      </c>
      <c r="AQ19" s="46"/>
      <c r="AR19" s="77">
        <f t="shared" si="5"/>
        <v>0</v>
      </c>
    </row>
    <row r="20" spans="1:44" s="5" customFormat="1" ht="182.25">
      <c r="A20" s="65" t="s">
        <v>119</v>
      </c>
      <c r="B20" s="88" t="s">
        <v>120</v>
      </c>
      <c r="C20" s="11" t="s">
        <v>47</v>
      </c>
      <c r="D20" s="11" t="s">
        <v>109</v>
      </c>
      <c r="E20" s="11" t="s">
        <v>110</v>
      </c>
      <c r="F20" s="11" t="s">
        <v>111</v>
      </c>
      <c r="G20" s="12" t="s">
        <v>65</v>
      </c>
      <c r="H20" s="68" t="s">
        <v>121</v>
      </c>
      <c r="I20" s="69" t="s">
        <v>122</v>
      </c>
      <c r="J20" s="66" t="s">
        <v>123</v>
      </c>
      <c r="K20" s="66" t="s">
        <v>124</v>
      </c>
      <c r="L20" s="12" t="s">
        <v>115</v>
      </c>
      <c r="M20" s="84">
        <v>57</v>
      </c>
      <c r="N20" s="83">
        <v>93</v>
      </c>
      <c r="O20" s="83">
        <v>111</v>
      </c>
      <c r="P20" s="83">
        <v>114</v>
      </c>
      <c r="Q20" s="73">
        <f>SUM(M20:P20)</f>
        <v>375</v>
      </c>
      <c r="R20" s="72" t="s">
        <v>125</v>
      </c>
      <c r="S20" s="72" t="s">
        <v>126</v>
      </c>
      <c r="T20" s="4" t="s">
        <v>59</v>
      </c>
      <c r="U20" s="4" t="s">
        <v>118</v>
      </c>
      <c r="V20" s="73">
        <f>M20</f>
        <v>57</v>
      </c>
      <c r="W20" s="41"/>
      <c r="X20" s="75">
        <f>IFERROR(IF(W20/V20&gt;1,1,W20/V20),0)</f>
        <v>0</v>
      </c>
      <c r="Y20" s="4"/>
      <c r="Z20" s="4"/>
      <c r="AA20" s="73">
        <f>N20</f>
        <v>93</v>
      </c>
      <c r="AB20" s="41"/>
      <c r="AC20" s="75">
        <f>IFERROR(IF(AB20/AA20&gt;1,1,AB20/AA20),0)</f>
        <v>0</v>
      </c>
      <c r="AD20" s="4"/>
      <c r="AE20" s="4"/>
      <c r="AF20" s="73">
        <f>O20</f>
        <v>111</v>
      </c>
      <c r="AG20" s="41"/>
      <c r="AH20" s="75">
        <f>IFERROR(IF(AG20/AF20&gt;1,1,AG20/AF20),0)</f>
        <v>0</v>
      </c>
      <c r="AI20" s="4"/>
      <c r="AJ20" s="4"/>
      <c r="AK20" s="73">
        <f>P20</f>
        <v>114</v>
      </c>
      <c r="AL20" s="41"/>
      <c r="AM20" s="75">
        <f>IFERROR(IF(AL20/AK20&gt;1,1,AL20/AK20),0)</f>
        <v>0</v>
      </c>
      <c r="AN20" s="4"/>
      <c r="AO20" s="4"/>
      <c r="AP20" s="80">
        <f>Q20</f>
        <v>375</v>
      </c>
      <c r="AQ20" s="46"/>
      <c r="AR20" s="77">
        <f>IFERROR(IF(AQ20/AP20&gt;1,1,AQ20/AP20),0)</f>
        <v>0</v>
      </c>
    </row>
    <row r="21" spans="1:44" s="5" customFormat="1" ht="182.25">
      <c r="A21" s="65" t="s">
        <v>127</v>
      </c>
      <c r="B21" s="66" t="s">
        <v>128</v>
      </c>
      <c r="C21" s="11" t="s">
        <v>47</v>
      </c>
      <c r="D21" s="11" t="s">
        <v>109</v>
      </c>
      <c r="E21" s="11" t="s">
        <v>110</v>
      </c>
      <c r="F21" s="11" t="s">
        <v>111</v>
      </c>
      <c r="G21" s="12" t="s">
        <v>65</v>
      </c>
      <c r="H21" s="68" t="s">
        <v>129</v>
      </c>
      <c r="I21" s="69" t="s">
        <v>130</v>
      </c>
      <c r="J21" s="66" t="s">
        <v>131</v>
      </c>
      <c r="K21" s="66" t="s">
        <v>132</v>
      </c>
      <c r="L21" s="12" t="s">
        <v>115</v>
      </c>
      <c r="M21" s="84">
        <v>21</v>
      </c>
      <c r="N21" s="84">
        <v>36</v>
      </c>
      <c r="O21" s="84">
        <v>45</v>
      </c>
      <c r="P21" s="84">
        <v>45</v>
      </c>
      <c r="Q21" s="73">
        <f>SUM(M21:P21)</f>
        <v>147</v>
      </c>
      <c r="R21" s="72" t="s">
        <v>125</v>
      </c>
      <c r="S21" s="72" t="s">
        <v>126</v>
      </c>
      <c r="T21" s="4" t="s">
        <v>59</v>
      </c>
      <c r="U21" s="4" t="s">
        <v>118</v>
      </c>
      <c r="V21" s="73">
        <f>M21</f>
        <v>21</v>
      </c>
      <c r="W21" s="41"/>
      <c r="X21" s="75">
        <f>IFERROR(IF(W21/V21&gt;1,1,W21/V21),0)</f>
        <v>0</v>
      </c>
      <c r="Y21" s="4"/>
      <c r="Z21" s="4"/>
      <c r="AA21" s="73">
        <f>N21</f>
        <v>36</v>
      </c>
      <c r="AB21" s="41"/>
      <c r="AC21" s="75">
        <f>IFERROR(IF(AB21/AA21&gt;1,1,AB21/AA21),0)</f>
        <v>0</v>
      </c>
      <c r="AD21" s="4"/>
      <c r="AE21" s="4"/>
      <c r="AF21" s="73">
        <f>O21</f>
        <v>45</v>
      </c>
      <c r="AG21" s="41"/>
      <c r="AH21" s="75">
        <f>IFERROR(IF(AG21/AF21&gt;1,1,AG21/AF21),0)</f>
        <v>0</v>
      </c>
      <c r="AI21" s="4"/>
      <c r="AJ21" s="4"/>
      <c r="AK21" s="73">
        <f>P21</f>
        <v>45</v>
      </c>
      <c r="AL21" s="41"/>
      <c r="AM21" s="75">
        <f>IFERROR(IF(AL21/AK21&gt;1,1,AL21/AK21),0)</f>
        <v>0</v>
      </c>
      <c r="AN21" s="4"/>
      <c r="AO21" s="4"/>
      <c r="AP21" s="80">
        <f>Q21</f>
        <v>147</v>
      </c>
      <c r="AQ21" s="46"/>
      <c r="AR21" s="77">
        <f>IFERROR(IF(AQ21/AP21&gt;1,1,AQ21/AP21),0)</f>
        <v>0</v>
      </c>
    </row>
    <row r="22" spans="1:44" s="5" customFormat="1" ht="166.5">
      <c r="A22" s="65" t="s">
        <v>133</v>
      </c>
      <c r="B22" s="66" t="s">
        <v>134</v>
      </c>
      <c r="C22" s="11" t="s">
        <v>135</v>
      </c>
      <c r="D22" s="11" t="s">
        <v>109</v>
      </c>
      <c r="E22" s="11" t="s">
        <v>110</v>
      </c>
      <c r="F22" s="11" t="s">
        <v>111</v>
      </c>
      <c r="G22" s="12" t="s">
        <v>65</v>
      </c>
      <c r="H22" s="68" t="s">
        <v>136</v>
      </c>
      <c r="I22" s="69" t="s">
        <v>137</v>
      </c>
      <c r="J22" s="66" t="s">
        <v>138</v>
      </c>
      <c r="K22" s="66" t="s">
        <v>139</v>
      </c>
      <c r="L22" s="12" t="s">
        <v>115</v>
      </c>
      <c r="M22" s="84">
        <v>100</v>
      </c>
      <c r="N22" s="84">
        <v>130</v>
      </c>
      <c r="O22" s="84">
        <v>130</v>
      </c>
      <c r="P22" s="84">
        <v>110</v>
      </c>
      <c r="Q22" s="73">
        <f>SUM(M22:P22)</f>
        <v>470</v>
      </c>
      <c r="R22" s="72" t="s">
        <v>140</v>
      </c>
      <c r="S22" s="72" t="s">
        <v>141</v>
      </c>
      <c r="T22" s="4" t="s">
        <v>59</v>
      </c>
      <c r="U22" s="4" t="s">
        <v>118</v>
      </c>
      <c r="V22" s="73">
        <f>M22</f>
        <v>100</v>
      </c>
      <c r="W22" s="41"/>
      <c r="X22" s="75">
        <f>IFERROR(IF(W22/V22&gt;1,1,W22/V22),0)</f>
        <v>0</v>
      </c>
      <c r="Y22" s="4"/>
      <c r="Z22" s="4"/>
      <c r="AA22" s="73">
        <f>N22</f>
        <v>130</v>
      </c>
      <c r="AB22" s="41"/>
      <c r="AC22" s="75">
        <f>IFERROR(IF(AB22/AA22&gt;1,1,AB22/AA22),0)</f>
        <v>0</v>
      </c>
      <c r="AD22" s="4"/>
      <c r="AE22" s="4"/>
      <c r="AF22" s="73">
        <f>O22</f>
        <v>130</v>
      </c>
      <c r="AG22" s="41"/>
      <c r="AH22" s="75">
        <f>IFERROR(IF(AG22/AF22&gt;1,1,AG22/AF22),0)</f>
        <v>0</v>
      </c>
      <c r="AI22" s="4"/>
      <c r="AJ22" s="4"/>
      <c r="AK22" s="73">
        <f>P22</f>
        <v>110</v>
      </c>
      <c r="AL22" s="41"/>
      <c r="AM22" s="75">
        <f>IFERROR(IF(AL22/AK22&gt;1,1,AL22/AK22),0)</f>
        <v>0</v>
      </c>
      <c r="AN22" s="4"/>
      <c r="AO22" s="4"/>
      <c r="AP22" s="80">
        <f>Q22</f>
        <v>470</v>
      </c>
      <c r="AQ22" s="46"/>
      <c r="AR22" s="77">
        <f>IFERROR(IF(AQ22/AP22&gt;1,1,AQ22/AP22),0)</f>
        <v>0</v>
      </c>
    </row>
    <row r="23" spans="1:44" s="5" customFormat="1" ht="150">
      <c r="A23" s="65" t="s">
        <v>142</v>
      </c>
      <c r="B23" s="66" t="s">
        <v>143</v>
      </c>
      <c r="C23" s="11" t="s">
        <v>47</v>
      </c>
      <c r="D23" s="11" t="s">
        <v>109</v>
      </c>
      <c r="E23" s="11" t="s">
        <v>110</v>
      </c>
      <c r="F23" s="11" t="s">
        <v>111</v>
      </c>
      <c r="G23" s="12" t="s">
        <v>65</v>
      </c>
      <c r="H23" s="68" t="s">
        <v>144</v>
      </c>
      <c r="I23" s="69" t="s">
        <v>137</v>
      </c>
      <c r="J23" s="66" t="s">
        <v>145</v>
      </c>
      <c r="K23" s="66" t="s">
        <v>146</v>
      </c>
      <c r="L23" s="12" t="s">
        <v>115</v>
      </c>
      <c r="M23" s="84">
        <v>65</v>
      </c>
      <c r="N23" s="84">
        <v>75</v>
      </c>
      <c r="O23" s="84">
        <v>77</v>
      </c>
      <c r="P23" s="84">
        <v>65</v>
      </c>
      <c r="Q23" s="73">
        <f>SUM(M23:P23)</f>
        <v>282</v>
      </c>
      <c r="R23" s="72" t="s">
        <v>147</v>
      </c>
      <c r="S23" s="72" t="s">
        <v>141</v>
      </c>
      <c r="T23" s="4" t="s">
        <v>59</v>
      </c>
      <c r="U23" s="4" t="s">
        <v>118</v>
      </c>
      <c r="V23" s="73">
        <f>M23</f>
        <v>65</v>
      </c>
      <c r="W23" s="41"/>
      <c r="X23" s="75">
        <f>IFERROR(IF(W23/V23&gt;1,1,W23/V23),0)</f>
        <v>0</v>
      </c>
      <c r="Y23" s="4"/>
      <c r="Z23" s="4"/>
      <c r="AA23" s="73">
        <f>N23</f>
        <v>75</v>
      </c>
      <c r="AB23" s="41"/>
      <c r="AC23" s="75">
        <f>IFERROR(IF(AB23/AA23&gt;1,1,AB23/AA23),0)</f>
        <v>0</v>
      </c>
      <c r="AD23" s="4"/>
      <c r="AE23" s="4"/>
      <c r="AF23" s="73">
        <f>O23</f>
        <v>77</v>
      </c>
      <c r="AG23" s="41"/>
      <c r="AH23" s="75">
        <f>IFERROR(IF(AG23/AF23&gt;1,1,AG23/AF23),0)</f>
        <v>0</v>
      </c>
      <c r="AI23" s="4"/>
      <c r="AJ23" s="4"/>
      <c r="AK23" s="73">
        <f>P23</f>
        <v>65</v>
      </c>
      <c r="AL23" s="41"/>
      <c r="AM23" s="75">
        <f>IFERROR(IF(AL23/AK23&gt;1,1,AL23/AK23),0)</f>
        <v>0</v>
      </c>
      <c r="AN23" s="4"/>
      <c r="AO23" s="4"/>
      <c r="AP23" s="80">
        <f>Q23</f>
        <v>282</v>
      </c>
      <c r="AQ23" s="46"/>
      <c r="AR23" s="77">
        <f>IFERROR(IF(AQ23/AP23&gt;1,1,AQ23/AP23),0)</f>
        <v>0</v>
      </c>
    </row>
    <row r="24" spans="1:44" s="5" customFormat="1" ht="150">
      <c r="A24" s="65" t="s">
        <v>148</v>
      </c>
      <c r="B24" s="81" t="s">
        <v>149</v>
      </c>
      <c r="C24" s="11" t="s">
        <v>47</v>
      </c>
      <c r="D24" s="11" t="s">
        <v>109</v>
      </c>
      <c r="E24" s="11" t="s">
        <v>110</v>
      </c>
      <c r="F24" s="11" t="s">
        <v>111</v>
      </c>
      <c r="G24" s="12" t="s">
        <v>65</v>
      </c>
      <c r="H24" s="68" t="s">
        <v>150</v>
      </c>
      <c r="I24" s="69" t="s">
        <v>137</v>
      </c>
      <c r="J24" s="66" t="s">
        <v>151</v>
      </c>
      <c r="K24" s="66" t="s">
        <v>152</v>
      </c>
      <c r="L24" s="12" t="s">
        <v>115</v>
      </c>
      <c r="M24" s="84">
        <v>13</v>
      </c>
      <c r="N24" s="84">
        <v>16</v>
      </c>
      <c r="O24" s="84">
        <v>19</v>
      </c>
      <c r="P24" s="84">
        <v>16</v>
      </c>
      <c r="Q24" s="73">
        <f>SUM(M24:P24)</f>
        <v>64</v>
      </c>
      <c r="R24" s="72" t="s">
        <v>153</v>
      </c>
      <c r="S24" s="72" t="s">
        <v>141</v>
      </c>
      <c r="T24" s="4" t="s">
        <v>59</v>
      </c>
      <c r="U24" s="4" t="s">
        <v>118</v>
      </c>
      <c r="V24" s="73">
        <f>M24</f>
        <v>13</v>
      </c>
      <c r="W24" s="41"/>
      <c r="X24" s="75">
        <f>IFERROR(IF(W24/V24&gt;1,1,W24/V24),0)</f>
        <v>0</v>
      </c>
      <c r="Y24" s="4"/>
      <c r="Z24" s="4"/>
      <c r="AA24" s="73">
        <f>N24</f>
        <v>16</v>
      </c>
      <c r="AB24" s="41"/>
      <c r="AC24" s="75">
        <f>IFERROR(IF(AB24/AA24&gt;1,1,AB24/AA24),0)</f>
        <v>0</v>
      </c>
      <c r="AD24" s="4"/>
      <c r="AE24" s="4"/>
      <c r="AF24" s="73">
        <f>O24</f>
        <v>19</v>
      </c>
      <c r="AG24" s="41"/>
      <c r="AH24" s="75">
        <f>IFERROR(IF(AG24/AF24&gt;1,1,AG24/AF24),0)</f>
        <v>0</v>
      </c>
      <c r="AI24" s="4"/>
      <c r="AJ24" s="4"/>
      <c r="AK24" s="73">
        <f>P24</f>
        <v>16</v>
      </c>
      <c r="AL24" s="41"/>
      <c r="AM24" s="75">
        <f>IFERROR(IF(AL24/AK24&gt;1,1,AL24/AK24),0)</f>
        <v>0</v>
      </c>
      <c r="AN24" s="4"/>
      <c r="AO24" s="4"/>
      <c r="AP24" s="80">
        <f>Q24</f>
        <v>64</v>
      </c>
      <c r="AQ24" s="46"/>
      <c r="AR24" s="77">
        <f>IFERROR(IF(AQ24/AP24&gt;1,1,AQ24/AP24),0)</f>
        <v>0</v>
      </c>
    </row>
    <row r="25" spans="1:44" s="5" customFormat="1" ht="182.25">
      <c r="A25" s="65" t="s">
        <v>154</v>
      </c>
      <c r="B25" s="81" t="s">
        <v>155</v>
      </c>
      <c r="C25" s="11" t="s">
        <v>47</v>
      </c>
      <c r="D25" s="11" t="s">
        <v>109</v>
      </c>
      <c r="E25" s="11" t="s">
        <v>110</v>
      </c>
      <c r="F25" s="11" t="s">
        <v>111</v>
      </c>
      <c r="G25" s="12" t="s">
        <v>65</v>
      </c>
      <c r="H25" s="68" t="s">
        <v>156</v>
      </c>
      <c r="I25" s="69" t="s">
        <v>137</v>
      </c>
      <c r="J25" s="66" t="s">
        <v>157</v>
      </c>
      <c r="K25" s="66" t="s">
        <v>158</v>
      </c>
      <c r="L25" s="12" t="s">
        <v>115</v>
      </c>
      <c r="M25" s="84">
        <v>20</v>
      </c>
      <c r="N25" s="84">
        <v>29</v>
      </c>
      <c r="O25" s="84">
        <v>29</v>
      </c>
      <c r="P25" s="84">
        <v>20</v>
      </c>
      <c r="Q25" s="73">
        <f>SUM(M25:P25)</f>
        <v>98</v>
      </c>
      <c r="R25" s="72" t="s">
        <v>159</v>
      </c>
      <c r="S25" s="72" t="s">
        <v>141</v>
      </c>
      <c r="T25" s="4" t="s">
        <v>59</v>
      </c>
      <c r="U25" s="4" t="s">
        <v>118</v>
      </c>
      <c r="V25" s="73">
        <f>M25</f>
        <v>20</v>
      </c>
      <c r="W25" s="41"/>
      <c r="X25" s="75">
        <f>IFERROR(IF(W25/V25&gt;1,1,W25/V25),0)</f>
        <v>0</v>
      </c>
      <c r="Y25" s="4"/>
      <c r="Z25" s="4"/>
      <c r="AA25" s="73">
        <f>N25</f>
        <v>29</v>
      </c>
      <c r="AB25" s="41"/>
      <c r="AC25" s="75">
        <f>IFERROR(IF(AB25/AA25&gt;1,1,AB25/AA25),0)</f>
        <v>0</v>
      </c>
      <c r="AD25" s="4"/>
      <c r="AE25" s="4"/>
      <c r="AF25" s="73">
        <f>O25</f>
        <v>29</v>
      </c>
      <c r="AG25" s="41"/>
      <c r="AH25" s="75">
        <f>IFERROR(IF(AG25/AF25&gt;1,1,AG25/AF25),0)</f>
        <v>0</v>
      </c>
      <c r="AI25" s="4"/>
      <c r="AJ25" s="4"/>
      <c r="AK25" s="73">
        <f>P25</f>
        <v>20</v>
      </c>
      <c r="AL25" s="41"/>
      <c r="AM25" s="75">
        <f>IFERROR(IF(AL25/AK25&gt;1,1,AL25/AK25),0)</f>
        <v>0</v>
      </c>
      <c r="AN25" s="4"/>
      <c r="AO25" s="4"/>
      <c r="AP25" s="80">
        <f>Q25</f>
        <v>98</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115</v>
      </c>
      <c r="M27" s="58">
        <v>0</v>
      </c>
      <c r="N27" s="58">
        <v>1</v>
      </c>
      <c r="O27" s="58">
        <v>0</v>
      </c>
      <c r="P27" s="58">
        <v>1</v>
      </c>
      <c r="Q27" s="58">
        <f>SUM(M27:P27)</f>
        <v>2</v>
      </c>
      <c r="R27" s="55" t="s">
        <v>169</v>
      </c>
      <c r="S27" s="55" t="s">
        <v>170</v>
      </c>
      <c r="T27" s="31" t="s">
        <v>59</v>
      </c>
      <c r="U27" s="31" t="s">
        <v>171</v>
      </c>
      <c r="V27" s="58">
        <f>M27</f>
        <v>0</v>
      </c>
      <c r="W27" s="35"/>
      <c r="X27" s="43">
        <f t="shared" ref="X27:X30" si="11">IFERROR(IF(W27/V27&gt;1,1,W27/V27),0)</f>
        <v>0</v>
      </c>
      <c r="Y27" s="31"/>
      <c r="Z27" s="31"/>
      <c r="AA27" s="58">
        <f>N27</f>
        <v>1</v>
      </c>
      <c r="AB27" s="35"/>
      <c r="AC27" s="43">
        <f t="shared" ref="AC27:AC30" si="12">IFERROR(IF(AB27/AA27&gt;1,1,AB27/AA27),0)</f>
        <v>0</v>
      </c>
      <c r="AD27" s="31"/>
      <c r="AE27" s="31"/>
      <c r="AF27" s="58">
        <f>O27</f>
        <v>0</v>
      </c>
      <c r="AG27" s="35"/>
      <c r="AH27" s="43">
        <f t="shared" ref="AH27:AH30" si="13">IFERROR(IF(AG27/AF27&gt;1,1,AG27/AF27),0)</f>
        <v>0</v>
      </c>
      <c r="AI27" s="31"/>
      <c r="AJ27" s="31"/>
      <c r="AK27" s="58">
        <f>P27</f>
        <v>1</v>
      </c>
      <c r="AL27" s="35"/>
      <c r="AM27" s="43">
        <f t="shared" ref="AM27:AM30" si="14">IFERROR(IF(AL27/AK27&gt;1,1,AL27/AK27),0)</f>
        <v>0</v>
      </c>
      <c r="AN27" s="31"/>
      <c r="AO27" s="31"/>
      <c r="AP27" s="63">
        <f>Q27</f>
        <v>2</v>
      </c>
      <c r="AQ27" s="47"/>
      <c r="AR27" s="48">
        <f t="shared" ref="AR27:AR30" si="15">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6">M28</f>
        <v>1</v>
      </c>
      <c r="W28" s="35"/>
      <c r="X28" s="43">
        <f t="shared" si="11"/>
        <v>0</v>
      </c>
      <c r="Y28" s="31"/>
      <c r="Z28" s="31"/>
      <c r="AA28" s="59">
        <f t="shared" ref="AA28:AA30" si="17">N28</f>
        <v>1</v>
      </c>
      <c r="AB28" s="35"/>
      <c r="AC28" s="43">
        <f t="shared" si="12"/>
        <v>0</v>
      </c>
      <c r="AD28" s="31"/>
      <c r="AE28" s="31"/>
      <c r="AF28" s="59">
        <f t="shared" ref="AF28:AF30" si="18">O28</f>
        <v>1</v>
      </c>
      <c r="AG28" s="35"/>
      <c r="AH28" s="43">
        <f t="shared" si="13"/>
        <v>0</v>
      </c>
      <c r="AI28" s="31"/>
      <c r="AJ28" s="31"/>
      <c r="AK28" s="59">
        <f t="shared" ref="AK28:AK30" si="19">P28</f>
        <v>1</v>
      </c>
      <c r="AL28" s="35"/>
      <c r="AM28" s="43">
        <f t="shared" si="14"/>
        <v>0</v>
      </c>
      <c r="AN28" s="31"/>
      <c r="AO28" s="31"/>
      <c r="AP28" s="64">
        <f t="shared" ref="AP28:AP30" si="20">Q28</f>
        <v>1</v>
      </c>
      <c r="AQ28" s="47"/>
      <c r="AR28" s="48">
        <f t="shared" si="15"/>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115</v>
      </c>
      <c r="M29" s="59">
        <v>1</v>
      </c>
      <c r="N29" s="59">
        <v>0</v>
      </c>
      <c r="O29" s="59">
        <v>0</v>
      </c>
      <c r="P29" s="59">
        <v>0</v>
      </c>
      <c r="Q29" s="62">
        <f>SUM(M29:P29)</f>
        <v>1</v>
      </c>
      <c r="R29" s="55" t="s">
        <v>189</v>
      </c>
      <c r="S29" s="55" t="s">
        <v>190</v>
      </c>
      <c r="T29" s="31" t="s">
        <v>59</v>
      </c>
      <c r="U29" s="31" t="s">
        <v>191</v>
      </c>
      <c r="V29" s="59">
        <f t="shared" si="16"/>
        <v>1</v>
      </c>
      <c r="W29" s="35"/>
      <c r="X29" s="43">
        <f t="shared" si="11"/>
        <v>0</v>
      </c>
      <c r="Y29" s="31"/>
      <c r="Z29" s="31"/>
      <c r="AA29" s="59">
        <f t="shared" si="17"/>
        <v>0</v>
      </c>
      <c r="AB29" s="35"/>
      <c r="AC29" s="43">
        <f t="shared" si="12"/>
        <v>0</v>
      </c>
      <c r="AD29" s="31"/>
      <c r="AE29" s="31"/>
      <c r="AF29" s="59">
        <f t="shared" si="18"/>
        <v>0</v>
      </c>
      <c r="AG29" s="35"/>
      <c r="AH29" s="43">
        <f t="shared" si="13"/>
        <v>0</v>
      </c>
      <c r="AI29" s="31"/>
      <c r="AJ29" s="31"/>
      <c r="AK29" s="59">
        <f t="shared" si="19"/>
        <v>0</v>
      </c>
      <c r="AL29" s="35"/>
      <c r="AM29" s="43">
        <f t="shared" si="14"/>
        <v>0</v>
      </c>
      <c r="AN29" s="31"/>
      <c r="AO29" s="31"/>
      <c r="AP29" s="64">
        <f t="shared" si="20"/>
        <v>1</v>
      </c>
      <c r="AQ29" s="47"/>
      <c r="AR29" s="48">
        <f t="shared" si="15"/>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6"/>
        <v>1</v>
      </c>
      <c r="W30" s="35"/>
      <c r="X30" s="43">
        <f t="shared" si="11"/>
        <v>0</v>
      </c>
      <c r="Y30" s="31"/>
      <c r="Z30" s="31"/>
      <c r="AA30" s="59">
        <f t="shared" si="17"/>
        <v>1</v>
      </c>
      <c r="AB30" s="35"/>
      <c r="AC30" s="43">
        <f t="shared" si="12"/>
        <v>0</v>
      </c>
      <c r="AD30" s="31"/>
      <c r="AE30" s="31"/>
      <c r="AF30" s="59">
        <f t="shared" si="18"/>
        <v>1</v>
      </c>
      <c r="AG30" s="35"/>
      <c r="AH30" s="43">
        <f t="shared" si="13"/>
        <v>0</v>
      </c>
      <c r="AI30" s="31"/>
      <c r="AJ30" s="31"/>
      <c r="AK30" s="59">
        <f t="shared" si="19"/>
        <v>1</v>
      </c>
      <c r="AL30" s="35"/>
      <c r="AM30" s="43">
        <f t="shared" si="14"/>
        <v>0</v>
      </c>
      <c r="AN30" s="31"/>
      <c r="AO30" s="31"/>
      <c r="AP30" s="64">
        <f t="shared" si="20"/>
        <v>1</v>
      </c>
      <c r="AQ30" s="47"/>
      <c r="AR30" s="48">
        <f t="shared" si="15"/>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32 AH11:AH32 AC11:AC32 AM11: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5" t="s">
        <v>199</v>
      </c>
      <c r="B1" s="135"/>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115</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252</v>
      </c>
    </row>
    <row r="5" spans="1:8">
      <c r="A5" t="s">
        <v>253</v>
      </c>
      <c r="B5" t="s">
        <v>47</v>
      </c>
      <c r="C5" t="s">
        <v>254</v>
      </c>
      <c r="D5" s="50" t="s">
        <v>64</v>
      </c>
      <c r="E5" s="10" t="s">
        <v>255</v>
      </c>
      <c r="G5" t="s">
        <v>256</v>
      </c>
      <c r="H5" t="s">
        <v>3</v>
      </c>
    </row>
    <row r="6" spans="1:8">
      <c r="A6" t="s">
        <v>257</v>
      </c>
      <c r="B6" t="s">
        <v>63</v>
      </c>
      <c r="C6" t="s">
        <v>174</v>
      </c>
      <c r="D6" s="50" t="s">
        <v>78</v>
      </c>
      <c r="E6" s="10" t="s">
        <v>258</v>
      </c>
      <c r="H6" t="s">
        <v>259</v>
      </c>
    </row>
    <row r="7" spans="1:8">
      <c r="A7" t="s">
        <v>260</v>
      </c>
      <c r="B7" t="s">
        <v>135</v>
      </c>
      <c r="C7" t="s">
        <v>261</v>
      </c>
      <c r="D7" s="50" t="s">
        <v>262</v>
      </c>
      <c r="E7" s="10" t="s">
        <v>263</v>
      </c>
      <c r="H7" t="s">
        <v>264</v>
      </c>
    </row>
    <row r="8" spans="1:8" ht="30">
      <c r="A8" t="s">
        <v>265</v>
      </c>
      <c r="B8" t="s">
        <v>266</v>
      </c>
      <c r="C8" t="s">
        <v>267</v>
      </c>
      <c r="D8" s="50" t="s">
        <v>268</v>
      </c>
      <c r="E8" s="10" t="s">
        <v>269</v>
      </c>
      <c r="H8" t="s">
        <v>270</v>
      </c>
    </row>
    <row r="9" spans="1:8">
      <c r="A9" t="s">
        <v>271</v>
      </c>
      <c r="B9" t="s">
        <v>272</v>
      </c>
      <c r="C9" s="50" t="s">
        <v>110</v>
      </c>
      <c r="D9" s="50" t="s">
        <v>273</v>
      </c>
      <c r="E9" s="10" t="s">
        <v>274</v>
      </c>
      <c r="H9" t="s">
        <v>275</v>
      </c>
    </row>
    <row r="10" spans="1:8">
      <c r="A10" t="s">
        <v>276</v>
      </c>
      <c r="B10" t="s">
        <v>277</v>
      </c>
      <c r="D10" s="50" t="s">
        <v>278</v>
      </c>
      <c r="E10" s="10" t="s">
        <v>279</v>
      </c>
      <c r="H10" t="s">
        <v>280</v>
      </c>
    </row>
    <row r="11" spans="1:8">
      <c r="A11" t="s">
        <v>60</v>
      </c>
      <c r="D11" s="50" t="s">
        <v>281</v>
      </c>
      <c r="E11" s="10" t="s">
        <v>79</v>
      </c>
      <c r="H11" t="s">
        <v>282</v>
      </c>
    </row>
    <row r="12" spans="1:8">
      <c r="A12" t="s">
        <v>118</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111</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110</v>
      </c>
    </row>
    <row r="23" spans="1:8">
      <c r="A23" t="s">
        <v>314</v>
      </c>
    </row>
    <row r="24" spans="1:8">
      <c r="A24" t="s">
        <v>315</v>
      </c>
    </row>
    <row r="25" spans="1:8">
      <c r="A25" t="s">
        <v>316</v>
      </c>
    </row>
    <row r="26" spans="1:8">
      <c r="A26" t="s">
        <v>317</v>
      </c>
    </row>
    <row r="27" spans="1:8">
      <c r="A27" t="s">
        <v>318</v>
      </c>
    </row>
    <row r="28" spans="1:8">
      <c r="A28" t="s">
        <v>319</v>
      </c>
    </row>
    <row r="29" spans="1:8">
      <c r="A29" t="s">
        <v>59</v>
      </c>
    </row>
    <row r="30" spans="1:8">
      <c r="A30" t="s">
        <v>320</v>
      </c>
    </row>
    <row r="31" spans="1:8">
      <c r="A31" t="s">
        <v>321</v>
      </c>
    </row>
    <row r="32" spans="1:8">
      <c r="A32" t="s">
        <v>322</v>
      </c>
    </row>
    <row r="33" spans="1:1">
      <c r="A33" t="s">
        <v>323</v>
      </c>
    </row>
    <row r="34" spans="1:1">
      <c r="A34" t="s">
        <v>324</v>
      </c>
    </row>
    <row r="35" spans="1:1">
      <c r="A35" t="s">
        <v>325</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7AC83548-974E-459D-8AD5-113DE0162F96}"/>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2026-01-30T19:59:41Z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