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AE523216-E968-42B7-889E-1451F781E3FA}" xr6:coauthVersionLast="47" xr6:coauthVersionMax="47" xr10:uidLastSave="{2F3C984E-5C6B-47D5-ABA2-EA59FD1C2D8A}"/>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Q18" i="1"/>
  <c r="Q17" i="1"/>
  <c r="Q16" i="1"/>
  <c r="Q15" i="1"/>
  <c r="Q14" i="1"/>
  <c r="Q13" i="1"/>
  <c r="Q12" i="1"/>
  <c r="Q11" i="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P13" i="1"/>
  <c r="AR13" i="1" s="1"/>
  <c r="AP12" i="1"/>
  <c r="AR12" i="1" s="1"/>
  <c r="AP11" i="1"/>
  <c r="AR11" i="1" s="1"/>
  <c r="AR26"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X26" i="1" l="1"/>
  <c r="AH26" i="1"/>
  <c r="X32" i="1"/>
  <c r="AC31" i="1"/>
  <c r="AC32" i="1" s="1"/>
  <c r="AM31" i="1"/>
  <c r="AM32" i="1" s="1"/>
  <c r="AH31" i="1"/>
  <c r="AH32" i="1" s="1"/>
  <c r="AR31" i="1"/>
  <c r="AR32" i="1" s="1"/>
</calcChain>
</file>

<file path=xl/sharedStrings.xml><?xml version="1.0" encoding="utf-8"?>
<sst xmlns="http://schemas.openxmlformats.org/spreadsheetml/2006/main" count="544" uniqueCount="335">
  <si>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</si>
  <si>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</si>
  <si>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</si>
  <si>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02 - CHAPINERO</t>
  </si>
  <si>
    <t>CONTROL DE CAMBIOS</t>
  </si>
  <si>
    <t>VERSIÓN</t>
  </si>
  <si>
    <t>FECHA</t>
  </si>
  <si>
    <t>Publicación del plan de gestión aprobado por el CIGD. Caso HOLA: 24148.</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</si>
  <si>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</si>
  <si>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</si>
  <si>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</si>
  <si>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</si>
  <si>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</si>
  <si>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</si>
  <si>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</si>
  <si>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</si>
  <si>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</si>
  <si>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</si>
  <si>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</si>
  <si>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</si>
  <si>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</si>
  <si>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</si>
  <si>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</si>
  <si>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</si>
  <si>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</si>
  <si>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</si>
  <si>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</si>
  <si>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</si>
  <si>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</si>
  <si>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</si>
  <si>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</si>
  <si>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</si>
  <si>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</si>
  <si>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</si>
  <si>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</si>
  <si>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</si>
  <si>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</si>
  <si>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</si>
  <si>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</si>
  <si>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</si>
  <si>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</si>
  <si>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</si>
  <si>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</si>
  <si>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</si>
  <si>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</si>
  <si>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</si>
  <si>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</si>
  <si>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</si>
  <si>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</si>
  <si>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</si>
  <si>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</si>
  <si>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</si>
  <si>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</si>
  <si>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</si>
  <si>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</si>
  <si>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</si>
  <si>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</si>
  <si>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</si>
  <si>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Chapinero</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</si>
  <si>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</si>
  <si>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</si>
  <si>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</si>
  <si>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</si>
  <si>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</si>
  <si>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</si>
  <si>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</si>
  <si>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39,9%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</si>
  <si>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</si>
  <si>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</si>
  <si>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</si>
  <si>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</si>
  <si>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</si>
  <si>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</si>
  <si>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42,8%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</si>
  <si>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</si>
  <si>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</si>
  <si>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</si>
  <si>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</si>
  <si>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</si>
  <si>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</si>
  <si>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</si>
  <si>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</si>
  <si>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</si>
  <si>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</si>
  <si>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</si>
  <si>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</si>
  <si>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47%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</si>
  <si>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</si>
  <si>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</si>
  <si>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</si>
  <si>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</si>
  <si>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31%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</si>
  <si>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</si>
  <si>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</si>
  <si>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</si>
  <si>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</si>
  <si>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</si>
  <si>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</si>
  <si>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</si>
  <si>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</si>
  <si>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</si>
  <si>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</si>
  <si>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</si>
  <si>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</si>
  <si>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</si>
  <si>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</si>
  <si>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</si>
  <si>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</si>
  <si>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</si>
  <si>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</si>
  <si>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</si>
  <si>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15652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</si>
  <si>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</si>
  <si>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</si>
  <si>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</si>
  <si>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</si>
  <si>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</si>
  <si>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</si>
  <si>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100 actuaciones administrativas activas</t>
  </si>
  <si>
    <t>Actuaciones administrativas terminadas (archivadas)</t>
  </si>
  <si>
    <t>Actuaciones administrativas terminadas</t>
  </si>
  <si>
    <t>38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</si>
  <si>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</si>
  <si>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</si>
  <si>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</si>
  <si>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</si>
  <si>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127 actuaciones administrativas en primera instancia</t>
  </si>
  <si>
    <t>Actuaciones administrativas terminadas hasta la primera instancia</t>
  </si>
  <si>
    <t>Actuaciones administrativas terminadas por vía gubernativa</t>
  </si>
  <si>
    <t>14 (Con corte a 30 de septiembre de 2025)</t>
  </si>
  <si>
    <t>Número de actuaciones administrativas terminadas hasta la primera instancia / Número de actuaciones administrativas terminadas hasta la primera instancia programadas</t>
  </si>
  <si>
    <t>MTL-12</t>
  </si>
  <si>
    <t>Realizar 720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</si>
  <si>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</si>
  <si>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</si>
  <si>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</si>
  <si>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752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</si>
  <si>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</si>
  <si>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</si>
  <si>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</si>
  <si>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</si>
  <si>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387 operativos de inspección, vigilancia y control en materia de actividad económica</t>
  </si>
  <si>
    <t>Operativos en materia de actividad económica realizadas</t>
  </si>
  <si>
    <t>301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</si>
  <si>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</si>
  <si>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</si>
  <si>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</si>
  <si>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252 operativos de inspección, vigilancia y control en materia de actividad ambiental</t>
  </si>
  <si>
    <t>Operativos en materia de actividad ambiental realizadas</t>
  </si>
  <si>
    <t>164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</si>
  <si>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</si>
  <si>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</si>
  <si>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</si>
  <si>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44 operativos de inspección, vigilancia y control para dar cumplimiento a los fallos de cerros orientales</t>
  </si>
  <si>
    <t>Operativos para el cumplimiento de los fallos de cerros orientales realizadas</t>
  </si>
  <si>
    <t>Acciones de control u operativos</t>
  </si>
  <si>
    <t>37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</si>
  <si>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</si>
  <si>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</si>
  <si>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</si>
  <si>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</si>
  <si>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</si>
  <si>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</si>
  <si>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</si>
  <si>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</si>
  <si>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</si>
  <si>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</si>
  <si>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</si>
  <si>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</si>
  <si>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</si>
  <si>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</si>
  <si>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</si>
  <si>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</si>
  <si>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</si>
  <si>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</si>
  <si>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</si>
  <si>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</si>
  <si>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</si>
  <si>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</si>
  <si>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</si>
  <si>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</si>
  <si>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</si>
  <si>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</si>
  <si>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</si>
  <si>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</si>
  <si>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</si>
  <si>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</si>
  <si>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</si>
  <si>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</si>
  <si>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</si>
  <si>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</si>
  <si>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</si>
  <si>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</si>
  <si>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</si>
  <si>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</si>
  <si>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</si>
  <si>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</si>
  <si>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</si>
  <si>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</si>
  <si>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</si>
  <si>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</si>
  <si>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</si>
  <si>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</si>
  <si>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</si>
  <si>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</si>
  <si>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</si>
  <si>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</si>
  <si>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</si>
  <si>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</si>
  <si>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</si>
  <si>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</si>
  <si>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</si>
  <si>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</si>
  <si>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</si>
  <si>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</si>
  <si>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</si>
  <si>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</si>
  <si>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</si>
  <si>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</si>
  <si>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</si>
  <si>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</si>
  <si>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</si>
  <si>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</si>
  <si>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</si>
  <si>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</si>
  <si>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</si>
  <si>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</si>
  <si>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</si>
  <si>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</si>
  <si>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</si>
  <si>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</si>
  <si>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</si>
  <si>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</si>
  <si>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</si>
  <si>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</si>
  <si>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</si>
  <si>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</si>
  <si>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</si>
  <si>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</si>
  <si>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</si>
  <si>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</si>
  <si>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</si>
  <si>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</si>
  <si>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</si>
  <si>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</si>
  <si>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</si>
  <si>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</si>
  <si>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</si>
  <si>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</si>
  <si>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Control Disciplinario Interno</t>
  </si>
  <si>
    <t>03 - SANTA FE</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</si>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</sst>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0.75" customHeight="1">
      <c r="A5" s="100"/>
      <c r="B5" s="101"/>
      <c r="C5" s="106"/>
      <c r="D5" s="107"/>
      <c r="F5" s="9">
        <v>1</v>
      </c>
      <c r="G5" s="135">
        <v>46052</v>
      </c>
      <c r="H5" s="88" t="s">
        <v>7</v>
      </c>
      <c r="I5" s="88"/>
    </row>
    <row r="6" spans="1:44" s="6" customFormat="1">
      <c r="A6" s="102"/>
      <c r="B6" s="103"/>
      <c r="C6" s="108"/>
      <c r="D6" s="109"/>
      <c r="F6" s="9"/>
      <c r="G6" s="9"/>
      <c r="H6" s="88"/>
      <c r="I6" s="88"/>
    </row>
    <row r="7" spans="1:44" s="6" customFormat="1" ht="15" customHeight="1">
      <c r="A7" s="94" t="s">
        <v>8</v>
      </c>
      <c r="B7" s="95"/>
      <c r="C7" s="96">
        <v>2026</v>
      </c>
      <c r="D7" s="97"/>
      <c r="F7" s="9"/>
      <c r="G7" s="9"/>
      <c r="H7" s="88"/>
      <c r="I7" s="88"/>
    </row>
    <row r="8" spans="1:44" s="6" customFormat="1"/>
    <row r="9" spans="1:44" ht="37.5" customHeight="1">
      <c r="A9" s="94" t="s">
        <v>9</v>
      </c>
      <c r="B9" s="95"/>
      <c r="C9" s="115" t="s">
        <v>10</v>
      </c>
      <c r="D9" s="94" t="s">
        <v>11</v>
      </c>
      <c r="E9" s="95"/>
      <c r="F9" s="115" t="s">
        <v>12</v>
      </c>
      <c r="G9" s="110" t="s">
        <v>13</v>
      </c>
      <c r="H9" s="111"/>
      <c r="I9" s="111"/>
      <c r="J9" s="111"/>
      <c r="K9" s="111"/>
      <c r="L9" s="112" t="s">
        <v>14</v>
      </c>
      <c r="M9" s="113"/>
      <c r="N9" s="113"/>
      <c r="O9" s="113"/>
      <c r="P9" s="113"/>
      <c r="Q9" s="114"/>
      <c r="R9" s="117" t="s">
        <v>15</v>
      </c>
      <c r="S9" s="118"/>
      <c r="T9" s="118"/>
      <c r="U9" s="119"/>
      <c r="V9" s="131" t="s">
        <v>16</v>
      </c>
      <c r="W9" s="132"/>
      <c r="X9" s="132"/>
      <c r="Y9" s="132"/>
      <c r="Z9" s="133"/>
      <c r="AA9" s="128" t="s">
        <v>17</v>
      </c>
      <c r="AB9" s="129"/>
      <c r="AC9" s="129"/>
      <c r="AD9" s="129"/>
      <c r="AE9" s="130"/>
      <c r="AF9" s="125" t="s">
        <v>18</v>
      </c>
      <c r="AG9" s="126"/>
      <c r="AH9" s="126"/>
      <c r="AI9" s="126"/>
      <c r="AJ9" s="127"/>
      <c r="AK9" s="122" t="s">
        <v>19</v>
      </c>
      <c r="AL9" s="123"/>
      <c r="AM9" s="123"/>
      <c r="AN9" s="123"/>
      <c r="AO9" s="124"/>
      <c r="AP9" s="120" t="s">
        <v>20</v>
      </c>
      <c r="AQ9" s="121"/>
      <c r="AR9" s="121"/>
    </row>
    <row r="10" spans="1:44" s="23" customFormat="1" ht="25.5">
      <c r="A10" s="28" t="s">
        <v>21</v>
      </c>
      <c r="B10" s="28" t="s">
        <v>22</v>
      </c>
      <c r="C10" s="116"/>
      <c r="D10" s="28" t="s">
        <v>23</v>
      </c>
      <c r="E10" s="28" t="s">
        <v>24</v>
      </c>
      <c r="F10" s="116"/>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c r="A11" s="65" t="s">
        <v>44</v>
      </c>
      <c r="B11" s="66" t="s">
        <v>45</v>
      </c>
      <c r="C11" s="11" t="s">
        <v>46</v>
      </c>
      <c r="D11" s="11" t="s">
        <v>47</v>
      </c>
      <c r="E11" s="11" t="s">
        <v>48</v>
      </c>
      <c r="F11" s="11" t="s">
        <v>49</v>
      </c>
      <c r="G11" s="12" t="s">
        <v>50</v>
      </c>
      <c r="H11" s="68" t="s">
        <v>51</v>
      </c>
      <c r="I11" s="69" t="s">
        <v>52</v>
      </c>
      <c r="J11" s="12" t="s">
        <v>53</v>
      </c>
      <c r="K11" s="66" t="s">
        <v>54</v>
      </c>
      <c r="L11" s="12" t="s">
        <v>55</v>
      </c>
      <c r="M11" s="82">
        <v>0</v>
      </c>
      <c r="N11" s="82">
        <v>0.1</v>
      </c>
      <c r="O11" s="82">
        <v>0.2</v>
      </c>
      <c r="P11" s="82">
        <v>0.25</v>
      </c>
      <c r="Q11" s="70">
        <f t="shared" ref="Q11:Q16" si="0">MAX(M11:P11)</f>
        <v>0.25</v>
      </c>
      <c r="R11" s="67" t="s">
        <v>56</v>
      </c>
      <c r="S11" s="67" t="s">
        <v>57</v>
      </c>
      <c r="T11" s="4" t="s">
        <v>58</v>
      </c>
      <c r="U11" s="4" t="s">
        <v>59</v>
      </c>
      <c r="V11" s="70">
        <f>M11</f>
        <v>0</v>
      </c>
      <c r="W11" s="74"/>
      <c r="X11" s="75">
        <f t="shared" ref="X11:X19" si="1">IFERROR(IF(W11/V11&gt;1,1,W11/V11),0)</f>
        <v>0</v>
      </c>
      <c r="Y11" s="67"/>
      <c r="Z11" s="67"/>
      <c r="AA11" s="70">
        <f>N11</f>
        <v>0.1</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60</v>
      </c>
      <c r="B12" s="66" t="s">
        <v>61</v>
      </c>
      <c r="C12" s="11" t="s">
        <v>62</v>
      </c>
      <c r="D12" s="11" t="s">
        <v>47</v>
      </c>
      <c r="E12" s="11" t="s">
        <v>63</v>
      </c>
      <c r="F12" s="11" t="s">
        <v>49</v>
      </c>
      <c r="G12" s="12" t="s">
        <v>64</v>
      </c>
      <c r="H12" s="68" t="s">
        <v>65</v>
      </c>
      <c r="I12" s="69" t="s">
        <v>52</v>
      </c>
      <c r="J12" s="12" t="s">
        <v>66</v>
      </c>
      <c r="K12" s="66" t="s">
        <v>67</v>
      </c>
      <c r="L12" s="12" t="s">
        <v>55</v>
      </c>
      <c r="M12" s="82">
        <v>0.15</v>
      </c>
      <c r="N12" s="82">
        <v>0.37</v>
      </c>
      <c r="O12" s="82">
        <v>0.51</v>
      </c>
      <c r="P12" s="82">
        <v>0.72</v>
      </c>
      <c r="Q12" s="70">
        <f t="shared" si="0"/>
        <v>0.72</v>
      </c>
      <c r="R12" s="72" t="s">
        <v>68</v>
      </c>
      <c r="S12" s="72" t="s">
        <v>69</v>
      </c>
      <c r="T12" s="4" t="s">
        <v>58</v>
      </c>
      <c r="U12" s="4" t="s">
        <v>59</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70</v>
      </c>
      <c r="B13" s="66" t="s">
        <v>71</v>
      </c>
      <c r="C13" s="11" t="s">
        <v>62</v>
      </c>
      <c r="D13" s="11" t="s">
        <v>47</v>
      </c>
      <c r="E13" s="11" t="s">
        <v>63</v>
      </c>
      <c r="F13" s="11" t="s">
        <v>49</v>
      </c>
      <c r="G13" s="12" t="s">
        <v>64</v>
      </c>
      <c r="H13" s="68" t="s">
        <v>72</v>
      </c>
      <c r="I13" s="69" t="s">
        <v>52</v>
      </c>
      <c r="J13" s="12" t="s">
        <v>73</v>
      </c>
      <c r="K13" s="66" t="s">
        <v>74</v>
      </c>
      <c r="L13" s="12" t="s">
        <v>55</v>
      </c>
      <c r="M13" s="82">
        <v>0.15</v>
      </c>
      <c r="N13" s="82">
        <v>0.33</v>
      </c>
      <c r="O13" s="82">
        <v>0.5</v>
      </c>
      <c r="P13" s="82">
        <v>0.69</v>
      </c>
      <c r="Q13" s="70">
        <f t="shared" si="0"/>
        <v>0.69</v>
      </c>
      <c r="R13" s="72" t="s">
        <v>68</v>
      </c>
      <c r="S13" s="72" t="s">
        <v>69</v>
      </c>
      <c r="T13" s="4" t="s">
        <v>58</v>
      </c>
      <c r="U13" s="4" t="s">
        <v>59</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75</v>
      </c>
      <c r="B14" s="66" t="s">
        <v>76</v>
      </c>
      <c r="C14" s="11" t="s">
        <v>62</v>
      </c>
      <c r="D14" s="11" t="s">
        <v>47</v>
      </c>
      <c r="E14" s="11" t="s">
        <v>77</v>
      </c>
      <c r="F14" s="11" t="s">
        <v>78</v>
      </c>
      <c r="G14" s="12" t="s">
        <v>64</v>
      </c>
      <c r="H14" s="68" t="s">
        <v>79</v>
      </c>
      <c r="I14" s="69" t="s">
        <v>52</v>
      </c>
      <c r="J14" s="12" t="s">
        <v>80</v>
      </c>
      <c r="K14" s="66" t="s">
        <v>81</v>
      </c>
      <c r="L14" s="12" t="s">
        <v>55</v>
      </c>
      <c r="M14" s="82">
        <v>0.45</v>
      </c>
      <c r="N14" s="82">
        <v>0.6</v>
      </c>
      <c r="O14" s="82">
        <v>0.8</v>
      </c>
      <c r="P14" s="82">
        <v>0.92</v>
      </c>
      <c r="Q14" s="70">
        <f t="shared" si="0"/>
        <v>0.92</v>
      </c>
      <c r="R14" s="67" t="s">
        <v>68</v>
      </c>
      <c r="S14" s="67" t="s">
        <v>82</v>
      </c>
      <c r="T14" s="4" t="s">
        <v>58</v>
      </c>
      <c r="U14" s="4" t="s">
        <v>59</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83</v>
      </c>
      <c r="B15" s="66" t="s">
        <v>84</v>
      </c>
      <c r="C15" s="11" t="s">
        <v>62</v>
      </c>
      <c r="D15" s="11" t="s">
        <v>47</v>
      </c>
      <c r="E15" s="11" t="s">
        <v>77</v>
      </c>
      <c r="F15" s="11" t="s">
        <v>78</v>
      </c>
      <c r="G15" s="12" t="s">
        <v>64</v>
      </c>
      <c r="H15" s="68" t="s">
        <v>85</v>
      </c>
      <c r="I15" s="69" t="s">
        <v>52</v>
      </c>
      <c r="J15" s="12" t="s">
        <v>86</v>
      </c>
      <c r="K15" s="66" t="s">
        <v>87</v>
      </c>
      <c r="L15" s="12" t="s">
        <v>55</v>
      </c>
      <c r="M15" s="82">
        <v>0.15</v>
      </c>
      <c r="N15" s="82">
        <v>0.38</v>
      </c>
      <c r="O15" s="82">
        <v>0.73</v>
      </c>
      <c r="P15" s="87">
        <v>0.98499999999999999</v>
      </c>
      <c r="Q15" s="70">
        <f t="shared" si="0"/>
        <v>0.98499999999999999</v>
      </c>
      <c r="R15" s="67" t="s">
        <v>68</v>
      </c>
      <c r="S15" s="67" t="s">
        <v>69</v>
      </c>
      <c r="T15" s="4" t="s">
        <v>58</v>
      </c>
      <c r="U15" s="4" t="s">
        <v>59</v>
      </c>
      <c r="V15" s="70">
        <f t="shared" si="6"/>
        <v>0.15</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88</v>
      </c>
      <c r="B16" s="66" t="s">
        <v>89</v>
      </c>
      <c r="C16" s="11" t="s">
        <v>62</v>
      </c>
      <c r="D16" s="11" t="s">
        <v>47</v>
      </c>
      <c r="E16" s="11" t="s">
        <v>63</v>
      </c>
      <c r="F16" s="11" t="s">
        <v>78</v>
      </c>
      <c r="G16" s="12" t="s">
        <v>64</v>
      </c>
      <c r="H16" s="68" t="s">
        <v>90</v>
      </c>
      <c r="I16" s="69" t="s">
        <v>52</v>
      </c>
      <c r="J16" s="12" t="s">
        <v>91</v>
      </c>
      <c r="K16" s="66" t="s">
        <v>92</v>
      </c>
      <c r="L16" s="12" t="s">
        <v>55</v>
      </c>
      <c r="M16" s="82">
        <v>0.04</v>
      </c>
      <c r="N16" s="82">
        <v>0.15</v>
      </c>
      <c r="O16" s="82">
        <v>0.35</v>
      </c>
      <c r="P16" s="82">
        <v>0.52</v>
      </c>
      <c r="Q16" s="70">
        <f t="shared" si="0"/>
        <v>0.52</v>
      </c>
      <c r="R16" s="67" t="s">
        <v>68</v>
      </c>
      <c r="S16" s="67" t="s">
        <v>69</v>
      </c>
      <c r="T16" s="4" t="s">
        <v>58</v>
      </c>
      <c r="U16" s="4" t="s">
        <v>59</v>
      </c>
      <c r="V16" s="70">
        <f t="shared" si="6"/>
        <v>0.04</v>
      </c>
      <c r="W16" s="41"/>
      <c r="X16" s="85">
        <f t="shared" si="1"/>
        <v>0</v>
      </c>
      <c r="Y16" s="4"/>
      <c r="Z16" s="4"/>
      <c r="AA16" s="70">
        <f t="shared" si="7"/>
        <v>0.15</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93</v>
      </c>
      <c r="B17" s="66" t="s">
        <v>94</v>
      </c>
      <c r="C17" s="11" t="s">
        <v>62</v>
      </c>
      <c r="D17" s="11" t="s">
        <v>47</v>
      </c>
      <c r="E17" s="11" t="s">
        <v>77</v>
      </c>
      <c r="F17" s="11" t="s">
        <v>78</v>
      </c>
      <c r="G17" s="12" t="s">
        <v>64</v>
      </c>
      <c r="H17" s="68" t="s">
        <v>95</v>
      </c>
      <c r="I17" s="69" t="s">
        <v>52</v>
      </c>
      <c r="J17" s="12" t="s">
        <v>96</v>
      </c>
      <c r="K17" s="66" t="s">
        <v>97</v>
      </c>
      <c r="L17" s="12" t="s">
        <v>98</v>
      </c>
      <c r="M17" s="82">
        <v>0.98</v>
      </c>
      <c r="N17" s="82">
        <v>0.98</v>
      </c>
      <c r="O17" s="82">
        <v>0.98</v>
      </c>
      <c r="P17" s="82">
        <v>0.98</v>
      </c>
      <c r="Q17" s="70">
        <f>AVERAGE(M17:P17)</f>
        <v>0.98</v>
      </c>
      <c r="R17" s="67" t="s">
        <v>68</v>
      </c>
      <c r="S17" s="67" t="s">
        <v>99</v>
      </c>
      <c r="T17" s="4" t="s">
        <v>58</v>
      </c>
      <c r="U17" s="4" t="s">
        <v>59</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100</v>
      </c>
      <c r="B18" s="66" t="s">
        <v>101</v>
      </c>
      <c r="C18" s="11" t="s">
        <v>62</v>
      </c>
      <c r="D18" s="11" t="s">
        <v>47</v>
      </c>
      <c r="E18" s="11" t="s">
        <v>48</v>
      </c>
      <c r="F18" s="11" t="s">
        <v>49</v>
      </c>
      <c r="G18" s="12" t="s">
        <v>64</v>
      </c>
      <c r="H18" s="68" t="s">
        <v>102</v>
      </c>
      <c r="I18" s="69" t="s">
        <v>52</v>
      </c>
      <c r="J18" s="12" t="s">
        <v>103</v>
      </c>
      <c r="K18" s="66" t="s">
        <v>104</v>
      </c>
      <c r="L18" s="12" t="s">
        <v>55</v>
      </c>
      <c r="M18" s="82">
        <v>0.9</v>
      </c>
      <c r="N18" s="82">
        <v>0.93</v>
      </c>
      <c r="O18" s="82">
        <v>0.97</v>
      </c>
      <c r="P18" s="82">
        <v>1</v>
      </c>
      <c r="Q18" s="70">
        <f>MAX(M18:P18)</f>
        <v>1</v>
      </c>
      <c r="R18" s="72" t="s">
        <v>68</v>
      </c>
      <c r="S18" s="72" t="s">
        <v>105</v>
      </c>
      <c r="T18" s="4" t="s">
        <v>58</v>
      </c>
      <c r="U18" s="4" t="s">
        <v>59</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106</v>
      </c>
      <c r="B19" s="66" t="s">
        <v>107</v>
      </c>
      <c r="C19" s="11" t="s">
        <v>46</v>
      </c>
      <c r="D19" s="11" t="s">
        <v>108</v>
      </c>
      <c r="E19" s="11" t="s">
        <v>108</v>
      </c>
      <c r="F19" s="11" t="s">
        <v>109</v>
      </c>
      <c r="G19" s="12" t="s">
        <v>64</v>
      </c>
      <c r="H19" s="68" t="s">
        <v>110</v>
      </c>
      <c r="I19" s="69" t="s">
        <v>110</v>
      </c>
      <c r="J19" s="12" t="s">
        <v>111</v>
      </c>
      <c r="K19" s="66" t="s">
        <v>112</v>
      </c>
      <c r="L19" s="12" t="s">
        <v>113</v>
      </c>
      <c r="M19" s="83">
        <v>2000</v>
      </c>
      <c r="N19" s="83">
        <v>4000</v>
      </c>
      <c r="O19" s="83">
        <v>4000</v>
      </c>
      <c r="P19" s="83">
        <v>2000</v>
      </c>
      <c r="Q19" s="73">
        <f t="shared" ref="Q19" si="11">SUM(M19:P19)</f>
        <v>12000</v>
      </c>
      <c r="R19" s="72" t="s">
        <v>114</v>
      </c>
      <c r="S19" s="72" t="s">
        <v>115</v>
      </c>
      <c r="T19" s="4" t="s">
        <v>58</v>
      </c>
      <c r="U19" s="4" t="s">
        <v>116</v>
      </c>
      <c r="V19" s="73">
        <f t="shared" si="6"/>
        <v>2000</v>
      </c>
      <c r="W19" s="41"/>
      <c r="X19" s="75">
        <f t="shared" si="1"/>
        <v>0</v>
      </c>
      <c r="Y19" s="4"/>
      <c r="Z19" s="4"/>
      <c r="AA19" s="73">
        <f t="shared" si="7"/>
        <v>4000</v>
      </c>
      <c r="AB19" s="41"/>
      <c r="AC19" s="75">
        <f t="shared" si="2"/>
        <v>0</v>
      </c>
      <c r="AD19" s="4"/>
      <c r="AE19" s="4"/>
      <c r="AF19" s="73">
        <f t="shared" si="8"/>
        <v>4000</v>
      </c>
      <c r="AG19" s="41"/>
      <c r="AH19" s="75">
        <f t="shared" si="3"/>
        <v>0</v>
      </c>
      <c r="AI19" s="4"/>
      <c r="AJ19" s="4"/>
      <c r="AK19" s="73">
        <f t="shared" si="9"/>
        <v>2000</v>
      </c>
      <c r="AL19" s="41"/>
      <c r="AM19" s="75">
        <f t="shared" si="4"/>
        <v>0</v>
      </c>
      <c r="AN19" s="4"/>
      <c r="AO19" s="4"/>
      <c r="AP19" s="80">
        <f t="shared" si="10"/>
        <v>12000</v>
      </c>
      <c r="AQ19" s="46"/>
      <c r="AR19" s="77">
        <f t="shared" si="5"/>
        <v>0</v>
      </c>
    </row>
    <row r="20" spans="1:44" s="5" customFormat="1" ht="182.25">
      <c r="A20" s="65" t="s">
        <v>117</v>
      </c>
      <c r="B20" s="66" t="s">
        <v>118</v>
      </c>
      <c r="C20" s="11" t="s">
        <v>46</v>
      </c>
      <c r="D20" s="11" t="s">
        <v>108</v>
      </c>
      <c r="E20" s="11" t="s">
        <v>108</v>
      </c>
      <c r="F20" s="11" t="s">
        <v>109</v>
      </c>
      <c r="G20" s="12" t="s">
        <v>64</v>
      </c>
      <c r="H20" s="68" t="s">
        <v>119</v>
      </c>
      <c r="I20" s="69" t="s">
        <v>120</v>
      </c>
      <c r="J20" s="12" t="s">
        <v>121</v>
      </c>
      <c r="K20" s="66" t="s">
        <v>122</v>
      </c>
      <c r="L20" s="12" t="s">
        <v>113</v>
      </c>
      <c r="M20" s="83">
        <v>5</v>
      </c>
      <c r="N20" s="83">
        <v>25</v>
      </c>
      <c r="O20" s="83">
        <v>45</v>
      </c>
      <c r="P20" s="83">
        <v>25</v>
      </c>
      <c r="Q20" s="73">
        <f>SUM(M20:P20)</f>
        <v>100</v>
      </c>
      <c r="R20" s="72" t="s">
        <v>123</v>
      </c>
      <c r="S20" s="72" t="s">
        <v>124</v>
      </c>
      <c r="T20" s="4" t="s">
        <v>58</v>
      </c>
      <c r="U20" s="4" t="s">
        <v>116</v>
      </c>
      <c r="V20" s="73">
        <f>M20</f>
        <v>5</v>
      </c>
      <c r="W20" s="41"/>
      <c r="X20" s="75">
        <f>IFERROR(IF(W20/V20&gt;1,1,W20/V20),0)</f>
        <v>0</v>
      </c>
      <c r="Y20" s="4"/>
      <c r="Z20" s="4"/>
      <c r="AA20" s="73">
        <f>N20</f>
        <v>25</v>
      </c>
      <c r="AB20" s="41"/>
      <c r="AC20" s="75">
        <f>IFERROR(IF(AB20/AA20&gt;1,1,AB20/AA20),0)</f>
        <v>0</v>
      </c>
      <c r="AD20" s="4"/>
      <c r="AE20" s="4"/>
      <c r="AF20" s="73">
        <f>O20</f>
        <v>45</v>
      </c>
      <c r="AG20" s="41"/>
      <c r="AH20" s="75">
        <f>IFERROR(IF(AG20/AF20&gt;1,1,AG20/AF20),0)</f>
        <v>0</v>
      </c>
      <c r="AI20" s="4"/>
      <c r="AJ20" s="4"/>
      <c r="AK20" s="73">
        <f>P20</f>
        <v>25</v>
      </c>
      <c r="AL20" s="41"/>
      <c r="AM20" s="75">
        <f>IFERROR(IF(AL20/AK20&gt;1,1,AL20/AK20),0)</f>
        <v>0</v>
      </c>
      <c r="AN20" s="4"/>
      <c r="AO20" s="4"/>
      <c r="AP20" s="80">
        <f>Q20</f>
        <v>100</v>
      </c>
      <c r="AQ20" s="46"/>
      <c r="AR20" s="77">
        <f>IFERROR(IF(AQ20/AP20&gt;1,1,AQ20/AP20),0)</f>
        <v>0</v>
      </c>
    </row>
    <row r="21" spans="1:44" s="5" customFormat="1" ht="182.25">
      <c r="A21" s="65" t="s">
        <v>125</v>
      </c>
      <c r="B21" s="66" t="s">
        <v>126</v>
      </c>
      <c r="C21" s="11" t="s">
        <v>46</v>
      </c>
      <c r="D21" s="11" t="s">
        <v>108</v>
      </c>
      <c r="E21" s="11" t="s">
        <v>108</v>
      </c>
      <c r="F21" s="11" t="s">
        <v>109</v>
      </c>
      <c r="G21" s="12" t="s">
        <v>64</v>
      </c>
      <c r="H21" s="68" t="s">
        <v>127</v>
      </c>
      <c r="I21" s="69" t="s">
        <v>128</v>
      </c>
      <c r="J21" s="12" t="s">
        <v>129</v>
      </c>
      <c r="K21" s="66" t="s">
        <v>130</v>
      </c>
      <c r="L21" s="12" t="s">
        <v>113</v>
      </c>
      <c r="M21" s="84">
        <v>5</v>
      </c>
      <c r="N21" s="84">
        <v>40</v>
      </c>
      <c r="O21" s="84">
        <v>40</v>
      </c>
      <c r="P21" s="84">
        <v>42</v>
      </c>
      <c r="Q21" s="73">
        <f>SUM(M21:P21)</f>
        <v>127</v>
      </c>
      <c r="R21" s="72" t="s">
        <v>123</v>
      </c>
      <c r="S21" s="72" t="s">
        <v>124</v>
      </c>
      <c r="T21" s="4" t="s">
        <v>58</v>
      </c>
      <c r="U21" s="4" t="s">
        <v>116</v>
      </c>
      <c r="V21" s="73">
        <f>M21</f>
        <v>5</v>
      </c>
      <c r="W21" s="41"/>
      <c r="X21" s="75">
        <f>IFERROR(IF(W21/V21&gt;1,1,W21/V21),0)</f>
        <v>0</v>
      </c>
      <c r="Y21" s="4"/>
      <c r="Z21" s="4"/>
      <c r="AA21" s="73">
        <f>N21</f>
        <v>40</v>
      </c>
      <c r="AB21" s="41"/>
      <c r="AC21" s="75">
        <f>IFERROR(IF(AB21/AA21&gt;1,1,AB21/AA21),0)</f>
        <v>0</v>
      </c>
      <c r="AD21" s="4"/>
      <c r="AE21" s="4"/>
      <c r="AF21" s="73">
        <f>O21</f>
        <v>40</v>
      </c>
      <c r="AG21" s="41"/>
      <c r="AH21" s="75">
        <f>IFERROR(IF(AG21/AF21&gt;1,1,AG21/AF21),0)</f>
        <v>0</v>
      </c>
      <c r="AI21" s="4"/>
      <c r="AJ21" s="4"/>
      <c r="AK21" s="73">
        <f>P21</f>
        <v>42</v>
      </c>
      <c r="AL21" s="41"/>
      <c r="AM21" s="75">
        <f>IFERROR(IF(AL21/AK21&gt;1,1,AL21/AK21),0)</f>
        <v>0</v>
      </c>
      <c r="AN21" s="4"/>
      <c r="AO21" s="4"/>
      <c r="AP21" s="80">
        <f>Q21</f>
        <v>127</v>
      </c>
      <c r="AQ21" s="46"/>
      <c r="AR21" s="77">
        <f>IFERROR(IF(AQ21/AP21&gt;1,1,AQ21/AP21),0)</f>
        <v>0</v>
      </c>
    </row>
    <row r="22" spans="1:44" s="5" customFormat="1" ht="166.5">
      <c r="A22" s="65" t="s">
        <v>131</v>
      </c>
      <c r="B22" s="66" t="s">
        <v>132</v>
      </c>
      <c r="C22" s="11" t="s">
        <v>133</v>
      </c>
      <c r="D22" s="11" t="s">
        <v>108</v>
      </c>
      <c r="E22" s="11" t="s">
        <v>108</v>
      </c>
      <c r="F22" s="11" t="s">
        <v>109</v>
      </c>
      <c r="G22" s="12" t="s">
        <v>64</v>
      </c>
      <c r="H22" s="68" t="s">
        <v>134</v>
      </c>
      <c r="I22" s="69" t="s">
        <v>135</v>
      </c>
      <c r="J22" s="12" t="s">
        <v>136</v>
      </c>
      <c r="K22" s="66" t="s">
        <v>137</v>
      </c>
      <c r="L22" s="12" t="s">
        <v>113</v>
      </c>
      <c r="M22" s="84">
        <v>140</v>
      </c>
      <c r="N22" s="84">
        <v>220</v>
      </c>
      <c r="O22" s="84">
        <v>220</v>
      </c>
      <c r="P22" s="84">
        <v>140</v>
      </c>
      <c r="Q22" s="73">
        <f>SUM(M22:P22)</f>
        <v>720</v>
      </c>
      <c r="R22" s="72" t="s">
        <v>138</v>
      </c>
      <c r="S22" s="72" t="s">
        <v>139</v>
      </c>
      <c r="T22" s="4" t="s">
        <v>58</v>
      </c>
      <c r="U22" s="4" t="s">
        <v>116</v>
      </c>
      <c r="V22" s="73">
        <f>M22</f>
        <v>140</v>
      </c>
      <c r="W22" s="41"/>
      <c r="X22" s="75">
        <f>IFERROR(IF(W22/V22&gt;1,1,W22/V22),0)</f>
        <v>0</v>
      </c>
      <c r="Y22" s="4"/>
      <c r="Z22" s="4"/>
      <c r="AA22" s="73">
        <f>N22</f>
        <v>220</v>
      </c>
      <c r="AB22" s="41"/>
      <c r="AC22" s="75">
        <f>IFERROR(IF(AB22/AA22&gt;1,1,AB22/AA22),0)</f>
        <v>0</v>
      </c>
      <c r="AD22" s="4"/>
      <c r="AE22" s="4"/>
      <c r="AF22" s="73">
        <f>O22</f>
        <v>220</v>
      </c>
      <c r="AG22" s="41"/>
      <c r="AH22" s="75">
        <f>IFERROR(IF(AG22/AF22&gt;1,1,AG22/AF22),0)</f>
        <v>0</v>
      </c>
      <c r="AI22" s="4"/>
      <c r="AJ22" s="4"/>
      <c r="AK22" s="73">
        <f>P22</f>
        <v>140</v>
      </c>
      <c r="AL22" s="41"/>
      <c r="AM22" s="75">
        <f>IFERROR(IF(AL22/AK22&gt;1,1,AL22/AK22),0)</f>
        <v>0</v>
      </c>
      <c r="AN22" s="4"/>
      <c r="AO22" s="4"/>
      <c r="AP22" s="80">
        <f>Q22</f>
        <v>720</v>
      </c>
      <c r="AQ22" s="46"/>
      <c r="AR22" s="77">
        <f>IFERROR(IF(AQ22/AP22&gt;1,1,AQ22/AP22),0)</f>
        <v>0</v>
      </c>
    </row>
    <row r="23" spans="1:44" s="5" customFormat="1" ht="150">
      <c r="A23" s="65" t="s">
        <v>140</v>
      </c>
      <c r="B23" s="66" t="s">
        <v>141</v>
      </c>
      <c r="C23" s="11" t="s">
        <v>46</v>
      </c>
      <c r="D23" s="11" t="s">
        <v>108</v>
      </c>
      <c r="E23" s="11" t="s">
        <v>108</v>
      </c>
      <c r="F23" s="11" t="s">
        <v>109</v>
      </c>
      <c r="G23" s="12" t="s">
        <v>64</v>
      </c>
      <c r="H23" s="68" t="s">
        <v>142</v>
      </c>
      <c r="I23" s="69" t="s">
        <v>135</v>
      </c>
      <c r="J23" s="12" t="s">
        <v>143</v>
      </c>
      <c r="K23" s="66" t="s">
        <v>144</v>
      </c>
      <c r="L23" s="12" t="s">
        <v>113</v>
      </c>
      <c r="M23" s="84">
        <v>77</v>
      </c>
      <c r="N23" s="84">
        <v>97</v>
      </c>
      <c r="O23" s="84">
        <v>112</v>
      </c>
      <c r="P23" s="84">
        <v>101</v>
      </c>
      <c r="Q23" s="73">
        <f>SUM(M23:P23)</f>
        <v>387</v>
      </c>
      <c r="R23" s="72" t="s">
        <v>145</v>
      </c>
      <c r="S23" s="72" t="s">
        <v>139</v>
      </c>
      <c r="T23" s="4" t="s">
        <v>58</v>
      </c>
      <c r="U23" s="4" t="s">
        <v>116</v>
      </c>
      <c r="V23" s="73">
        <f>M23</f>
        <v>77</v>
      </c>
      <c r="W23" s="41"/>
      <c r="X23" s="75">
        <f>IFERROR(IF(W23/V23&gt;1,1,W23/V23),0)</f>
        <v>0</v>
      </c>
      <c r="Y23" s="4"/>
      <c r="Z23" s="4"/>
      <c r="AA23" s="73">
        <f>N23</f>
        <v>97</v>
      </c>
      <c r="AB23" s="41"/>
      <c r="AC23" s="75">
        <f>IFERROR(IF(AB23/AA23&gt;1,1,AB23/AA23),0)</f>
        <v>0</v>
      </c>
      <c r="AD23" s="4"/>
      <c r="AE23" s="4"/>
      <c r="AF23" s="73">
        <f>O23</f>
        <v>112</v>
      </c>
      <c r="AG23" s="41"/>
      <c r="AH23" s="75">
        <f>IFERROR(IF(AG23/AF23&gt;1,1,AG23/AF23),0)</f>
        <v>0</v>
      </c>
      <c r="AI23" s="4"/>
      <c r="AJ23" s="4"/>
      <c r="AK23" s="73">
        <f>P23</f>
        <v>101</v>
      </c>
      <c r="AL23" s="41"/>
      <c r="AM23" s="75">
        <f>IFERROR(IF(AL23/AK23&gt;1,1,AL23/AK23),0)</f>
        <v>0</v>
      </c>
      <c r="AN23" s="4"/>
      <c r="AO23" s="4"/>
      <c r="AP23" s="80">
        <f>Q23</f>
        <v>387</v>
      </c>
      <c r="AQ23" s="46"/>
      <c r="AR23" s="77">
        <f>IFERROR(IF(AQ23/AP23&gt;1,1,AQ23/AP23),0)</f>
        <v>0</v>
      </c>
    </row>
    <row r="24" spans="1:44" s="5" customFormat="1" ht="150">
      <c r="A24" s="65" t="s">
        <v>146</v>
      </c>
      <c r="B24" s="81" t="s">
        <v>147</v>
      </c>
      <c r="C24" s="11" t="s">
        <v>46</v>
      </c>
      <c r="D24" s="11" t="s">
        <v>108</v>
      </c>
      <c r="E24" s="11" t="s">
        <v>108</v>
      </c>
      <c r="F24" s="11" t="s">
        <v>109</v>
      </c>
      <c r="G24" s="12" t="s">
        <v>64</v>
      </c>
      <c r="H24" s="68" t="s">
        <v>148</v>
      </c>
      <c r="I24" s="69" t="s">
        <v>135</v>
      </c>
      <c r="J24" s="12" t="s">
        <v>149</v>
      </c>
      <c r="K24" s="66" t="s">
        <v>150</v>
      </c>
      <c r="L24" s="12" t="s">
        <v>113</v>
      </c>
      <c r="M24" s="84">
        <v>50</v>
      </c>
      <c r="N24" s="84">
        <v>64</v>
      </c>
      <c r="O24" s="84">
        <v>73</v>
      </c>
      <c r="P24" s="84">
        <v>65</v>
      </c>
      <c r="Q24" s="73">
        <f>SUM(M24:P24)</f>
        <v>252</v>
      </c>
      <c r="R24" s="72" t="s">
        <v>151</v>
      </c>
      <c r="S24" s="72" t="s">
        <v>139</v>
      </c>
      <c r="T24" s="4" t="s">
        <v>58</v>
      </c>
      <c r="U24" s="4" t="s">
        <v>116</v>
      </c>
      <c r="V24" s="73">
        <f>M24</f>
        <v>50</v>
      </c>
      <c r="W24" s="41"/>
      <c r="X24" s="75">
        <f>IFERROR(IF(W24/V24&gt;1,1,W24/V24),0)</f>
        <v>0</v>
      </c>
      <c r="Y24" s="4"/>
      <c r="Z24" s="4"/>
      <c r="AA24" s="73">
        <f>N24</f>
        <v>64</v>
      </c>
      <c r="AB24" s="41"/>
      <c r="AC24" s="75">
        <f>IFERROR(IF(AB24/AA24&gt;1,1,AB24/AA24),0)</f>
        <v>0</v>
      </c>
      <c r="AD24" s="4"/>
      <c r="AE24" s="4"/>
      <c r="AF24" s="73">
        <f>O24</f>
        <v>73</v>
      </c>
      <c r="AG24" s="41"/>
      <c r="AH24" s="75">
        <f>IFERROR(IF(AG24/AF24&gt;1,1,AG24/AF24),0)</f>
        <v>0</v>
      </c>
      <c r="AI24" s="4"/>
      <c r="AJ24" s="4"/>
      <c r="AK24" s="73">
        <f>P24</f>
        <v>65</v>
      </c>
      <c r="AL24" s="41"/>
      <c r="AM24" s="75">
        <f>IFERROR(IF(AL24/AK24&gt;1,1,AL24/AK24),0)</f>
        <v>0</v>
      </c>
      <c r="AN24" s="4"/>
      <c r="AO24" s="4"/>
      <c r="AP24" s="80">
        <f>Q24</f>
        <v>252</v>
      </c>
      <c r="AQ24" s="46"/>
      <c r="AR24" s="77">
        <f>IFERROR(IF(AQ24/AP24&gt;1,1,AQ24/AP24),0)</f>
        <v>0</v>
      </c>
    </row>
    <row r="25" spans="1:44" s="5" customFormat="1" ht="182.25">
      <c r="A25" s="65" t="s">
        <v>152</v>
      </c>
      <c r="B25" s="81" t="s">
        <v>153</v>
      </c>
      <c r="C25" s="11" t="s">
        <v>46</v>
      </c>
      <c r="D25" s="11" t="s">
        <v>108</v>
      </c>
      <c r="E25" s="11" t="s">
        <v>108</v>
      </c>
      <c r="F25" s="11" t="s">
        <v>109</v>
      </c>
      <c r="G25" s="12" t="s">
        <v>64</v>
      </c>
      <c r="H25" s="68" t="s">
        <v>154</v>
      </c>
      <c r="I25" s="69" t="s">
        <v>155</v>
      </c>
      <c r="J25" s="12" t="s">
        <v>156</v>
      </c>
      <c r="K25" s="66" t="s">
        <v>157</v>
      </c>
      <c r="L25" s="12" t="s">
        <v>113</v>
      </c>
      <c r="M25" s="84">
        <v>9</v>
      </c>
      <c r="N25" s="84">
        <v>11</v>
      </c>
      <c r="O25" s="84">
        <v>12</v>
      </c>
      <c r="P25" s="84">
        <v>12</v>
      </c>
      <c r="Q25" s="73">
        <f>SUM(M25:P25)</f>
        <v>44</v>
      </c>
      <c r="R25" s="72" t="s">
        <v>158</v>
      </c>
      <c r="S25" s="72" t="s">
        <v>139</v>
      </c>
      <c r="T25" s="4" t="s">
        <v>58</v>
      </c>
      <c r="U25" s="4" t="s">
        <v>116</v>
      </c>
      <c r="V25" s="73">
        <f>M25</f>
        <v>9</v>
      </c>
      <c r="W25" s="41"/>
      <c r="X25" s="75">
        <f>IFERROR(IF(W25/V25&gt;1,1,W25/V25),0)</f>
        <v>0</v>
      </c>
      <c r="Y25" s="4"/>
      <c r="Z25" s="4"/>
      <c r="AA25" s="73">
        <f>N25</f>
        <v>11</v>
      </c>
      <c r="AB25" s="41"/>
      <c r="AC25" s="75">
        <f>IFERROR(IF(AB25/AA25&gt;1,1,AB25/AA25),0)</f>
        <v>0</v>
      </c>
      <c r="AD25" s="4"/>
      <c r="AE25" s="4"/>
      <c r="AF25" s="73">
        <f>O25</f>
        <v>12</v>
      </c>
      <c r="AG25" s="41"/>
      <c r="AH25" s="75">
        <f>IFERROR(IF(AG25/AF25&gt;1,1,AG25/AF25),0)</f>
        <v>0</v>
      </c>
      <c r="AI25" s="4"/>
      <c r="AJ25" s="4"/>
      <c r="AK25" s="73">
        <f>P25</f>
        <v>12</v>
      </c>
      <c r="AL25" s="41"/>
      <c r="AM25" s="75">
        <f>IFERROR(IF(AL25/AK25&gt;1,1,AL25/AK25),0)</f>
        <v>0</v>
      </c>
      <c r="AN25" s="4"/>
      <c r="AO25" s="4"/>
      <c r="AP25" s="80">
        <f>Q25</f>
        <v>44</v>
      </c>
      <c r="AQ25" s="46"/>
      <c r="AR25" s="77">
        <f>IFERROR(IF(AQ25/AP25&gt;1,1,AQ25/AP25),0)</f>
        <v>0</v>
      </c>
    </row>
    <row r="26" spans="1:44" s="2" customFormat="1" ht="15.75">
      <c r="A26" s="17"/>
      <c r="B26" s="15" t="s">
        <v>159</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160</v>
      </c>
      <c r="B27" s="55" t="s">
        <v>161</v>
      </c>
      <c r="C27" s="31" t="s">
        <v>162</v>
      </c>
      <c r="D27" s="31" t="s">
        <v>163</v>
      </c>
      <c r="E27" s="31" t="s">
        <v>164</v>
      </c>
      <c r="F27" s="31" t="s">
        <v>165</v>
      </c>
      <c r="G27" s="31" t="s">
        <v>64</v>
      </c>
      <c r="H27" s="55" t="s">
        <v>166</v>
      </c>
      <c r="I27" s="55" t="s">
        <v>52</v>
      </c>
      <c r="J27" s="56">
        <v>0.87</v>
      </c>
      <c r="K27" s="57" t="s">
        <v>167</v>
      </c>
      <c r="L27" s="32" t="s">
        <v>113</v>
      </c>
      <c r="M27" s="58">
        <v>0</v>
      </c>
      <c r="N27" s="58">
        <v>1</v>
      </c>
      <c r="O27" s="58">
        <v>0</v>
      </c>
      <c r="P27" s="58">
        <v>1</v>
      </c>
      <c r="Q27" s="58">
        <f>SUM(M27:P27)</f>
        <v>2</v>
      </c>
      <c r="R27" s="55" t="s">
        <v>168</v>
      </c>
      <c r="S27" s="55" t="s">
        <v>169</v>
      </c>
      <c r="T27" s="31" t="s">
        <v>58</v>
      </c>
      <c r="U27" s="31" t="s">
        <v>170</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171</v>
      </c>
      <c r="B28" s="55" t="s">
        <v>172</v>
      </c>
      <c r="C28" s="31" t="s">
        <v>62</v>
      </c>
      <c r="D28" s="31" t="s">
        <v>173</v>
      </c>
      <c r="E28" s="31" t="s">
        <v>174</v>
      </c>
      <c r="F28" s="31" t="s">
        <v>175</v>
      </c>
      <c r="G28" s="31" t="s">
        <v>64</v>
      </c>
      <c r="H28" s="55" t="s">
        <v>176</v>
      </c>
      <c r="I28" s="55" t="s">
        <v>52</v>
      </c>
      <c r="J28" s="59">
        <v>1</v>
      </c>
      <c r="K28" s="55" t="s">
        <v>177</v>
      </c>
      <c r="L28" s="32" t="s">
        <v>98</v>
      </c>
      <c r="M28" s="59">
        <v>1</v>
      </c>
      <c r="N28" s="59">
        <v>1</v>
      </c>
      <c r="O28" s="59">
        <v>1</v>
      </c>
      <c r="P28" s="59">
        <v>1</v>
      </c>
      <c r="Q28" s="59">
        <f>AVERAGE(M28:P28)</f>
        <v>1</v>
      </c>
      <c r="R28" s="55" t="s">
        <v>178</v>
      </c>
      <c r="S28" s="55" t="s">
        <v>179</v>
      </c>
      <c r="T28" s="31" t="s">
        <v>58</v>
      </c>
      <c r="U28" s="31" t="s">
        <v>180</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181</v>
      </c>
      <c r="B29" s="60" t="s">
        <v>182</v>
      </c>
      <c r="C29" s="31" t="s">
        <v>162</v>
      </c>
      <c r="D29" s="31" t="s">
        <v>163</v>
      </c>
      <c r="E29" s="31" t="s">
        <v>183</v>
      </c>
      <c r="F29" s="31" t="s">
        <v>184</v>
      </c>
      <c r="G29" s="31" t="s">
        <v>64</v>
      </c>
      <c r="H29" s="55" t="s">
        <v>185</v>
      </c>
      <c r="I29" s="57" t="s">
        <v>52</v>
      </c>
      <c r="J29" s="61" t="s">
        <v>186</v>
      </c>
      <c r="K29" s="55" t="s">
        <v>187</v>
      </c>
      <c r="L29" s="32" t="s">
        <v>113</v>
      </c>
      <c r="M29" s="59">
        <v>1</v>
      </c>
      <c r="N29" s="59">
        <v>0</v>
      </c>
      <c r="O29" s="59">
        <v>0</v>
      </c>
      <c r="P29" s="59">
        <v>0</v>
      </c>
      <c r="Q29" s="62">
        <f>SUM(M29:P29)</f>
        <v>1</v>
      </c>
      <c r="R29" s="55" t="s">
        <v>188</v>
      </c>
      <c r="S29" s="55" t="s">
        <v>189</v>
      </c>
      <c r="T29" s="31" t="s">
        <v>58</v>
      </c>
      <c r="U29" s="31" t="s">
        <v>190</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191</v>
      </c>
      <c r="B30" s="60" t="s">
        <v>192</v>
      </c>
      <c r="C30" s="31" t="s">
        <v>162</v>
      </c>
      <c r="D30" s="31" t="s">
        <v>163</v>
      </c>
      <c r="E30" s="31" t="s">
        <v>183</v>
      </c>
      <c r="F30" s="31" t="s">
        <v>184</v>
      </c>
      <c r="G30" s="31" t="s">
        <v>64</v>
      </c>
      <c r="H30" s="55" t="s">
        <v>193</v>
      </c>
      <c r="I30" s="57" t="s">
        <v>52</v>
      </c>
      <c r="J30" s="61" t="s">
        <v>194</v>
      </c>
      <c r="K30" s="55" t="s">
        <v>195</v>
      </c>
      <c r="L30" s="32" t="s">
        <v>98</v>
      </c>
      <c r="M30" s="59">
        <v>1</v>
      </c>
      <c r="N30" s="59">
        <v>1</v>
      </c>
      <c r="O30" s="59">
        <v>1</v>
      </c>
      <c r="P30" s="59">
        <v>1</v>
      </c>
      <c r="Q30" s="59">
        <f>AVERAGE(M30:P30)</f>
        <v>1</v>
      </c>
      <c r="R30" s="55" t="s">
        <v>188</v>
      </c>
      <c r="S30" s="55" t="s">
        <v>189</v>
      </c>
      <c r="T30" s="31" t="s">
        <v>58</v>
      </c>
      <c r="U30" s="31" t="s">
        <v>190</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196</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197</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198</v>
      </c>
      <c r="B1" s="134"/>
    </row>
    <row r="2" spans="1:2" ht="21">
      <c r="A2" s="52" t="s">
        <v>199</v>
      </c>
      <c r="B2" s="52" t="s">
        <v>200</v>
      </c>
    </row>
    <row r="3" spans="1:2">
      <c r="A3" s="53" t="s">
        <v>201</v>
      </c>
      <c r="B3" s="54" t="s">
        <v>202</v>
      </c>
    </row>
    <row r="4" spans="1:2" ht="45">
      <c r="A4" s="53" t="s">
        <v>203</v>
      </c>
      <c r="B4" s="54" t="s">
        <v>204</v>
      </c>
    </row>
    <row r="5" spans="1:2" ht="45">
      <c r="A5" s="53" t="s">
        <v>205</v>
      </c>
      <c r="B5" s="54" t="s">
        <v>206</v>
      </c>
    </row>
    <row r="6" spans="1:2" ht="30">
      <c r="A6" s="53" t="s">
        <v>207</v>
      </c>
      <c r="B6" s="54" t="s">
        <v>208</v>
      </c>
    </row>
    <row r="7" spans="1:2" ht="30">
      <c r="A7" s="53" t="s">
        <v>209</v>
      </c>
      <c r="B7" s="54" t="s">
        <v>208</v>
      </c>
    </row>
    <row r="8" spans="1:2" ht="150">
      <c r="A8" s="53" t="s">
        <v>210</v>
      </c>
      <c r="B8" s="54" t="s">
        <v>211</v>
      </c>
    </row>
    <row r="9" spans="1:2" ht="30">
      <c r="A9" s="53" t="s">
        <v>212</v>
      </c>
      <c r="B9" s="54" t="s">
        <v>213</v>
      </c>
    </row>
    <row r="10" spans="1:2" ht="30">
      <c r="A10" s="53" t="s">
        <v>214</v>
      </c>
      <c r="B10" s="54" t="s">
        <v>215</v>
      </c>
    </row>
    <row r="11" spans="1:2" ht="75">
      <c r="A11" s="53" t="s">
        <v>216</v>
      </c>
      <c r="B11" s="54" t="s">
        <v>217</v>
      </c>
    </row>
    <row r="12" spans="1:2" ht="30">
      <c r="A12" s="53" t="s">
        <v>218</v>
      </c>
      <c r="B12" s="54" t="s">
        <v>219</v>
      </c>
    </row>
    <row r="13" spans="1:2" ht="300">
      <c r="A13" s="53" t="s">
        <v>220</v>
      </c>
      <c r="B13" s="54" t="s">
        <v>221</v>
      </c>
    </row>
    <row r="14" spans="1:2" ht="30">
      <c r="A14" s="53" t="s">
        <v>222</v>
      </c>
      <c r="B14" s="54" t="s">
        <v>223</v>
      </c>
    </row>
    <row r="15" spans="1:2" ht="30">
      <c r="A15" s="53" t="s">
        <v>224</v>
      </c>
      <c r="B15" s="54" t="s">
        <v>225</v>
      </c>
    </row>
    <row r="16" spans="1:2" ht="45">
      <c r="A16" s="53" t="s">
        <v>226</v>
      </c>
      <c r="B16" s="54" t="s">
        <v>227</v>
      </c>
    </row>
    <row r="17" spans="1:2" ht="30">
      <c r="A17" s="53" t="s">
        <v>228</v>
      </c>
      <c r="B17" s="54" t="s">
        <v>229</v>
      </c>
    </row>
    <row r="18" spans="1:2" ht="30">
      <c r="A18" s="53" t="s">
        <v>230</v>
      </c>
      <c r="B18" s="54" t="s">
        <v>231</v>
      </c>
    </row>
    <row r="19" spans="1:2" ht="60">
      <c r="A19" s="53" t="s">
        <v>232</v>
      </c>
      <c r="B19" s="54" t="s">
        <v>233</v>
      </c>
    </row>
    <row r="20" spans="1:2" ht="45">
      <c r="A20" s="53" t="s">
        <v>234</v>
      </c>
      <c r="B20" s="54" t="s">
        <v>235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236</v>
      </c>
      <c r="B1" s="29" t="s">
        <v>237</v>
      </c>
      <c r="C1" s="29" t="s">
        <v>238</v>
      </c>
      <c r="D1" s="29" t="s">
        <v>239</v>
      </c>
      <c r="E1" s="29" t="s">
        <v>12</v>
      </c>
      <c r="F1" s="29" t="s">
        <v>25</v>
      </c>
      <c r="G1" s="29" t="s">
        <v>30</v>
      </c>
      <c r="H1" s="29" t="s">
        <v>2</v>
      </c>
    </row>
    <row r="2" spans="1:8">
      <c r="A2" t="s">
        <v>240</v>
      </c>
      <c r="B2" t="s">
        <v>241</v>
      </c>
      <c r="C2" t="s">
        <v>242</v>
      </c>
      <c r="D2" s="50" t="s">
        <v>243</v>
      </c>
      <c r="E2" s="10" t="s">
        <v>244</v>
      </c>
      <c r="F2" t="s">
        <v>64</v>
      </c>
      <c r="G2" t="s">
        <v>113</v>
      </c>
      <c r="H2" t="s">
        <v>245</v>
      </c>
    </row>
    <row r="3" spans="1:8">
      <c r="A3" t="s">
        <v>170</v>
      </c>
      <c r="B3" t="s">
        <v>246</v>
      </c>
      <c r="C3" t="s">
        <v>47</v>
      </c>
      <c r="D3" s="50" t="s">
        <v>247</v>
      </c>
      <c r="E3" s="10" t="s">
        <v>175</v>
      </c>
      <c r="F3" t="s">
        <v>248</v>
      </c>
      <c r="G3" t="s">
        <v>98</v>
      </c>
      <c r="H3" t="s">
        <v>3</v>
      </c>
    </row>
    <row r="4" spans="1:8">
      <c r="A4" t="s">
        <v>180</v>
      </c>
      <c r="B4" t="s">
        <v>162</v>
      </c>
      <c r="C4" t="s">
        <v>163</v>
      </c>
      <c r="D4" s="50" t="s">
        <v>48</v>
      </c>
      <c r="E4" s="10" t="s">
        <v>249</v>
      </c>
      <c r="F4" t="s">
        <v>50</v>
      </c>
      <c r="G4" t="s">
        <v>55</v>
      </c>
      <c r="H4" t="s">
        <v>250</v>
      </c>
    </row>
    <row r="5" spans="1:8">
      <c r="A5" t="s">
        <v>251</v>
      </c>
      <c r="B5" t="s">
        <v>46</v>
      </c>
      <c r="C5" t="s">
        <v>252</v>
      </c>
      <c r="D5" s="50" t="s">
        <v>63</v>
      </c>
      <c r="E5" s="10" t="s">
        <v>253</v>
      </c>
      <c r="G5" t="s">
        <v>254</v>
      </c>
      <c r="H5" t="s">
        <v>255</v>
      </c>
    </row>
    <row r="6" spans="1:8">
      <c r="A6" t="s">
        <v>256</v>
      </c>
      <c r="B6" t="s">
        <v>62</v>
      </c>
      <c r="C6" t="s">
        <v>173</v>
      </c>
      <c r="D6" s="50" t="s">
        <v>77</v>
      </c>
      <c r="E6" s="10" t="s">
        <v>257</v>
      </c>
      <c r="H6" t="s">
        <v>258</v>
      </c>
    </row>
    <row r="7" spans="1:8">
      <c r="A7" t="s">
        <v>259</v>
      </c>
      <c r="B7" t="s">
        <v>133</v>
      </c>
      <c r="C7" t="s">
        <v>260</v>
      </c>
      <c r="D7" s="50" t="s">
        <v>261</v>
      </c>
      <c r="E7" s="10" t="s">
        <v>262</v>
      </c>
      <c r="H7" t="s">
        <v>263</v>
      </c>
    </row>
    <row r="8" spans="1:8" ht="30">
      <c r="A8" t="s">
        <v>264</v>
      </c>
      <c r="B8" t="s">
        <v>265</v>
      </c>
      <c r="C8" t="s">
        <v>266</v>
      </c>
      <c r="D8" s="50" t="s">
        <v>267</v>
      </c>
      <c r="E8" s="10" t="s">
        <v>268</v>
      </c>
      <c r="H8" t="s">
        <v>269</v>
      </c>
    </row>
    <row r="9" spans="1:8">
      <c r="A9" t="s">
        <v>270</v>
      </c>
      <c r="B9" t="s">
        <v>271</v>
      </c>
      <c r="C9" s="50" t="s">
        <v>108</v>
      </c>
      <c r="D9" s="50" t="s">
        <v>272</v>
      </c>
      <c r="E9" s="10" t="s">
        <v>273</v>
      </c>
      <c r="H9" t="s">
        <v>274</v>
      </c>
    </row>
    <row r="10" spans="1:8">
      <c r="A10" t="s">
        <v>275</v>
      </c>
      <c r="B10" t="s">
        <v>276</v>
      </c>
      <c r="D10" s="50" t="s">
        <v>277</v>
      </c>
      <c r="E10" s="10" t="s">
        <v>278</v>
      </c>
      <c r="H10" t="s">
        <v>279</v>
      </c>
    </row>
    <row r="11" spans="1:8">
      <c r="A11" t="s">
        <v>59</v>
      </c>
      <c r="D11" s="50" t="s">
        <v>280</v>
      </c>
      <c r="E11" s="10" t="s">
        <v>78</v>
      </c>
      <c r="H11" t="s">
        <v>281</v>
      </c>
    </row>
    <row r="12" spans="1:8">
      <c r="A12" t="s">
        <v>116</v>
      </c>
      <c r="D12" s="50" t="s">
        <v>282</v>
      </c>
      <c r="E12" s="10" t="s">
        <v>283</v>
      </c>
      <c r="H12" t="s">
        <v>284</v>
      </c>
    </row>
    <row r="13" spans="1:8">
      <c r="A13" t="s">
        <v>285</v>
      </c>
      <c r="D13" s="50" t="s">
        <v>286</v>
      </c>
      <c r="E13" s="10" t="s">
        <v>287</v>
      </c>
      <c r="H13" t="s">
        <v>288</v>
      </c>
    </row>
    <row r="14" spans="1:8">
      <c r="A14" t="s">
        <v>289</v>
      </c>
      <c r="D14" s="50" t="s">
        <v>183</v>
      </c>
      <c r="E14" s="10" t="s">
        <v>290</v>
      </c>
      <c r="F14" s="10"/>
      <c r="H14" t="s">
        <v>291</v>
      </c>
    </row>
    <row r="15" spans="1:8">
      <c r="A15" t="s">
        <v>292</v>
      </c>
      <c r="D15" s="50" t="s">
        <v>164</v>
      </c>
      <c r="E15" s="10" t="s">
        <v>49</v>
      </c>
      <c r="F15" s="10"/>
      <c r="H15" t="s">
        <v>293</v>
      </c>
    </row>
    <row r="16" spans="1:8">
      <c r="A16" t="s">
        <v>294</v>
      </c>
      <c r="D16" s="50" t="s">
        <v>295</v>
      </c>
      <c r="E16" s="10" t="s">
        <v>109</v>
      </c>
      <c r="F16" s="10"/>
      <c r="H16" t="s">
        <v>296</v>
      </c>
    </row>
    <row r="17" spans="1:8">
      <c r="A17" t="s">
        <v>297</v>
      </c>
      <c r="D17" s="50" t="s">
        <v>298</v>
      </c>
      <c r="E17" s="10" t="s">
        <v>165</v>
      </c>
      <c r="F17" s="10"/>
      <c r="H17" t="s">
        <v>299</v>
      </c>
    </row>
    <row r="18" spans="1:8">
      <c r="A18" t="s">
        <v>300</v>
      </c>
      <c r="D18" s="50" t="s">
        <v>174</v>
      </c>
      <c r="E18" s="10" t="s">
        <v>301</v>
      </c>
      <c r="F18" s="10"/>
      <c r="H18" t="s">
        <v>302</v>
      </c>
    </row>
    <row r="19" spans="1:8">
      <c r="A19" t="s">
        <v>303</v>
      </c>
      <c r="D19" s="50" t="s">
        <v>304</v>
      </c>
      <c r="E19" s="10" t="s">
        <v>305</v>
      </c>
      <c r="F19" s="10"/>
      <c r="H19" t="s">
        <v>306</v>
      </c>
    </row>
    <row r="20" spans="1:8">
      <c r="A20" t="s">
        <v>190</v>
      </c>
      <c r="D20" s="50" t="s">
        <v>307</v>
      </c>
      <c r="E20" s="10" t="s">
        <v>184</v>
      </c>
      <c r="F20" s="10"/>
      <c r="H20" t="s">
        <v>308</v>
      </c>
    </row>
    <row r="21" spans="1:8">
      <c r="A21" t="s">
        <v>309</v>
      </c>
      <c r="C21" s="50"/>
      <c r="D21" s="50" t="s">
        <v>310</v>
      </c>
      <c r="E21" s="10"/>
      <c r="F21" s="10"/>
      <c r="H21" t="s">
        <v>311</v>
      </c>
    </row>
    <row r="22" spans="1:8">
      <c r="A22" t="s">
        <v>312</v>
      </c>
      <c r="D22" s="50" t="s">
        <v>108</v>
      </c>
    </row>
    <row r="23" spans="1:8">
      <c r="A23" t="s">
        <v>313</v>
      </c>
    </row>
    <row r="24" spans="1:8">
      <c r="A24" t="s">
        <v>314</v>
      </c>
    </row>
    <row r="25" spans="1:8">
      <c r="A25" t="s">
        <v>315</v>
      </c>
    </row>
    <row r="26" spans="1:8">
      <c r="A26" t="s">
        <v>316</v>
      </c>
    </row>
    <row r="27" spans="1:8">
      <c r="A27" t="s">
        <v>58</v>
      </c>
    </row>
    <row r="28" spans="1:8">
      <c r="A28" t="s">
        <v>317</v>
      </c>
    </row>
    <row r="29" spans="1:8">
      <c r="A29" t="s">
        <v>318</v>
      </c>
    </row>
    <row r="30" spans="1:8">
      <c r="A30" t="s">
        <v>319</v>
      </c>
    </row>
    <row r="31" spans="1:8">
      <c r="A31" t="s">
        <v>320</v>
      </c>
    </row>
    <row r="32" spans="1:8">
      <c r="A32" t="s">
        <v>321</v>
      </c>
    </row>
    <row r="33" spans="1:1">
      <c r="A33" t="s">
        <v>322</v>
      </c>
    </row>
    <row r="34" spans="1:1">
      <c r="A34" t="s">
        <v>323</v>
      </c>
    </row>
    <row r="35" spans="1:1">
      <c r="A35" t="s">
        <v>324</v>
      </c>
    </row>
    <row r="36" spans="1:1">
      <c r="A36" t="s">
        <v>325</v>
      </c>
    </row>
    <row r="37" spans="1:1">
      <c r="A37" t="s">
        <v>326</v>
      </c>
    </row>
    <row r="38" spans="1:1">
      <c r="A38" t="s">
        <v>327</v>
      </c>
    </row>
    <row r="39" spans="1:1">
      <c r="A39" t="s">
        <v>328</v>
      </c>
    </row>
    <row r="40" spans="1:1">
      <c r="A40" t="s">
        <v>329</v>
      </c>
    </row>
    <row r="41" spans="1:1">
      <c r="A41" t="s">
        <v>330</v>
      </c>
    </row>
    <row r="42" spans="1:1">
      <c r="A42" t="s">
        <v>331</v>
      </c>
    </row>
    <row r="43" spans="1:1">
      <c r="A43" t="s">
        <v>332</v>
      </c>
    </row>
    <row r="44" spans="1:1">
      <c r="A44" t="s">
        <v>333</v>
      </c>
    </row>
    <row r="45" spans="1:1">
      <c r="A45" t="s">
        <v>334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0D3418C5-335A-4B7A-A0D6-C629EFD8A1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2026-01-30T18:54:47Z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