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D:\USUARIOS\Diego Buelvas\Desktop\VERSIONES PUBLICACION APROBADA\PPGG NC\"/>
    </mc:Choice>
  </mc:AlternateContent>
  <xr:revisionPtr revIDLastSave="3" documentId="13_ncr:1_{38CEA5A2-4E68-4EFE-9504-CE8FF2B47D2D}" xr6:coauthVersionLast="47" xr6:coauthVersionMax="47" xr10:uidLastSave="{77A9D9CF-26A1-420C-99FE-1B1D5610C70D}"/>
  <bookViews>
    <workbookView xWindow="-120" yWindow="-120" windowWidth="20730" windowHeight="11040" xr2:uid="{00000000-000D-0000-FFFF-FFFF00000000}"/>
  </bookViews>
  <sheets>
    <sheet name="PG NC" sheetId="1" r:id="rId1"/>
    <sheet name="Instrucciones" sheetId="3" r:id="rId2"/>
    <sheet name="Listas" sheetId="2" state="hidden" r:id="rId3"/>
  </sheets>
  <definedNames>
    <definedName name="_xlnm._FilterDatabase" localSheetId="0" hidden="1">'PG NC'!$G$11:$G$12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 i="1" l="1"/>
  <c r="AS12" i="1" s="1"/>
  <c r="T11" i="1"/>
  <c r="AS11" i="1" s="1"/>
  <c r="AT17" i="1"/>
  <c r="AN17" i="1"/>
  <c r="AP17" i="1" s="1"/>
  <c r="AI17" i="1"/>
  <c r="AK17" i="1" s="1"/>
  <c r="AD17" i="1"/>
  <c r="AF17" i="1" s="1"/>
  <c r="Y17" i="1"/>
  <c r="AA17" i="1" s="1"/>
  <c r="AT16" i="1"/>
  <c r="AN16" i="1"/>
  <c r="AP16" i="1" s="1"/>
  <c r="AI16" i="1"/>
  <c r="AK16" i="1" s="1"/>
  <c r="AD16" i="1"/>
  <c r="AF16" i="1" s="1"/>
  <c r="Y16" i="1"/>
  <c r="AA16" i="1" s="1"/>
  <c r="AT15" i="1"/>
  <c r="AN15" i="1"/>
  <c r="AP15" i="1" s="1"/>
  <c r="AI15" i="1"/>
  <c r="AK15" i="1" s="1"/>
  <c r="AD15" i="1"/>
  <c r="AF15" i="1" s="1"/>
  <c r="Y15" i="1"/>
  <c r="AA15" i="1" s="1"/>
  <c r="AT14" i="1"/>
  <c r="AN14" i="1"/>
  <c r="AP14" i="1" s="1"/>
  <c r="AI14" i="1"/>
  <c r="AK14" i="1" s="1"/>
  <c r="AD14" i="1"/>
  <c r="AF14" i="1" s="1"/>
  <c r="Y14" i="1"/>
  <c r="AA14" i="1" s="1"/>
  <c r="T17" i="1"/>
  <c r="AS17" i="1" s="1"/>
  <c r="T16" i="1"/>
  <c r="AS16" i="1" s="1"/>
  <c r="T15" i="1"/>
  <c r="AS15" i="1" s="1"/>
  <c r="T14" i="1"/>
  <c r="AS14" i="1" s="1"/>
  <c r="AN12" i="1"/>
  <c r="AN11" i="1"/>
  <c r="AP11" i="1" s="1"/>
  <c r="AI12" i="1"/>
  <c r="AK12" i="1" s="1"/>
  <c r="AI11" i="1"/>
  <c r="AK11" i="1" s="1"/>
  <c r="AK13" i="1" s="1"/>
  <c r="AD12" i="1"/>
  <c r="AF12" i="1" s="1"/>
  <c r="AD11" i="1"/>
  <c r="AF11" i="1" s="1"/>
  <c r="AF13" i="1" s="1"/>
  <c r="Y12" i="1"/>
  <c r="AA12" i="1" s="1"/>
  <c r="Y11" i="1"/>
  <c r="AA11" i="1" s="1"/>
  <c r="AT12" i="1"/>
  <c r="AP12" i="1"/>
  <c r="AT11" i="1"/>
  <c r="AP13" i="1" l="1"/>
  <c r="AP18" i="1"/>
  <c r="AP19" i="1" s="1"/>
  <c r="AK18" i="1"/>
  <c r="AK19" i="1" s="1"/>
  <c r="AF18" i="1"/>
  <c r="AF19" i="1" s="1"/>
  <c r="AA18" i="1"/>
  <c r="AA13" i="1"/>
  <c r="AA19" i="1" s="1"/>
  <c r="AU17" i="1"/>
  <c r="AU16" i="1"/>
  <c r="AU15" i="1"/>
  <c r="AU14" i="1"/>
  <c r="AU18" i="1" s="1"/>
  <c r="AU12" i="1"/>
  <c r="AU11" i="1"/>
  <c r="AU13" i="1" s="1"/>
  <c r="AU19" i="1" l="1"/>
</calcChain>
</file>

<file path=xl/sharedStrings.xml><?xml version="1.0" encoding="utf-8"?>
<sst xmlns="http://schemas.openxmlformats.org/spreadsheetml/2006/main" count="380" uniqueCount="277">
  <si>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</si>
  <si>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</si>
  <si>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</si>
  <si>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Gerencia del Talento Humano</t>
  </si>
  <si>
    <t>CONTROL DE CAMBIOS</t>
  </si>
  <si>
    <t>VERSIÓN</t>
  </si>
  <si>
    <t>FECHA</t>
  </si>
  <si>
    <t>DESCRIPCIÓN</t>
  </si>
  <si>
    <t>DEPENDENCIAS ASOCIADAS</t>
  </si>
  <si>
    <t>Dirección de Gestión del Talento Humano</t>
  </si>
  <si>
    <t>Publicación del plan de gestión aprobado CIGD. Caso HOLA: 23200.</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</si>
  <si>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</si>
  <si>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</si>
  <si>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</si>
  <si>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</si>
  <si>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</si>
  <si>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</si>
  <si>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</si>
  <si>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</si>
  <si>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</si>
  <si>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</si>
  <si>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</si>
  <si>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</si>
  <si>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</si>
  <si>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</si>
  <si>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</si>
  <si>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</si>
  <si>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</si>
  <si>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</si>
  <si>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</si>
  <si>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</si>
  <si>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</si>
  <si>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</si>
  <si>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</si>
  <si>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</si>
  <si>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</si>
  <si>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</si>
  <si>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</si>
  <si>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</si>
  <si>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</si>
  <si>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</si>
  <si>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</si>
  <si>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</si>
  <si>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</si>
  <si>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</si>
  <si>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</si>
  <si>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</si>
  <si>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</si>
  <si>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</si>
  <si>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</si>
  <si>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</si>
  <si>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</si>
  <si>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Fortalecer en 20 Alcaldías Locales el clima y cultura organizacional dentro de la Estrategia de la Magia del Servicio.</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</si>
  <si>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</si>
  <si>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</si>
  <si>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</si>
  <si>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</si>
  <si>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 xml:space="preserve">PEI - Fortalecer la articulación de la administración pública central y local para una gestión local y policiva más efectiva y transparente. </t>
  </si>
  <si>
    <t>1. Talento Humano</t>
  </si>
  <si>
    <t>Política 1.1. Gestión Estratégica del Talento Humano</t>
  </si>
  <si>
    <t>Eficacia</t>
  </si>
  <si>
    <t>Alcaldías Locales Fortalecidas</t>
  </si>
  <si>
    <t>Alcaldía Local</t>
  </si>
  <si>
    <t>N.A.</t>
  </si>
  <si>
    <t>(Alcaldías Locales Fortalecidas/ Totalidad de Alcaldías Locales)*100</t>
  </si>
  <si>
    <t>Suma</t>
  </si>
  <si>
    <t>Informe de la ejecución de la actividad.</t>
  </si>
  <si>
    <t>Soportes de la ejecución de las actividades</t>
  </si>
  <si>
    <t>DGTH - Dirección de Gestión del Talento Humano</t>
  </si>
  <si>
    <t>MT2</t>
  </si>
  <si>
    <t>Realizar cuatro (4) seguimientos a la gestión de las declaraciones de conflictos de intereses generadas por las y los servidores en SIDEAP.</t>
  </si>
  <si>
    <t>5.32. Gobierno abierto, íntegro, transparente y corresponsable  </t>
  </si>
  <si>
    <t>Ejecutar 12 acciones que garanticen atención a la ciudadanía transparencia anticorrupción y acceso a la información en el marco de las políticas públicas existentes.  </t>
  </si>
  <si>
    <t xml:space="preserve">PEI - Promover la transparencia, la integridad y la participación en la gestión pública, para mejorar la gobernabilidad democrática distrital y local. </t>
  </si>
  <si>
    <t>Política 1.2. Integridad</t>
  </si>
  <si>
    <t>Seguimientos a las declaraciones de conflictos de intereses</t>
  </si>
  <si>
    <t>Seguimientos</t>
  </si>
  <si>
    <t>Número de seguimientos realizados</t>
  </si>
  <si>
    <t>Informe con el seguimiento realizado</t>
  </si>
  <si>
    <t>Documento Word</t>
  </si>
  <si>
    <t>Subtotal Metas Técnicas (80%)</t>
  </si>
  <si>
    <t>MTS1</t>
  </si>
  <si>
    <t>Obtener un (1) sello "Gobierno Sostenible"  por el cumplimiento de los criterios establecidos por la Oficina Asesora de Planeación en el marco del Sistema de Gestión Ambiental y Energético</t>
  </si>
  <si>
    <t>PEI - Propiciar la revolución del servicio con criterios de calidad, calidez, eficacia, oportunidad, sostenibilidad y transformación digital.</t>
  </si>
  <si>
    <t>3. Gestión con Valores para Resultados</t>
  </si>
  <si>
    <t>Política 3.9. Gestión Ambiental</t>
  </si>
  <si>
    <t>Sello "Gobierno Sostenible"</t>
  </si>
  <si>
    <t>Sello</t>
  </si>
  <si>
    <t>No. de criterios cumplidos /No. cumplidos establecidos</t>
  </si>
  <si>
    <t xml:space="preserve">Un sello </t>
  </si>
  <si>
    <t xml:space="preserve">Herramienta caificación criterios </t>
  </si>
  <si>
    <t>OAP - Oficina Asesora de Planeación</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</si>
  <si>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</si>
  <si>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</si>
  <si>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</si>
  <si>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</si>
  <si>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</si>
  <si>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</si>
  <si>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</si>
  <si>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</si>
  <si>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</si>
  <si>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</si>
  <si>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</si>
  <si>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</si>
  <si>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</si>
  <si>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</si>
  <si>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</si>
  <si>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</si>
  <si>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</si>
  <si>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</si>
  <si>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</si>
  <si>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</si>
  <si>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</si>
  <si>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</si>
  <si>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</si>
  <si>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</si>
  <si>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</si>
  <si>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Constante</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</si>
  <si>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</si>
  <si>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</si>
  <si>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</si>
  <si>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</si>
  <si>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</si>
  <si>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</si>
  <si>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</si>
  <si>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</si>
  <si>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</si>
  <si>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</si>
  <si>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</si>
  <si>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</si>
  <si>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</si>
  <si>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</si>
  <si>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</si>
  <si>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</si>
  <si>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</si>
  <si>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</si>
  <si>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</si>
  <si>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</si>
  <si>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</si>
  <si>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</si>
  <si>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</si>
  <si>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</si>
  <si>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</si>
  <si>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</si>
  <si>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</si>
  <si>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</si>
  <si>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</si>
  <si>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</si>
  <si>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</si>
  <si>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</si>
  <si>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</si>
  <si>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</si>
  <si>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</si>
  <si>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</si>
  <si>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</si>
  <si>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</si>
  <si>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</si>
  <si>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</si>
  <si>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</si>
  <si>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</si>
  <si>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</si>
  <si>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</si>
  <si>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</si>
  <si>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</si>
  <si>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</si>
  <si>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</si>
  <si>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</si>
  <si>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</si>
  <si>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</si>
  <si>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</si>
  <si>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</si>
  <si>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</si>
  <si>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</si>
  <si>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</si>
  <si>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</si>
  <si>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</si>
  <si>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</si>
  <si>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</si>
  <si>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</si>
  <si>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</si>
  <si>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</si>
  <si>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</si>
  <si>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</si>
  <si>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</si>
  <si>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</si>
  <si>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</si>
  <si>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</si>
  <si>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</si>
  <si>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</si>
  <si>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</si>
  <si>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</si>
  <si>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</si>
  <si>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</si>
  <si>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</si>
  <si>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</si>
  <si>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</si>
  <si>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</si>
  <si>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</si>
  <si>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</si>
  <si>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</si>
  <si>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</si>
  <si>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</si>
  <si>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</si>
  <si>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</si>
  <si>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</si>
  <si>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</si>
  <si>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</si>
  <si>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5. Información y Comunicación</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</si>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</sst>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5">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font>
    <font>
      <sz val="11"/>
      <name val="Calibri Light"/>
      <family val="2"/>
      <scheme val="major"/>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29">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1" fontId="1" fillId="0" borderId="1" xfId="6" applyNumberFormat="1" applyFont="1" applyBorder="1" applyAlignment="1">
      <alignment horizontal="right" vertical="center" wrapText="1"/>
    </xf>
    <xf numFmtId="1" fontId="2"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4"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10" fontId="5" fillId="7" borderId="1" xfId="1" applyNumberFormat="1" applyFont="1" applyFill="1" applyBorder="1" applyAlignment="1">
      <alignment horizontal="center" wrapText="1"/>
    </xf>
    <xf numFmtId="0" fontId="23" fillId="0" borderId="1" xfId="0" applyFont="1" applyBorder="1" applyAlignment="1">
      <alignment horizontal="right" vertical="center" wrapText="1"/>
    </xf>
    <xf numFmtId="1" fontId="1" fillId="0" borderId="1" xfId="1" applyNumberFormat="1" applyFont="1" applyFill="1" applyBorder="1" applyAlignment="1">
      <alignment horizontal="right" vertical="center" wrapText="1"/>
    </xf>
    <xf numFmtId="9" fontId="11" fillId="0" borderId="1" xfId="1" applyFont="1" applyBorder="1" applyAlignment="1">
      <alignment horizontal="right" vertical="center" wrapText="1"/>
    </xf>
    <xf numFmtId="1" fontId="2" fillId="0" borderId="1" xfId="1" applyNumberFormat="1" applyFont="1" applyBorder="1" applyAlignment="1">
      <alignment horizontal="right" vertical="center" wrapText="1"/>
    </xf>
    <xf numFmtId="14" fontId="1" fillId="4" borderId="1"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19"/>
  <sheetViews>
    <sheetView tabSelected="1" topLeftCell="F1" zoomScaleNormal="100" workbookViewId="0">
      <selection activeCell="G6" sqref="G6"/>
    </sheetView>
  </sheetViews>
  <sheetFormatPr defaultColWidth="10.85546875" defaultRowHeight="1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customWidth="1"/>
    <col min="33" max="33" width="42.85546875" style="1" customWidth="1"/>
    <col min="34" max="34" width="28.5703125" style="1" customWidth="1"/>
    <col min="35" max="37" width="14.28515625" style="1" customWidth="1"/>
    <col min="38" max="38" width="42.85546875" style="1" customWidth="1"/>
    <col min="39" max="39" width="28.5703125" style="1" customWidth="1"/>
    <col min="40" max="42" width="14.28515625" style="1" customWidth="1"/>
    <col min="43" max="43" width="42.85546875" style="1" customWidth="1"/>
    <col min="44" max="44" width="28.5703125" style="1" customWidth="1"/>
    <col min="45" max="47" width="14.28515625" style="1" customWidth="1"/>
    <col min="48" max="49" width="16.5703125" style="1" customWidth="1"/>
    <col min="50" max="50" width="39.42578125" style="1" customWidth="1"/>
    <col min="51" max="16384" width="10.85546875" style="1"/>
  </cols>
  <sheetData>
    <row r="1" spans="1:47" s="8" customFormat="1" ht="61.5" customHeight="1">
      <c r="A1" s="89" t="s">
        <v>0</v>
      </c>
      <c r="B1" s="90"/>
      <c r="C1" s="90"/>
      <c r="D1" s="90"/>
      <c r="E1" s="90"/>
      <c r="F1" s="90"/>
      <c r="G1" s="90"/>
      <c r="H1" s="91"/>
      <c r="I1" s="16" t="s">
        <v>1</v>
      </c>
    </row>
    <row r="2" spans="1:47" s="10" customFormat="1">
      <c r="A2" s="18"/>
      <c r="B2" s="19"/>
      <c r="C2" s="19"/>
      <c r="D2" s="19"/>
      <c r="E2" s="17"/>
      <c r="F2" s="17"/>
      <c r="G2" s="17"/>
      <c r="H2" s="17"/>
      <c r="I2" s="17"/>
      <c r="J2" s="17"/>
      <c r="K2" s="17"/>
      <c r="L2" s="17"/>
      <c r="M2" s="17"/>
      <c r="N2" s="17"/>
      <c r="O2" s="17"/>
      <c r="P2" s="17"/>
      <c r="Q2" s="9"/>
      <c r="R2" s="9"/>
      <c r="S2" s="9"/>
      <c r="T2" s="9"/>
    </row>
    <row r="3" spans="1:47" s="8" customFormat="1" ht="15" customHeight="1">
      <c r="A3" s="87" t="s">
        <v>2</v>
      </c>
      <c r="B3" s="87"/>
      <c r="C3" s="88" t="s">
        <v>3</v>
      </c>
      <c r="D3" s="88"/>
      <c r="F3" s="79" t="s">
        <v>4</v>
      </c>
      <c r="G3" s="80"/>
      <c r="H3" s="80"/>
      <c r="I3" s="81"/>
    </row>
    <row r="4" spans="1:47" s="8" customFormat="1" ht="15" customHeight="1">
      <c r="A4" s="87"/>
      <c r="B4" s="87"/>
      <c r="C4" s="88"/>
      <c r="D4" s="88"/>
      <c r="F4" s="21" t="s">
        <v>5</v>
      </c>
      <c r="G4" s="22" t="s">
        <v>6</v>
      </c>
      <c r="H4" s="79" t="s">
        <v>7</v>
      </c>
      <c r="I4" s="81"/>
    </row>
    <row r="5" spans="1:47" s="8" customFormat="1" ht="15" customHeight="1">
      <c r="A5" s="87" t="s">
        <v>8</v>
      </c>
      <c r="B5" s="87"/>
      <c r="C5" s="88" t="s">
        <v>9</v>
      </c>
      <c r="D5" s="88"/>
      <c r="F5" s="11">
        <v>1</v>
      </c>
      <c r="G5" s="78">
        <v>46050</v>
      </c>
      <c r="H5" s="82" t="s">
        <v>10</v>
      </c>
      <c r="I5" s="83"/>
    </row>
    <row r="6" spans="1:47" s="8" customFormat="1">
      <c r="A6" s="87"/>
      <c r="B6" s="87"/>
      <c r="C6" s="88"/>
      <c r="D6" s="88"/>
      <c r="F6" s="11"/>
      <c r="G6" s="11"/>
      <c r="H6" s="82"/>
      <c r="I6" s="83"/>
    </row>
    <row r="7" spans="1:47" s="8" customFormat="1">
      <c r="A7" s="87" t="s">
        <v>11</v>
      </c>
      <c r="B7" s="87"/>
      <c r="C7" s="88">
        <v>2026</v>
      </c>
      <c r="D7" s="88"/>
      <c r="F7" s="11"/>
      <c r="G7" s="11"/>
      <c r="H7" s="82"/>
      <c r="I7" s="83"/>
    </row>
    <row r="8" spans="1:47" s="8" customFormat="1"/>
    <row r="9" spans="1:47" ht="37.5" customHeight="1">
      <c r="A9" s="79" t="s">
        <v>12</v>
      </c>
      <c r="B9" s="81"/>
      <c r="C9" s="87" t="s">
        <v>13</v>
      </c>
      <c r="D9" s="87"/>
      <c r="E9" s="87"/>
      <c r="F9" s="111" t="s">
        <v>14</v>
      </c>
      <c r="G9" s="111" t="s">
        <v>15</v>
      </c>
      <c r="H9" s="79" t="s">
        <v>16</v>
      </c>
      <c r="I9" s="81"/>
      <c r="J9" s="106" t="s">
        <v>17</v>
      </c>
      <c r="K9" s="107"/>
      <c r="L9" s="107"/>
      <c r="M9" s="107"/>
      <c r="N9" s="107"/>
      <c r="O9" s="108" t="s">
        <v>18</v>
      </c>
      <c r="P9" s="109"/>
      <c r="Q9" s="109"/>
      <c r="R9" s="109"/>
      <c r="S9" s="109"/>
      <c r="T9" s="110"/>
      <c r="U9" s="84" t="s">
        <v>19</v>
      </c>
      <c r="V9" s="85"/>
      <c r="W9" s="85"/>
      <c r="X9" s="86"/>
      <c r="Y9" s="103" t="s">
        <v>20</v>
      </c>
      <c r="Z9" s="104"/>
      <c r="AA9" s="104"/>
      <c r="AB9" s="104"/>
      <c r="AC9" s="105"/>
      <c r="AD9" s="100" t="s">
        <v>21</v>
      </c>
      <c r="AE9" s="101"/>
      <c r="AF9" s="101"/>
      <c r="AG9" s="101"/>
      <c r="AH9" s="102"/>
      <c r="AI9" s="97" t="s">
        <v>22</v>
      </c>
      <c r="AJ9" s="98"/>
      <c r="AK9" s="98"/>
      <c r="AL9" s="98"/>
      <c r="AM9" s="99"/>
      <c r="AN9" s="94" t="s">
        <v>23</v>
      </c>
      <c r="AO9" s="95"/>
      <c r="AP9" s="95"/>
      <c r="AQ9" s="95"/>
      <c r="AR9" s="96"/>
      <c r="AS9" s="92" t="s">
        <v>24</v>
      </c>
      <c r="AT9" s="93"/>
      <c r="AU9" s="93"/>
    </row>
    <row r="10" spans="1:47" s="30" customFormat="1" ht="25.5">
      <c r="A10" s="35" t="s">
        <v>25</v>
      </c>
      <c r="B10" s="35" t="s">
        <v>26</v>
      </c>
      <c r="C10" s="35" t="s">
        <v>27</v>
      </c>
      <c r="D10" s="35" t="s">
        <v>28</v>
      </c>
      <c r="E10" s="35" t="s">
        <v>29</v>
      </c>
      <c r="F10" s="112"/>
      <c r="G10" s="112"/>
      <c r="H10" s="35" t="s">
        <v>30</v>
      </c>
      <c r="I10" s="35" t="s">
        <v>31</v>
      </c>
      <c r="J10" s="26" t="s">
        <v>32</v>
      </c>
      <c r="K10" s="26" t="s">
        <v>33</v>
      </c>
      <c r="L10" s="26" t="s">
        <v>34</v>
      </c>
      <c r="M10" s="26" t="s">
        <v>35</v>
      </c>
      <c r="N10" s="26" t="s">
        <v>36</v>
      </c>
      <c r="O10" s="27" t="s">
        <v>37</v>
      </c>
      <c r="P10" s="27" t="s">
        <v>38</v>
      </c>
      <c r="Q10" s="27" t="s">
        <v>39</v>
      </c>
      <c r="R10" s="27" t="s">
        <v>40</v>
      </c>
      <c r="S10" s="27" t="s">
        <v>41</v>
      </c>
      <c r="T10" s="27" t="s">
        <v>42</v>
      </c>
      <c r="U10" s="29" t="s">
        <v>43</v>
      </c>
      <c r="V10" s="29" t="s">
        <v>44</v>
      </c>
      <c r="W10" s="29" t="s">
        <v>45</v>
      </c>
      <c r="X10" s="29" t="s">
        <v>46</v>
      </c>
      <c r="Y10" s="34" t="s">
        <v>47</v>
      </c>
      <c r="Z10" s="34" t="s">
        <v>48</v>
      </c>
      <c r="AA10" s="34" t="s">
        <v>19</v>
      </c>
      <c r="AB10" s="34" t="s">
        <v>49</v>
      </c>
      <c r="AC10" s="34" t="s">
        <v>50</v>
      </c>
      <c r="AD10" s="28" t="s">
        <v>47</v>
      </c>
      <c r="AE10" s="28" t="s">
        <v>48</v>
      </c>
      <c r="AF10" s="28" t="s">
        <v>19</v>
      </c>
      <c r="AG10" s="28" t="s">
        <v>49</v>
      </c>
      <c r="AH10" s="28" t="s">
        <v>50</v>
      </c>
      <c r="AI10" s="33" t="s">
        <v>47</v>
      </c>
      <c r="AJ10" s="33" t="s">
        <v>48</v>
      </c>
      <c r="AK10" s="33" t="s">
        <v>19</v>
      </c>
      <c r="AL10" s="33" t="s">
        <v>49</v>
      </c>
      <c r="AM10" s="33" t="s">
        <v>50</v>
      </c>
      <c r="AN10" s="32" t="s">
        <v>47</v>
      </c>
      <c r="AO10" s="32" t="s">
        <v>48</v>
      </c>
      <c r="AP10" s="32" t="s">
        <v>19</v>
      </c>
      <c r="AQ10" s="32" t="s">
        <v>49</v>
      </c>
      <c r="AR10" s="32" t="s">
        <v>50</v>
      </c>
      <c r="AS10" s="31" t="s">
        <v>47</v>
      </c>
      <c r="AT10" s="31" t="s">
        <v>48</v>
      </c>
      <c r="AU10" s="31" t="s">
        <v>19</v>
      </c>
    </row>
    <row r="11" spans="1:47" s="6" customFormat="1" ht="60">
      <c r="A11" s="5" t="s">
        <v>51</v>
      </c>
      <c r="B11" s="4" t="s">
        <v>52</v>
      </c>
      <c r="C11" s="58" t="s">
        <v>53</v>
      </c>
      <c r="D11" s="14" t="s">
        <v>54</v>
      </c>
      <c r="E11" s="14" t="s">
        <v>55</v>
      </c>
      <c r="F11" s="14" t="s">
        <v>56</v>
      </c>
      <c r="G11" s="69" t="s">
        <v>57</v>
      </c>
      <c r="H11" s="14" t="s">
        <v>58</v>
      </c>
      <c r="I11" s="14" t="s">
        <v>59</v>
      </c>
      <c r="J11" s="15" t="s">
        <v>60</v>
      </c>
      <c r="K11" s="4" t="s">
        <v>61</v>
      </c>
      <c r="L11" s="7" t="s">
        <v>62</v>
      </c>
      <c r="M11" s="74" t="s">
        <v>63</v>
      </c>
      <c r="N11" s="15" t="s">
        <v>64</v>
      </c>
      <c r="O11" s="15" t="s">
        <v>65</v>
      </c>
      <c r="P11" s="75">
        <v>0</v>
      </c>
      <c r="Q11" s="75">
        <v>10</v>
      </c>
      <c r="R11" s="75">
        <v>0</v>
      </c>
      <c r="S11" s="75">
        <v>10</v>
      </c>
      <c r="T11" s="47">
        <f>SUM(P11:S11)</f>
        <v>20</v>
      </c>
      <c r="U11" s="4" t="s">
        <v>66</v>
      </c>
      <c r="V11" s="4" t="s">
        <v>67</v>
      </c>
      <c r="W11" s="13" t="s">
        <v>68</v>
      </c>
      <c r="X11" s="13" t="s">
        <v>68</v>
      </c>
      <c r="Y11" s="47">
        <f>P11</f>
        <v>0</v>
      </c>
      <c r="Z11" s="63"/>
      <c r="AA11" s="42">
        <f t="shared" ref="AA11:AA12" si="0">IFERROR(IF(Z11/Y11&gt;1,1,Z11/Y11),0)</f>
        <v>0</v>
      </c>
      <c r="AB11" s="4"/>
      <c r="AC11" s="4"/>
      <c r="AD11" s="47">
        <f>Q11</f>
        <v>10</v>
      </c>
      <c r="AE11" s="63"/>
      <c r="AF11" s="42">
        <f t="shared" ref="AF11:AF12" si="1">IFERROR(IF(AE11/AD11&gt;1,1,AE11/AD11),0)</f>
        <v>0</v>
      </c>
      <c r="AG11" s="4"/>
      <c r="AH11" s="4"/>
      <c r="AI11" s="47">
        <f>R11</f>
        <v>0</v>
      </c>
      <c r="AJ11" s="63"/>
      <c r="AK11" s="42">
        <f t="shared" ref="AK11:AK12" si="2">IFERROR(IF(AJ11/AI11&gt;1,1,AJ11/AI11),0)</f>
        <v>0</v>
      </c>
      <c r="AL11" s="4"/>
      <c r="AM11" s="4"/>
      <c r="AN11" s="47">
        <f>S11</f>
        <v>10</v>
      </c>
      <c r="AO11" s="63"/>
      <c r="AP11" s="42">
        <f t="shared" ref="AP11:AP12" si="3">IFERROR(IF(AO11/AN11&gt;1,1,AO11/AN11),0)</f>
        <v>0</v>
      </c>
      <c r="AQ11" s="4"/>
      <c r="AR11" s="4"/>
      <c r="AS11" s="77">
        <f>T11</f>
        <v>20</v>
      </c>
      <c r="AT11" s="64">
        <f>+Z11+AE11+AJ11+AO11</f>
        <v>0</v>
      </c>
      <c r="AU11" s="56">
        <f>IFERROR(IF(AT11/AS11&gt;1,1,AT11/AS11),0)</f>
        <v>0</v>
      </c>
    </row>
    <row r="12" spans="1:47" s="6" customFormat="1" ht="60">
      <c r="A12" s="5" t="s">
        <v>69</v>
      </c>
      <c r="B12" s="15" t="s">
        <v>70</v>
      </c>
      <c r="C12" s="58" t="s">
        <v>53</v>
      </c>
      <c r="D12" s="14" t="s">
        <v>71</v>
      </c>
      <c r="E12" s="14" t="s">
        <v>72</v>
      </c>
      <c r="F12" s="14" t="s">
        <v>56</v>
      </c>
      <c r="G12" s="69" t="s">
        <v>73</v>
      </c>
      <c r="H12" s="14" t="s">
        <v>58</v>
      </c>
      <c r="I12" s="14" t="s">
        <v>74</v>
      </c>
      <c r="J12" s="15" t="s">
        <v>60</v>
      </c>
      <c r="K12" s="4" t="s">
        <v>75</v>
      </c>
      <c r="L12" s="7" t="s">
        <v>76</v>
      </c>
      <c r="M12" s="76" t="s">
        <v>63</v>
      </c>
      <c r="N12" s="15" t="s">
        <v>77</v>
      </c>
      <c r="O12" s="15" t="s">
        <v>65</v>
      </c>
      <c r="P12" s="47">
        <v>1</v>
      </c>
      <c r="Q12" s="47">
        <v>1</v>
      </c>
      <c r="R12" s="47">
        <v>1</v>
      </c>
      <c r="S12" s="47">
        <v>1</v>
      </c>
      <c r="T12" s="47">
        <f>SUM(P12:S12)</f>
        <v>4</v>
      </c>
      <c r="U12" s="13" t="s">
        <v>78</v>
      </c>
      <c r="V12" s="13" t="s">
        <v>79</v>
      </c>
      <c r="W12" s="13" t="s">
        <v>68</v>
      </c>
      <c r="X12" s="13" t="s">
        <v>68</v>
      </c>
      <c r="Y12" s="47">
        <f t="shared" ref="Y12" si="4">P12</f>
        <v>1</v>
      </c>
      <c r="Z12" s="63"/>
      <c r="AA12" s="42">
        <f t="shared" si="0"/>
        <v>0</v>
      </c>
      <c r="AB12" s="4"/>
      <c r="AC12" s="4"/>
      <c r="AD12" s="47">
        <f t="shared" ref="AD12" si="5">Q12</f>
        <v>1</v>
      </c>
      <c r="AE12" s="63"/>
      <c r="AF12" s="42">
        <f t="shared" si="1"/>
        <v>0</v>
      </c>
      <c r="AG12" s="4"/>
      <c r="AH12" s="4"/>
      <c r="AI12" s="47">
        <f t="shared" ref="AI12" si="6">R12</f>
        <v>1</v>
      </c>
      <c r="AJ12" s="63"/>
      <c r="AK12" s="42">
        <f t="shared" si="2"/>
        <v>0</v>
      </c>
      <c r="AL12" s="4"/>
      <c r="AM12" s="4"/>
      <c r="AN12" s="47">
        <f t="shared" ref="AN12" si="7">S12</f>
        <v>1</v>
      </c>
      <c r="AO12" s="63"/>
      <c r="AP12" s="42">
        <f t="shared" si="3"/>
        <v>0</v>
      </c>
      <c r="AQ12" s="4"/>
      <c r="AR12" s="4"/>
      <c r="AS12" s="77">
        <f t="shared" ref="AS12" si="8">T12</f>
        <v>4</v>
      </c>
      <c r="AT12" s="64">
        <f>+Z12+AE12+AJ12+AO12</f>
        <v>0</v>
      </c>
      <c r="AU12" s="56">
        <f>IFERROR(IF(AT12/AS12&gt;1,1,AT12/AS12),0)</f>
        <v>0</v>
      </c>
    </row>
    <row r="13" spans="1:47" s="2" customFormat="1" ht="15.75">
      <c r="A13" s="24"/>
      <c r="B13" s="23" t="s">
        <v>80</v>
      </c>
      <c r="C13" s="23"/>
      <c r="D13" s="24"/>
      <c r="E13" s="24"/>
      <c r="F13" s="24"/>
      <c r="G13" s="24"/>
      <c r="H13" s="24"/>
      <c r="I13" s="24"/>
      <c r="J13" s="24"/>
      <c r="K13" s="24"/>
      <c r="L13" s="24"/>
      <c r="M13" s="24"/>
      <c r="N13" s="24"/>
      <c r="O13" s="24"/>
      <c r="P13" s="48"/>
      <c r="Q13" s="48"/>
      <c r="R13" s="48"/>
      <c r="S13" s="48"/>
      <c r="T13" s="48"/>
      <c r="U13" s="24"/>
      <c r="V13" s="24"/>
      <c r="W13" s="24"/>
      <c r="X13" s="24"/>
      <c r="Y13" s="48"/>
      <c r="Z13" s="44"/>
      <c r="AA13" s="52">
        <f>SUM(AA11:AA12)*80%</f>
        <v>0</v>
      </c>
      <c r="AB13" s="116"/>
      <c r="AC13" s="117"/>
      <c r="AD13" s="117"/>
      <c r="AE13" s="118"/>
      <c r="AF13" s="52">
        <f>SUM(AF11:AF12)*80%</f>
        <v>0</v>
      </c>
      <c r="AG13" s="116"/>
      <c r="AH13" s="117"/>
      <c r="AI13" s="117"/>
      <c r="AJ13" s="118"/>
      <c r="AK13" s="73">
        <f>SUM(AK11:AK12)*80%</f>
        <v>0</v>
      </c>
      <c r="AL13" s="116"/>
      <c r="AM13" s="117"/>
      <c r="AN13" s="117"/>
      <c r="AO13" s="118"/>
      <c r="AP13" s="52">
        <f>SUM(AP11:AP12)*80%</f>
        <v>0</v>
      </c>
      <c r="AQ13" s="119"/>
      <c r="AR13" s="120"/>
      <c r="AS13" s="120"/>
      <c r="AT13" s="121"/>
      <c r="AU13" s="52">
        <f>SUM(AU11:AU12)*80%</f>
        <v>0</v>
      </c>
    </row>
    <row r="14" spans="1:47" s="6" customFormat="1" ht="60">
      <c r="A14" s="37" t="s">
        <v>81</v>
      </c>
      <c r="B14" s="38" t="s">
        <v>82</v>
      </c>
      <c r="C14" s="38" t="s">
        <v>53</v>
      </c>
      <c r="D14" s="68" t="s">
        <v>54</v>
      </c>
      <c r="E14" s="38" t="s">
        <v>55</v>
      </c>
      <c r="F14" s="38" t="s">
        <v>56</v>
      </c>
      <c r="G14" s="38" t="s">
        <v>83</v>
      </c>
      <c r="H14" s="70" t="s">
        <v>84</v>
      </c>
      <c r="I14" s="38" t="s">
        <v>85</v>
      </c>
      <c r="J14" s="38" t="s">
        <v>60</v>
      </c>
      <c r="K14" s="38" t="s">
        <v>86</v>
      </c>
      <c r="L14" s="38" t="s">
        <v>87</v>
      </c>
      <c r="M14" s="39">
        <v>0</v>
      </c>
      <c r="N14" s="39" t="s">
        <v>88</v>
      </c>
      <c r="O14" s="40" t="s">
        <v>65</v>
      </c>
      <c r="P14" s="65">
        <v>0.25</v>
      </c>
      <c r="Q14" s="65">
        <v>0.25</v>
      </c>
      <c r="R14" s="65">
        <v>0.25</v>
      </c>
      <c r="S14" s="65">
        <v>0.25</v>
      </c>
      <c r="T14" s="66">
        <f>SUM(P14:S14)</f>
        <v>1</v>
      </c>
      <c r="U14" s="38" t="s">
        <v>89</v>
      </c>
      <c r="V14" s="38" t="s">
        <v>90</v>
      </c>
      <c r="W14" s="40" t="s">
        <v>68</v>
      </c>
      <c r="X14" s="38" t="s">
        <v>91</v>
      </c>
      <c r="Y14" s="67">
        <f t="shared" ref="Y14" si="9">P14</f>
        <v>0.25</v>
      </c>
      <c r="Z14" s="67"/>
      <c r="AA14" s="53">
        <f>IFERROR(IF(Z14/Y14&gt;1,1,Z14/Y14),0)</f>
        <v>0</v>
      </c>
      <c r="AB14" s="38"/>
      <c r="AC14" s="38"/>
      <c r="AD14" s="67">
        <f t="shared" ref="AD14" si="10">Q14</f>
        <v>0.25</v>
      </c>
      <c r="AE14" s="67"/>
      <c r="AF14" s="53">
        <f t="shared" ref="AF14" si="11">IFERROR(IF(AE14/AD14&gt;1,1,AE14/AD14),0)</f>
        <v>0</v>
      </c>
      <c r="AG14" s="38"/>
      <c r="AH14" s="38"/>
      <c r="AI14" s="67">
        <f t="shared" ref="AI14" si="12">R14</f>
        <v>0.25</v>
      </c>
      <c r="AJ14" s="67"/>
      <c r="AK14" s="53">
        <f t="shared" ref="AK14" si="13">IFERROR(IF(AJ14/AI14&gt;1,1,AJ14/AI14),0)</f>
        <v>0</v>
      </c>
      <c r="AL14" s="38"/>
      <c r="AM14" s="38"/>
      <c r="AN14" s="67">
        <f t="shared" ref="AN14" si="14">S14</f>
        <v>0.25</v>
      </c>
      <c r="AO14" s="67"/>
      <c r="AP14" s="53">
        <f t="shared" ref="AP14" si="15">IFERROR(IF(AO14/AN14&gt;1,1,AO14/AN14),0)</f>
        <v>0</v>
      </c>
      <c r="AQ14" s="38"/>
      <c r="AR14" s="38"/>
      <c r="AS14" s="71">
        <f t="shared" ref="AS14" si="16">T14</f>
        <v>1</v>
      </c>
      <c r="AT14" s="72">
        <f>MAX(Z14,AE14,AJ14,AO14)</f>
        <v>0</v>
      </c>
      <c r="AU14" s="57">
        <f>IFERROR(IF(AT14/AS14&gt;1,1,AT14/AS14),0)</f>
        <v>0</v>
      </c>
    </row>
    <row r="15" spans="1:47" s="6" customFormat="1" ht="195">
      <c r="A15" s="37" t="s">
        <v>92</v>
      </c>
      <c r="B15" s="38" t="s">
        <v>93</v>
      </c>
      <c r="C15" s="38" t="s">
        <v>53</v>
      </c>
      <c r="D15" s="68" t="s">
        <v>54</v>
      </c>
      <c r="E15" s="38" t="s">
        <v>55</v>
      </c>
      <c r="F15" s="38" t="s">
        <v>56</v>
      </c>
      <c r="G15" s="38" t="s">
        <v>83</v>
      </c>
      <c r="H15" s="70" t="s">
        <v>84</v>
      </c>
      <c r="I15" s="38" t="s">
        <v>94</v>
      </c>
      <c r="J15" s="38" t="s">
        <v>60</v>
      </c>
      <c r="K15" s="38" t="s">
        <v>95</v>
      </c>
      <c r="L15" s="38" t="s">
        <v>96</v>
      </c>
      <c r="M15" s="40">
        <v>0</v>
      </c>
      <c r="N15" s="40" t="s">
        <v>97</v>
      </c>
      <c r="O15" s="40" t="s">
        <v>65</v>
      </c>
      <c r="P15" s="49">
        <v>0</v>
      </c>
      <c r="Q15" s="49">
        <v>0</v>
      </c>
      <c r="R15" s="49">
        <v>1</v>
      </c>
      <c r="S15" s="49">
        <v>0</v>
      </c>
      <c r="T15" s="43">
        <f>SUM(P15:S15)</f>
        <v>1</v>
      </c>
      <c r="U15" s="38" t="s">
        <v>98</v>
      </c>
      <c r="V15" s="38" t="s">
        <v>99</v>
      </c>
      <c r="W15" s="40" t="s">
        <v>68</v>
      </c>
      <c r="X15" s="38" t="s">
        <v>91</v>
      </c>
      <c r="Y15" s="67">
        <f t="shared" ref="Y15:Y17" si="17">P15</f>
        <v>0</v>
      </c>
      <c r="Z15" s="67"/>
      <c r="AA15" s="53">
        <f>IFERROR(IF(Z15/Y15&gt;1,1,Z15/Y15),0)</f>
        <v>0</v>
      </c>
      <c r="AB15" s="38"/>
      <c r="AC15" s="38"/>
      <c r="AD15" s="67">
        <f t="shared" ref="AD15:AD17" si="18">Q15</f>
        <v>0</v>
      </c>
      <c r="AE15" s="67"/>
      <c r="AF15" s="53">
        <f t="shared" ref="AF15:AF17" si="19">IFERROR(IF(AE15/AD15&gt;1,1,AE15/AD15),0)</f>
        <v>0</v>
      </c>
      <c r="AG15" s="38"/>
      <c r="AH15" s="38"/>
      <c r="AI15" s="67">
        <f t="shared" ref="AI15:AI17" si="20">R15</f>
        <v>1</v>
      </c>
      <c r="AJ15" s="67"/>
      <c r="AK15" s="53">
        <f t="shared" ref="AK15:AK17" si="21">IFERROR(IF(AJ15/AI15&gt;1,1,AJ15/AI15),0)</f>
        <v>0</v>
      </c>
      <c r="AL15" s="38"/>
      <c r="AM15" s="38"/>
      <c r="AN15" s="67">
        <f t="shared" ref="AN15:AN17" si="22">S15</f>
        <v>0</v>
      </c>
      <c r="AO15" s="67"/>
      <c r="AP15" s="53">
        <f t="shared" ref="AP15:AP17" si="23">IFERROR(IF(AO15/AN15&gt;1,1,AO15/AN15),0)</f>
        <v>0</v>
      </c>
      <c r="AQ15" s="38"/>
      <c r="AR15" s="38"/>
      <c r="AS15" s="71">
        <f t="shared" ref="AS15:AS17" si="24">T15</f>
        <v>1</v>
      </c>
      <c r="AT15" s="72">
        <f>MAX(Z15,AE15,AJ15,AO15)</f>
        <v>0</v>
      </c>
      <c r="AU15" s="57">
        <f>IFERROR(IF(AT15/AS15&gt;1,1,AT15/AS15),0)</f>
        <v>0</v>
      </c>
    </row>
    <row r="16" spans="1:47" s="6" customFormat="1" ht="105">
      <c r="A16" s="37" t="s">
        <v>100</v>
      </c>
      <c r="B16" s="38" t="s">
        <v>101</v>
      </c>
      <c r="C16" s="38" t="s">
        <v>53</v>
      </c>
      <c r="D16" s="68" t="s">
        <v>71</v>
      </c>
      <c r="E16" s="38" t="s">
        <v>72</v>
      </c>
      <c r="F16" s="38" t="s">
        <v>102</v>
      </c>
      <c r="G16" s="38" t="s">
        <v>83</v>
      </c>
      <c r="H16" s="70" t="s">
        <v>84</v>
      </c>
      <c r="I16" s="38" t="s">
        <v>103</v>
      </c>
      <c r="J16" s="38" t="s">
        <v>60</v>
      </c>
      <c r="K16" s="38" t="s">
        <v>104</v>
      </c>
      <c r="L16" s="38" t="s">
        <v>105</v>
      </c>
      <c r="M16" s="40" t="s">
        <v>106</v>
      </c>
      <c r="N16" s="40" t="s">
        <v>107</v>
      </c>
      <c r="O16" s="40" t="s">
        <v>65</v>
      </c>
      <c r="P16" s="67">
        <v>1</v>
      </c>
      <c r="Q16" s="67">
        <v>0</v>
      </c>
      <c r="R16" s="67">
        <v>0</v>
      </c>
      <c r="S16" s="67">
        <v>0</v>
      </c>
      <c r="T16" s="67">
        <f>SUM(P16:S16)</f>
        <v>1</v>
      </c>
      <c r="U16" s="38" t="s">
        <v>108</v>
      </c>
      <c r="V16" s="38" t="s">
        <v>109</v>
      </c>
      <c r="W16" s="40" t="s">
        <v>68</v>
      </c>
      <c r="X16" s="38" t="s">
        <v>110</v>
      </c>
      <c r="Y16" s="67">
        <f t="shared" si="17"/>
        <v>1</v>
      </c>
      <c r="Z16" s="67"/>
      <c r="AA16" s="53">
        <f>IFERROR(IF(Z16/Y16&gt;1,1,Z16/Y16),0)</f>
        <v>0</v>
      </c>
      <c r="AB16" s="38"/>
      <c r="AC16" s="38"/>
      <c r="AD16" s="67">
        <f t="shared" si="18"/>
        <v>0</v>
      </c>
      <c r="AE16" s="67"/>
      <c r="AF16" s="53">
        <f t="shared" si="19"/>
        <v>0</v>
      </c>
      <c r="AG16" s="38"/>
      <c r="AH16" s="38"/>
      <c r="AI16" s="67">
        <f t="shared" si="20"/>
        <v>0</v>
      </c>
      <c r="AJ16" s="67"/>
      <c r="AK16" s="53">
        <f t="shared" si="21"/>
        <v>0</v>
      </c>
      <c r="AL16" s="38"/>
      <c r="AM16" s="38"/>
      <c r="AN16" s="67">
        <f t="shared" si="22"/>
        <v>0</v>
      </c>
      <c r="AO16" s="67"/>
      <c r="AP16" s="53">
        <f t="shared" si="23"/>
        <v>0</v>
      </c>
      <c r="AQ16" s="38"/>
      <c r="AR16" s="38"/>
      <c r="AS16" s="71">
        <f t="shared" si="24"/>
        <v>1</v>
      </c>
      <c r="AT16" s="72">
        <f>MAX(Z16,AE16,AJ16,AO16)</f>
        <v>0</v>
      </c>
      <c r="AU16" s="57">
        <f>IFERROR(IF(AT16/AS16&gt;1,1,AT16/AS16),0)</f>
        <v>0</v>
      </c>
    </row>
    <row r="17" spans="1:47" s="6" customFormat="1" ht="105">
      <c r="A17" s="37" t="s">
        <v>111</v>
      </c>
      <c r="B17" s="38" t="s">
        <v>112</v>
      </c>
      <c r="C17" s="38" t="s">
        <v>53</v>
      </c>
      <c r="D17" s="68" t="s">
        <v>71</v>
      </c>
      <c r="E17" s="38" t="s">
        <v>72</v>
      </c>
      <c r="F17" s="38" t="s">
        <v>102</v>
      </c>
      <c r="G17" s="38" t="s">
        <v>83</v>
      </c>
      <c r="H17" s="70" t="s">
        <v>84</v>
      </c>
      <c r="I17" s="38" t="s">
        <v>103</v>
      </c>
      <c r="J17" s="38" t="s">
        <v>113</v>
      </c>
      <c r="K17" s="38" t="s">
        <v>114</v>
      </c>
      <c r="L17" s="38" t="s">
        <v>105</v>
      </c>
      <c r="M17" s="40" t="s">
        <v>115</v>
      </c>
      <c r="N17" s="40" t="s">
        <v>116</v>
      </c>
      <c r="O17" s="40" t="s">
        <v>117</v>
      </c>
      <c r="P17" s="67">
        <v>1</v>
      </c>
      <c r="Q17" s="67">
        <v>1</v>
      </c>
      <c r="R17" s="67">
        <v>1</v>
      </c>
      <c r="S17" s="67">
        <v>1</v>
      </c>
      <c r="T17" s="67">
        <f>AVERAGE(P17:S17)</f>
        <v>1</v>
      </c>
      <c r="U17" s="38" t="s">
        <v>108</v>
      </c>
      <c r="V17" s="38" t="s">
        <v>109</v>
      </c>
      <c r="W17" s="40" t="s">
        <v>68</v>
      </c>
      <c r="X17" s="38" t="s">
        <v>110</v>
      </c>
      <c r="Y17" s="67">
        <f t="shared" si="17"/>
        <v>1</v>
      </c>
      <c r="Z17" s="67"/>
      <c r="AA17" s="53">
        <f>IFERROR(IF(Z17/Y17&gt;1,1,Z17/Y17),0)</f>
        <v>0</v>
      </c>
      <c r="AB17" s="38"/>
      <c r="AC17" s="38"/>
      <c r="AD17" s="67">
        <f t="shared" si="18"/>
        <v>1</v>
      </c>
      <c r="AE17" s="67"/>
      <c r="AF17" s="53">
        <f t="shared" si="19"/>
        <v>0</v>
      </c>
      <c r="AG17" s="38"/>
      <c r="AH17" s="38"/>
      <c r="AI17" s="67">
        <f t="shared" si="20"/>
        <v>1</v>
      </c>
      <c r="AJ17" s="67"/>
      <c r="AK17" s="53">
        <f t="shared" si="21"/>
        <v>0</v>
      </c>
      <c r="AL17" s="38"/>
      <c r="AM17" s="38"/>
      <c r="AN17" s="67">
        <f t="shared" si="22"/>
        <v>1</v>
      </c>
      <c r="AO17" s="67"/>
      <c r="AP17" s="53">
        <f t="shared" si="23"/>
        <v>0</v>
      </c>
      <c r="AQ17" s="38"/>
      <c r="AR17" s="38"/>
      <c r="AS17" s="71">
        <f t="shared" si="24"/>
        <v>1</v>
      </c>
      <c r="AT17" s="72">
        <f>MAX(Z17,AE17,AJ17,AO17)</f>
        <v>0</v>
      </c>
      <c r="AU17" s="57">
        <f>IFERROR(IF(AT17/AS17&gt;1,1,AT17/AS17),0)</f>
        <v>0</v>
      </c>
    </row>
    <row r="18" spans="1:47" s="2" customFormat="1" ht="15.75">
      <c r="A18" s="41"/>
      <c r="B18" s="41" t="s">
        <v>118</v>
      </c>
      <c r="C18" s="41"/>
      <c r="D18" s="41"/>
      <c r="E18" s="41"/>
      <c r="F18" s="41"/>
      <c r="G18" s="41"/>
      <c r="H18" s="41"/>
      <c r="I18" s="41"/>
      <c r="J18" s="41"/>
      <c r="K18" s="41"/>
      <c r="L18" s="41"/>
      <c r="M18" s="41"/>
      <c r="N18" s="41"/>
      <c r="O18" s="41"/>
      <c r="P18" s="50"/>
      <c r="Q18" s="50"/>
      <c r="R18" s="50"/>
      <c r="S18" s="50"/>
      <c r="T18" s="50"/>
      <c r="U18" s="41"/>
      <c r="V18" s="41"/>
      <c r="W18" s="41"/>
      <c r="X18" s="41"/>
      <c r="Y18" s="50"/>
      <c r="Z18" s="45"/>
      <c r="AA18" s="54">
        <f>SUM(AA14,AA16,AA17)*20%</f>
        <v>0</v>
      </c>
      <c r="AB18" s="122"/>
      <c r="AC18" s="123"/>
      <c r="AD18" s="123"/>
      <c r="AE18" s="124"/>
      <c r="AF18" s="54">
        <f>SUM(AF14,AF17)*20%</f>
        <v>0</v>
      </c>
      <c r="AG18" s="122"/>
      <c r="AH18" s="123"/>
      <c r="AI18" s="123"/>
      <c r="AJ18" s="124"/>
      <c r="AK18" s="54">
        <f>SUM(AK14,AK15,AK17)*20%</f>
        <v>0</v>
      </c>
      <c r="AL18" s="122"/>
      <c r="AM18" s="123"/>
      <c r="AN18" s="123"/>
      <c r="AO18" s="124"/>
      <c r="AP18" s="54">
        <f>SUM(AP14,AP17)*20%</f>
        <v>0</v>
      </c>
      <c r="AQ18" s="125"/>
      <c r="AR18" s="126"/>
      <c r="AS18" s="126"/>
      <c r="AT18" s="127"/>
      <c r="AU18" s="54">
        <f>SUM(AU14:AU17)*20%</f>
        <v>0</v>
      </c>
    </row>
    <row r="19" spans="1:47" s="3" customFormat="1" ht="18.75">
      <c r="A19" s="25"/>
      <c r="B19" s="25" t="s">
        <v>119</v>
      </c>
      <c r="C19" s="25"/>
      <c r="D19" s="25"/>
      <c r="E19" s="25"/>
      <c r="F19" s="25"/>
      <c r="G19" s="25"/>
      <c r="H19" s="25"/>
      <c r="I19" s="25"/>
      <c r="J19" s="25"/>
      <c r="K19" s="25"/>
      <c r="L19" s="25"/>
      <c r="M19" s="25"/>
      <c r="N19" s="25"/>
      <c r="O19" s="25"/>
      <c r="P19" s="51"/>
      <c r="Q19" s="51"/>
      <c r="R19" s="51"/>
      <c r="S19" s="51"/>
      <c r="T19" s="51"/>
      <c r="U19" s="25"/>
      <c r="V19" s="25"/>
      <c r="W19" s="25"/>
      <c r="X19" s="25"/>
      <c r="Y19" s="51"/>
      <c r="Z19" s="46"/>
      <c r="AA19" s="55">
        <f>+AA13+AA18</f>
        <v>0</v>
      </c>
      <c r="AB19" s="113"/>
      <c r="AC19" s="114"/>
      <c r="AD19" s="114"/>
      <c r="AE19" s="115"/>
      <c r="AF19" s="55">
        <f>+AF13+AF18</f>
        <v>0</v>
      </c>
      <c r="AG19" s="113"/>
      <c r="AH19" s="114"/>
      <c r="AI19" s="114"/>
      <c r="AJ19" s="115"/>
      <c r="AK19" s="55">
        <f>+AK13+AK18</f>
        <v>0</v>
      </c>
      <c r="AL19" s="113"/>
      <c r="AM19" s="114"/>
      <c r="AN19" s="114"/>
      <c r="AO19" s="115"/>
      <c r="AP19" s="55">
        <f>+AP13+AP18</f>
        <v>0</v>
      </c>
      <c r="AQ19" s="113"/>
      <c r="AR19" s="114"/>
      <c r="AS19" s="114"/>
      <c r="AT19" s="115"/>
      <c r="AU19" s="55">
        <f>+AU13+AU18</f>
        <v>0</v>
      </c>
    </row>
  </sheetData>
  <sheetProtection formatCells="0" formatRows="0" insertRows="0" insertHyperlinks="0" deleteRows="0" sort="0" autoFilter="0" pivotTables="0"/>
  <mergeCells count="37">
    <mergeCell ref="AB19:AE19"/>
    <mergeCell ref="AG19:AJ19"/>
    <mergeCell ref="AL19:AO19"/>
    <mergeCell ref="AQ19:AT19"/>
    <mergeCell ref="AB13:AE13"/>
    <mergeCell ref="AG13:AJ13"/>
    <mergeCell ref="AL13:AO13"/>
    <mergeCell ref="AQ13:AT13"/>
    <mergeCell ref="AB18:AE18"/>
    <mergeCell ref="AG18:AJ18"/>
    <mergeCell ref="AL18:AO18"/>
    <mergeCell ref="AQ18:AT18"/>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F3:I3"/>
    <mergeCell ref="H5:I5"/>
    <mergeCell ref="U9:X9"/>
    <mergeCell ref="A3:B4"/>
    <mergeCell ref="C3:D4"/>
    <mergeCell ref="A5:B6"/>
    <mergeCell ref="A7:B7"/>
    <mergeCell ref="C5:D6"/>
    <mergeCell ref="C7:D7"/>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U11:AU19 AK11:AK19 AF11:AF19 AP11:AP19 Y11:AA19" xr:uid="{2620A730-8CA7-472C-88BC-172E885C72B7}">
      <formula1>0</formula1>
      <formula2>1000000</formula2>
    </dataValidation>
  </dataValidations>
  <pageMargins left="0.7" right="0.7" top="0.75" bottom="0.75" header="0.3" footer="0.3"/>
  <pageSetup paperSize="9" orientation="portrait" r:id="rId1"/>
  <ignoredErrors>
    <ignoredError sqref="AA13 AF13 AK13 AP13 AU13"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F14:F17 F11:F12</xm:sqref>
        </x14:dataValidation>
        <x14:dataValidation type="list" allowBlank="1" showInputMessage="1" showErrorMessage="1" xr:uid="{368CAFF5-BE04-4FFF-B338-51D69BA23554}">
          <x14:formula1>
            <xm:f>Listas!$F$2:$F$10</xm:f>
          </x14:formula1>
          <xm:sqref>G14:G17 G11:G12</xm:sqref>
        </x14:dataValidation>
        <x14:dataValidation type="list" allowBlank="1" showInputMessage="1" showErrorMessage="1" xr:uid="{644DEEAA-0D3C-4060-99CA-C576A2F91A4D}">
          <x14:formula1>
            <xm:f>Listas!$I$2:$I$4</xm:f>
          </x14:formula1>
          <xm:sqref>J14:J17 J11:J12</xm:sqref>
        </x14:dataValidation>
        <x14:dataValidation type="list" allowBlank="1" showInputMessage="1" showErrorMessage="1" xr:uid="{F27B990B-F8E1-43B0-B8F7-E94519E68711}">
          <x14:formula1>
            <xm:f>Listas!$J$2:$J$5</xm:f>
          </x14:formula1>
          <xm:sqref>O14:O17</xm:sqref>
        </x14:dataValidation>
        <x14:dataValidation type="list" allowBlank="1" showInputMessage="1" showErrorMessage="1" xr:uid="{04D58E5A-C535-424D-AAB5-8991AB9C5DFB}">
          <x14:formula1>
            <xm:f>Listas!$G$2:$G$9</xm:f>
          </x14:formula1>
          <xm:sqref>H14:H17 H11:H12</xm:sqref>
        </x14:dataValidation>
        <x14:dataValidation type="list" allowBlank="1" showInputMessage="1" showErrorMessage="1" xr:uid="{FAFEBD2F-5282-4B82-98B1-C87AACF170B0}">
          <x14:formula1>
            <xm:f>Listas!$C$2:$C$10</xm:f>
          </x14:formula1>
          <xm:sqref>D14:D17 D11:D12</xm:sqref>
        </x14:dataValidation>
        <x14:dataValidation type="list" allowBlank="1" showInputMessage="1" showErrorMessage="1" xr:uid="{520D2F01-9FDA-4008-9999-0E710FCEF4EB}">
          <x14:formula1>
            <xm:f>Listas!$D$2:$D$21</xm:f>
          </x14:formula1>
          <xm:sqref>E14:E17 E11:E12</xm:sqref>
        </x14:dataValidation>
        <x14:dataValidation type="list" allowBlank="1" showInputMessage="1" showErrorMessage="1" xr:uid="{80A19DC1-4D67-4B84-B2EE-734B5921D124}">
          <x14:formula1>
            <xm:f>Listas!$A$2:$A$25</xm:f>
          </x14:formula1>
          <xm:sqref>W11:X12 W14:W17 X14:X15</xm:sqref>
        </x14:dataValidation>
        <x14:dataValidation type="list" allowBlank="1" showInputMessage="1" showErrorMessage="1" xr:uid="{085547D8-D571-4659-8620-E369E4253A0D}">
          <x14:formula1>
            <xm:f>Listas!$B$2:$B$5</xm:f>
          </x14:formula1>
          <xm:sqref>C14:C17 C11:C12</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I14:I17 I11:I12</xm:sqref>
        </x14:dataValidation>
        <x14:dataValidation type="list" allowBlank="1" showInputMessage="1" showErrorMessage="1" error="Escriba un texto " promptTitle="Cualquier contenido" xr:uid="{00000000-0002-0000-0100-000001000000}">
          <x14:formula1>
            <xm:f>Listas!#REF!</xm:f>
          </x14:formula1>
          <xm:sqref>L20:L1048576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defaultColWidth="11.42578125" defaultRowHeight="15"/>
  <cols>
    <col min="1" max="1" width="29" style="59" bestFit="1" customWidth="1"/>
    <col min="2" max="2" width="70.42578125" style="59" customWidth="1"/>
  </cols>
  <sheetData>
    <row r="1" spans="1:2" ht="21">
      <c r="A1" s="128" t="s">
        <v>120</v>
      </c>
      <c r="B1" s="128"/>
    </row>
    <row r="2" spans="1:2" ht="21">
      <c r="A2" s="60" t="s">
        <v>121</v>
      </c>
      <c r="B2" s="60" t="s">
        <v>7</v>
      </c>
    </row>
    <row r="3" spans="1:2">
      <c r="A3" s="61" t="s">
        <v>2</v>
      </c>
      <c r="B3" s="62" t="s">
        <v>122</v>
      </c>
    </row>
    <row r="4" spans="1:2" ht="30">
      <c r="A4" s="61" t="s">
        <v>123</v>
      </c>
      <c r="B4" s="62" t="s">
        <v>124</v>
      </c>
    </row>
    <row r="5" spans="1:2">
      <c r="A5" s="61" t="s">
        <v>125</v>
      </c>
      <c r="B5" s="62" t="s">
        <v>126</v>
      </c>
    </row>
    <row r="6" spans="1:2" ht="45">
      <c r="A6" s="61" t="s">
        <v>127</v>
      </c>
      <c r="B6" s="62" t="s">
        <v>128</v>
      </c>
    </row>
    <row r="7" spans="1:2">
      <c r="A7" s="61" t="s">
        <v>129</v>
      </c>
      <c r="B7" s="62" t="s">
        <v>130</v>
      </c>
    </row>
    <row r="8" spans="1:2">
      <c r="A8" s="61" t="s">
        <v>131</v>
      </c>
      <c r="B8" s="62" t="s">
        <v>130</v>
      </c>
    </row>
    <row r="9" spans="1:2">
      <c r="A9" s="61" t="s">
        <v>132</v>
      </c>
      <c r="B9" s="62" t="s">
        <v>130</v>
      </c>
    </row>
    <row r="10" spans="1:2" ht="45">
      <c r="A10" s="61" t="s">
        <v>133</v>
      </c>
      <c r="B10" s="62" t="s">
        <v>134</v>
      </c>
    </row>
    <row r="11" spans="1:2" ht="45">
      <c r="A11" s="61" t="s">
        <v>135</v>
      </c>
      <c r="B11" s="62" t="s">
        <v>136</v>
      </c>
    </row>
    <row r="12" spans="1:2" ht="30">
      <c r="A12" s="61" t="s">
        <v>137</v>
      </c>
      <c r="B12" s="62" t="s">
        <v>138</v>
      </c>
    </row>
    <row r="13" spans="1:2" ht="30">
      <c r="A13" s="61" t="s">
        <v>139</v>
      </c>
      <c r="B13" s="62" t="s">
        <v>138</v>
      </c>
    </row>
    <row r="14" spans="1:2" ht="150">
      <c r="A14" s="61" t="s">
        <v>140</v>
      </c>
      <c r="B14" s="62" t="s">
        <v>141</v>
      </c>
    </row>
    <row r="15" spans="1:2" ht="30">
      <c r="A15" s="61" t="s">
        <v>142</v>
      </c>
      <c r="B15" s="62" t="s">
        <v>143</v>
      </c>
    </row>
    <row r="16" spans="1:2" ht="30">
      <c r="A16" s="61" t="s">
        <v>144</v>
      </c>
      <c r="B16" s="62" t="s">
        <v>145</v>
      </c>
    </row>
    <row r="17" spans="1:2" ht="75">
      <c r="A17" s="61" t="s">
        <v>146</v>
      </c>
      <c r="B17" s="62" t="s">
        <v>147</v>
      </c>
    </row>
    <row r="18" spans="1:2" ht="30">
      <c r="A18" s="61" t="s">
        <v>148</v>
      </c>
      <c r="B18" s="62" t="s">
        <v>149</v>
      </c>
    </row>
    <row r="19" spans="1:2" ht="300">
      <c r="A19" s="61" t="s">
        <v>150</v>
      </c>
      <c r="B19" s="62" t="s">
        <v>151</v>
      </c>
    </row>
    <row r="20" spans="1:2" ht="30">
      <c r="A20" s="61" t="s">
        <v>152</v>
      </c>
      <c r="B20" s="62" t="s">
        <v>153</v>
      </c>
    </row>
    <row r="21" spans="1:2" ht="30">
      <c r="A21" s="61" t="s">
        <v>154</v>
      </c>
      <c r="B21" s="62" t="s">
        <v>155</v>
      </c>
    </row>
    <row r="22" spans="1:2" ht="45">
      <c r="A22" s="61" t="s">
        <v>156</v>
      </c>
      <c r="B22" s="62" t="s">
        <v>157</v>
      </c>
    </row>
    <row r="23" spans="1:2" ht="30">
      <c r="A23" s="61" t="s">
        <v>158</v>
      </c>
      <c r="B23" s="62" t="s">
        <v>159</v>
      </c>
    </row>
    <row r="24" spans="1:2" ht="30">
      <c r="A24" s="61" t="s">
        <v>160</v>
      </c>
      <c r="B24" s="62" t="s">
        <v>161</v>
      </c>
    </row>
    <row r="25" spans="1:2" ht="60">
      <c r="A25" s="61" t="s">
        <v>162</v>
      </c>
      <c r="B25" s="62" t="s">
        <v>163</v>
      </c>
    </row>
    <row r="26" spans="1:2" ht="45">
      <c r="A26" s="61" t="s">
        <v>164</v>
      </c>
      <c r="B26" s="62" t="s">
        <v>165</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defaultColWidth="11.42578125" defaultRowHeight="1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6" customFormat="1">
      <c r="A1" s="36" t="s">
        <v>166</v>
      </c>
      <c r="B1" s="36" t="s">
        <v>27</v>
      </c>
      <c r="C1" s="36" t="s">
        <v>167</v>
      </c>
      <c r="D1" s="36" t="s">
        <v>168</v>
      </c>
      <c r="E1" s="36" t="s">
        <v>169</v>
      </c>
      <c r="F1" s="36" t="s">
        <v>170</v>
      </c>
      <c r="G1" s="36" t="s">
        <v>171</v>
      </c>
      <c r="H1" s="36" t="s">
        <v>172</v>
      </c>
      <c r="I1" s="36" t="s">
        <v>32</v>
      </c>
      <c r="J1" s="36" t="s">
        <v>37</v>
      </c>
      <c r="K1" s="36" t="s">
        <v>2</v>
      </c>
    </row>
    <row r="2" spans="1:11">
      <c r="A2" t="s">
        <v>173</v>
      </c>
      <c r="B2" t="s">
        <v>174</v>
      </c>
      <c r="C2" s="20" t="s">
        <v>175</v>
      </c>
      <c r="D2" t="s">
        <v>176</v>
      </c>
      <c r="E2" t="s">
        <v>177</v>
      </c>
      <c r="F2" t="s">
        <v>178</v>
      </c>
      <c r="G2" t="s">
        <v>58</v>
      </c>
      <c r="H2" s="20" t="s">
        <v>59</v>
      </c>
      <c r="I2" t="s">
        <v>60</v>
      </c>
      <c r="J2" t="s">
        <v>65</v>
      </c>
      <c r="K2" s="12" t="s">
        <v>179</v>
      </c>
    </row>
    <row r="3" spans="1:11">
      <c r="A3" t="s">
        <v>91</v>
      </c>
      <c r="B3" t="s">
        <v>180</v>
      </c>
      <c r="C3" s="20" t="s">
        <v>181</v>
      </c>
      <c r="D3" t="s">
        <v>182</v>
      </c>
      <c r="E3" t="s">
        <v>183</v>
      </c>
      <c r="F3" t="s">
        <v>184</v>
      </c>
      <c r="G3" t="s">
        <v>185</v>
      </c>
      <c r="H3" s="20" t="s">
        <v>74</v>
      </c>
      <c r="I3" t="s">
        <v>113</v>
      </c>
      <c r="J3" t="s">
        <v>117</v>
      </c>
      <c r="K3" s="12" t="s">
        <v>186</v>
      </c>
    </row>
    <row r="4" spans="1:11">
      <c r="A4" t="s">
        <v>187</v>
      </c>
      <c r="B4" t="s">
        <v>53</v>
      </c>
      <c r="C4" s="20" t="s">
        <v>188</v>
      </c>
      <c r="D4" t="s">
        <v>189</v>
      </c>
      <c r="E4" t="s">
        <v>190</v>
      </c>
      <c r="F4" t="s">
        <v>83</v>
      </c>
      <c r="G4" t="s">
        <v>84</v>
      </c>
      <c r="H4" s="20" t="s">
        <v>191</v>
      </c>
      <c r="I4" t="s">
        <v>192</v>
      </c>
      <c r="J4" t="s">
        <v>193</v>
      </c>
      <c r="K4" s="12" t="s">
        <v>194</v>
      </c>
    </row>
    <row r="5" spans="1:11">
      <c r="A5" t="s">
        <v>195</v>
      </c>
      <c r="B5" t="s">
        <v>196</v>
      </c>
      <c r="C5" s="20" t="s">
        <v>197</v>
      </c>
      <c r="D5" t="s">
        <v>198</v>
      </c>
      <c r="E5" t="s">
        <v>199</v>
      </c>
      <c r="F5" t="s">
        <v>57</v>
      </c>
      <c r="G5" t="s">
        <v>200</v>
      </c>
      <c r="H5" s="20" t="s">
        <v>201</v>
      </c>
      <c r="J5" t="s">
        <v>202</v>
      </c>
      <c r="K5" s="12" t="s">
        <v>203</v>
      </c>
    </row>
    <row r="6" spans="1:11">
      <c r="A6" t="s">
        <v>204</v>
      </c>
      <c r="C6" s="20" t="s">
        <v>54</v>
      </c>
      <c r="D6" t="s">
        <v>205</v>
      </c>
      <c r="E6" t="s">
        <v>206</v>
      </c>
      <c r="F6" t="s">
        <v>73</v>
      </c>
      <c r="G6" t="s">
        <v>207</v>
      </c>
      <c r="H6" s="20" t="s">
        <v>208</v>
      </c>
      <c r="K6" s="12" t="s">
        <v>209</v>
      </c>
    </row>
    <row r="7" spans="1:11">
      <c r="A7" t="s">
        <v>210</v>
      </c>
      <c r="C7" s="20" t="s">
        <v>71</v>
      </c>
      <c r="D7" t="s">
        <v>211</v>
      </c>
      <c r="E7" t="s">
        <v>212</v>
      </c>
      <c r="F7" t="s">
        <v>213</v>
      </c>
      <c r="G7" t="s">
        <v>214</v>
      </c>
      <c r="H7" s="20" t="s">
        <v>94</v>
      </c>
      <c r="K7" s="12" t="s">
        <v>215</v>
      </c>
    </row>
    <row r="8" spans="1:11">
      <c r="A8" t="s">
        <v>216</v>
      </c>
      <c r="C8" s="20" t="s">
        <v>217</v>
      </c>
      <c r="D8" t="s">
        <v>218</v>
      </c>
      <c r="E8" t="s">
        <v>219</v>
      </c>
      <c r="F8" t="s">
        <v>220</v>
      </c>
      <c r="G8" t="s">
        <v>221</v>
      </c>
      <c r="H8" s="20" t="s">
        <v>222</v>
      </c>
      <c r="K8" s="12" t="s">
        <v>223</v>
      </c>
    </row>
    <row r="9" spans="1:11">
      <c r="A9" t="s">
        <v>224</v>
      </c>
      <c r="C9" s="20" t="s">
        <v>197</v>
      </c>
      <c r="D9" t="s">
        <v>225</v>
      </c>
      <c r="E9" t="s">
        <v>226</v>
      </c>
      <c r="F9" t="s">
        <v>227</v>
      </c>
      <c r="G9" s="20" t="s">
        <v>196</v>
      </c>
      <c r="H9" s="20" t="s">
        <v>228</v>
      </c>
      <c r="K9" s="12" t="s">
        <v>229</v>
      </c>
    </row>
    <row r="10" spans="1:11">
      <c r="A10" t="s">
        <v>230</v>
      </c>
      <c r="C10" s="20" t="s">
        <v>196</v>
      </c>
      <c r="D10" t="s">
        <v>231</v>
      </c>
      <c r="E10" t="s">
        <v>102</v>
      </c>
      <c r="F10" t="s">
        <v>232</v>
      </c>
      <c r="H10" s="20" t="s">
        <v>233</v>
      </c>
      <c r="K10" s="12" t="s">
        <v>3</v>
      </c>
    </row>
    <row r="11" spans="1:11">
      <c r="A11" t="s">
        <v>234</v>
      </c>
      <c r="C11" s="20"/>
      <c r="D11" t="s">
        <v>235</v>
      </c>
      <c r="E11" t="s">
        <v>236</v>
      </c>
      <c r="H11" s="20" t="s">
        <v>237</v>
      </c>
      <c r="K11" s="12" t="s">
        <v>238</v>
      </c>
    </row>
    <row r="12" spans="1:11" ht="17.25" customHeight="1">
      <c r="A12" t="s">
        <v>239</v>
      </c>
      <c r="C12" s="20"/>
      <c r="D12" t="s">
        <v>240</v>
      </c>
      <c r="E12" t="s">
        <v>56</v>
      </c>
      <c r="H12" s="20" t="s">
        <v>241</v>
      </c>
      <c r="K12" s="12" t="s">
        <v>242</v>
      </c>
    </row>
    <row r="13" spans="1:11">
      <c r="A13" t="s">
        <v>243</v>
      </c>
      <c r="D13" t="s">
        <v>244</v>
      </c>
      <c r="E13" t="s">
        <v>245</v>
      </c>
      <c r="H13" s="20" t="s">
        <v>246</v>
      </c>
      <c r="K13" s="12" t="s">
        <v>247</v>
      </c>
    </row>
    <row r="14" spans="1:11">
      <c r="A14" t="s">
        <v>248</v>
      </c>
      <c r="D14" t="s">
        <v>72</v>
      </c>
      <c r="H14" s="20" t="s">
        <v>103</v>
      </c>
      <c r="I14" s="12"/>
      <c r="K14" s="12" t="s">
        <v>249</v>
      </c>
    </row>
    <row r="15" spans="1:11">
      <c r="A15" t="s">
        <v>250</v>
      </c>
      <c r="D15" t="s">
        <v>55</v>
      </c>
      <c r="H15" s="20" t="s">
        <v>85</v>
      </c>
      <c r="I15" s="12"/>
      <c r="K15" s="12" t="s">
        <v>251</v>
      </c>
    </row>
    <row r="16" spans="1:11">
      <c r="A16" t="s">
        <v>252</v>
      </c>
      <c r="D16" t="s">
        <v>253</v>
      </c>
      <c r="H16" s="20" t="s">
        <v>254</v>
      </c>
      <c r="I16" s="12"/>
      <c r="K16" s="12" t="s">
        <v>255</v>
      </c>
    </row>
    <row r="17" spans="1:11">
      <c r="A17" t="s">
        <v>256</v>
      </c>
      <c r="D17" t="s">
        <v>257</v>
      </c>
      <c r="H17" s="20" t="s">
        <v>258</v>
      </c>
      <c r="I17" s="12"/>
      <c r="K17" s="12" t="s">
        <v>259</v>
      </c>
    </row>
    <row r="18" spans="1:11">
      <c r="A18" t="s">
        <v>260</v>
      </c>
      <c r="D18" t="s">
        <v>261</v>
      </c>
      <c r="H18" s="20" t="s">
        <v>262</v>
      </c>
      <c r="I18" s="12"/>
      <c r="K18" s="12" t="s">
        <v>263</v>
      </c>
    </row>
    <row r="19" spans="1:11">
      <c r="A19" t="s">
        <v>264</v>
      </c>
      <c r="D19" t="s">
        <v>265</v>
      </c>
      <c r="H19" s="20" t="s">
        <v>266</v>
      </c>
      <c r="I19" s="12"/>
      <c r="K19" s="12" t="s">
        <v>267</v>
      </c>
    </row>
    <row r="20" spans="1:11">
      <c r="A20" t="s">
        <v>268</v>
      </c>
      <c r="D20" t="s">
        <v>269</v>
      </c>
      <c r="H20" s="20" t="s">
        <v>270</v>
      </c>
      <c r="I20" s="12"/>
      <c r="K20" s="12" t="s">
        <v>271</v>
      </c>
    </row>
    <row r="21" spans="1:11">
      <c r="A21" t="s">
        <v>68</v>
      </c>
      <c r="D21" t="s">
        <v>196</v>
      </c>
      <c r="G21" s="20"/>
      <c r="H21" s="20" t="s">
        <v>272</v>
      </c>
      <c r="I21" s="12"/>
    </row>
    <row r="22" spans="1:11">
      <c r="A22" t="s">
        <v>273</v>
      </c>
      <c r="H22" s="20" t="s">
        <v>196</v>
      </c>
    </row>
    <row r="23" spans="1:11">
      <c r="A23" t="s">
        <v>274</v>
      </c>
    </row>
    <row r="24" spans="1:11">
      <c r="A24" t="s">
        <v>275</v>
      </c>
    </row>
    <row r="25" spans="1:11">
      <c r="A25" t="s">
        <v>276</v>
      </c>
    </row>
    <row r="26" spans="1:11">
      <c r="H26" s="20"/>
    </row>
    <row r="28" spans="1:11">
      <c r="H28" s="20"/>
    </row>
    <row r="29" spans="1:11">
      <c r="H29" s="20"/>
    </row>
    <row r="30" spans="1:11">
      <c r="H30" s="20"/>
    </row>
    <row r="31" spans="1:11">
      <c r="H31" s="20"/>
    </row>
    <row r="32" spans="1:11">
      <c r="H32" s="20"/>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C6B678-7ADA-49CB-938D-90E763B549D0}"/>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2026-01-28T23:17:45Z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