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drawings/drawing7.xml" ContentType="application/vnd.openxmlformats-officedocument.drawing+xml"/>
  <Override PartName="/xl/comments7.xml" ContentType="application/vnd.openxmlformats-officedocument.spreadsheetml.comments+xml"/>
  <Override PartName="/xl/drawings/drawing8.xml" ContentType="application/vnd.openxmlformats-officedocument.drawing+xml"/>
  <Override PartName="/xl/comments8.xml" ContentType="application/vnd.openxmlformats-officedocument.spreadsheetml.comments+xml"/>
  <Override PartName="/xl/drawings/drawing9.xml" ContentType="application/vnd.openxmlformats-officedocument.drawing+xml"/>
  <Override PartName="/xl/comments9.xml" ContentType="application/vnd.openxmlformats-officedocument.spreadsheetml.comments+xml"/>
  <Override PartName="/xl/drawings/drawing10.xml" ContentType="application/vnd.openxmlformats-officedocument.drawing+xml"/>
  <Override PartName="/xl/comments10.xml" ContentType="application/vnd.openxmlformats-officedocument.spreadsheetml.comments+xml"/>
  <Override PartName="/xl/drawings/drawing11.xml" ContentType="application/vnd.openxmlformats-officedocument.drawing+xml"/>
  <Override PartName="/xl/comments11.xml" ContentType="application/vnd.openxmlformats-officedocument.spreadsheetml.comments+xml"/>
  <Override PartName="/xl/drawings/drawing12.xml" ContentType="application/vnd.openxmlformats-officedocument.drawing+xml"/>
  <Override PartName="/xl/comments12.xml" ContentType="application/vnd.openxmlformats-officedocument.spreadsheetml.comments+xml"/>
  <Override PartName="/xl/drawings/drawing13.xml" ContentType="application/vnd.openxmlformats-officedocument.drawing+xml"/>
  <Override PartName="/xl/comments13.xml" ContentType="application/vnd.openxmlformats-officedocument.spreadsheetml.comments+xml"/>
  <Override PartName="/xl/drawings/drawing14.xml" ContentType="application/vnd.openxmlformats-officedocument.drawing+xml"/>
  <Override PartName="/xl/comments14.xml" ContentType="application/vnd.openxmlformats-officedocument.spreadsheetml.comments+xml"/>
  <Override PartName="/xl/drawings/drawing15.xml" ContentType="application/vnd.openxmlformats-officedocument.drawing+xml"/>
  <Override PartName="/xl/comments15.xml" ContentType="application/vnd.openxmlformats-officedocument.spreadsheetml.comments+xml"/>
  <Override PartName="/xl/drawings/drawing16.xml" ContentType="application/vnd.openxmlformats-officedocument.drawing+xml"/>
  <Override PartName="/xl/comments16.xml" ContentType="application/vnd.openxmlformats-officedocument.spreadsheetml.comments+xml"/>
  <Override PartName="/xl/drawings/drawing17.xml" ContentType="application/vnd.openxmlformats-officedocument.drawing+xml"/>
  <Override PartName="/xl/comments17.xml" ContentType="application/vnd.openxmlformats-officedocument.spreadsheetml.comments+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23"/>
  <workbookPr/>
  <mc:AlternateContent xmlns:mc="http://schemas.openxmlformats.org/markup-compatibility/2006">
    <mc:Choice Requires="x15">
      <x15ac:absPath xmlns:x15ac="http://schemas.microsoft.com/office/spreadsheetml/2010/11/ac" url="https://gobiernobogota.sharepoint.com/sites/grOficinaAsesoradePlaneacion/Documentos compartidos/PLANEACION INSTITUCIONAL Y SECTORIAL/VIGENCIA 2025/PLAN ESTRATEGICO SECTORIAL 2025-2028/03. Trimestre 3/00. SUBSANACIONES/"/>
    </mc:Choice>
  </mc:AlternateContent>
  <xr:revisionPtr revIDLastSave="221" documentId="8_{1640D17E-515A-4163-A591-77ADFE4F321F}" xr6:coauthVersionLast="47" xr6:coauthVersionMax="47" xr10:uidLastSave="{7EA2441A-E268-41FC-9471-EDCA2A9A4782}"/>
  <bookViews>
    <workbookView xWindow="-110" yWindow="-110" windowWidth="19420" windowHeight="10300" tabRatio="793" activeTab="11" xr2:uid="{FC18D6A0-FEE6-4EC1-964C-0CB221ADEC15}"/>
  </bookViews>
  <sheets>
    <sheet name="Objetivos Estratégicos" sheetId="6" r:id="rId1"/>
    <sheet name="ME_01_DADEP" sheetId="18" r:id="rId2"/>
    <sheet name="ME_02_DADEP" sheetId="19" r:id="rId3"/>
    <sheet name="ME_03_SDG" sheetId="9" r:id="rId4"/>
    <sheet name="ME_04_IDPAC" sheetId="24" r:id="rId5"/>
    <sheet name="ME_05_IDPAC" sheetId="25" r:id="rId6"/>
    <sheet name="ME_06_PP" sheetId="28" r:id="rId7"/>
    <sheet name="ME_07_PP" sheetId="29" r:id="rId8"/>
    <sheet name="ME_08_IDPAC" sheetId="27" r:id="rId9"/>
    <sheet name="ME_09_SDG" sheetId="20" r:id="rId10"/>
    <sheet name="ME_10_SDG" sheetId="10" r:id="rId11"/>
    <sheet name="ME_11_SDG" sheetId="13" r:id="rId12"/>
    <sheet name="ME_12_SDG" sheetId="17" r:id="rId13"/>
    <sheet name="ME_13_SDG" sheetId="30" r:id="rId14"/>
    <sheet name="ME_14_DADEP" sheetId="33" r:id="rId15"/>
    <sheet name="ME_15_SDG" sheetId="34" r:id="rId16"/>
    <sheet name="ME_16_SDG" sheetId="35" r:id="rId17"/>
    <sheet name="Control" sheetId="36" r:id="rId18"/>
    <sheet name="Instrucciones diligenciamiento" sheetId="7" state="hidden" r:id="rId19"/>
    <sheet name="formato" sheetId="1" state="hidden" r:id="rId20"/>
    <sheet name="Listas" sheetId="2" state="hidden" r:id="rId21"/>
  </sheets>
  <definedNames>
    <definedName name="_xlnm._FilterDatabase" localSheetId="0" hidden="1">'Objetivos Estratégicos'!$A$7:$L$24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2" i="24" l="1"/>
  <c r="H22" i="17" l="1"/>
  <c r="D22" i="17"/>
  <c r="D22" i="13"/>
  <c r="C23" i="27"/>
  <c r="F32" i="29"/>
  <c r="D24" i="13" l="1"/>
  <c r="D23" i="13"/>
  <c r="D22" i="29"/>
  <c r="E23" i="25"/>
  <c r="F23" i="25"/>
  <c r="G23" i="25"/>
  <c r="C23" i="25"/>
  <c r="E23" i="24"/>
  <c r="F23" i="24"/>
  <c r="G23" i="24"/>
  <c r="C23" i="24"/>
  <c r="H23" i="18"/>
  <c r="D22" i="18"/>
  <c r="E32" i="27" l="1"/>
  <c r="F32" i="27" s="1"/>
  <c r="F32" i="25"/>
  <c r="F32" i="30" l="1"/>
  <c r="F32" i="20" l="1"/>
  <c r="F32" i="35"/>
  <c r="F32" i="34"/>
  <c r="F32" i="17" l="1"/>
  <c r="F32" i="10" l="1"/>
  <c r="F32" i="28" l="1"/>
  <c r="F32" i="33" l="1"/>
  <c r="F33" i="18"/>
  <c r="F32" i="19"/>
  <c r="F32" i="18"/>
  <c r="F28" i="19"/>
  <c r="D22" i="25" l="1"/>
  <c r="D23" i="25" s="1"/>
  <c r="D22" i="24"/>
  <c r="D23" i="24" s="1"/>
  <c r="D22" i="35"/>
  <c r="D22" i="30" l="1"/>
  <c r="D24" i="17" l="1"/>
  <c r="D22" i="10" l="1"/>
  <c r="D22" i="27" l="1"/>
  <c r="F23" i="6" l="1"/>
  <c r="F21" i="6"/>
  <c r="F20" i="6"/>
  <c r="F19" i="6"/>
  <c r="C24" i="10"/>
  <c r="F17" i="6" s="1"/>
  <c r="F16" i="6"/>
  <c r="F10" i="6"/>
  <c r="F8" i="6"/>
  <c r="G24" i="10"/>
  <c r="J17" i="6" s="1"/>
  <c r="F24" i="10"/>
  <c r="I17" i="6" s="1"/>
  <c r="E24" i="10"/>
  <c r="H17" i="6" s="1"/>
  <c r="D24" i="10"/>
  <c r="G17" i="6" s="1"/>
  <c r="H22" i="10"/>
  <c r="J15" i="6"/>
  <c r="I15" i="6"/>
  <c r="H15" i="6"/>
  <c r="D24" i="27"/>
  <c r="G15" i="6" s="1"/>
  <c r="C24" i="27"/>
  <c r="F15" i="6" s="1"/>
  <c r="H22" i="27"/>
  <c r="F12" i="6"/>
  <c r="J12" i="6"/>
  <c r="I12" i="6"/>
  <c r="H12" i="6"/>
  <c r="D24" i="25"/>
  <c r="G12" i="6" s="1"/>
  <c r="C24" i="25"/>
  <c r="H22" i="25"/>
  <c r="G24" i="24"/>
  <c r="J11" i="6" s="1"/>
  <c r="F24" i="24"/>
  <c r="I11" i="6" s="1"/>
  <c r="E24" i="24"/>
  <c r="H11" i="6" s="1"/>
  <c r="D24" i="24"/>
  <c r="G11" i="6" s="1"/>
  <c r="C24" i="24"/>
  <c r="F11" i="6" s="1"/>
  <c r="H22" i="24"/>
  <c r="H20" i="6"/>
  <c r="I20" i="6"/>
  <c r="J20" i="6"/>
  <c r="G20" i="6"/>
  <c r="G22" i="6"/>
  <c r="H22" i="6"/>
  <c r="I22" i="6"/>
  <c r="J22" i="6"/>
  <c r="F22" i="6"/>
  <c r="G24" i="34"/>
  <c r="F24" i="34"/>
  <c r="E24" i="34"/>
  <c r="D24" i="34"/>
  <c r="C24" i="34"/>
  <c r="H22" i="34"/>
  <c r="G24" i="35"/>
  <c r="J23" i="6" s="1"/>
  <c r="F24" i="35"/>
  <c r="I23" i="6" s="1"/>
  <c r="E24" i="35"/>
  <c r="H23" i="6" s="1"/>
  <c r="D24" i="35"/>
  <c r="G23" i="6" s="1"/>
  <c r="H19" i="6" l="1"/>
  <c r="I19" i="6"/>
  <c r="J19" i="6"/>
  <c r="G19" i="6"/>
  <c r="J18" i="6"/>
  <c r="I18" i="6"/>
  <c r="H18" i="6"/>
  <c r="G18" i="6"/>
  <c r="F18" i="6"/>
  <c r="K24" i="13"/>
  <c r="G23" i="13"/>
  <c r="F23" i="13"/>
  <c r="E23" i="13"/>
  <c r="C23" i="13"/>
  <c r="J16" i="6" l="1"/>
  <c r="I16" i="6"/>
  <c r="H22" i="20"/>
  <c r="E24" i="20"/>
  <c r="H16" i="6" s="1"/>
  <c r="D24" i="20"/>
  <c r="G16" i="6" s="1"/>
  <c r="F14" i="6"/>
  <c r="F13" i="6"/>
  <c r="H22" i="33"/>
  <c r="J9" i="6"/>
  <c r="F9" i="6"/>
  <c r="E24" i="19"/>
  <c r="H9" i="6" s="1"/>
  <c r="C24" i="19"/>
  <c r="D22" i="19"/>
  <c r="H22" i="19" s="1"/>
  <c r="C22" i="19"/>
  <c r="D24" i="19" l="1"/>
  <c r="G9" i="6" s="1"/>
  <c r="F24" i="19"/>
  <c r="I9" i="6" s="1"/>
  <c r="D22" i="28"/>
  <c r="D22" i="9"/>
  <c r="H22" i="9" s="1"/>
  <c r="H21" i="9"/>
  <c r="D24" i="9" l="1"/>
  <c r="G10" i="6" s="1"/>
  <c r="E24" i="9"/>
  <c r="H10" i="6" s="1"/>
  <c r="F24" i="9"/>
  <c r="I10" i="6" s="1"/>
  <c r="G24" i="9"/>
  <c r="J10" i="6" s="1"/>
  <c r="K10" i="6" l="1"/>
  <c r="G24" i="28"/>
  <c r="J13" i="6" s="1"/>
  <c r="F24" i="28"/>
  <c r="I13" i="6" s="1"/>
  <c r="E24" i="28"/>
  <c r="H13" i="6" s="1"/>
  <c r="D24" i="28"/>
  <c r="G13" i="6" s="1"/>
  <c r="C24" i="28"/>
  <c r="H22" i="28"/>
  <c r="H24" i="35"/>
  <c r="H24" i="34"/>
  <c r="H24" i="30"/>
  <c r="H24" i="17"/>
  <c r="H24" i="13"/>
  <c r="H24" i="10"/>
  <c r="H24" i="20"/>
  <c r="H24" i="27"/>
  <c r="H24" i="19"/>
  <c r="H24" i="9"/>
  <c r="H24" i="24"/>
  <c r="H24" i="25"/>
  <c r="G24" i="29"/>
  <c r="J14" i="6" s="1"/>
  <c r="F24" i="29"/>
  <c r="I14" i="6" s="1"/>
  <c r="E24" i="29"/>
  <c r="H14" i="6" s="1"/>
  <c r="D24" i="29"/>
  <c r="G14" i="6" s="1"/>
  <c r="C24" i="29"/>
  <c r="H22" i="29"/>
  <c r="H24" i="29" l="1"/>
  <c r="F33" i="17"/>
  <c r="F33" i="35" l="1"/>
  <c r="F31" i="35"/>
  <c r="F30" i="35"/>
  <c r="F33" i="34"/>
  <c r="F29" i="34"/>
  <c r="F33" i="33"/>
  <c r="F33" i="30"/>
  <c r="F31" i="30"/>
  <c r="F31" i="17"/>
  <c r="F33" i="13"/>
  <c r="F32" i="13"/>
  <c r="F31" i="13"/>
  <c r="F30" i="13"/>
  <c r="F29" i="13"/>
  <c r="F28" i="13"/>
  <c r="F33" i="10"/>
  <c r="F31" i="10"/>
  <c r="F28" i="10"/>
  <c r="F33" i="20"/>
  <c r="F31" i="20"/>
  <c r="F33" i="29"/>
  <c r="F31" i="29"/>
  <c r="F30" i="29"/>
  <c r="F29" i="29"/>
  <c r="F28" i="29"/>
  <c r="F33" i="28"/>
  <c r="F29" i="28"/>
  <c r="F28" i="28"/>
  <c r="F33" i="25"/>
  <c r="F31" i="25"/>
  <c r="F30" i="25"/>
  <c r="F29" i="25"/>
  <c r="F28" i="25"/>
  <c r="F33" i="24"/>
  <c r="F31" i="24"/>
  <c r="F29" i="24"/>
  <c r="F28" i="24"/>
  <c r="F33" i="9"/>
  <c r="F32" i="9"/>
  <c r="F31" i="9"/>
  <c r="F30" i="9"/>
  <c r="F33" i="19"/>
  <c r="F31" i="19"/>
  <c r="F30" i="19"/>
  <c r="F29" i="19"/>
  <c r="E24" i="6" l="1"/>
  <c r="H21" i="19"/>
  <c r="H21" i="35"/>
  <c r="G23" i="35"/>
  <c r="F23" i="35"/>
  <c r="E23" i="35"/>
  <c r="D23" i="35"/>
  <c r="H22" i="35"/>
  <c r="F23" i="34"/>
  <c r="E23" i="34"/>
  <c r="D23" i="34"/>
  <c r="C23" i="34"/>
  <c r="D23" i="33"/>
  <c r="D24" i="33" s="1"/>
  <c r="G23" i="30"/>
  <c r="F23" i="30"/>
  <c r="E23" i="30"/>
  <c r="D23" i="30"/>
  <c r="H22" i="30"/>
  <c r="G23" i="29"/>
  <c r="F23" i="29"/>
  <c r="E23" i="29"/>
  <c r="D23" i="29"/>
  <c r="C23" i="29"/>
  <c r="F23" i="28"/>
  <c r="E23" i="28"/>
  <c r="D23" i="28"/>
  <c r="H24" i="28" s="1"/>
  <c r="C23" i="28"/>
  <c r="H21" i="10"/>
  <c r="G23" i="27"/>
  <c r="F23" i="27"/>
  <c r="E23" i="27"/>
  <c r="D23" i="27"/>
  <c r="H21" i="27"/>
  <c r="H21" i="25"/>
  <c r="H21" i="24"/>
  <c r="E23" i="20"/>
  <c r="D23" i="20"/>
  <c r="D23" i="19"/>
  <c r="C23" i="19"/>
  <c r="D23" i="18"/>
  <c r="D24" i="18" s="1"/>
  <c r="F23" i="17"/>
  <c r="E23" i="17"/>
  <c r="D23" i="17"/>
  <c r="F23" i="10"/>
  <c r="E23" i="10"/>
  <c r="D23" i="10"/>
  <c r="C23" i="10"/>
  <c r="G23" i="9"/>
  <c r="F23" i="9"/>
  <c r="E23" i="9"/>
  <c r="D23" i="9"/>
  <c r="C23" i="1"/>
  <c r="K19" i="6"/>
  <c r="K18" i="6"/>
  <c r="K17" i="6"/>
  <c r="K16" i="6"/>
  <c r="K23" i="6"/>
  <c r="K22" i="6"/>
  <c r="K20" i="6"/>
  <c r="K15" i="6"/>
  <c r="K14" i="6"/>
  <c r="K12" i="6"/>
  <c r="K9" i="6"/>
  <c r="K11" i="6"/>
  <c r="F31" i="1"/>
  <c r="F30" i="1"/>
  <c r="F29" i="1"/>
  <c r="F28" i="1"/>
  <c r="G23" i="1"/>
  <c r="F23" i="1"/>
  <c r="E23" i="1"/>
  <c r="D23" i="1"/>
  <c r="G8" i="6" l="1"/>
  <c r="K8" i="6" s="1"/>
  <c r="L8" i="6" s="1"/>
  <c r="H24" i="18"/>
  <c r="L15" i="6"/>
  <c r="L18" i="6"/>
  <c r="H24" i="33"/>
  <c r="G21" i="6"/>
  <c r="K21" i="6" s="1"/>
  <c r="L20" i="6" s="1"/>
  <c r="K13" i="6" l="1"/>
  <c r="L11" i="6" s="1"/>
  <c r="L24" i="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Usuario</author>
  </authors>
  <commentList>
    <comment ref="A6" authorId="0" shapeId="0" xr:uid="{99E15533-1C79-400C-BEBE-94713E7D6A14}">
      <text>
        <r>
          <rPr>
            <b/>
            <sz val="9"/>
            <color indexed="81"/>
            <rFont val="Tahoma"/>
            <family val="2"/>
          </rPr>
          <t>Indique el número de Objetivo Estratégico establecido por la Oficina Asesora de Planeación de la SDG</t>
        </r>
      </text>
    </comment>
    <comment ref="B6" authorId="0" shapeId="0" xr:uid="{FC1E5D68-D638-4E0F-A463-963EC21942C5}">
      <text>
        <r>
          <rPr>
            <sz val="9"/>
            <color indexed="81"/>
            <rFont val="Tahoma"/>
            <family val="2"/>
          </rPr>
          <t>Transcriba el Objetivo Estratégico establecido en el Plan</t>
        </r>
      </text>
    </comment>
    <comment ref="C6" authorId="0" shapeId="0" xr:uid="{5B4D0D47-B975-489C-808D-33E45BB53979}">
      <text>
        <r>
          <rPr>
            <b/>
            <sz val="9"/>
            <color indexed="81"/>
            <rFont val="Tahoma"/>
            <family val="2"/>
          </rPr>
          <t>Indique el número de la meta estratégica establecido por la Oficina Asesora de Planeación de la SDG</t>
        </r>
      </text>
    </comment>
    <comment ref="D6" authorId="0" shapeId="0" xr:uid="{8F0914D6-61AF-4BB3-8639-D4F286B12882}">
      <text>
        <r>
          <rPr>
            <sz val="9"/>
            <color indexed="81"/>
            <rFont val="Tahoma"/>
            <family val="2"/>
          </rPr>
          <t>Transcriba la Meta Estratégica establecida en el Plan</t>
        </r>
      </text>
    </comment>
    <comment ref="E6" authorId="0" shapeId="0" xr:uid="{CDD297AA-0003-4744-84F9-DE79657492A2}">
      <text>
        <r>
          <rPr>
            <b/>
            <sz val="9"/>
            <color indexed="81"/>
            <rFont val="Tahoma"/>
            <family val="2"/>
          </rPr>
          <t>Asigne un peso porcentual de la meta estratégica para el cumplimiento del objetivo estratégico, el cual representa su grado de contribución a su logro. La sumatoria de los pesos ponderados de las metas que componen el objetivo estratégico debe ser igual al 100%</t>
        </r>
      </text>
    </comment>
    <comment ref="F6" authorId="0" shapeId="0" xr:uid="{406E55CB-1CD5-46C3-9296-DD717317560C}">
      <text>
        <r>
          <rPr>
            <b/>
            <sz val="9"/>
            <color indexed="81"/>
            <rFont val="Tahoma"/>
            <family val="2"/>
          </rPr>
          <t>Indique los años de programación del indicador.</t>
        </r>
      </text>
    </comment>
    <comment ref="K6" authorId="0" shapeId="0" xr:uid="{B368AF06-5C0D-4CC4-87BE-CD4FA6E4B469}">
      <text>
        <r>
          <rPr>
            <b/>
            <sz val="9"/>
            <color indexed="81"/>
            <rFont val="Tahoma"/>
            <family val="2"/>
          </rPr>
          <t>Es el resultado % de multiplicar el peso ponderado de la meta por el % de avance acumulado para el último periodo medido.</t>
        </r>
      </text>
    </comment>
    <comment ref="F7" authorId="0" shapeId="0" xr:uid="{889B4153-E941-4150-9998-5F406659A56F}">
      <text>
        <r>
          <rPr>
            <b/>
            <sz val="9"/>
            <color indexed="81"/>
            <rFont val="Tahoma"/>
            <family val="2"/>
          </rPr>
          <t>Porcentaje de avance del indicador para el año de programación. El porceje se debe acumular entre vigencias y de acuerdo con el tipo de programación. Este dato se obtiene del campo % AVANCE ACUMULADO CUATRIENIO, de la hoja METAS ESTRATÉGICAS</t>
        </r>
      </text>
    </comment>
    <comment ref="G7" authorId="0" shapeId="0" xr:uid="{817F8CF2-8E0E-408F-A7EB-5557AEF0BB76}">
      <text>
        <r>
          <rPr>
            <b/>
            <sz val="9"/>
            <color indexed="81"/>
            <rFont val="Tahoma"/>
            <family val="2"/>
          </rPr>
          <t>Porcentaje de avance del indicador para el año de programación. El porceje se debe acumular entre vigencias y de acuerdo con el tipo de programación. Este dato se obtiene del campo % AVANCE ACUMULADO CUATRIENIO, de la hoja METAS ESTRATÉGICAS</t>
        </r>
      </text>
    </comment>
    <comment ref="H7" authorId="0" shapeId="0" xr:uid="{EA523C05-DEAB-4EB4-95FF-9DFF7449FED7}">
      <text>
        <r>
          <rPr>
            <b/>
            <sz val="9"/>
            <color indexed="81"/>
            <rFont val="Tahoma"/>
            <family val="2"/>
          </rPr>
          <t>Porcentaje de avance del indicador para el año de programación. El porceje se debe acumular entre vigencias y de acuerdo con el tipo de programación. Este dato se obtiene del campo % AVANCE ACUMULADO CUATRIENIO, de la hoja METAS ESTRATÉGICAS</t>
        </r>
      </text>
    </comment>
    <comment ref="I7" authorId="0" shapeId="0" xr:uid="{78F7E7C2-0334-48C0-9E03-4CE2B62F8606}">
      <text>
        <r>
          <rPr>
            <b/>
            <sz val="9"/>
            <color indexed="81"/>
            <rFont val="Tahoma"/>
            <family val="2"/>
          </rPr>
          <t>Porcentaje de avance del indicador para el año de programación. El porceje se debe acumular entre vigencias y de acuerdo con el tipo de programación. Este dato se obtiene del campo % AVANCE ACUMULADO CUATRIENIO, de la hoja METAS ESTRATÉGICAS</t>
        </r>
      </text>
    </comment>
    <comment ref="J7" authorId="0" shapeId="0" xr:uid="{7294AAA0-218D-414E-851D-BDC9F2AA13C0}">
      <text>
        <r>
          <rPr>
            <b/>
            <sz val="9"/>
            <color indexed="81"/>
            <rFont val="Tahoma"/>
            <family val="2"/>
          </rPr>
          <t>Porcentaje de avance del indicador para el año de programación. El porceje se debe acumular entre vigencias y de acuerdo con el tipo de programación. Este dato se obtiene del campo % AVANCE ACUMULADO CUATRIENIO, de la hoja METAS ESTRATÉGICAS</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Usuario</author>
    <author>Camilo Bautista Beltran</author>
    <author>Yamile Espinosa Galindo</author>
  </authors>
  <commentList>
    <comment ref="A6" authorId="0" shapeId="0" xr:uid="{B0893424-3251-4462-A84C-FB291F904C38}">
      <text>
        <r>
          <rPr>
            <b/>
            <sz val="9"/>
            <color indexed="81"/>
            <rFont val="Tahoma"/>
            <family val="2"/>
          </rPr>
          <t>Transcriba el Objetivo Estratégico para el cual se formula la meta estratégica</t>
        </r>
      </text>
    </comment>
    <comment ref="A7" authorId="0" shapeId="0" xr:uid="{81BC7AA6-0DE7-464E-BBF2-4380FE62D568}">
      <text>
        <r>
          <rPr>
            <b/>
            <sz val="9"/>
            <color rgb="FF000000"/>
            <rFont val="Tahoma"/>
            <family val="2"/>
          </rPr>
          <t xml:space="preserve">Es el resultado concreto que se espera alcanzar en un periodo de tiempo, que aporta al cumplimiento del objetivo estratégico.
</t>
        </r>
        <r>
          <rPr>
            <b/>
            <sz val="9"/>
            <color rgb="FF000000"/>
            <rFont val="Tahoma"/>
            <family val="2"/>
          </rPr>
          <t xml:space="preserve">
</t>
        </r>
        <r>
          <rPr>
            <b/>
            <sz val="9"/>
            <color rgb="FF000000"/>
            <rFont val="Tahoma"/>
            <family val="2"/>
          </rPr>
          <t xml:space="preserve">La meta estratégica se debe redactar iniciando con un verbo en infinitivo fuerte, seguido de una magnitud o cantidad, una unidad de medida que se encuentre en términos numéricos o porcentuales y finalmente el complemento, siguiendo esta estructura: 
</t>
        </r>
        <r>
          <rPr>
            <b/>
            <sz val="9"/>
            <color rgb="FF000000"/>
            <rFont val="Tahoma"/>
            <family val="2"/>
          </rPr>
          <t xml:space="preserve">
</t>
        </r>
        <r>
          <rPr>
            <b/>
            <sz val="9"/>
            <color rgb="FF000000"/>
            <rFont val="Tahoma"/>
            <family val="2"/>
          </rPr>
          <t xml:space="preserve">Verbo fuerte + magnitud + unidad de medida + complemento
</t>
        </r>
      </text>
    </comment>
    <comment ref="C7" authorId="0" shapeId="0" xr:uid="{6997E2E6-8972-4AA8-94DF-CF9049712A81}">
      <text>
        <r>
          <rPr>
            <b/>
            <sz val="9"/>
            <color rgb="FF000000"/>
            <rFont val="Tahoma"/>
            <family val="2"/>
          </rPr>
          <t xml:space="preserve">Numeración consecutiva establecida por la Oficina de Planeacion SDG. </t>
        </r>
      </text>
    </comment>
    <comment ref="A8" authorId="0" shapeId="0" xr:uid="{74D2492C-85E4-451E-AE00-F49CCCF9ABF5}">
      <text>
        <r>
          <rPr>
            <b/>
            <sz val="9"/>
            <color indexed="81"/>
            <rFont val="Tahoma"/>
            <family val="2"/>
          </rPr>
          <t>Indique un nombre corto que refleje lo que pretende medir. 
Ej. Porcentaje de presupuesto ejecutado en Innovación</t>
        </r>
      </text>
    </comment>
    <comment ref="A9" authorId="0" shapeId="0" xr:uid="{CC2EA825-2D2E-4BD3-BB20-74DE25D21085}">
      <text>
        <r>
          <rPr>
            <b/>
            <sz val="9"/>
            <color rgb="FF000000"/>
            <rFont val="Tahoma"/>
            <family val="2"/>
          </rPr>
          <t xml:space="preserve">Indique la fórmula (relación entre variables) que permite medir el cumplimiento de la meta. Debe existir una coherencia lógica entre la magnitud y unidad de medida de la meta y las variables del indicador. 
</t>
        </r>
        <r>
          <rPr>
            <b/>
            <sz val="9"/>
            <color rgb="FF000000"/>
            <rFont val="Tahoma"/>
            <family val="2"/>
          </rPr>
          <t xml:space="preserve">
</t>
        </r>
        <r>
          <rPr>
            <b/>
            <sz val="9"/>
            <color rgb="FF000000"/>
            <rFont val="Tahoma"/>
            <family val="2"/>
          </rPr>
          <t>Ej. ((Número de personas capacitadas en …. / Número de funcionarios ) * 100)</t>
        </r>
      </text>
    </comment>
    <comment ref="A10" authorId="0" shapeId="0" xr:uid="{9E785836-BC84-4C2F-AB85-C3FC23EFA86E}">
      <text>
        <r>
          <rPr>
            <b/>
            <sz val="9"/>
            <color indexed="81"/>
            <rFont val="Tahoma"/>
            <family val="2"/>
          </rPr>
          <t>Escriba como se interpreta el resultado del indicador. Ej. 
- Porcentaje de ____
- Informes ______
- Intervenciones realizadas</t>
        </r>
      </text>
    </comment>
    <comment ref="A11" authorId="0" shapeId="0" xr:uid="{BFCF8333-4D7B-4BB0-8E49-DAE58D190D22}">
      <text>
        <r>
          <rPr>
            <b/>
            <sz val="9"/>
            <color indexed="81"/>
            <rFont val="Tahoma"/>
            <family val="2"/>
          </rPr>
          <t xml:space="preserve">Indique el tipo de indicador: 
- Eficancia 
- Eficiencia 
- Efectividad </t>
        </r>
      </text>
    </comment>
    <comment ref="A12" authorId="0" shapeId="0" xr:uid="{E1A45754-2AED-4518-80F9-30D9463ECF25}">
      <text>
        <r>
          <rPr>
            <b/>
            <sz val="9"/>
            <color rgb="FF000000"/>
            <rFont val="Tahoma"/>
            <family val="2"/>
          </rPr>
          <t>La frecuencia de medición es Trimestral, por lo tanto no se debe diligenciar este campo con otra información.</t>
        </r>
      </text>
    </comment>
    <comment ref="A13" authorId="0" shapeId="0" xr:uid="{536394CA-CD1E-4EAB-9F7C-547C54118593}">
      <text>
        <r>
          <rPr>
            <b/>
            <sz val="9"/>
            <color indexed="81"/>
            <rFont val="Tahoma"/>
            <family val="2"/>
          </rPr>
          <t>Indique la herramienta o aplicativo donde reposa la información que da origen a la información que se reporta, y permite su verificación o validación detallada.</t>
        </r>
      </text>
    </comment>
    <comment ref="A14" authorId="0" shapeId="0" xr:uid="{A7957449-1EE2-4C9A-B313-71659A5B8F0B}">
      <text>
        <r>
          <rPr>
            <b/>
            <sz val="9"/>
            <color indexed="81"/>
            <rFont val="Tahoma"/>
            <family val="2"/>
          </rPr>
          <t>Indique el nombre de la evidencia que se aportará durante el seguimiento. 
Ej. 
- Informe de XX
- Evidencia de reunión
- Reporte XXX
- Fotografías de XX
NOTA:  NO incluya URL, link o enlaces a aplicativos.</t>
        </r>
      </text>
    </comment>
    <comment ref="A15" authorId="0" shapeId="0" xr:uid="{88734189-E83B-4DFA-B99D-734C53C4369C}">
      <text>
        <r>
          <rPr>
            <b/>
            <sz val="9"/>
            <color indexed="81"/>
            <rFont val="Tahoma"/>
            <family val="2"/>
          </rPr>
          <t>Indique el área responsable de cumplir o ejecutar la meta y por lo tanto, de reportar el indicador. Indique la sigla de la entidad (SDG, DADEP, IDPAC), seguida del nombre del área responsable separadas por un guión. No utilice siglas para las áreas.
EJ. SDG - Subsecretaría de Gestión Local</t>
        </r>
      </text>
    </comment>
    <comment ref="A16" authorId="0" shapeId="0" xr:uid="{ED5D5230-AEFC-47ED-B0D7-64B3E3B60BBC}">
      <text>
        <r>
          <rPr>
            <b/>
            <sz val="9"/>
            <color rgb="FF000000"/>
            <rFont val="Tahoma"/>
            <family val="2"/>
          </rPr>
          <t xml:space="preserve">Valor inicial que se toma como referencia para comparar el avance de la meta estratégica y su indicador. Es imporante indicar la magnitud, unidad de medida y la vigencia en la cual se obtuvo, así como información relevante para su comparación.
</t>
        </r>
        <r>
          <rPr>
            <b/>
            <sz val="9"/>
            <color rgb="FF000000"/>
            <rFont val="Tahoma"/>
            <family val="2"/>
          </rPr>
          <t xml:space="preserve">
</t>
        </r>
        <r>
          <rPr>
            <b/>
            <sz val="9"/>
            <color rgb="FF000000"/>
            <rFont val="Tahoma"/>
            <family val="2"/>
          </rPr>
          <t>EJ. 1537 personas capacitadas en transparencia en la vigencia 2023.</t>
        </r>
      </text>
    </comment>
    <comment ref="A17" authorId="0" shapeId="0" xr:uid="{8F9902BB-056B-41D9-9A00-BD795444FCF8}">
      <text>
        <r>
          <rPr>
            <b/>
            <sz val="9"/>
            <color rgb="FF000000"/>
            <rFont val="Tahoma"/>
            <family val="2"/>
          </rPr>
          <t xml:space="preserve">De acuerdo con el comportamiento de la meta y la acumulación o no de los datos para el cuatrienio, seleccione una de las siguientes opciones (según corresponda): 
</t>
        </r>
        <r>
          <rPr>
            <b/>
            <sz val="9"/>
            <color rgb="FF000000"/>
            <rFont val="Tahoma"/>
            <family val="2"/>
          </rPr>
          <t xml:space="preserve">- Suma
</t>
        </r>
        <r>
          <rPr>
            <b/>
            <sz val="9"/>
            <color rgb="FF000000"/>
            <rFont val="Tahoma"/>
            <family val="2"/>
          </rPr>
          <t xml:space="preserve">- Creciente
</t>
        </r>
        <r>
          <rPr>
            <b/>
            <sz val="9"/>
            <color rgb="FF000000"/>
            <rFont val="Tahoma"/>
            <family val="2"/>
          </rPr>
          <t xml:space="preserve">- Decreciente
</t>
        </r>
        <r>
          <rPr>
            <b/>
            <sz val="9"/>
            <color rgb="FF000000"/>
            <rFont val="Tahoma"/>
            <family val="2"/>
          </rPr>
          <t>- Constante</t>
        </r>
      </text>
    </comment>
    <comment ref="A21" authorId="0" shapeId="0" xr:uid="{799DF60E-1C3A-4792-B662-9CF281C1B474}">
      <text>
        <r>
          <rPr>
            <b/>
            <sz val="9"/>
            <color indexed="81"/>
            <rFont val="Tahoma"/>
            <family val="2"/>
          </rPr>
          <t>Indique la magnitud esperada para el año o vigencia.</t>
        </r>
      </text>
    </comment>
    <comment ref="A22" authorId="0" shapeId="0" xr:uid="{8B67DB33-38F4-469E-87A8-54416E28C2EF}">
      <text>
        <r>
          <rPr>
            <b/>
            <sz val="9"/>
            <color indexed="81"/>
            <rFont val="Tahoma"/>
            <family val="2"/>
          </rPr>
          <t>Indique la magnitud alcanzada para el año o vigencia. El dato se acumula para la vigencia de acuerdo con el tipo de programación.</t>
        </r>
      </text>
    </comment>
    <comment ref="A23" authorId="0" shapeId="0" xr:uid="{94D12168-F642-46E5-9B40-1224E1430EAA}">
      <text>
        <r>
          <rPr>
            <b/>
            <sz val="9"/>
            <color indexed="81"/>
            <rFont val="Tahoma"/>
            <family val="2"/>
          </rPr>
          <t>Es el porcentaje obtenido como resultado de dividir lo ejecutado acumulado entre lo programado acumulado, de acuerdo con el tipo de programación del indicador.</t>
        </r>
      </text>
    </comment>
    <comment ref="A24" authorId="0" shapeId="0" xr:uid="{6FBD1BAE-5B4F-42D2-8F60-DEEDC1A8DB9A}">
      <text>
        <r>
          <rPr>
            <b/>
            <sz val="9"/>
            <color indexed="81"/>
            <rFont val="Tahoma"/>
            <family val="2"/>
          </rPr>
          <t>Es el porcentaje de avance acumulado del indicador durante el cuatrienio, de acuerdo con el tipo de programación.</t>
        </r>
      </text>
    </comment>
    <comment ref="B27" authorId="0" shapeId="0" xr:uid="{3F4C2239-2978-4F87-8ED0-AC242299034B}">
      <text>
        <r>
          <rPr>
            <b/>
            <sz val="9"/>
            <color indexed="81"/>
            <rFont val="Tahoma"/>
            <family val="2"/>
          </rPr>
          <t>Indique el año para el cual se está realizando lal medición del indicador</t>
        </r>
      </text>
    </comment>
    <comment ref="C27" authorId="1" shapeId="0" xr:uid="{1BBD0D9C-0F4E-4A29-947E-345DEF078D07}">
      <text>
        <r>
          <rPr>
            <b/>
            <sz val="9"/>
            <color rgb="FF000000"/>
            <rFont val="Tahoma"/>
            <family val="2"/>
          </rPr>
          <t xml:space="preserve">Corresponde al lapso de tiempo para la medición del indicador estratégico.
</t>
        </r>
        <r>
          <rPr>
            <b/>
            <sz val="9"/>
            <color rgb="FF000000"/>
            <rFont val="Tahoma"/>
            <family val="2"/>
          </rPr>
          <t xml:space="preserve">
</t>
        </r>
        <r>
          <rPr>
            <b/>
            <sz val="9"/>
            <color rgb="FF000000"/>
            <rFont val="Tahoma"/>
            <family val="2"/>
          </rPr>
          <t xml:space="preserve">Ej. 
</t>
        </r>
        <r>
          <rPr>
            <b/>
            <sz val="9"/>
            <color rgb="FF000000"/>
            <rFont val="Tahoma"/>
            <family val="2"/>
          </rPr>
          <t xml:space="preserve">ENERO-MARZO
</t>
        </r>
        <r>
          <rPr>
            <b/>
            <sz val="9"/>
            <color rgb="FF000000"/>
            <rFont val="Tahoma"/>
            <family val="2"/>
          </rPr>
          <t xml:space="preserve">ABRIL-JUNIO
</t>
        </r>
        <r>
          <rPr>
            <b/>
            <sz val="9"/>
            <color rgb="FF000000"/>
            <rFont val="Tahoma"/>
            <family val="2"/>
          </rPr>
          <t xml:space="preserve">JULIO-SEPTIEMBRE
</t>
        </r>
        <r>
          <rPr>
            <b/>
            <sz val="9"/>
            <color rgb="FF000000"/>
            <rFont val="Tahoma"/>
            <family val="2"/>
          </rPr>
          <t>OCTUBRE-DICIEMBRE</t>
        </r>
      </text>
    </comment>
    <comment ref="D27" authorId="1" shapeId="0" xr:uid="{2E1C65D9-E5A7-40B6-8BC6-5E9DDAECA6CB}">
      <text>
        <r>
          <rPr>
            <b/>
            <sz val="9"/>
            <color rgb="FF000000"/>
            <rFont val="Tahoma"/>
            <family val="2"/>
          </rPr>
          <t xml:space="preserve">Es la cantidad o magnitud programada para el periodo de medición, de acuerdo con la unidad de medida. Ej. 40% (es decir, para el ejemplo, se espera que para el periodo el nivel de cobertura del programa de capacitación sea del 40%)
</t>
        </r>
        <r>
          <rPr>
            <b/>
            <sz val="9"/>
            <color rgb="FF000000"/>
            <rFont val="Tahoma"/>
            <family val="2"/>
          </rPr>
          <t xml:space="preserve">
</t>
        </r>
        <r>
          <rPr>
            <b/>
            <sz val="9"/>
            <color rgb="FF000000"/>
            <rFont val="Tahoma"/>
            <family val="2"/>
          </rPr>
          <t>Debe ser coherente con el tipo de programación y con la programación de la vigencia evaluada.</t>
        </r>
      </text>
    </comment>
    <comment ref="E27" authorId="1" shapeId="0" xr:uid="{06940022-5402-4827-B400-CEBDAFF83FF8}">
      <text>
        <r>
          <rPr>
            <b/>
            <sz val="9"/>
            <color indexed="81"/>
            <rFont val="Tahoma"/>
            <family val="2"/>
          </rPr>
          <t>Es la cantidad o magnitud alcanzada o lograda para el periodo de medición. 
Ej. 30% (es decir, para el ejemplo, se logró  para el periodo el nivel de cobertura del programa de capacitación)
Debe ser coherente con las evidencias que soportan el resultado y con las variables del indicador.</t>
        </r>
      </text>
    </comment>
    <comment ref="F27" authorId="1" shapeId="0" xr:uid="{466867DC-DE0D-48EF-A475-B290D87D4516}">
      <text>
        <r>
          <rPr>
            <b/>
            <sz val="9"/>
            <color indexed="81"/>
            <rFont val="Tahoma"/>
            <family val="2"/>
          </rPr>
          <t xml:space="preserve">Es el resultado de dividir la magnitud ejecutada sobre la magnitud programada para el periodo de medición. Ej. 30%/40% dado como resultado de la medición:  75% </t>
        </r>
      </text>
    </comment>
    <comment ref="G27" authorId="2" shapeId="0" xr:uid="{A128D5B4-C4B8-43B0-AFD1-D91614768B62}">
      <text>
        <r>
          <rPr>
            <b/>
            <sz val="9"/>
            <color indexed="81"/>
            <rFont val="Tahoma"/>
            <family val="2"/>
          </rPr>
          <t>Describa los resultados obtenidos del avance del indicador frente a lo programado. Si no se cumplió la meta del periodo, identifique la(s) causa(s) y las posibles soluciones. El análisis debe considerar además la descripción de las  variables del indicador.</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Usuario</author>
    <author>Camilo Bautista Beltran</author>
    <author>Yamile Espinosa Galindo</author>
  </authors>
  <commentList>
    <comment ref="A6" authorId="0" shapeId="0" xr:uid="{A85EBB46-1AB7-466C-950C-5FAAC6842494}">
      <text>
        <r>
          <rPr>
            <b/>
            <sz val="9"/>
            <color indexed="81"/>
            <rFont val="Tahoma"/>
            <family val="2"/>
          </rPr>
          <t>Transcriba el Objetivo Estratégico para el cual se formula la meta estratégica</t>
        </r>
      </text>
    </comment>
    <comment ref="A7" authorId="0" shapeId="0" xr:uid="{189D8EA8-EBC9-4C0A-A890-CA023D920096}">
      <text>
        <r>
          <rPr>
            <b/>
            <sz val="9"/>
            <color indexed="81"/>
            <rFont val="Tahoma"/>
            <family val="2"/>
          </rPr>
          <t xml:space="preserve">Es el resultado concreto que se espera alcanzar en un periodo de tiempo, que aporta al cumplimiento del objetivo estratégico.
La meta estratégica se debe redactar iniciando con un verbo en infinitivo fuerte, seguido de una magnitud o cantidad, una unidad de medida que se encuentre en términos numéricos o porcentuales y finalmente el complemento, siguiendo esta estructura: 
Verbo fuerte + magnitud + unidad de medida + complemento
</t>
        </r>
      </text>
    </comment>
    <comment ref="C7" authorId="0" shapeId="0" xr:uid="{F3A5D19C-4241-4E2D-BEB6-230FBE4E71A3}">
      <text>
        <r>
          <rPr>
            <b/>
            <sz val="9"/>
            <color rgb="FF000000"/>
            <rFont val="Tahoma"/>
            <family val="2"/>
          </rPr>
          <t xml:space="preserve">Numeración consecutiva establecida por la Oficina de Planeacion SDG. </t>
        </r>
      </text>
    </comment>
    <comment ref="A8" authorId="0" shapeId="0" xr:uid="{9FBA5D1F-2FA1-457D-AFA7-4763B8024AD3}">
      <text>
        <r>
          <rPr>
            <b/>
            <sz val="9"/>
            <color rgb="FF000000"/>
            <rFont val="Tahoma"/>
            <family val="2"/>
          </rPr>
          <t xml:space="preserve">Indique un nombre corto que refleje lo que pretende medir. 
</t>
        </r>
        <r>
          <rPr>
            <b/>
            <sz val="9"/>
            <color rgb="FF000000"/>
            <rFont val="Tahoma"/>
            <family val="2"/>
          </rPr>
          <t>Ej. Porcentaje de presupuesto ejecutado en Innovación</t>
        </r>
      </text>
    </comment>
    <comment ref="A9" authorId="0" shapeId="0" xr:uid="{03946E0C-FF2D-47E9-90AB-BB96222D3858}">
      <text>
        <r>
          <rPr>
            <b/>
            <sz val="9"/>
            <color indexed="81"/>
            <rFont val="Tahoma"/>
            <family val="2"/>
          </rPr>
          <t>Indique la fórmula (relación entre variables) que permite medir el cumplimiento de la meta. Debe existir una coherencia lógica entre la magnitud y unidad de medida de la meta y las variables del indicador. 
Ej. ((Número de personas capacitadas en …. / Número de funcionarios ) * 100)</t>
        </r>
      </text>
    </comment>
    <comment ref="A10" authorId="0" shapeId="0" xr:uid="{56923282-2407-4672-86EF-199FFF90ECC8}">
      <text>
        <r>
          <rPr>
            <b/>
            <sz val="9"/>
            <color indexed="81"/>
            <rFont val="Tahoma"/>
            <family val="2"/>
          </rPr>
          <t>Escriba como se interpreta el resultado del indicador. Ej. 
- Porcentaje de ____
- Informes ______
- Intervenciones realizadas</t>
        </r>
      </text>
    </comment>
    <comment ref="A11" authorId="0" shapeId="0" xr:uid="{3B5F490F-FE65-49D7-82C0-F3927438E5F7}">
      <text>
        <r>
          <rPr>
            <b/>
            <sz val="9"/>
            <color rgb="FF000000"/>
            <rFont val="Tahoma"/>
            <family val="2"/>
          </rPr>
          <t xml:space="preserve">Indique el tipo de indicador: 
</t>
        </r>
        <r>
          <rPr>
            <b/>
            <sz val="9"/>
            <color rgb="FF000000"/>
            <rFont val="Tahoma"/>
            <family val="2"/>
          </rPr>
          <t xml:space="preserve">- Eficancia 
</t>
        </r>
        <r>
          <rPr>
            <b/>
            <sz val="9"/>
            <color rgb="FF000000"/>
            <rFont val="Tahoma"/>
            <family val="2"/>
          </rPr>
          <t xml:space="preserve">- Eficiencia 
</t>
        </r>
        <r>
          <rPr>
            <b/>
            <sz val="9"/>
            <color rgb="FF000000"/>
            <rFont val="Tahoma"/>
            <family val="2"/>
          </rPr>
          <t xml:space="preserve">- Efectividad </t>
        </r>
      </text>
    </comment>
    <comment ref="A12" authorId="0" shapeId="0" xr:uid="{CEFCD0E9-BF6C-476B-9DDC-1C1A54A1AC9F}">
      <text>
        <r>
          <rPr>
            <b/>
            <sz val="9"/>
            <color indexed="81"/>
            <rFont val="Tahoma"/>
            <family val="2"/>
          </rPr>
          <t>La frecuencia de medición es Trimestral, por lo tanto no se debe diligenciar este campo con otra información.</t>
        </r>
      </text>
    </comment>
    <comment ref="A13" authorId="0" shapeId="0" xr:uid="{4240AABC-2FD2-4C79-8814-2832957B5E89}">
      <text>
        <r>
          <rPr>
            <b/>
            <sz val="9"/>
            <color indexed="81"/>
            <rFont val="Tahoma"/>
            <family val="2"/>
          </rPr>
          <t>Indique la herramienta o aplicativo donde reposa la información que da origen a la información que se reporta, y permite su verificación o validación detallada.</t>
        </r>
      </text>
    </comment>
    <comment ref="A14" authorId="0" shapeId="0" xr:uid="{70141FB2-CD87-4918-B0F1-E19B769A9FA0}">
      <text>
        <r>
          <rPr>
            <b/>
            <sz val="9"/>
            <color indexed="81"/>
            <rFont val="Tahoma"/>
            <family val="2"/>
          </rPr>
          <t>Indique el nombre de la evidencia que se aportará durante el seguimiento. 
Ej. 
- Informe de XX
- Evidencia de reunión
- Reporte XXX
- Fotografías de XX
NOTA:  NO incluya URL, link o enlaces a aplicativos.</t>
        </r>
      </text>
    </comment>
    <comment ref="A15" authorId="0" shapeId="0" xr:uid="{A94290F4-1E60-436B-8B97-BEDDB8A32A0B}">
      <text>
        <r>
          <rPr>
            <b/>
            <sz val="9"/>
            <color indexed="81"/>
            <rFont val="Tahoma"/>
            <family val="2"/>
          </rPr>
          <t>Indique el área responsable de cumplir o ejecutar la meta y por lo tanto, de reportar el indicador. Indique la sigla de la entidad (SDG, DADEP, IDPAC), seguida del nombre del área responsable separadas por un guión. No utilice siglas para las áreas.
EJ. SDG - Subsecretaría de Gestión Local</t>
        </r>
      </text>
    </comment>
    <comment ref="A16" authorId="0" shapeId="0" xr:uid="{DBC5CF63-D0E4-4039-9082-B36CD0C65506}">
      <text>
        <r>
          <rPr>
            <b/>
            <sz val="9"/>
            <color indexed="81"/>
            <rFont val="Tahoma"/>
            <family val="2"/>
          </rPr>
          <t>Valor inicial que se toma como referencia para comparar el avance de la meta estratégica y su indicador. Es imporante indicar la magnitud, unidad de medida y la vigencia en la cual se obtuvo, así como información relevante para su comparación.
EJ. 1537 personas capacitadas en transparencia en la vigencia 2023.</t>
        </r>
      </text>
    </comment>
    <comment ref="A17" authorId="0" shapeId="0" xr:uid="{B93BD9CB-7159-4204-879D-51284F8E493A}">
      <text>
        <r>
          <rPr>
            <b/>
            <sz val="9"/>
            <color indexed="81"/>
            <rFont val="Tahoma"/>
            <family val="2"/>
          </rPr>
          <t>De acuerdo con el comportamiento de la meta y la acumulación o no de los datos para el cuatrienio, seleccione una de las siguientes opciones (según corresponda): 
- Suma
- Creciente
- Decreciente
- Constante</t>
        </r>
      </text>
    </comment>
    <comment ref="A21" authorId="0" shapeId="0" xr:uid="{C081F0D9-E98E-4AE2-9FD3-FC4392547ED4}">
      <text>
        <r>
          <rPr>
            <b/>
            <sz val="9"/>
            <color indexed="81"/>
            <rFont val="Tahoma"/>
            <family val="2"/>
          </rPr>
          <t>Indique la magnitud esperada para el año o vigencia.</t>
        </r>
      </text>
    </comment>
    <comment ref="A22" authorId="0" shapeId="0" xr:uid="{264E66BF-8223-4F2D-9EC9-D47227DEFD6C}">
      <text>
        <r>
          <rPr>
            <b/>
            <sz val="9"/>
            <color indexed="81"/>
            <rFont val="Tahoma"/>
            <family val="2"/>
          </rPr>
          <t>Indique la magnitud alcanzada para el año o vigencia. El dato se acumula para la vigencia de acuerdo con el tipo de programación.</t>
        </r>
      </text>
    </comment>
    <comment ref="A23" authorId="0" shapeId="0" xr:uid="{0561D237-3831-45AB-9BED-09DF6E7CF832}">
      <text>
        <r>
          <rPr>
            <b/>
            <sz val="9"/>
            <color indexed="81"/>
            <rFont val="Tahoma"/>
            <family val="2"/>
          </rPr>
          <t>Es el porcentaje obtenido como resultado de dividir lo ejecutado acumulado entre lo programado acumulado, de acuerdo con el tipo de programación del indicador.</t>
        </r>
      </text>
    </comment>
    <comment ref="A24" authorId="0" shapeId="0" xr:uid="{376143CB-5403-48A2-902D-D42DC8873385}">
      <text>
        <r>
          <rPr>
            <b/>
            <sz val="9"/>
            <color indexed="81"/>
            <rFont val="Tahoma"/>
            <family val="2"/>
          </rPr>
          <t>Es el porcentaje de avance acumulado del indicador durante el cuatrienio, de acuerdo con el tipo de programación.</t>
        </r>
      </text>
    </comment>
    <comment ref="B27" authorId="0" shapeId="0" xr:uid="{9AD89BBD-847B-43B9-B9B1-D441924D1B8B}">
      <text>
        <r>
          <rPr>
            <b/>
            <sz val="9"/>
            <color indexed="81"/>
            <rFont val="Tahoma"/>
            <family val="2"/>
          </rPr>
          <t>Indique el año para el cual se está realizando lal medición del indicador</t>
        </r>
      </text>
    </comment>
    <comment ref="C27" authorId="1" shapeId="0" xr:uid="{C1209C5A-7563-4DEF-955E-408DAE35F6F6}">
      <text>
        <r>
          <rPr>
            <b/>
            <sz val="9"/>
            <color indexed="81"/>
            <rFont val="Tahoma"/>
            <family val="2"/>
          </rPr>
          <t>Corresponde al lapso de tiempo para la medición del indicador estratégico.
Ej. 
ENERO-MARZO
ABRIL-JUNIO
JULIO-SEPTIEMBRE
OCTUBRE-DICIEMBRE</t>
        </r>
      </text>
    </comment>
    <comment ref="D27" authorId="1" shapeId="0" xr:uid="{E40C2968-6D32-41F8-A18D-08E6191B01D3}">
      <text>
        <r>
          <rPr>
            <b/>
            <sz val="9"/>
            <color rgb="FF000000"/>
            <rFont val="Tahoma"/>
            <family val="2"/>
          </rPr>
          <t xml:space="preserve">Es la cantidad o magnitud programada para el periodo de medición, de acuerdo con la unidad de medida. Ej. 40% (es decir, para el ejemplo, se espera que para el periodo el nivel de cobertura del programa de capacitación sea del 40%)
</t>
        </r>
        <r>
          <rPr>
            <b/>
            <sz val="9"/>
            <color rgb="FF000000"/>
            <rFont val="Tahoma"/>
            <family val="2"/>
          </rPr>
          <t xml:space="preserve">
</t>
        </r>
        <r>
          <rPr>
            <b/>
            <sz val="9"/>
            <color rgb="FF000000"/>
            <rFont val="Tahoma"/>
            <family val="2"/>
          </rPr>
          <t>Debe ser coherente con el tipo de programación y con la programación de la vigencia evaluada.</t>
        </r>
      </text>
    </comment>
    <comment ref="E27" authorId="1" shapeId="0" xr:uid="{A6BE0C8C-D9EC-447C-86BC-59BE381BB475}">
      <text>
        <r>
          <rPr>
            <b/>
            <sz val="9"/>
            <color indexed="81"/>
            <rFont val="Tahoma"/>
            <family val="2"/>
          </rPr>
          <t>Es la cantidad o magnitud alcanzada o lograda para el periodo de medición. 
Ej. 30% (es decir, para el ejemplo, se logró  para el periodo el nivel de cobertura del programa de capacitación)
Debe ser coherente con las evidencias que soportan el resultado y con las variables del indicador.</t>
        </r>
      </text>
    </comment>
    <comment ref="F27" authorId="1" shapeId="0" xr:uid="{3F0B1DDF-A0BC-452D-8AE6-5B45E69E402D}">
      <text>
        <r>
          <rPr>
            <b/>
            <sz val="9"/>
            <color rgb="FF000000"/>
            <rFont val="Tahoma"/>
            <family val="2"/>
          </rPr>
          <t xml:space="preserve">Es el resultado de dividir la magnitud ejecutada sobre la magnitud programada para el periodo de medición. Ej. 30%/40% dado como resultado de la medición:  75% </t>
        </r>
      </text>
    </comment>
    <comment ref="G27" authorId="2" shapeId="0" xr:uid="{5269D0B1-44E5-497B-9DD0-E26388DC435F}">
      <text>
        <r>
          <rPr>
            <b/>
            <sz val="9"/>
            <color indexed="81"/>
            <rFont val="Tahoma"/>
            <family val="2"/>
          </rPr>
          <t>Describa los resultados obtenidos del avance del indicador frente a lo programado. Si no se cumplió la meta del periodo, identifique la(s) causa(s) y las posibles soluciones. El análisis debe considerar además la descripción de las  variables del indicador.</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Usuario</author>
    <author>Camilo Bautista Beltran</author>
    <author>Yamile Espinosa Galindo</author>
  </authors>
  <commentList>
    <comment ref="A6" authorId="0" shapeId="0" xr:uid="{3FC15764-D060-4B48-A493-0742FDFA3413}">
      <text>
        <r>
          <rPr>
            <b/>
            <sz val="9"/>
            <color indexed="81"/>
            <rFont val="Tahoma"/>
            <family val="2"/>
          </rPr>
          <t>Transcriba el Objetivo Estratégico para el cual se formula la meta estratégica</t>
        </r>
      </text>
    </comment>
    <comment ref="A7" authorId="0" shapeId="0" xr:uid="{9B838A8D-01DF-4559-98B7-512D44AFD371}">
      <text>
        <r>
          <rPr>
            <b/>
            <sz val="9"/>
            <color indexed="81"/>
            <rFont val="Tahoma"/>
            <family val="2"/>
          </rPr>
          <t xml:space="preserve">Es el resultado concreto que se espera alcanzar en un periodo de tiempo, que aporta al cumplimiento del objetivo estratégico.
La meta estratégica se debe redactar iniciando con un verbo en infinitivo fuerte, seguido de una magnitud o cantidad, una unidad de medida que se encuentre en términos numéricos o porcentuales y finalmente el complemento, siguiendo esta estructura: 
Verbo fuerte + magnitud + unidad de medida + complemento
</t>
        </r>
      </text>
    </comment>
    <comment ref="C7" authorId="0" shapeId="0" xr:uid="{FEF2FC00-F2FB-404B-B5F0-FBA087F1FFC1}">
      <text>
        <r>
          <rPr>
            <b/>
            <sz val="9"/>
            <color indexed="81"/>
            <rFont val="Tahoma"/>
            <family val="2"/>
          </rPr>
          <t xml:space="preserve">Numeración consecutiva establecida por la Oficina de Planeacion SDG. </t>
        </r>
      </text>
    </comment>
    <comment ref="A8" authorId="0" shapeId="0" xr:uid="{A0911BB6-D038-48E3-B174-B937D922D5A5}">
      <text>
        <r>
          <rPr>
            <b/>
            <sz val="9"/>
            <color indexed="81"/>
            <rFont val="Tahoma"/>
            <family val="2"/>
          </rPr>
          <t>Indique un nombre corto que refleje lo que pretende medir. 
Ej. Porcentaje de presupuesto ejecutado en Innovación</t>
        </r>
      </text>
    </comment>
    <comment ref="A9" authorId="0" shapeId="0" xr:uid="{6B5727E8-AE9D-4CF6-B8AE-2F1E10DD2099}">
      <text>
        <r>
          <rPr>
            <b/>
            <sz val="9"/>
            <color indexed="81"/>
            <rFont val="Tahoma"/>
            <family val="2"/>
          </rPr>
          <t>Indique la fórmula (relación entre variables) que permite medir el cumplimiento de la meta. Debe existir una coherencia lógica entre la magnitud y unidad de medida de la meta y las variables del indicador. 
Ej. ((Número de personas capacitadas en …. / Número de funcionarios ) * 100)</t>
        </r>
      </text>
    </comment>
    <comment ref="A10" authorId="0" shapeId="0" xr:uid="{3D9F6D3E-431E-4657-9007-560645220979}">
      <text>
        <r>
          <rPr>
            <b/>
            <sz val="9"/>
            <color indexed="81"/>
            <rFont val="Tahoma"/>
            <family val="2"/>
          </rPr>
          <t>Escriba como se interpreta el resultado del indicador. Ej. 
- Porcentaje de ____
- Informes ______
- Intervenciones realizadas</t>
        </r>
      </text>
    </comment>
    <comment ref="A11" authorId="0" shapeId="0" xr:uid="{916EC3C3-ADE1-486E-BF71-804693F92DC8}">
      <text>
        <r>
          <rPr>
            <b/>
            <sz val="9"/>
            <color indexed="81"/>
            <rFont val="Tahoma"/>
            <family val="2"/>
          </rPr>
          <t xml:space="preserve">Indique el tipo de indicador: 
- Eficancia 
- Eficiencia 
- Efectividad </t>
        </r>
      </text>
    </comment>
    <comment ref="A12" authorId="0" shapeId="0" xr:uid="{D11F8B22-4642-47B1-A16B-10FD4976D117}">
      <text>
        <r>
          <rPr>
            <b/>
            <sz val="9"/>
            <color indexed="81"/>
            <rFont val="Tahoma"/>
            <family val="2"/>
          </rPr>
          <t>La frecuencia de medición es Trimestral, por lo tanto no se debe diligenciar este campo con otra información.</t>
        </r>
      </text>
    </comment>
    <comment ref="A13" authorId="0" shapeId="0" xr:uid="{A5FE4046-6A91-413B-AC66-B3D8289D672A}">
      <text>
        <r>
          <rPr>
            <b/>
            <sz val="9"/>
            <color indexed="81"/>
            <rFont val="Tahoma"/>
            <family val="2"/>
          </rPr>
          <t>Indique la herramienta o aplicativo donde reposa la información que da origen a la información que se reporta, y permite su verificación o validación detallada.</t>
        </r>
      </text>
    </comment>
    <comment ref="A14" authorId="0" shapeId="0" xr:uid="{98BF8249-FC53-44FC-A4D6-F13AB39D4F72}">
      <text>
        <r>
          <rPr>
            <b/>
            <sz val="9"/>
            <color indexed="81"/>
            <rFont val="Tahoma"/>
            <family val="2"/>
          </rPr>
          <t>Indique el nombre de la evidencia que se aportará durante el seguimiento. 
Ej. 
- Informe de XX
- Evidencia de reunión
- Reporte XXX
- Fotografías de XX
NOTA:  NO incluya URL, link o enlaces a aplicativos.</t>
        </r>
      </text>
    </comment>
    <comment ref="A15" authorId="0" shapeId="0" xr:uid="{CECFD2C5-95A2-4E46-B5FE-D8D080EE3C26}">
      <text>
        <r>
          <rPr>
            <b/>
            <sz val="9"/>
            <color indexed="81"/>
            <rFont val="Tahoma"/>
            <family val="2"/>
          </rPr>
          <t>Indique el área responsable de cumplir o ejecutar la meta y por lo tanto, de reportar el indicador. Indique la sigla de la entidad (SDG, DADEP, IDPAC), seguida del nombre del área responsable separadas por un guión. No utilice siglas para las áreas.
EJ. SDG - Subsecretaría de Gestión Local</t>
        </r>
      </text>
    </comment>
    <comment ref="A16" authorId="0" shapeId="0" xr:uid="{9E3555B8-704B-4710-A4A1-398E0F7134A5}">
      <text>
        <r>
          <rPr>
            <b/>
            <sz val="9"/>
            <color indexed="81"/>
            <rFont val="Tahoma"/>
            <family val="2"/>
          </rPr>
          <t>Valor inicial que se toma como referencia para comparar el avance de la meta estratégica y su indicador. Es imporante indicar la magnitud, unidad de medida y la vigencia en la cual se obtuvo, así como información relevante para su comparación.
EJ. 1537 personas capacitadas en transparencia en la vigencia 2023.</t>
        </r>
      </text>
    </comment>
    <comment ref="A17" authorId="0" shapeId="0" xr:uid="{C8AD40D1-4E11-4EA3-9551-796907EB7143}">
      <text>
        <r>
          <rPr>
            <b/>
            <sz val="9"/>
            <color indexed="81"/>
            <rFont val="Tahoma"/>
            <family val="2"/>
          </rPr>
          <t>De acuerdo con el comportamiento de la meta y la acumulación o no de los datos para el cuatrienio, seleccione una de las siguientes opciones (según corresponda): 
- Suma
- Creciente
- Decreciente
- Constante</t>
        </r>
      </text>
    </comment>
    <comment ref="A21" authorId="0" shapeId="0" xr:uid="{441907AD-73A9-405D-A26C-9E1E3498533D}">
      <text>
        <r>
          <rPr>
            <b/>
            <sz val="9"/>
            <color indexed="81"/>
            <rFont val="Tahoma"/>
            <family val="2"/>
          </rPr>
          <t>Indique la magnitud esperada para el año o vigencia.</t>
        </r>
      </text>
    </comment>
    <comment ref="A22" authorId="0" shapeId="0" xr:uid="{F9682427-1CF6-464C-8D30-172B8F5FB43D}">
      <text>
        <r>
          <rPr>
            <b/>
            <sz val="9"/>
            <color indexed="81"/>
            <rFont val="Tahoma"/>
            <family val="2"/>
          </rPr>
          <t>Indique la magnitud alcanzada para el año o vigencia. El dato se acumula para la vigencia de acuerdo con el tipo de programación.</t>
        </r>
      </text>
    </comment>
    <comment ref="A23" authorId="0" shapeId="0" xr:uid="{EF476D39-E2AF-45C7-8713-A6BC1649BD73}">
      <text>
        <r>
          <rPr>
            <b/>
            <sz val="9"/>
            <color indexed="81"/>
            <rFont val="Tahoma"/>
            <family val="2"/>
          </rPr>
          <t>Es el porcentaje obtenido como resultado de dividir lo ejecutado acumulado entre lo programado acumulado, de acuerdo con el tipo de programación del indicador.</t>
        </r>
      </text>
    </comment>
    <comment ref="A24" authorId="0" shapeId="0" xr:uid="{A2A720AF-D234-48EB-95AD-450BB4F2BA28}">
      <text>
        <r>
          <rPr>
            <b/>
            <sz val="9"/>
            <color indexed="81"/>
            <rFont val="Tahoma"/>
            <family val="2"/>
          </rPr>
          <t>Es el porcentaje de avance acumulado del indicador durante el cuatrienio, de acuerdo con el tipo de programación.</t>
        </r>
      </text>
    </comment>
    <comment ref="B27" authorId="0" shapeId="0" xr:uid="{1659154A-4AAC-45C8-A100-D1E0EA7415B4}">
      <text>
        <r>
          <rPr>
            <b/>
            <sz val="9"/>
            <color indexed="81"/>
            <rFont val="Tahoma"/>
            <family val="2"/>
          </rPr>
          <t>Indique el año para el cual se está realizando lal medición del indicador</t>
        </r>
      </text>
    </comment>
    <comment ref="C27" authorId="1" shapeId="0" xr:uid="{FB57ABF3-148B-4C46-92DF-BB04B291E0D5}">
      <text>
        <r>
          <rPr>
            <b/>
            <sz val="9"/>
            <color indexed="81"/>
            <rFont val="Tahoma"/>
            <family val="2"/>
          </rPr>
          <t>Corresponde al lapso de tiempo para la medición del indicador estratégico.
Ej. 
ENERO-MARZO
ABRIL-JUNIO
JULIO-SEPTIEMBRE
OCTUBRE-DICIEMBRE</t>
        </r>
      </text>
    </comment>
    <comment ref="D27" authorId="1" shapeId="0" xr:uid="{F32C94CD-5749-4769-8604-E434F7E60AB6}">
      <text>
        <r>
          <rPr>
            <b/>
            <sz val="9"/>
            <color indexed="81"/>
            <rFont val="Tahoma"/>
            <family val="2"/>
          </rPr>
          <t>Es la cantidad o magnitud programada para el periodo de medición, de acuerdo con la unidad de medida. Ej. 40% (es decir, para el ejemplo, se espera que para el periodo el nivel de cobertura del programa de capacitación sea del 40%)
Debe ser coherente con el tipo de programación y con la programación de la vigencia evaluada.</t>
        </r>
      </text>
    </comment>
    <comment ref="E27" authorId="1" shapeId="0" xr:uid="{C8096AF6-A67D-4922-8913-08B19C909A83}">
      <text>
        <r>
          <rPr>
            <b/>
            <sz val="9"/>
            <color indexed="81"/>
            <rFont val="Tahoma"/>
            <family val="2"/>
          </rPr>
          <t>Es la cantidad o magnitud alcanzada o lograda para el periodo de medición. 
Ej. 30% (es decir, para el ejemplo, se logró  para el periodo el nivel de cobertura del programa de capacitación)
Debe ser coherente con las evidencias que soportan el resultado y con las variables del indicador.</t>
        </r>
      </text>
    </comment>
    <comment ref="F27" authorId="1" shapeId="0" xr:uid="{93620741-8557-467D-A515-DE53A9500BD4}">
      <text>
        <r>
          <rPr>
            <b/>
            <sz val="9"/>
            <color indexed="81"/>
            <rFont val="Tahoma"/>
            <family val="2"/>
          </rPr>
          <t xml:space="preserve">Es el resultado de dividir la magnitud ejecutada sobre la magnitud programada para el periodo de medición. Ej. 30%/40% dado como resultado de la medición:  75% </t>
        </r>
      </text>
    </comment>
    <comment ref="G27" authorId="2" shapeId="0" xr:uid="{E9A36027-3C73-49C2-B9E7-914EE3C467A6}">
      <text>
        <r>
          <rPr>
            <b/>
            <sz val="9"/>
            <color indexed="81"/>
            <rFont val="Tahoma"/>
            <family val="2"/>
          </rPr>
          <t>Describa los resultados obtenidos del avance del indicador frente a lo programado. Si no se cumplió la meta del periodo, identifique la(s) causa(s) y las posibles soluciones. El análisis debe considerar además la descripción de las  variables del indicador.</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Usuario</author>
    <author>Camilo Bautista Beltran</author>
    <author>Yamile Espinosa Galindo</author>
  </authors>
  <commentList>
    <comment ref="A6" authorId="0" shapeId="0" xr:uid="{9CFF46F7-5FC4-46EA-BB6C-5E38BA63C956}">
      <text>
        <r>
          <rPr>
            <b/>
            <sz val="9"/>
            <color indexed="81"/>
            <rFont val="Tahoma"/>
            <family val="2"/>
          </rPr>
          <t>Transcriba el Objetivo Estratégico para el cual se formula la meta estratégica</t>
        </r>
      </text>
    </comment>
    <comment ref="A7" authorId="0" shapeId="0" xr:uid="{55478426-C478-4796-971F-6888C44BBA98}">
      <text>
        <r>
          <rPr>
            <b/>
            <sz val="9"/>
            <color indexed="81"/>
            <rFont val="Tahoma"/>
            <family val="2"/>
          </rPr>
          <t xml:space="preserve">Es el resultado concreto que se espera alcanzar en un periodo de tiempo, que aporta al cumplimiento del objetivo estratégico.
La meta estratégica se debe redactar iniciando con un verbo en infinitivo fuerte, seguido de una magnitud o cantidad, una unidad de medida que se encuentre en términos numéricos o porcentuales y finalmente el complemento, siguiendo esta estructura: 
Verbo fuerte + magnitud + unidad de medida + complemento
</t>
        </r>
      </text>
    </comment>
    <comment ref="C7" authorId="0" shapeId="0" xr:uid="{37F47021-ADB2-460B-AA6D-326BD3EFCB09}">
      <text>
        <r>
          <rPr>
            <b/>
            <sz val="9"/>
            <color indexed="81"/>
            <rFont val="Tahoma"/>
            <family val="2"/>
          </rPr>
          <t xml:space="preserve">Numeración consecutiva establecida por la Oficina de Planeación SDG. </t>
        </r>
      </text>
    </comment>
    <comment ref="A8" authorId="0" shapeId="0" xr:uid="{E1A42095-F5E0-4CFA-BDF4-F86E475EE205}">
      <text>
        <r>
          <rPr>
            <b/>
            <sz val="9"/>
            <color indexed="81"/>
            <rFont val="Tahoma"/>
            <family val="2"/>
          </rPr>
          <t>Indique un nombre corto que refleje lo que pretende medir. 
Ej. Porcentaje de presupuesto ejecutado en Innovación</t>
        </r>
      </text>
    </comment>
    <comment ref="A9" authorId="0" shapeId="0" xr:uid="{1FA42552-1766-48A0-A09A-635F8EFF70AB}">
      <text>
        <r>
          <rPr>
            <b/>
            <sz val="9"/>
            <color indexed="81"/>
            <rFont val="Tahoma"/>
            <family val="2"/>
          </rPr>
          <t>Indique la fórmula (relación entre variables) que permite medir el cumplimiento de la meta. Debe existir una coherencia lógica entre la magnitud y unidad de medida de la meta y las variables del indicador. 
Ej. ((Número de personas capacitadas en …. / Número de funcionarios ) * 100)</t>
        </r>
      </text>
    </comment>
    <comment ref="A10" authorId="0" shapeId="0" xr:uid="{4B49E8D6-F86E-4B4D-86A2-7773E08EFDC2}">
      <text>
        <r>
          <rPr>
            <b/>
            <sz val="9"/>
            <color indexed="81"/>
            <rFont val="Tahoma"/>
            <family val="2"/>
          </rPr>
          <t>Escriba como se interpreta el resultado del indicador. Ej. 
- Porcentaje de ____
- Informes ______
- Intervenciones realizadas</t>
        </r>
      </text>
    </comment>
    <comment ref="A11" authorId="0" shapeId="0" xr:uid="{E10841CB-6A32-4DAD-BE7A-686D91510827}">
      <text>
        <r>
          <rPr>
            <b/>
            <sz val="9"/>
            <color indexed="81"/>
            <rFont val="Tahoma"/>
            <family val="2"/>
          </rPr>
          <t xml:space="preserve">Indique el tipo de indicador: 
- Eficacia 
- Eficiencia 
- Efectividad </t>
        </r>
      </text>
    </comment>
    <comment ref="A12" authorId="0" shapeId="0" xr:uid="{C09841A4-E277-49EE-96EC-FF03D7706C24}">
      <text>
        <r>
          <rPr>
            <b/>
            <sz val="9"/>
            <color indexed="81"/>
            <rFont val="Tahoma"/>
            <family val="2"/>
          </rPr>
          <t>La frecuencia de medición es Trimestral, por lo tanto no se debe diligenciar este campo con otra información.</t>
        </r>
      </text>
    </comment>
    <comment ref="A13" authorId="0" shapeId="0" xr:uid="{B4508351-D6A5-439F-BFB9-8D66F541CF65}">
      <text>
        <r>
          <rPr>
            <b/>
            <sz val="9"/>
            <color indexed="81"/>
            <rFont val="Tahoma"/>
            <family val="2"/>
          </rPr>
          <t>Indique la herramienta o aplicativo donde reposa la información que da origen a la información que se reporta, y permite su verificación o validación detallada.</t>
        </r>
      </text>
    </comment>
    <comment ref="A14" authorId="0" shapeId="0" xr:uid="{7570AB8C-A51C-431F-A7BF-11DCE2F7339A}">
      <text>
        <r>
          <rPr>
            <b/>
            <sz val="9"/>
            <color indexed="81"/>
            <rFont val="Tahoma"/>
            <family val="2"/>
          </rPr>
          <t>Indique el nombre de la evidencia que se aportará durante el seguimiento. 
Ej. 
- Informe de XX
- Evidencia de reunión
- Reporte XXX
- Fotografías de XX
NOTA:  NO incluya URL, link o enlaces a aplicativos.</t>
        </r>
      </text>
    </comment>
    <comment ref="A15" authorId="0" shapeId="0" xr:uid="{0D5BCC04-37B0-409C-A885-B17AF37F8C65}">
      <text>
        <r>
          <rPr>
            <b/>
            <sz val="9"/>
            <color indexed="81"/>
            <rFont val="Tahoma"/>
            <family val="2"/>
          </rPr>
          <t>Indique el área responsable de cumplir o ejecutar la meta y por lo tanto, de reportar el indicador. Indique la sigla de la entidad (SDG, DADEP, IDPAC), seguida del nombre del área responsable separadas por un guion. No utilice siglas para las áreas.
EJ. SDG - Subsecretaría de Gestión Local</t>
        </r>
      </text>
    </comment>
    <comment ref="A16" authorId="0" shapeId="0" xr:uid="{8AF449C9-50EB-44C5-8D38-6F1AA3DBD928}">
      <text>
        <r>
          <rPr>
            <b/>
            <sz val="9"/>
            <color indexed="81"/>
            <rFont val="Tahoma"/>
            <family val="2"/>
          </rPr>
          <t>Valor inicial que se toma como referencia para comparar el avance de la meta estratégica y su indicador. Es importante indicar la magnitud, unidad de medida y la vigencia en la cual se obtuvo, así como información relevante para su comparación.
EJ. 1537 personas capacitadas en transparencia en la vigencia 2023.</t>
        </r>
      </text>
    </comment>
    <comment ref="A17" authorId="0" shapeId="0" xr:uid="{3E9355B1-296C-40EC-A205-19AD287B3621}">
      <text>
        <r>
          <rPr>
            <b/>
            <sz val="9"/>
            <color indexed="81"/>
            <rFont val="Tahoma"/>
            <family val="2"/>
          </rPr>
          <t>De acuerdo con el comportamiento de la meta y la acumulación o no de los datos para el cuatrienio, seleccione una de las siguientes opciones (según corresponda): 
- Suma
- Creciente
- Decreciente
- Constante</t>
        </r>
      </text>
    </comment>
    <comment ref="A21" authorId="0" shapeId="0" xr:uid="{B5DE7C77-9CD3-48AA-96A5-58EF7482EF0A}">
      <text>
        <r>
          <rPr>
            <b/>
            <sz val="9"/>
            <color indexed="81"/>
            <rFont val="Tahoma"/>
            <family val="2"/>
          </rPr>
          <t>Indique la magnitud esperada para el año o vigencia.</t>
        </r>
      </text>
    </comment>
    <comment ref="A22" authorId="0" shapeId="0" xr:uid="{A1E351BF-6CFD-4C6B-A152-F046CC3128AB}">
      <text>
        <r>
          <rPr>
            <b/>
            <sz val="9"/>
            <color indexed="81"/>
            <rFont val="Tahoma"/>
            <family val="2"/>
          </rPr>
          <t>Indique la magnitud alcanzada para el año o vigencia. El dato se acumula para la vigencia de acuerdo con el tipo de programación.</t>
        </r>
      </text>
    </comment>
    <comment ref="A23" authorId="0" shapeId="0" xr:uid="{65D02980-4709-48AD-B275-B0B8A83D8CC9}">
      <text>
        <r>
          <rPr>
            <b/>
            <sz val="9"/>
            <color indexed="81"/>
            <rFont val="Tahoma"/>
            <family val="2"/>
          </rPr>
          <t>Es el porcentaje obtenido como resultado de dividir lo ejecutado acumulado entre lo programado acumulado, de acuerdo con el tipo de programación del indicador.</t>
        </r>
      </text>
    </comment>
    <comment ref="A24" authorId="0" shapeId="0" xr:uid="{D72191F8-5A54-4CAB-9AFA-571C57833687}">
      <text>
        <r>
          <rPr>
            <b/>
            <sz val="9"/>
            <color indexed="81"/>
            <rFont val="Tahoma"/>
            <family val="2"/>
          </rPr>
          <t>Es el porcentaje de avance acumulado del indicador durante el cuatrienio, de acuerdo con el tipo de programación.</t>
        </r>
      </text>
    </comment>
    <comment ref="B27" authorId="0" shapeId="0" xr:uid="{72B547A1-1749-458D-A7A9-D37F42328513}">
      <text>
        <r>
          <rPr>
            <b/>
            <sz val="9"/>
            <color indexed="81"/>
            <rFont val="Tahoma"/>
            <family val="2"/>
          </rPr>
          <t>Indique el año para el cual se está realizando la medición del indicador</t>
        </r>
      </text>
    </comment>
    <comment ref="C27" authorId="1" shapeId="0" xr:uid="{3D0511B5-21EF-40E7-B8C1-7131F5203F32}">
      <text>
        <r>
          <rPr>
            <b/>
            <sz val="9"/>
            <color indexed="81"/>
            <rFont val="Tahoma"/>
            <family val="2"/>
          </rPr>
          <t>Corresponde al lapso de tiempo para la medición del indicador estratégico.
Ej. 
ENERO-MARZO
ABRIL-JUNIO
JULIO-SEPTIEMBRE
OCTUBRE-DICIEMBRE</t>
        </r>
      </text>
    </comment>
    <comment ref="D27" authorId="1" shapeId="0" xr:uid="{FFC5AE67-C799-41A9-B7AA-734FFA40B79C}">
      <text>
        <r>
          <rPr>
            <b/>
            <sz val="9"/>
            <color indexed="81"/>
            <rFont val="Tahoma"/>
            <family val="2"/>
          </rPr>
          <t>Es la cantidad o magnitud programada para el periodo de medición, de acuerdo con la unidad de medida. Ej. 40% (es decir, para el ejemplo, se espera que para el periodo el nivel de cobertura del programa de capacitación sea del 40%)
Debe ser coherente con el tipo de programación y con la programación de la vigencia evaluada.</t>
        </r>
      </text>
    </comment>
    <comment ref="E27" authorId="1" shapeId="0" xr:uid="{958BC959-8EE1-49FA-ADBD-2864BC830B88}">
      <text>
        <r>
          <rPr>
            <b/>
            <sz val="9"/>
            <color indexed="81"/>
            <rFont val="Tahoma"/>
            <family val="2"/>
          </rPr>
          <t>Es la cantidad o magnitud alcanzada o lograda para el periodo de medición. 
Ej. 30% (es decir, para el ejemplo, se logró  para el periodo el nivel de cobertura del programa de capacitación)
Debe ser coherente con las evidencias que soportan el resultado y con las variables del indicador.</t>
        </r>
      </text>
    </comment>
    <comment ref="F27" authorId="1" shapeId="0" xr:uid="{2D47E499-C9DD-44E0-871D-F0539E812CB0}">
      <text>
        <r>
          <rPr>
            <b/>
            <sz val="9"/>
            <color indexed="81"/>
            <rFont val="Tahoma"/>
            <family val="2"/>
          </rPr>
          <t xml:space="preserve">Es el resultado de dividir la magnitud ejecutada sobre la magnitud programada para el periodo de medición. Ej. 30%/40% dado como resultado de la medición:  75% </t>
        </r>
      </text>
    </comment>
    <comment ref="G27" authorId="2" shapeId="0" xr:uid="{A7038E16-D67F-46BF-BC4B-7DA4D020D527}">
      <text>
        <r>
          <rPr>
            <b/>
            <sz val="9"/>
            <color indexed="81"/>
            <rFont val="Tahoma"/>
            <family val="2"/>
          </rPr>
          <t>Describa los resultados obtenidos del avance del indicador frente a lo programado. Si no se cumplió la meta del periodo, identifique la(s) causa(s) y las posibles soluciones. El análisis debe considerar además la descripción de las  variables del indicador.</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Usuario</author>
    <author>Camilo Bautista Beltran</author>
    <author>Yamile Espinosa Galindo</author>
  </authors>
  <commentList>
    <comment ref="A6" authorId="0" shapeId="0" xr:uid="{B0F7C451-BF40-46AA-89BE-5D937597C1C0}">
      <text>
        <r>
          <rPr>
            <b/>
            <sz val="9"/>
            <color indexed="81"/>
            <rFont val="Tahoma"/>
            <family val="2"/>
          </rPr>
          <t>Transcriba el Objetivo Estratégico para el cual se formula la meta estratégica</t>
        </r>
      </text>
    </comment>
    <comment ref="A7" authorId="0" shapeId="0" xr:uid="{22EAEB6E-FD8F-4C6E-AE50-2BCB8B006741}">
      <text>
        <r>
          <rPr>
            <b/>
            <sz val="9"/>
            <color indexed="81"/>
            <rFont val="Tahoma"/>
            <family val="2"/>
          </rPr>
          <t xml:space="preserve">Es el resultado concreto que se espera alcanzar en un periodo de tiempo, que aporta al cumplimiento del objetivo estratégico.
La meta estratégica se debe redactar iniciando con un verbo en infinitivo fuerte, seguido de una magnitud o cantidad, una unidad de medida que se encuentre en términos numéricos o porcentuales y finalmente el complemento, siguiendo esta estructura: 
Verbo fuerte + magnitud + unidad de medida + complemento
</t>
        </r>
      </text>
    </comment>
    <comment ref="C7" authorId="0" shapeId="0" xr:uid="{39215ABD-51B0-4E96-AF7C-00454E9C672C}">
      <text>
        <r>
          <rPr>
            <b/>
            <sz val="9"/>
            <color indexed="81"/>
            <rFont val="Tahoma"/>
            <family val="2"/>
          </rPr>
          <t xml:space="preserve">Numeración consecutiva establecida por la Oficina de Planeacion SDG. </t>
        </r>
      </text>
    </comment>
    <comment ref="A8" authorId="0" shapeId="0" xr:uid="{C99F31E0-8ABE-4FB9-BAC4-A4895DC95C4C}">
      <text>
        <r>
          <rPr>
            <b/>
            <sz val="9"/>
            <color indexed="81"/>
            <rFont val="Tahoma"/>
            <family val="2"/>
          </rPr>
          <t>Indique un nombre corto que refleje lo que pretende medir. 
Ej. Porcentaje de presupuesto ejecutado en Innovación</t>
        </r>
      </text>
    </comment>
    <comment ref="A9" authorId="0" shapeId="0" xr:uid="{C059CF8F-7C18-42E9-A20E-E8E8337A1EC7}">
      <text>
        <r>
          <rPr>
            <b/>
            <sz val="9"/>
            <color indexed="81"/>
            <rFont val="Tahoma"/>
            <family val="2"/>
          </rPr>
          <t>Indique la fórmula (relación entre variables) que permite medir el cumplimiento de la meta. Debe existir una coherencia lógica entre la magnitud y unidad de medida de la meta y las variables del indicador. 
Ej. ((Número de personas capacitadas en …. / Número de funcionarios ) * 100)</t>
        </r>
      </text>
    </comment>
    <comment ref="A10" authorId="0" shapeId="0" xr:uid="{8976C2CC-DFA5-4F29-B507-9DCBF1B535E2}">
      <text>
        <r>
          <rPr>
            <b/>
            <sz val="9"/>
            <color indexed="81"/>
            <rFont val="Tahoma"/>
            <family val="2"/>
          </rPr>
          <t>Escriba como se interpreta el resultado del indicador. Ej. 
- Porcentaje de ____
- Informes ______
- Intervenciones realizadas</t>
        </r>
      </text>
    </comment>
    <comment ref="A11" authorId="0" shapeId="0" xr:uid="{C01AE16F-32F1-4750-973E-CF5FAD0EEAE2}">
      <text>
        <r>
          <rPr>
            <b/>
            <sz val="9"/>
            <color indexed="81"/>
            <rFont val="Tahoma"/>
            <family val="2"/>
          </rPr>
          <t xml:space="preserve">Indique el tipo de indicador: 
- Eficancia 
- Eficiencia 
- Efectividad </t>
        </r>
      </text>
    </comment>
    <comment ref="A12" authorId="0" shapeId="0" xr:uid="{19DA978A-0E04-45F8-A9FE-4F1F4A2D7F77}">
      <text>
        <r>
          <rPr>
            <b/>
            <sz val="9"/>
            <color indexed="81"/>
            <rFont val="Tahoma"/>
            <family val="2"/>
          </rPr>
          <t>La frecuencia de medición es Trimestral, por lo tanto no se debe diligenciar este campo con otra información.</t>
        </r>
      </text>
    </comment>
    <comment ref="A13" authorId="0" shapeId="0" xr:uid="{1C6EDE1A-85B7-43BC-8BA5-668DAC355F49}">
      <text>
        <r>
          <rPr>
            <b/>
            <sz val="9"/>
            <color indexed="81"/>
            <rFont val="Tahoma"/>
            <family val="2"/>
          </rPr>
          <t>Indique la herramienta o aplicativo donde reposa la información que da origen a la información que se reporta, y permite su verificación o validación detallada.</t>
        </r>
      </text>
    </comment>
    <comment ref="A14" authorId="0" shapeId="0" xr:uid="{0D238E21-DDC0-4E23-A717-19877E608967}">
      <text>
        <r>
          <rPr>
            <b/>
            <sz val="9"/>
            <color indexed="81"/>
            <rFont val="Tahoma"/>
            <family val="2"/>
          </rPr>
          <t>Indique el nombre de la evidencia que se aportará durante el seguimiento. 
Ej. 
- Informe de XX
- Evidencia de reunión
- Reporte XXX
- Fotografías de XX
NOTA:  NO incluya URL, link o enlaces a aplicativos.</t>
        </r>
      </text>
    </comment>
    <comment ref="A15" authorId="0" shapeId="0" xr:uid="{893BB1C8-53ED-45CE-B283-BE77B38E7AA0}">
      <text>
        <r>
          <rPr>
            <b/>
            <sz val="9"/>
            <color indexed="81"/>
            <rFont val="Tahoma"/>
            <family val="2"/>
          </rPr>
          <t>Indique el área responsable de cumplir o ejecutar la meta y por lo tanto, de reportar el indicador. Indique la sigla de la entidad (SDG, DADEP, IDPAC), seguida del nombre del área responsable separadas por un guión. No utilice siglas para las áreas.
EJ. SDG - Subsecretaría de Gestión Local</t>
        </r>
      </text>
    </comment>
    <comment ref="A16" authorId="0" shapeId="0" xr:uid="{06E8FC26-0F27-4BAE-B545-3542F7A6546D}">
      <text>
        <r>
          <rPr>
            <b/>
            <sz val="9"/>
            <color indexed="81"/>
            <rFont val="Tahoma"/>
            <family val="2"/>
          </rPr>
          <t>Valor inicial que se toma como referencia para comparar el avance de la meta estratégica y su indicador. Es imporante indicar la magnitud, unidad de medida y la vigencia en la cual se obtuvo, así como información relevante para su comparación.
EJ. 1537 personas capacitadas en transparencia en la vigencia 2023.</t>
        </r>
      </text>
    </comment>
    <comment ref="A17" authorId="0" shapeId="0" xr:uid="{B6617540-C500-4BB8-B1FE-CABC06DC6DAF}">
      <text>
        <r>
          <rPr>
            <b/>
            <sz val="9"/>
            <color indexed="81"/>
            <rFont val="Tahoma"/>
            <family val="2"/>
          </rPr>
          <t>De acuerdo con el comportamiento de la meta y la acumulación o no de los datos para el cuatrienio, seleccione una de las siguientes opciones (según corresponda): 
- Suma
- Creciente
- Decreciente
- Constante</t>
        </r>
      </text>
    </comment>
    <comment ref="A21" authorId="0" shapeId="0" xr:uid="{958CE67F-F1D8-4DBC-B85B-B4A4EF265858}">
      <text>
        <r>
          <rPr>
            <b/>
            <sz val="9"/>
            <color indexed="81"/>
            <rFont val="Tahoma"/>
            <family val="2"/>
          </rPr>
          <t>Indique la magnitud esperada para el año o vigencia.</t>
        </r>
      </text>
    </comment>
    <comment ref="A22" authorId="0" shapeId="0" xr:uid="{FBFBD8B0-87B6-4459-BC30-F0787E8CF6D3}">
      <text>
        <r>
          <rPr>
            <b/>
            <sz val="9"/>
            <color indexed="81"/>
            <rFont val="Tahoma"/>
            <family val="2"/>
          </rPr>
          <t>Indique la magnitud alcanzada para el año o vigencia. El dato se acumula para la vigencia de acuerdo con el tipo de programación.</t>
        </r>
      </text>
    </comment>
    <comment ref="A23" authorId="0" shapeId="0" xr:uid="{4CE86B31-81CE-405C-BC63-F46BD894EF64}">
      <text>
        <r>
          <rPr>
            <b/>
            <sz val="9"/>
            <color indexed="81"/>
            <rFont val="Tahoma"/>
            <family val="2"/>
          </rPr>
          <t>Es el porcentaje obtenido como resultado de dividir lo ejecutado acumulado entre lo programado acumulado, de acuerdo con el tipo de programación del indicador.</t>
        </r>
      </text>
    </comment>
    <comment ref="A24" authorId="0" shapeId="0" xr:uid="{39529FE9-E806-4013-AEE8-2D442508A351}">
      <text>
        <r>
          <rPr>
            <b/>
            <sz val="9"/>
            <color indexed="81"/>
            <rFont val="Tahoma"/>
            <family val="2"/>
          </rPr>
          <t>Es el porcentaje de avance acumulado del indicador durante el cuatrienio, de acuerdo con el tipo de programación.</t>
        </r>
      </text>
    </comment>
    <comment ref="B27" authorId="0" shapeId="0" xr:uid="{229AF935-2E43-40BF-B9CC-20071CAFB532}">
      <text>
        <r>
          <rPr>
            <b/>
            <sz val="9"/>
            <color indexed="81"/>
            <rFont val="Tahoma"/>
            <family val="2"/>
          </rPr>
          <t>Indique el año para el cual se está realizando lal medición del indicador</t>
        </r>
      </text>
    </comment>
    <comment ref="C27" authorId="1" shapeId="0" xr:uid="{1232A44E-738E-4535-B357-1A097B64875F}">
      <text>
        <r>
          <rPr>
            <b/>
            <sz val="9"/>
            <color indexed="81"/>
            <rFont val="Tahoma"/>
            <family val="2"/>
          </rPr>
          <t>Corresponde al lapso de tiempo para la medición del indicador estratégico.
Ej. 
ENERO-MARZO
ABRIL-JUNIO
JULIO-SEPTIEMBRE
OCTUBRE-DICIEMBRE</t>
        </r>
      </text>
    </comment>
    <comment ref="D27" authorId="1" shapeId="0" xr:uid="{4F302F53-AF03-4742-9B7E-FA5A57F5ECA4}">
      <text>
        <r>
          <rPr>
            <b/>
            <sz val="9"/>
            <color indexed="81"/>
            <rFont val="Tahoma"/>
            <family val="2"/>
          </rPr>
          <t>Es la cantidad o magnitud programada para el periodo de medición, de acuerdo con la unidad de medida. Ej. 40% (es decir, para el ejemplo, se espera que para el periodo el nivel de cobertura del programa de capacitación sea del 40%)
Debe ser coherente con el tipo de programación y con la programación de la vigencia evaluada.</t>
        </r>
      </text>
    </comment>
    <comment ref="E27" authorId="1" shapeId="0" xr:uid="{9C919FCE-71B5-4594-8F87-6C9E7C0EC600}">
      <text>
        <r>
          <rPr>
            <b/>
            <sz val="9"/>
            <color indexed="81"/>
            <rFont val="Tahoma"/>
            <family val="2"/>
          </rPr>
          <t>Es la cantidad o magnitud alcanzada o lograda para el periodo de medición. 
Ej. 30% (es decir, para el ejemplo, se logró  para el periodo el nivel de cobertura del programa de capacitación)
Debe ser coherente con las evidencias que soportan el resultado y con las variables del indicador.</t>
        </r>
      </text>
    </comment>
    <comment ref="F27" authorId="1" shapeId="0" xr:uid="{C22DC568-7F24-4AC3-9DFC-F3E260198D40}">
      <text>
        <r>
          <rPr>
            <b/>
            <sz val="9"/>
            <color indexed="81"/>
            <rFont val="Tahoma"/>
            <family val="2"/>
          </rPr>
          <t xml:space="preserve">Es el resultado de dividir la magnitud ejecutada sobre la magnitud programada para el periodo de medición. Ej. 30%/40% dado como resultado de la medición:  75% </t>
        </r>
      </text>
    </comment>
    <comment ref="G27" authorId="2" shapeId="0" xr:uid="{35FD900B-F181-49C8-BB93-3FDB70F2314A}">
      <text>
        <r>
          <rPr>
            <b/>
            <sz val="9"/>
            <color indexed="81"/>
            <rFont val="Tahoma"/>
            <family val="2"/>
          </rPr>
          <t>Describa los resultados obtenidos del avance del indicador frente a lo programado. Si no se cumplió la meta del periodo, identifique la(s) causa(s) y las posibles soluciones. El análisis debe considerar además la descripción de las  variables del indicador.</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Usuario</author>
    <author>Camilo Bautista Beltran</author>
    <author>Yamile Espinosa Galindo</author>
  </authors>
  <commentList>
    <comment ref="A6" authorId="0" shapeId="0" xr:uid="{366B11CC-F516-4B7D-B6B7-8368C93EB423}">
      <text>
        <r>
          <rPr>
            <b/>
            <sz val="9"/>
            <color indexed="81"/>
            <rFont val="Tahoma"/>
            <family val="2"/>
          </rPr>
          <t>Transcriba el Objetivo Estratégico para el cual se formula la meta estratégica</t>
        </r>
      </text>
    </comment>
    <comment ref="A7" authorId="0" shapeId="0" xr:uid="{1DB92A9B-37E0-4071-80E8-66F374AD0789}">
      <text>
        <r>
          <rPr>
            <b/>
            <sz val="9"/>
            <color indexed="81"/>
            <rFont val="Tahoma"/>
            <family val="2"/>
          </rPr>
          <t xml:space="preserve">Es el resultado concreto que se espera alcanzar en un periodo de tiempo, que aporta al cumplimiento del objetivo estratégico.
La meta estratégica se debe redactar iniciando con un verbo en infinitivo fuerte, seguido de una magnitud o cantidad, una unidad de medida que se encuentre en términos numéricos o porcentuales y finalmente el complemento, siguiendo esta estructura: 
Verbo fuerte + magnitud + unidad de medida + complemento
</t>
        </r>
      </text>
    </comment>
    <comment ref="C7" authorId="0" shapeId="0" xr:uid="{84DBEB4D-0E1B-4FC4-A1F4-D5BC7C602333}">
      <text>
        <r>
          <rPr>
            <b/>
            <sz val="9"/>
            <color indexed="81"/>
            <rFont val="Tahoma"/>
            <family val="2"/>
          </rPr>
          <t xml:space="preserve">Numeración consecutiva establecida por la Oficina de Planeacion SDG. </t>
        </r>
      </text>
    </comment>
    <comment ref="A8" authorId="0" shapeId="0" xr:uid="{F586B105-8E42-4465-BF40-AD2717929052}">
      <text>
        <r>
          <rPr>
            <b/>
            <sz val="9"/>
            <color indexed="81"/>
            <rFont val="Tahoma"/>
            <family val="2"/>
          </rPr>
          <t>Indique un nombre corto que refleje lo que pretende medir. 
Ej. Porcentaje de presupuesto ejecutado en Innovación</t>
        </r>
      </text>
    </comment>
    <comment ref="A9" authorId="0" shapeId="0" xr:uid="{1BB086AC-E689-45D4-B7C8-3E2107123287}">
      <text>
        <r>
          <rPr>
            <b/>
            <sz val="9"/>
            <color indexed="81"/>
            <rFont val="Tahoma"/>
            <family val="2"/>
          </rPr>
          <t>Indique la fórmula (relación entre variables) que permite medir el cumplimiento de la meta. Debe existir una coherencia lógica entre la magnitud y unidad de medida de la meta y las variables del indicador. 
Ej. ((Número de personas capacitadas en …. / Número de funcionarios ) * 100)</t>
        </r>
      </text>
    </comment>
    <comment ref="A10" authorId="0" shapeId="0" xr:uid="{EF92E95B-37B9-4E4A-8A54-336D6FDDBCBC}">
      <text>
        <r>
          <rPr>
            <b/>
            <sz val="9"/>
            <color indexed="81"/>
            <rFont val="Tahoma"/>
            <family val="2"/>
          </rPr>
          <t>Escriba como se interpreta el resultado del indicador. Ej. 
- Porcentaje de ____
- Informes ______
- Intervenciones realizadas</t>
        </r>
      </text>
    </comment>
    <comment ref="A11" authorId="0" shapeId="0" xr:uid="{184623C6-F92F-42F0-848A-FD15D192B2B4}">
      <text>
        <r>
          <rPr>
            <b/>
            <sz val="9"/>
            <color indexed="81"/>
            <rFont val="Tahoma"/>
            <family val="2"/>
          </rPr>
          <t xml:space="preserve">Indique el tipo de indicador: 
- Eficancia 
- Eficiencia 
- Efectividad </t>
        </r>
      </text>
    </comment>
    <comment ref="A12" authorId="0" shapeId="0" xr:uid="{70CD248B-5D9E-4C83-9F9F-2FEA0607CAC6}">
      <text>
        <r>
          <rPr>
            <b/>
            <sz val="9"/>
            <color indexed="81"/>
            <rFont val="Tahoma"/>
            <family val="2"/>
          </rPr>
          <t>La frecuencia de medición es Trimestral, por lo tanto no se debe diligenciar este campo con otra información.</t>
        </r>
      </text>
    </comment>
    <comment ref="A13" authorId="0" shapeId="0" xr:uid="{35AC31BD-1462-42AA-AB16-26FE65E48B82}">
      <text>
        <r>
          <rPr>
            <b/>
            <sz val="9"/>
            <color indexed="81"/>
            <rFont val="Tahoma"/>
            <family val="2"/>
          </rPr>
          <t>Indique la herramienta o aplicativo donde reposa la información que da origen a la información que se reporta, y permite su verificación o validación detallada.</t>
        </r>
      </text>
    </comment>
    <comment ref="A14" authorId="0" shapeId="0" xr:uid="{9CC1E44A-8772-43E4-B66C-DD36CEFB9893}">
      <text>
        <r>
          <rPr>
            <b/>
            <sz val="9"/>
            <color indexed="81"/>
            <rFont val="Tahoma"/>
            <family val="2"/>
          </rPr>
          <t>Indique el nombre de la evidencia que se aportará durante el seguimiento. 
Ej. 
- Informe de XX
- Evidencia de reunión
- Reporte XXX
- Fotografías de XX
NOTA:  NO incluya URL, link o enlaces a aplicativos.</t>
        </r>
      </text>
    </comment>
    <comment ref="A15" authorId="0" shapeId="0" xr:uid="{ADE7FB0A-9C79-40D5-8E5C-EC4F3E3809C8}">
      <text>
        <r>
          <rPr>
            <b/>
            <sz val="9"/>
            <color indexed="81"/>
            <rFont val="Tahoma"/>
            <family val="2"/>
          </rPr>
          <t>Indique el área responsable de cumplir o ejecutar la meta y por lo tanto, de reportar el indicador. Indique la sigla de la entidad (SDG, DADEP, IDPAC), seguida del nombre del área responsable separadas por un guión. No utilice siglas para las áreas.
EJ. SDG - Subsecretaría de Gestión Local</t>
        </r>
      </text>
    </comment>
    <comment ref="A16" authorId="0" shapeId="0" xr:uid="{D5025B62-245D-4100-8EEC-68BF67213125}">
      <text>
        <r>
          <rPr>
            <b/>
            <sz val="9"/>
            <color indexed="81"/>
            <rFont val="Tahoma"/>
            <family val="2"/>
          </rPr>
          <t>Valor inicial que se toma como referencia para comparar el avance de la meta estratégica y su indicador. Es imporante indicar la magnitud, unidad de medida y la vigencia en la cual se obtuvo, así como información relevante para su comparación.
EJ. 1537 personas capacitadas en transparencia en la vigencia 2023.</t>
        </r>
      </text>
    </comment>
    <comment ref="A17" authorId="0" shapeId="0" xr:uid="{8427E5B2-4AB4-4E51-8FEC-B76C8E2C0BBD}">
      <text>
        <r>
          <rPr>
            <b/>
            <sz val="9"/>
            <color indexed="81"/>
            <rFont val="Tahoma"/>
            <family val="2"/>
          </rPr>
          <t>De acuerdo con el comportamiento de la meta y la acumulación o no de los datos para el cuatrienio, seleccione una de las siguientes opciones (según corresponda): 
- Suma
- Creciente
- Decreciente
- Constante</t>
        </r>
      </text>
    </comment>
    <comment ref="A21" authorId="0" shapeId="0" xr:uid="{3D65CEE7-D8AB-4F7C-B61A-280EDD11151B}">
      <text>
        <r>
          <rPr>
            <b/>
            <sz val="9"/>
            <color indexed="81"/>
            <rFont val="Tahoma"/>
            <family val="2"/>
          </rPr>
          <t>Indique la magnitud esperada para el año o vigencia.</t>
        </r>
      </text>
    </comment>
    <comment ref="A22" authorId="0" shapeId="0" xr:uid="{D6E12087-D758-4615-B2CF-A4E1AF5B7291}">
      <text>
        <r>
          <rPr>
            <b/>
            <sz val="9"/>
            <color indexed="81"/>
            <rFont val="Tahoma"/>
            <family val="2"/>
          </rPr>
          <t>Indique la magnitud alcanzada para el año o vigencia. El dato se acumula para la vigencia de acuerdo con el tipo de programación.</t>
        </r>
      </text>
    </comment>
    <comment ref="A23" authorId="0" shapeId="0" xr:uid="{50B87AF7-8F5F-4471-B4C2-00F9A122D950}">
      <text>
        <r>
          <rPr>
            <b/>
            <sz val="9"/>
            <color indexed="81"/>
            <rFont val="Tahoma"/>
            <family val="2"/>
          </rPr>
          <t>Es el porcentaje obtenido como resultado de dividir lo ejecutado acumulado entre lo programado acumulado, de acuerdo con el tipo de programación del indicador.</t>
        </r>
      </text>
    </comment>
    <comment ref="A24" authorId="0" shapeId="0" xr:uid="{C40CE63B-4CB7-4E09-BA2E-F4DFB94AC1CC}">
      <text>
        <r>
          <rPr>
            <b/>
            <sz val="9"/>
            <color indexed="81"/>
            <rFont val="Tahoma"/>
            <family val="2"/>
          </rPr>
          <t>Es el porcentaje de avance acumulado del indicador durante el cuatrienio, de acuerdo con el tipo de programación.</t>
        </r>
      </text>
    </comment>
    <comment ref="B27" authorId="0" shapeId="0" xr:uid="{C9BDC1B3-63F1-4B9E-80DE-CE98966A71DF}">
      <text>
        <r>
          <rPr>
            <b/>
            <sz val="9"/>
            <color indexed="81"/>
            <rFont val="Tahoma"/>
            <family val="2"/>
          </rPr>
          <t>Indique el año para el cual se está realizando lal medición del indicador</t>
        </r>
      </text>
    </comment>
    <comment ref="C27" authorId="1" shapeId="0" xr:uid="{0FBC344F-A69C-4664-A9A1-97DE4A4E7D8D}">
      <text>
        <r>
          <rPr>
            <b/>
            <sz val="9"/>
            <color indexed="81"/>
            <rFont val="Tahoma"/>
            <family val="2"/>
          </rPr>
          <t>Corresponde al lapso de tiempo para la medición del indicador estratégico.
Ej. 
ENERO-MARZO
ABRIL-JUNIO
JULIO-SEPTIEMBRE
OCTUBRE-DICIEMBRE</t>
        </r>
      </text>
    </comment>
    <comment ref="D27" authorId="1" shapeId="0" xr:uid="{7C8C83DE-9748-4456-B9D5-6EEBBDEEC438}">
      <text>
        <r>
          <rPr>
            <b/>
            <sz val="9"/>
            <color indexed="81"/>
            <rFont val="Tahoma"/>
            <family val="2"/>
          </rPr>
          <t>Es la cantidad o magnitud programada para el periodo de medición, de acuerdo con la unidad de medida. Ej. 40% (es decir, para el ejemplo, se espera que para el periodo el nivel de cobertura del programa de capacitación sea del 40%)
Debe ser coherente con el tipo de programación y con la programación de la vigencia evaluada.</t>
        </r>
      </text>
    </comment>
    <comment ref="E27" authorId="1" shapeId="0" xr:uid="{FDFCD553-737A-4F74-B912-BAD672DDC968}">
      <text>
        <r>
          <rPr>
            <b/>
            <sz val="9"/>
            <color indexed="81"/>
            <rFont val="Tahoma"/>
            <family val="2"/>
          </rPr>
          <t>Es la cantidad o magnitud alcanzada o lograda para el periodo de medición. 
Ej. 30% (es decir, para el ejemplo, se logró  para el periodo el nivel de cobertura del programa de capacitación)
Debe ser coherente con las evidencias que soportan el resultado y con las variables del indicador.</t>
        </r>
      </text>
    </comment>
    <comment ref="F27" authorId="1" shapeId="0" xr:uid="{B7A49298-413B-4017-908C-C61E9A0093E3}">
      <text>
        <r>
          <rPr>
            <b/>
            <sz val="9"/>
            <color indexed="81"/>
            <rFont val="Tahoma"/>
            <family val="2"/>
          </rPr>
          <t xml:space="preserve">Es el resultado de dividir la magnitud ejecutada sobre la magnitud programada para el periodo de medición. Ej. 30%/40% dado como resultado de la medición:  75% </t>
        </r>
      </text>
    </comment>
    <comment ref="G27" authorId="2" shapeId="0" xr:uid="{7D9B7E38-BD02-4FF5-884E-53D7341C6A55}">
      <text>
        <r>
          <rPr>
            <b/>
            <sz val="9"/>
            <color indexed="81"/>
            <rFont val="Tahoma"/>
            <family val="2"/>
          </rPr>
          <t>Describa los resultados obtenidos del avance del indicador frente a lo programado. Si no se cumplió la meta del periodo, identifique la(s) causa(s) y las posibles soluciones. El análisis debe considerar además la descripción de las  variables del indicador.</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Usuario</author>
    <author>Camilo Bautista Beltran</author>
    <author>Yamile Espinosa Galindo</author>
  </authors>
  <commentList>
    <comment ref="A6" authorId="0" shapeId="0" xr:uid="{17F25047-2E80-4589-99A3-8CC587EB59F0}">
      <text>
        <r>
          <rPr>
            <b/>
            <sz val="9"/>
            <color indexed="81"/>
            <rFont val="Tahoma"/>
            <family val="2"/>
          </rPr>
          <t>Transcriba el Objetivo Estratégico para el cual se formula la meta estratégica</t>
        </r>
      </text>
    </comment>
    <comment ref="A7" authorId="0" shapeId="0" xr:uid="{E7547F60-5CEF-477E-8415-DB703D81BF09}">
      <text>
        <r>
          <rPr>
            <b/>
            <sz val="9"/>
            <color indexed="81"/>
            <rFont val="Tahoma"/>
            <family val="2"/>
          </rPr>
          <t xml:space="preserve">Es el resultado concreto que se espera alcanzar en un periodo de tiempo, que aporta al cumplimiento del objetivo estratégico.
La meta estratégica se debe redactar iniciando con un verbo en infinitivo fuerte, seguido de una magnitud o cantidad, una unidad de medida que se encuentre en términos numéricos o porcentuales y finalmente el complemento, siguiendo esta estructura: 
Verbo fuerte + magnitud + unidad de medida + complemento
</t>
        </r>
      </text>
    </comment>
    <comment ref="C7" authorId="0" shapeId="0" xr:uid="{9DA02B8E-6F10-4ACA-BFBB-BC06539E1497}">
      <text>
        <r>
          <rPr>
            <b/>
            <sz val="9"/>
            <color indexed="81"/>
            <rFont val="Tahoma"/>
            <family val="2"/>
          </rPr>
          <t xml:space="preserve">Numeración consecutiva establecida por la Oficina de Planeacion SDG. </t>
        </r>
      </text>
    </comment>
    <comment ref="A8" authorId="0" shapeId="0" xr:uid="{C7E9AE77-A0C0-4D8D-B943-062915C63933}">
      <text>
        <r>
          <rPr>
            <b/>
            <sz val="9"/>
            <color indexed="81"/>
            <rFont val="Tahoma"/>
            <family val="2"/>
          </rPr>
          <t>Indique un nombre corto que refleje lo que pretende medir. 
Ej. Porcentaje de presupuesto ejecutado en Innovación</t>
        </r>
      </text>
    </comment>
    <comment ref="A9" authorId="0" shapeId="0" xr:uid="{B73D83C4-548D-40DD-92AB-795251DEE2AE}">
      <text>
        <r>
          <rPr>
            <b/>
            <sz val="9"/>
            <color indexed="81"/>
            <rFont val="Tahoma"/>
            <family val="2"/>
          </rPr>
          <t>Indique la fórmula (relación entre variables) que permite medir el cumplimiento de la meta. Debe existir una coherencia lógica entre la magnitud y unidad de medida de la meta y las variables del indicador. 
Ej. ((Número de personas capacitadas en …. / Número de funcionarios ) * 100)</t>
        </r>
      </text>
    </comment>
    <comment ref="A10" authorId="0" shapeId="0" xr:uid="{D86AA599-F65F-4484-B2CD-0798E79993D1}">
      <text>
        <r>
          <rPr>
            <b/>
            <sz val="9"/>
            <color indexed="81"/>
            <rFont val="Tahoma"/>
            <family val="2"/>
          </rPr>
          <t>Escriba como se interpreta el resultado del indicador. Ej. 
- Porcentaje de ____
- Informes ______
- Intervenciones realizadas</t>
        </r>
      </text>
    </comment>
    <comment ref="A11" authorId="0" shapeId="0" xr:uid="{9BEDBE53-A908-409E-90AA-F517C63AC8AC}">
      <text>
        <r>
          <rPr>
            <b/>
            <sz val="9"/>
            <color indexed="81"/>
            <rFont val="Tahoma"/>
            <family val="2"/>
          </rPr>
          <t xml:space="preserve">Indique el tipo de indicador: 
- Eficancia 
- Eficiencia 
- Efectividad </t>
        </r>
      </text>
    </comment>
    <comment ref="A12" authorId="0" shapeId="0" xr:uid="{A2BA7A3A-8EBB-4FDE-A36B-7E7B4124B7C4}">
      <text>
        <r>
          <rPr>
            <b/>
            <sz val="9"/>
            <color indexed="81"/>
            <rFont val="Tahoma"/>
            <family val="2"/>
          </rPr>
          <t>La frecuencia de medición es Trimestral, por lo tanto no se debe diligenciar este campo con otra información.</t>
        </r>
      </text>
    </comment>
    <comment ref="A13" authorId="0" shapeId="0" xr:uid="{CA1AFA44-308E-49F8-AB36-2F8B288A7567}">
      <text>
        <r>
          <rPr>
            <b/>
            <sz val="9"/>
            <color indexed="81"/>
            <rFont val="Tahoma"/>
            <family val="2"/>
          </rPr>
          <t>Indique la herramienta o aplicativo donde reposa la información que da origen a la información que se reporta, y permite su verificación o validación detallada.</t>
        </r>
      </text>
    </comment>
    <comment ref="A14" authorId="0" shapeId="0" xr:uid="{081AA968-ABA3-4F46-87A4-9971F03A53B2}">
      <text>
        <r>
          <rPr>
            <b/>
            <sz val="9"/>
            <color indexed="81"/>
            <rFont val="Tahoma"/>
            <family val="2"/>
          </rPr>
          <t>Indique el nombre de la evidencia que se aportará durante el seguimiento. 
Ej. 
- Informe de XX
- Evidencia de reunión
- Reporte XXX
- Fotografías de XX
NOTA:  NO incluya URL, link o enlaces a aplicativos.</t>
        </r>
      </text>
    </comment>
    <comment ref="A15" authorId="0" shapeId="0" xr:uid="{3597FCC7-04F3-48DB-A4E9-94F8620C160B}">
      <text>
        <r>
          <rPr>
            <b/>
            <sz val="9"/>
            <color indexed="81"/>
            <rFont val="Tahoma"/>
            <family val="2"/>
          </rPr>
          <t>Indique el área responsable de cumplir o ejecutar la meta y por lo tanto, de reportar el indicador. Indique la sigla de la entidad (SDG, DADEP, IDPAC), seguida del nombre del área responsable separadas por un guión. No utilice siglas para las áreas.
EJ. SDG - Subsecretaría de Gestión Local</t>
        </r>
      </text>
    </comment>
    <comment ref="A16" authorId="0" shapeId="0" xr:uid="{DFB2584C-9619-4C48-AA08-804950B90619}">
      <text>
        <r>
          <rPr>
            <b/>
            <sz val="9"/>
            <color indexed="81"/>
            <rFont val="Tahoma"/>
            <family val="2"/>
          </rPr>
          <t>Valor inicial que se toma como referencia para comparar el avance de la meta estratégica y su indicador. Es imporante indicar la magnitud, unidad de medida y la vigencia en la cual se obtuvo, así como información relevante para su comparación.
EJ. 1537 personas capacitadas en transparencia en la vigencia 2023.</t>
        </r>
      </text>
    </comment>
    <comment ref="A17" authorId="0" shapeId="0" xr:uid="{DBB6C344-9FEB-4640-8639-E5188259549B}">
      <text>
        <r>
          <rPr>
            <b/>
            <sz val="9"/>
            <color indexed="81"/>
            <rFont val="Tahoma"/>
            <family val="2"/>
          </rPr>
          <t>De acuerdo con el comportamiento de la meta y la acumulación o no de los datos para el cuatrienio, seleccione una de las siguientes opciones (según corresponda): 
- Suma
- Creciente
- Decreciente
- Constante</t>
        </r>
      </text>
    </comment>
    <comment ref="A21" authorId="0" shapeId="0" xr:uid="{1C1FCBDD-F2D9-4BE2-B7FC-C002FA2B8614}">
      <text>
        <r>
          <rPr>
            <b/>
            <sz val="9"/>
            <color indexed="81"/>
            <rFont val="Tahoma"/>
            <family val="2"/>
          </rPr>
          <t>Indique la magnitud esperada para el año o vigencia.</t>
        </r>
      </text>
    </comment>
    <comment ref="A22" authorId="0" shapeId="0" xr:uid="{F17E35AD-7C1C-4841-9FAC-040DDEE4EEF5}">
      <text>
        <r>
          <rPr>
            <b/>
            <sz val="9"/>
            <color indexed="81"/>
            <rFont val="Tahoma"/>
            <family val="2"/>
          </rPr>
          <t>Indique la magnitud alcanzada para el año o vigencia. El dato se acumula para la vigencia de acuerdo con el tipo de programación.</t>
        </r>
      </text>
    </comment>
    <comment ref="A23" authorId="0" shapeId="0" xr:uid="{F0769311-2387-46E4-9971-378591BFA38E}">
      <text>
        <r>
          <rPr>
            <b/>
            <sz val="9"/>
            <color indexed="81"/>
            <rFont val="Tahoma"/>
            <family val="2"/>
          </rPr>
          <t>Es el porcentaje obtenido como resultado de dividir lo ejecutado acumulado entre lo programado acumulado, de acuerdo con el tipo de programación del indicador.</t>
        </r>
      </text>
    </comment>
    <comment ref="A24" authorId="0" shapeId="0" xr:uid="{C2F29089-8EDA-4D1E-9A71-CE05F50BE64D}">
      <text>
        <r>
          <rPr>
            <b/>
            <sz val="9"/>
            <color indexed="81"/>
            <rFont val="Tahoma"/>
            <family val="2"/>
          </rPr>
          <t>Es el porcentaje de avance acumulado del indicador durante el cuatrienio, de acuerdo con el tipo de programación.</t>
        </r>
      </text>
    </comment>
    <comment ref="B27" authorId="0" shapeId="0" xr:uid="{71DC02EF-7416-47EA-A5C5-FAEDF0E6DCC4}">
      <text>
        <r>
          <rPr>
            <b/>
            <sz val="9"/>
            <color indexed="81"/>
            <rFont val="Tahoma"/>
            <family val="2"/>
          </rPr>
          <t>Indique el año para el cual se está realizando lal medición del indicador</t>
        </r>
      </text>
    </comment>
    <comment ref="C27" authorId="1" shapeId="0" xr:uid="{F7C6239C-539A-4A0B-A897-9E4BEAF8C81B}">
      <text>
        <r>
          <rPr>
            <b/>
            <sz val="9"/>
            <color indexed="81"/>
            <rFont val="Tahoma"/>
            <family val="2"/>
          </rPr>
          <t>Corresponde al lapso de tiempo para la medición del indicador estratégico.
Ej. 
ENERO-MARZO
ABRIL-JUNIO
JULIO-SEPTIEMBRE
OCTUBRE-DICIEMBRE</t>
        </r>
      </text>
    </comment>
    <comment ref="D27" authorId="1" shapeId="0" xr:uid="{51643A7F-2A2E-4B84-821B-6A8BF5A71E41}">
      <text>
        <r>
          <rPr>
            <b/>
            <sz val="9"/>
            <color indexed="81"/>
            <rFont val="Tahoma"/>
            <family val="2"/>
          </rPr>
          <t>Es la cantidad o magnitud programada para el periodo de medición, de acuerdo con la unidad de medida. Ej. 40% (es decir, para el ejemplo, se espera que para el periodo el nivel de cobertura del programa de capacitación sea del 40%)
Debe ser coherente con el tipo de programación y con la programación de la vigencia evaluada.</t>
        </r>
      </text>
    </comment>
    <comment ref="E27" authorId="1" shapeId="0" xr:uid="{B03525FE-A883-4FDE-9418-B7EF7BC3962C}">
      <text>
        <r>
          <rPr>
            <b/>
            <sz val="9"/>
            <color indexed="81"/>
            <rFont val="Tahoma"/>
            <family val="2"/>
          </rPr>
          <t>Es la cantidad o magnitud alcanzada o lograda para el periodo de medición. 
Ej. 30% (es decir, para el ejemplo, se logró  para el periodo el nivel de cobertura del programa de capacitación)
Debe ser coherente con las evidencias que soportan el resultado y con las variables del indicador.</t>
        </r>
      </text>
    </comment>
    <comment ref="F27" authorId="1" shapeId="0" xr:uid="{9CDE0F84-A696-41BA-8162-61206508A2F3}">
      <text>
        <r>
          <rPr>
            <b/>
            <sz val="9"/>
            <color indexed="81"/>
            <rFont val="Tahoma"/>
            <family val="2"/>
          </rPr>
          <t xml:space="preserve">Es el resultado de dividir la magnitud ejecutada sobre la magnitud programada para el periodo de medición. Ej. 30%/40% dado como resultado de la medición:  75% </t>
        </r>
      </text>
    </comment>
    <comment ref="G27" authorId="2" shapeId="0" xr:uid="{2933ADCC-67C9-4276-BFCF-994FE4E4A8DB}">
      <text>
        <r>
          <rPr>
            <b/>
            <sz val="9"/>
            <color indexed="81"/>
            <rFont val="Tahoma"/>
            <family val="2"/>
          </rPr>
          <t>Describa los resultados obtenidos del avance del indicador frente a lo programado. Si no se cumplió la meta del periodo, identifique la(s) causa(s) y las posibles soluciones. El análisis debe considerar además la descripción de las  variables del indicador.</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Usuario</author>
    <author>Camilo Bautista Beltran</author>
    <author>Yamile Espinosa Galindo</author>
  </authors>
  <commentList>
    <comment ref="A6" authorId="0" shapeId="0" xr:uid="{19DCBB5F-5557-407D-9E44-87BC79C2B691}">
      <text>
        <r>
          <rPr>
            <b/>
            <sz val="9"/>
            <color indexed="81"/>
            <rFont val="Tahoma"/>
            <family val="2"/>
          </rPr>
          <t>Transcriba el Objetivo Estratégico para el cual se formula la meta estratégica</t>
        </r>
      </text>
    </comment>
    <comment ref="A7" authorId="0" shapeId="0" xr:uid="{6AA4D473-939D-47CC-BFCE-BE3ACDD1A72A}">
      <text>
        <r>
          <rPr>
            <b/>
            <sz val="9"/>
            <color indexed="81"/>
            <rFont val="Tahoma"/>
            <family val="2"/>
          </rPr>
          <t xml:space="preserve">Es el resultado concreto que se espera alcanzar en un periodo de tiempo, que aporta al cumplimiento del objetivo estratégico.
La meta estratégica se debe redactar iniciando con un verbo en infinitivo fuerte, seguido de una magnitud o cantidad, una unidad de medida que se encuentre en términos numéricos o porcentuales y finalmente el complemento, siguiendo esta estructura: 
Verbo fuerte + magnitud + unidad de medida + complemento
</t>
        </r>
      </text>
    </comment>
    <comment ref="C7" authorId="0" shapeId="0" xr:uid="{B2727839-E5F6-4EF6-92A4-72AAA0A2B011}">
      <text>
        <r>
          <rPr>
            <b/>
            <sz val="9"/>
            <color indexed="81"/>
            <rFont val="Tahoma"/>
            <family val="2"/>
          </rPr>
          <t xml:space="preserve">Numeración consecutiva establecida por la Oficina de Planeacion SDG. </t>
        </r>
      </text>
    </comment>
    <comment ref="A8" authorId="0" shapeId="0" xr:uid="{B92AD50D-FC1F-4088-82EC-723DFECBE177}">
      <text>
        <r>
          <rPr>
            <b/>
            <sz val="9"/>
            <color indexed="81"/>
            <rFont val="Tahoma"/>
            <family val="2"/>
          </rPr>
          <t>Indique un nombre corto que refleje lo que pretende medir. 
Ej. Porcentaje de presupuesto ejecutado en Innovación</t>
        </r>
      </text>
    </comment>
    <comment ref="A9" authorId="0" shapeId="0" xr:uid="{BAE1610B-5E01-4496-8083-6A45A5EDD1E1}">
      <text>
        <r>
          <rPr>
            <b/>
            <sz val="9"/>
            <color indexed="81"/>
            <rFont val="Tahoma"/>
            <family val="2"/>
          </rPr>
          <t>Indique la fórmula (relación entre variables) que permite medir el cumplimiento de la meta. Debe existir una coherencia lógica entre la magnitud y unidad de medida de la meta y las variables del indicador. 
Ej. ((Número de personas capacitadas en …. / Número de funcionarios ) * 100)</t>
        </r>
      </text>
    </comment>
    <comment ref="A10" authorId="0" shapeId="0" xr:uid="{3A0B625C-2967-46BD-9DBE-179FF60C8ADE}">
      <text>
        <r>
          <rPr>
            <b/>
            <sz val="9"/>
            <color indexed="81"/>
            <rFont val="Tahoma"/>
            <family val="2"/>
          </rPr>
          <t>Escriba como se interpreta el resultado del indicador. Ej. 
- Porcentaje de ____
- Informes ______
- Intervenciones realizadas</t>
        </r>
      </text>
    </comment>
    <comment ref="A11" authorId="0" shapeId="0" xr:uid="{CB7CC990-0902-4CF8-96B6-F1D9FFA9C807}">
      <text>
        <r>
          <rPr>
            <b/>
            <sz val="9"/>
            <color indexed="81"/>
            <rFont val="Tahoma"/>
            <family val="2"/>
          </rPr>
          <t xml:space="preserve">Indique el tipo de indicador: 
- Eficancia 
- Eficiencia 
- Efectividad </t>
        </r>
      </text>
    </comment>
    <comment ref="A12" authorId="0" shapeId="0" xr:uid="{B5CE0002-D419-4548-A789-D864652EE97A}">
      <text>
        <r>
          <rPr>
            <b/>
            <sz val="9"/>
            <color indexed="81"/>
            <rFont val="Tahoma"/>
            <family val="2"/>
          </rPr>
          <t>La frecuencia de medición es Trimestral, por lo tanto no se debe diligenciar este campo con otra información.</t>
        </r>
      </text>
    </comment>
    <comment ref="A13" authorId="0" shapeId="0" xr:uid="{F77B4DCF-6550-432C-B70F-8667C2D30F33}">
      <text>
        <r>
          <rPr>
            <b/>
            <sz val="9"/>
            <color indexed="81"/>
            <rFont val="Tahoma"/>
            <family val="2"/>
          </rPr>
          <t>Indique la herramienta o aplicativo donde reposa la información que da origen a la información que se reporta, y permite su verificación o validación detallada.</t>
        </r>
      </text>
    </comment>
    <comment ref="A14" authorId="0" shapeId="0" xr:uid="{1669FC95-E618-4DDF-A06B-58130F467BA0}">
      <text>
        <r>
          <rPr>
            <b/>
            <sz val="9"/>
            <color indexed="81"/>
            <rFont val="Tahoma"/>
            <family val="2"/>
          </rPr>
          <t>Indique el nombre de la evidencia que se aportará durante el seguimiento. 
Ej. 
- Informe de XX
- Evidencia de reunión
- Reporte XXX
- Fotografías de XX
NOTA:  NO incluya URL, link o enlaces a aplicativos.</t>
        </r>
      </text>
    </comment>
    <comment ref="A15" authorId="0" shapeId="0" xr:uid="{73FDC8B7-F538-40ED-9CF0-49CFD0C88B6F}">
      <text>
        <r>
          <rPr>
            <b/>
            <sz val="9"/>
            <color indexed="81"/>
            <rFont val="Tahoma"/>
            <family val="2"/>
          </rPr>
          <t>Indique el área responsable de cumplir o ejecutar la meta y por lo tanto, de reportar el indicador. Indique la sigla de la entidad (SDG, DADEP, IDPAC), seguida del nombre del área responsable separadas por un guión. No utilice siglas para las áreas.
EJ. SDG - Subsecretaría de Gestión Local</t>
        </r>
      </text>
    </comment>
    <comment ref="A16" authorId="0" shapeId="0" xr:uid="{C7D33303-063A-42E7-95C3-CD125E29F87A}">
      <text>
        <r>
          <rPr>
            <b/>
            <sz val="9"/>
            <color indexed="81"/>
            <rFont val="Tahoma"/>
            <family val="2"/>
          </rPr>
          <t>Valor inicial que se toma como referencia para comparar el avance de la meta estratégica y su indicador. Es imporante indicar la magnitud, unidad de medida y la vigencia en la cual se obtuvo, así como información relevante para su comparación.
EJ. 1537 personas capacitadas en transparencia en la vigencia 2023.</t>
        </r>
      </text>
    </comment>
    <comment ref="A17" authorId="0" shapeId="0" xr:uid="{508B059B-793C-40BA-9F4F-BF6634DD4FC3}">
      <text>
        <r>
          <rPr>
            <b/>
            <sz val="9"/>
            <color indexed="81"/>
            <rFont val="Tahoma"/>
            <family val="2"/>
          </rPr>
          <t>De acuerdo con el comportamiento de la meta y la acumulación o no de los datos para el cuatrienio, seleccione una de las siguientes opciones (según corresponda): 
- Suma
- Creciente
- Decreciente
- Constante</t>
        </r>
      </text>
    </comment>
    <comment ref="A21" authorId="0" shapeId="0" xr:uid="{1C7E3A7F-C785-4157-81D7-51F38B19DBDE}">
      <text>
        <r>
          <rPr>
            <b/>
            <sz val="9"/>
            <color indexed="81"/>
            <rFont val="Tahoma"/>
            <family val="2"/>
          </rPr>
          <t>Indique la magnitud esperada para el año o vigencia.</t>
        </r>
      </text>
    </comment>
    <comment ref="A22" authorId="0" shapeId="0" xr:uid="{D4AFAD58-3ADD-46C9-A2CB-17EC922F79BF}">
      <text>
        <r>
          <rPr>
            <b/>
            <sz val="9"/>
            <color indexed="81"/>
            <rFont val="Tahoma"/>
            <family val="2"/>
          </rPr>
          <t>Indique la magnitud alcanzada para el año o vigencia. El dato se acumula para la vigencia de acuerdo con el tipo de programación.</t>
        </r>
      </text>
    </comment>
    <comment ref="A23" authorId="0" shapeId="0" xr:uid="{856D6788-B50C-4120-9621-444FF06F86DB}">
      <text>
        <r>
          <rPr>
            <b/>
            <sz val="9"/>
            <color indexed="81"/>
            <rFont val="Tahoma"/>
            <family val="2"/>
          </rPr>
          <t>Es el porcentaje obtenido como resultado de dividir lo ejecutado acumulado entre lo programado acumulado, de acuerdo con el tipo de programación del indicador.</t>
        </r>
      </text>
    </comment>
    <comment ref="A24" authorId="0" shapeId="0" xr:uid="{01041F6D-1350-4849-8EE8-F96EBB64A7D7}">
      <text>
        <r>
          <rPr>
            <b/>
            <sz val="9"/>
            <color indexed="81"/>
            <rFont val="Tahoma"/>
            <family val="2"/>
          </rPr>
          <t>Es el porcentaje de avance acumulado del indicador durante el cuatrienio, de acuerdo con el tipo de programación.</t>
        </r>
      </text>
    </comment>
    <comment ref="B27" authorId="0" shapeId="0" xr:uid="{1AE7445B-B68C-47DC-A3DF-10AA9600FCE5}">
      <text>
        <r>
          <rPr>
            <b/>
            <sz val="9"/>
            <color indexed="81"/>
            <rFont val="Tahoma"/>
            <family val="2"/>
          </rPr>
          <t>Indique el año para el cual se está realizando lal medición del indicador</t>
        </r>
      </text>
    </comment>
    <comment ref="C27" authorId="1" shapeId="0" xr:uid="{534F6540-B8AA-40C0-BAED-8173399C0D79}">
      <text>
        <r>
          <rPr>
            <b/>
            <sz val="9"/>
            <color indexed="81"/>
            <rFont val="Tahoma"/>
            <family val="2"/>
          </rPr>
          <t>Corresponde al lapso de tiempo para la medición del indicador estratégico.
Ej. 
ENERO-MARZO
ABRIL-JUNIO
JULIO-SEPTIEMBRE
OCTUBRE-DICIEMBRE</t>
        </r>
      </text>
    </comment>
    <comment ref="D27" authorId="1" shapeId="0" xr:uid="{9120116E-2E0A-478F-876E-B564BC80E3DB}">
      <text>
        <r>
          <rPr>
            <b/>
            <sz val="9"/>
            <color indexed="81"/>
            <rFont val="Tahoma"/>
            <family val="2"/>
          </rPr>
          <t>Es la cantidad o magnitud programada para el periodo de medición, de acuerdo con la unidad de medida. Ej. 40% (es decir, para el ejemplo, se espera que para el periodo el nivel de cobertura del programa de capacitación sea del 40%)
Debe ser coherente con el tipo de programación y con la programación de la vigencia evaluada.</t>
        </r>
      </text>
    </comment>
    <comment ref="E27" authorId="1" shapeId="0" xr:uid="{A5247720-A7D5-4EFE-8DBF-B82D552411E4}">
      <text>
        <r>
          <rPr>
            <b/>
            <sz val="9"/>
            <color indexed="81"/>
            <rFont val="Tahoma"/>
            <family val="2"/>
          </rPr>
          <t>Es la cantidad o magnitud alcanzada o lograda para el periodo de medición. 
Ej. 30% (es decir, para el ejemplo, se logró  para el periodo el nivel de cobertura del programa de capacitación)
Debe ser coherente con las evidencias que soportan el resultado y con las variables del indicador.</t>
        </r>
      </text>
    </comment>
    <comment ref="F27" authorId="1" shapeId="0" xr:uid="{FF8838BC-0456-4FA7-BE77-D29B0B9B5E4C}">
      <text>
        <r>
          <rPr>
            <b/>
            <sz val="9"/>
            <color indexed="81"/>
            <rFont val="Tahoma"/>
            <family val="2"/>
          </rPr>
          <t xml:space="preserve">Es el resultado de dividir la magnitud ejecutada sobre la magnitud programada para el periodo de medición. Ej. 30%/40% dado como resultado de la medición:  75% </t>
        </r>
      </text>
    </comment>
    <comment ref="G27" authorId="2" shapeId="0" xr:uid="{2D9C7B8B-B537-4911-AB15-4FFE1888DC8E}">
      <text>
        <r>
          <rPr>
            <b/>
            <sz val="9"/>
            <color indexed="81"/>
            <rFont val="Tahoma"/>
            <family val="2"/>
          </rPr>
          <t>Describa los resultados obtenidos del avance del indicador frente a lo programado. Si no se cumplió la meta del periodo, identifique la(s) causa(s) y las posibles soluciones. El análisis debe considerar además la descripción de las  variables del indicador.</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Camilo Bautista Beltran</author>
  </authors>
  <commentList>
    <comment ref="A43" authorId="0" shapeId="0" xr:uid="{7D22A9F9-CB44-46FD-8F8C-D36963803961}">
      <text>
        <r>
          <rPr>
            <b/>
            <sz val="9"/>
            <color indexed="81"/>
            <rFont val="Tahoma"/>
            <family val="2"/>
          </rPr>
          <t>Corresponde al lapso de tiempo para la medición del indicador estratégico.
Ej. 
ENERO-MARZO
ABRIL-JUNIO
JULIO-SEPTIEMBRE
OCTUBRE-DICIEMBRE</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Usuario</author>
    <author>Camilo Bautista Beltran</author>
    <author>Yamile Espinosa Galindo</author>
  </authors>
  <commentList>
    <comment ref="A6" authorId="0" shapeId="0" xr:uid="{8F1A3926-B8BE-4A87-A94F-4948B6BE7224}">
      <text>
        <r>
          <rPr>
            <b/>
            <sz val="9"/>
            <color indexed="81"/>
            <rFont val="Tahoma"/>
            <family val="2"/>
          </rPr>
          <t>Transcriba el Objetivo Estratégico para el cual se formula la meta estratégica</t>
        </r>
      </text>
    </comment>
    <comment ref="A7" authorId="0" shapeId="0" xr:uid="{6400ED0C-91BA-4156-B9F1-B495EC7F5F64}">
      <text>
        <r>
          <rPr>
            <b/>
            <sz val="9"/>
            <color indexed="81"/>
            <rFont val="Tahoma"/>
            <family val="2"/>
          </rPr>
          <t xml:space="preserve">Es el resultado concreto que se espera alcanzar en un periodo de tiempo, que aporta al cumplimiento del objetivo estratégico.
La meta estratégica se debe redactar iniciando con un verbo en infinitivo fuerte, seguido de una magnitud o cantidad, una unidad de medida que se encuentre en términos numéricos o porcentuales y finalmente el complemento, siguiendo esta estructura: 
Verbo fuerte + magnitud + unidad de medida + complemento
</t>
        </r>
      </text>
    </comment>
    <comment ref="C7" authorId="0" shapeId="0" xr:uid="{62716CE5-56D9-4F93-AD4F-3C50C3BF2F8A}">
      <text>
        <r>
          <rPr>
            <b/>
            <sz val="9"/>
            <color indexed="81"/>
            <rFont val="Tahoma"/>
            <family val="2"/>
          </rPr>
          <t xml:space="preserve">Numeración consecutiva establecida por la Oficina de Planeacion SDG. </t>
        </r>
      </text>
    </comment>
    <comment ref="A8" authorId="0" shapeId="0" xr:uid="{6033521E-214B-4FEE-87D3-9F695CF80AFF}">
      <text>
        <r>
          <rPr>
            <b/>
            <sz val="9"/>
            <color indexed="81"/>
            <rFont val="Tahoma"/>
            <family val="2"/>
          </rPr>
          <t>Indique un nombre corto que refleje lo que pretende medir. 
Ej. Porcentaje de presupuesto ejecutado en Innovación</t>
        </r>
      </text>
    </comment>
    <comment ref="A9" authorId="0" shapeId="0" xr:uid="{FC1DBB76-BB33-44F5-8935-13CF80F57712}">
      <text>
        <r>
          <rPr>
            <b/>
            <sz val="9"/>
            <color indexed="81"/>
            <rFont val="Tahoma"/>
            <family val="2"/>
          </rPr>
          <t>Indique la fórmula (relación entre variables) que permite medir el cumplimiento de la meta. Debe existir una coherencia lógica entre la magnitud y unidad de medida de la meta y las variables del indicador. 
Ej. ((Número de personas capacitadas en …. / Número de funcionarios ) * 100)</t>
        </r>
      </text>
    </comment>
    <comment ref="A10" authorId="0" shapeId="0" xr:uid="{D1E9A39B-B000-4736-8FE3-89E142F9EAE2}">
      <text>
        <r>
          <rPr>
            <b/>
            <sz val="9"/>
            <color indexed="81"/>
            <rFont val="Tahoma"/>
            <family val="2"/>
          </rPr>
          <t>Escriba como se interpreta el resultado del indicador. Ej. 
- Porcentaje de ____
- Informes ______
- Intervenciones realizadas</t>
        </r>
      </text>
    </comment>
    <comment ref="A11" authorId="0" shapeId="0" xr:uid="{758E5BAB-1312-4B84-A3E7-ACF7ECFBB9C9}">
      <text>
        <r>
          <rPr>
            <b/>
            <sz val="9"/>
            <color indexed="81"/>
            <rFont val="Tahoma"/>
            <family val="2"/>
          </rPr>
          <t xml:space="preserve">Indique el tipo de indicador: 
- Eficancia 
- Eficiencia 
- Efectividad </t>
        </r>
      </text>
    </comment>
    <comment ref="A12" authorId="0" shapeId="0" xr:uid="{A7D38B9E-0966-49F0-B351-62E5A4274D1F}">
      <text>
        <r>
          <rPr>
            <b/>
            <sz val="9"/>
            <color indexed="81"/>
            <rFont val="Tahoma"/>
            <family val="2"/>
          </rPr>
          <t>La frecuencia de medición es Trimestral, por lo tanto no se debe diligenciar este campo con otra información.</t>
        </r>
      </text>
    </comment>
    <comment ref="A13" authorId="0" shapeId="0" xr:uid="{09327FBC-1EDD-487F-B02A-1978308B7C19}">
      <text>
        <r>
          <rPr>
            <b/>
            <sz val="9"/>
            <color indexed="81"/>
            <rFont val="Tahoma"/>
            <family val="2"/>
          </rPr>
          <t>Indique la herramienta o aplicativo donde reposa la información que da origen a la información que se reporta, y permite su verificación o validación detallada.</t>
        </r>
      </text>
    </comment>
    <comment ref="A14" authorId="0" shapeId="0" xr:uid="{62C334F0-AB6E-4E9A-9A81-FA601C8D46C2}">
      <text>
        <r>
          <rPr>
            <b/>
            <sz val="9"/>
            <color indexed="81"/>
            <rFont val="Tahoma"/>
            <family val="2"/>
          </rPr>
          <t>Indique el nombre de la evidencia que se aportará durante el seguimiento. 
Ej. 
- Informe de XX
- Evidencia de reunión
- Reporte XXX
- Fotografías de XX
NOTA:  NO incluya URL, link o enlaces a aplicativos.</t>
        </r>
      </text>
    </comment>
    <comment ref="A15" authorId="0" shapeId="0" xr:uid="{3523E61D-1950-49E0-8874-B10D2F1ABA0C}">
      <text>
        <r>
          <rPr>
            <b/>
            <sz val="9"/>
            <color indexed="81"/>
            <rFont val="Tahoma"/>
            <family val="2"/>
          </rPr>
          <t>Indique el área responsable de cumplir o ejecutar la meta y por lo tanto, de reportar el indicador. Indique la sigla de la entidad (SDG, DADEP, IDPAC), seguida del nombre del área responsable separadas por un guión. No utilice siglas para las áreas.
EJ. SDG - Subsecretaría de Gestión Local</t>
        </r>
      </text>
    </comment>
    <comment ref="A16" authorId="0" shapeId="0" xr:uid="{4209DA82-82BE-4F62-9768-1FB89668A1CE}">
      <text>
        <r>
          <rPr>
            <b/>
            <sz val="9"/>
            <color indexed="81"/>
            <rFont val="Tahoma"/>
            <family val="2"/>
          </rPr>
          <t>Valor inicial que se toma como referencia para comparar el avance de la meta estratégica y su indicador. Es imporante indicar la magnitud, unidad de medida y la vigencia en la cual se obtuvo, así como información relevante para su comparación.
EJ. 1537 personas capacitadas en transparencia en la vigencia 2023.</t>
        </r>
      </text>
    </comment>
    <comment ref="A17" authorId="0" shapeId="0" xr:uid="{81B77499-3E32-4E38-B73B-6CEA1777C354}">
      <text>
        <r>
          <rPr>
            <b/>
            <sz val="9"/>
            <color indexed="81"/>
            <rFont val="Tahoma"/>
            <family val="2"/>
          </rPr>
          <t>De acuerdo con el comportamiento de la meta y la acumulación o no de los datos para el cuatrienio, seleccione una de las siguientes opciones (según corresponda): 
- Suma
- Creciente
- Decreciente
- Constante</t>
        </r>
      </text>
    </comment>
    <comment ref="A21" authorId="0" shapeId="0" xr:uid="{062FE319-1317-472C-B3E9-457D84098188}">
      <text>
        <r>
          <rPr>
            <b/>
            <sz val="9"/>
            <color indexed="81"/>
            <rFont val="Tahoma"/>
            <family val="2"/>
          </rPr>
          <t>Indique la magnitud esperada para el año o vigencia.</t>
        </r>
      </text>
    </comment>
    <comment ref="A22" authorId="0" shapeId="0" xr:uid="{3964D9B5-B24D-43F7-A7BB-D88FCBFE29AB}">
      <text>
        <r>
          <rPr>
            <b/>
            <sz val="9"/>
            <color indexed="81"/>
            <rFont val="Tahoma"/>
            <family val="2"/>
          </rPr>
          <t>Indique la magnitud alcanzada para el año o vigencia. El dato se acumula para la vigencia de acuerdo con el tipo de programación.</t>
        </r>
      </text>
    </comment>
    <comment ref="A23" authorId="0" shapeId="0" xr:uid="{DEC7A126-C64F-42B5-BA71-3A9DEDE6D0BA}">
      <text>
        <r>
          <rPr>
            <b/>
            <sz val="9"/>
            <color indexed="81"/>
            <rFont val="Tahoma"/>
            <family val="2"/>
          </rPr>
          <t>Es el porcentaje obtenido como resultado de dividir lo ejecutado acumulado entre lo programado acumulado, de acuerdo con el tipo de programación del indicador.</t>
        </r>
      </text>
    </comment>
    <comment ref="A24" authorId="0" shapeId="0" xr:uid="{841F05FA-4411-40C1-87B7-281ECF835252}">
      <text>
        <r>
          <rPr>
            <b/>
            <sz val="9"/>
            <color indexed="81"/>
            <rFont val="Tahoma"/>
            <family val="2"/>
          </rPr>
          <t>Es el porcentaje de avance acumulado del indicador durante el cuatrienio, de acuerdo con el tipo de programación.</t>
        </r>
      </text>
    </comment>
    <comment ref="B27" authorId="0" shapeId="0" xr:uid="{2C51B3CE-CA4C-48A5-8B4A-D175C0382D4E}">
      <text>
        <r>
          <rPr>
            <b/>
            <sz val="9"/>
            <color indexed="81"/>
            <rFont val="Tahoma"/>
            <family val="2"/>
          </rPr>
          <t>Indique el año para el cual se está realizando lal medición del indicador</t>
        </r>
      </text>
    </comment>
    <comment ref="C27" authorId="1" shapeId="0" xr:uid="{E21D3F41-45B9-4C8C-97BC-DF2773EDEF24}">
      <text>
        <r>
          <rPr>
            <b/>
            <sz val="9"/>
            <color indexed="81"/>
            <rFont val="Tahoma"/>
            <family val="2"/>
          </rPr>
          <t>Corresponde al lapso de tiempo para la medición del indicador estratégico.
Ej. 
ENERO-MARZO
ABRIL-JUNIO
JULIO-SEPTIEMBRE
OCTUBRE-DICIEMBRE</t>
        </r>
      </text>
    </comment>
    <comment ref="D27" authorId="1" shapeId="0" xr:uid="{032289F7-0D0F-4B4F-B48C-E44722A08BC1}">
      <text>
        <r>
          <rPr>
            <b/>
            <sz val="9"/>
            <color indexed="81"/>
            <rFont val="Tahoma"/>
            <family val="2"/>
          </rPr>
          <t>Es la cantidad o magnitud programada para el periodo de medición, de acuerdo con la unidad de medida. Ej. 40% (es decir, para el ejemplo, se espera que para el periodo el nivel de cobertura del programa de capacitación sea del 40%)
Debe ser coherente con el tipo de programación y con la programación de la vigencia evaluada.</t>
        </r>
      </text>
    </comment>
    <comment ref="E27" authorId="1" shapeId="0" xr:uid="{FC4D6DEC-F206-478F-8ABF-E33E5E1A802D}">
      <text>
        <r>
          <rPr>
            <b/>
            <sz val="9"/>
            <color indexed="81"/>
            <rFont val="Tahoma"/>
            <family val="2"/>
          </rPr>
          <t>Es la cantidad o magnitud alcanzada o lograda para el periodo de medición. 
Ej. 30% (es decir, para el ejemplo, se logró  para el periodo el nivel de cobertura del programa de capacitación)
Debe ser coherente con las evidencias que soportan el resultado y con las variables del indicador.</t>
        </r>
      </text>
    </comment>
    <comment ref="F27" authorId="1" shapeId="0" xr:uid="{5819588C-4E74-4D3C-B0F4-B8B24AEA1436}">
      <text>
        <r>
          <rPr>
            <b/>
            <sz val="9"/>
            <color indexed="81"/>
            <rFont val="Tahoma"/>
            <family val="2"/>
          </rPr>
          <t xml:space="preserve">Es el resultado de dividir la magnitud ejecutada sobre la magnitud programada para el periodo de medición. Ej. 30%/40% dado como resultado de la medición:  75% </t>
        </r>
      </text>
    </comment>
    <comment ref="G27" authorId="2" shapeId="0" xr:uid="{2F73BCCE-9CBD-4C1B-BDB7-2F8E9EDDF3F1}">
      <text>
        <r>
          <rPr>
            <b/>
            <sz val="9"/>
            <color indexed="81"/>
            <rFont val="Tahoma"/>
            <family val="2"/>
          </rPr>
          <t>Describa los resultados obtenidos del avance del indicador frente a lo programado. Si no se cumplió la meta del periodo, identifique la(s) causa(s) y las posibles soluciones. El análisis debe considerar además la descripción de las  variables del indicador.</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Usuario</author>
    <author>Camilo Bautista Beltran</author>
    <author>Yamile Espinosa Galindo</author>
  </authors>
  <commentList>
    <comment ref="A6" authorId="0" shapeId="0" xr:uid="{249610F2-839E-4676-81EE-566144B3E9E1}">
      <text>
        <r>
          <rPr>
            <b/>
            <sz val="9"/>
            <color indexed="81"/>
            <rFont val="Tahoma"/>
            <family val="2"/>
          </rPr>
          <t>Transcriba el Objetivo Estratégico para el cual se formula la meta estratégica</t>
        </r>
      </text>
    </comment>
    <comment ref="A7" authorId="0" shapeId="0" xr:uid="{7ACCE82B-F7FA-4760-B0F5-894DFA3B47E9}">
      <text>
        <r>
          <rPr>
            <b/>
            <sz val="9"/>
            <color indexed="81"/>
            <rFont val="Tahoma"/>
            <family val="2"/>
          </rPr>
          <t xml:space="preserve">Es el resultado concreto que se espera alcanzar en un periodo de tiempo, que aporta al cumplimiento del objetivo estratégico.
La meta estratégica se debe redactar iniciando con un verbo en infinitivo fuerte, seguido de una magnitud o cantidad, una unidad de medida que se encuentre en términos numéricos o porcentuales y finalmente el complemento, siguiendo esta estructura: 
Verbo fuerte + magnitud + unidad de medida + complemento
</t>
        </r>
      </text>
    </comment>
    <comment ref="C7" authorId="0" shapeId="0" xr:uid="{12AE2CFA-BA71-48B2-AA21-19B4370781BD}">
      <text>
        <r>
          <rPr>
            <b/>
            <sz val="9"/>
            <color indexed="81"/>
            <rFont val="Tahoma"/>
            <family val="2"/>
          </rPr>
          <t xml:space="preserve">Numeración consecutiva establecida por la Oficina de Planeacion SDG. </t>
        </r>
      </text>
    </comment>
    <comment ref="A8" authorId="0" shapeId="0" xr:uid="{B7B9A150-3BF5-42C9-A9DA-E950F18244A9}">
      <text>
        <r>
          <rPr>
            <b/>
            <sz val="9"/>
            <color indexed="81"/>
            <rFont val="Tahoma"/>
            <family val="2"/>
          </rPr>
          <t>Indique un nombre corto que refleje lo que pretende medir. 
Ej. Porcentaje de presupuesto ejecutado en Innovación</t>
        </r>
      </text>
    </comment>
    <comment ref="A9" authorId="0" shapeId="0" xr:uid="{7F54F682-3794-455B-962C-5B0194ED0D17}">
      <text>
        <r>
          <rPr>
            <b/>
            <sz val="9"/>
            <color indexed="81"/>
            <rFont val="Tahoma"/>
            <family val="2"/>
          </rPr>
          <t>Indique la fórmula (relación entre variables) que permite medir el cumplimiento de la meta. Debe existir una coherencia lógica entre la magnitud y unidad de medida de la meta y las variables del indicador. 
Ej. ((Número de personas capacitadas en …. / Número de funcionarios ) * 100)</t>
        </r>
      </text>
    </comment>
    <comment ref="A10" authorId="0" shapeId="0" xr:uid="{BEFF368D-D66B-41C1-92DD-7DDAE562A681}">
      <text>
        <r>
          <rPr>
            <b/>
            <sz val="9"/>
            <color indexed="81"/>
            <rFont val="Tahoma"/>
            <family val="2"/>
          </rPr>
          <t>Escriba como se interpreta el resultado del indicador. Ej. 
- Porcentaje de ____
- Informes ______
- Intervenciones realizadas</t>
        </r>
      </text>
    </comment>
    <comment ref="A11" authorId="0" shapeId="0" xr:uid="{63485F20-1F45-44E0-BEBB-C396641A8FF3}">
      <text>
        <r>
          <rPr>
            <b/>
            <sz val="9"/>
            <color indexed="81"/>
            <rFont val="Tahoma"/>
            <family val="2"/>
          </rPr>
          <t xml:space="preserve">Indique el tipo de indicador: 
- Eficancia 
- Eficiencia 
- Efectividad </t>
        </r>
      </text>
    </comment>
    <comment ref="A12" authorId="0" shapeId="0" xr:uid="{C27E9DC2-2AEF-4849-ACAF-16BCD73453A3}">
      <text>
        <r>
          <rPr>
            <b/>
            <sz val="9"/>
            <color indexed="81"/>
            <rFont val="Tahoma"/>
            <family val="2"/>
          </rPr>
          <t>La frecuencia de medición es Trimestral, por lo tanto no se debe diligenciar este campo con otra información.</t>
        </r>
      </text>
    </comment>
    <comment ref="A13" authorId="0" shapeId="0" xr:uid="{03943042-1BC1-47F7-BE8E-7B96087C8992}">
      <text>
        <r>
          <rPr>
            <b/>
            <sz val="9"/>
            <color indexed="81"/>
            <rFont val="Tahoma"/>
            <family val="2"/>
          </rPr>
          <t>Indique la herramienta o aplicativo donde reposa la información que da origen a la información que se reporta, y permite su verificación o validación detallada.</t>
        </r>
      </text>
    </comment>
    <comment ref="A14" authorId="0" shapeId="0" xr:uid="{A82A7D6D-BAF2-47F3-8176-BF511047D8E6}">
      <text>
        <r>
          <rPr>
            <b/>
            <sz val="9"/>
            <color indexed="81"/>
            <rFont val="Tahoma"/>
            <family val="2"/>
          </rPr>
          <t>Indique el nombre de la evidencia que se aportará durante el seguimiento. 
Ej. 
- Informe de XX
- Evidencia de reunión
- Reporte XXX
- Fotografías de XX
NOTA:  NO incluya URL, link o enlaces a aplicativos.</t>
        </r>
      </text>
    </comment>
    <comment ref="A15" authorId="0" shapeId="0" xr:uid="{62858B33-5623-4DBD-97E6-9E455CC787C1}">
      <text>
        <r>
          <rPr>
            <b/>
            <sz val="9"/>
            <color indexed="81"/>
            <rFont val="Tahoma"/>
            <family val="2"/>
          </rPr>
          <t>Indique el área responsable de cumplir o ejecutar la meta y por lo tanto, de reportar el indicador. Indique la sigla de la entidad (SDG, DADEP, IDPAC), seguida del nombre del área responsable separadas por un guión. No utilice siglas para las áreas.
EJ. SDG - Subsecretaría de Gestión Local</t>
        </r>
      </text>
    </comment>
    <comment ref="A16" authorId="0" shapeId="0" xr:uid="{FE3FF048-3C3B-412C-A033-FE07807883A0}">
      <text>
        <r>
          <rPr>
            <b/>
            <sz val="9"/>
            <color indexed="81"/>
            <rFont val="Tahoma"/>
            <family val="2"/>
          </rPr>
          <t>Valor inicial que se toma como referencia para comparar el avance de la meta estratégica y su indicador. Es imporante indicar la magnitud, unidad de medida y la vigencia en la cual se obtuvo, así como información relevante para su comparación.
EJ. 1537 personas capacitadas en transparencia en la vigencia 2023.</t>
        </r>
      </text>
    </comment>
    <comment ref="A17" authorId="0" shapeId="0" xr:uid="{D668D655-AA27-4B33-A513-E81419EF8895}">
      <text>
        <r>
          <rPr>
            <b/>
            <sz val="9"/>
            <color indexed="81"/>
            <rFont val="Tahoma"/>
            <family val="2"/>
          </rPr>
          <t>De acuerdo con el comportamiento de la meta y la acumulación o no de los datos para el cuatrienio, seleccione una de las siguientes opciones (según corresponda): 
- Suma
- Creciente
- Decreciente
- Constante</t>
        </r>
      </text>
    </comment>
    <comment ref="A21" authorId="0" shapeId="0" xr:uid="{943FB305-DD3D-452B-905B-6649C2E76DB0}">
      <text>
        <r>
          <rPr>
            <b/>
            <sz val="9"/>
            <color indexed="81"/>
            <rFont val="Tahoma"/>
            <family val="2"/>
          </rPr>
          <t>Indique la magnitud esperada para el año o vigencia.</t>
        </r>
      </text>
    </comment>
    <comment ref="A22" authorId="0" shapeId="0" xr:uid="{EADBC026-1012-4B1E-AE29-07DB215718FD}">
      <text>
        <r>
          <rPr>
            <b/>
            <sz val="9"/>
            <color indexed="81"/>
            <rFont val="Tahoma"/>
            <family val="2"/>
          </rPr>
          <t>Indique la magnitud alcanzada para el año o vigencia. El dato se acumula para la vigencia de acuerdo con el tipo de programación.</t>
        </r>
      </text>
    </comment>
    <comment ref="A23" authorId="0" shapeId="0" xr:uid="{653EC5DC-D790-4895-823A-FBCF3301970C}">
      <text>
        <r>
          <rPr>
            <b/>
            <sz val="9"/>
            <color indexed="81"/>
            <rFont val="Tahoma"/>
            <family val="2"/>
          </rPr>
          <t>Es el porcentaje obtenido como resultado de dividir lo ejecutado acumulado entre lo programado acumulado, de acuerdo con el tipo de programación del indicador.</t>
        </r>
      </text>
    </comment>
    <comment ref="A24" authorId="0" shapeId="0" xr:uid="{4DE67AF5-8E89-48D6-B07E-6268A06DD4E3}">
      <text>
        <r>
          <rPr>
            <b/>
            <sz val="9"/>
            <color indexed="81"/>
            <rFont val="Tahoma"/>
            <family val="2"/>
          </rPr>
          <t>Es el porcentaje de avance acumulado del indicador durante el cuatrienio, de acuerdo con el tipo de programación.</t>
        </r>
      </text>
    </comment>
    <comment ref="B27" authorId="0" shapeId="0" xr:uid="{95FD081A-B129-4A36-8070-085C4DADA011}">
      <text>
        <r>
          <rPr>
            <b/>
            <sz val="9"/>
            <color indexed="81"/>
            <rFont val="Tahoma"/>
            <family val="2"/>
          </rPr>
          <t>Indique el año para el cual se está realizando la medición del indicador</t>
        </r>
      </text>
    </comment>
    <comment ref="C27" authorId="1" shapeId="0" xr:uid="{532133EB-9B26-4929-9E0C-93573A53ED2C}">
      <text>
        <r>
          <rPr>
            <b/>
            <sz val="9"/>
            <color indexed="81"/>
            <rFont val="Tahoma"/>
            <family val="2"/>
          </rPr>
          <t>Corresponde al lapso de tiempo para la medición del indicador estratégico.
Ej. 
ENERO-MARZO
ABRIL-JUNIO
JULIO-SEPTIEMBRE
OCTUBRE-DICIEMBRE</t>
        </r>
      </text>
    </comment>
    <comment ref="D27" authorId="1" shapeId="0" xr:uid="{95C57736-B8A0-4FDF-9591-8A91164443E5}">
      <text>
        <r>
          <rPr>
            <b/>
            <sz val="9"/>
            <color indexed="81"/>
            <rFont val="Tahoma"/>
            <family val="2"/>
          </rPr>
          <t>Es la cantidad o magnitud programada para el periodo de medición, de acuerdo con la unidad de medida. Ej. 40% (es decir, para el ejemplo, se espera que para el periodo el nivel de cobertura del programa de capacitación sea del 40%)
Debe ser coherente con el tipo de programación y con la programación de la vigencia evaluada.</t>
        </r>
      </text>
    </comment>
    <comment ref="E27" authorId="1" shapeId="0" xr:uid="{986AB49B-DFDF-4E94-B99A-8386CA4B4B75}">
      <text>
        <r>
          <rPr>
            <b/>
            <sz val="9"/>
            <color indexed="81"/>
            <rFont val="Tahoma"/>
            <family val="2"/>
          </rPr>
          <t>Es la cantidad o magnitud alcanzada o lograda para el periodo de medición. 
Ej. 30% (es decir, para el ejemplo, se logró  para el periodo el nivel de cobertura del programa de capacitación)
Debe ser coherente con las evidencias que soportan el resultado y con las variables del indicador.</t>
        </r>
      </text>
    </comment>
    <comment ref="F27" authorId="1" shapeId="0" xr:uid="{989076C3-77CC-4396-8941-539AF2BB8C1B}">
      <text>
        <r>
          <rPr>
            <b/>
            <sz val="9"/>
            <color indexed="81"/>
            <rFont val="Tahoma"/>
            <family val="2"/>
          </rPr>
          <t xml:space="preserve">Es el resultado de dividir la magnitud ejecutada sobre la magnitud programada para el periodo de medición. Ej. 30%/40% dado como resultado de la medición:  75% </t>
        </r>
      </text>
    </comment>
    <comment ref="G27" authorId="2" shapeId="0" xr:uid="{1425BC5D-CAC7-4801-9501-ADC1C165F5B4}">
      <text>
        <r>
          <rPr>
            <b/>
            <sz val="9"/>
            <color indexed="81"/>
            <rFont val="Tahoma"/>
            <family val="2"/>
          </rPr>
          <t>Describa los resultados obtenidos del avance del indicador frente a lo programado. Si no se cumplió la meta del periodo, identifique la(s) causa(s) y las posibles soluciones. El análisis debe considerar además la descripción de las  variables del indicador.</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Usuario</author>
    <author>Camilo Bautista Beltran</author>
    <author>Yamile Espinosa Galindo</author>
  </authors>
  <commentList>
    <comment ref="A6" authorId="0" shapeId="0" xr:uid="{49026631-4246-4913-A108-BB7B72BF5855}">
      <text>
        <r>
          <rPr>
            <b/>
            <sz val="9"/>
            <color indexed="81"/>
            <rFont val="Tahoma"/>
            <family val="2"/>
          </rPr>
          <t>Transcriba el Objetivo Estratégico para el cual se formula la meta estratégica</t>
        </r>
      </text>
    </comment>
    <comment ref="A7" authorId="0" shapeId="0" xr:uid="{812BC508-ED76-414D-A024-FBCF07123610}">
      <text>
        <r>
          <rPr>
            <b/>
            <sz val="9"/>
            <color indexed="81"/>
            <rFont val="Tahoma"/>
            <family val="2"/>
          </rPr>
          <t xml:space="preserve">Es el resultado concreto que se espera alcanzar en un periodo de tiempo, que aporta al cumplimiento del objetivo estratégico.
La meta estratégica se debe redactar iniciando con un verbo en infinitivo fuerte, seguido de una magnitud o cantidad, una unidad de medida que se encuentre en términos numéricos o porcentuales y finalmente el complemento, siguiendo esta estructura: 
Verbo fuerte + magnitud + unidad de medida + complemento
</t>
        </r>
      </text>
    </comment>
    <comment ref="C7" authorId="0" shapeId="0" xr:uid="{F5F0FEAB-706B-481C-B7CE-B975A564B303}">
      <text>
        <r>
          <rPr>
            <b/>
            <sz val="9"/>
            <color indexed="81"/>
            <rFont val="Tahoma"/>
            <family val="2"/>
          </rPr>
          <t xml:space="preserve">Numeración consecutiva establecida por la Oficina de Planeacion SDG. </t>
        </r>
      </text>
    </comment>
    <comment ref="A8" authorId="0" shapeId="0" xr:uid="{BF20F20B-0564-4ADA-B87E-BC49B56A8AE0}">
      <text>
        <r>
          <rPr>
            <b/>
            <sz val="9"/>
            <color indexed="81"/>
            <rFont val="Tahoma"/>
            <family val="2"/>
          </rPr>
          <t>Indique un nombre corto que refleje lo que pretende medir. 
Ej. Porcentaje de presupuesto ejecutado en Innovación</t>
        </r>
      </text>
    </comment>
    <comment ref="A9" authorId="0" shapeId="0" xr:uid="{C5238BC0-3247-4FC8-8C41-D762BC307019}">
      <text>
        <r>
          <rPr>
            <b/>
            <sz val="9"/>
            <color indexed="81"/>
            <rFont val="Tahoma"/>
            <family val="2"/>
          </rPr>
          <t>Indique la fórmula (relación entre variables) que permite medir el cumplimiento de la meta. Debe existir una coherencia lógica entre la magnitud y unidad de medida de la meta y las variables del indicador. 
Ej. ((Número de personas capacitadas en …. / Número de funcionarios ) * 100)</t>
        </r>
      </text>
    </comment>
    <comment ref="A10" authorId="0" shapeId="0" xr:uid="{70B77B8F-C8FF-467B-9B6A-F756458B77D1}">
      <text>
        <r>
          <rPr>
            <b/>
            <sz val="9"/>
            <color indexed="81"/>
            <rFont val="Tahoma"/>
            <family val="2"/>
          </rPr>
          <t>Escriba como se interpreta el resultado del indicador. Ej. 
- Porcentaje de ____
- Informes ______
- Intervenciones realizadas</t>
        </r>
      </text>
    </comment>
    <comment ref="A11" authorId="0" shapeId="0" xr:uid="{18C2EEF1-357E-4D71-9A1B-1E737B1A788E}">
      <text>
        <r>
          <rPr>
            <b/>
            <sz val="9"/>
            <color indexed="81"/>
            <rFont val="Tahoma"/>
            <family val="2"/>
          </rPr>
          <t xml:space="preserve">Indique el tipo de indicador: 
- Eficancia 
- Eficiencia 
- Efectividad </t>
        </r>
      </text>
    </comment>
    <comment ref="A12" authorId="0" shapeId="0" xr:uid="{7EFACB86-9B85-47D9-AC14-C1849685313D}">
      <text>
        <r>
          <rPr>
            <b/>
            <sz val="9"/>
            <color indexed="81"/>
            <rFont val="Tahoma"/>
            <family val="2"/>
          </rPr>
          <t>La frecuencia de medición es Trimestral, por lo tanto no se debe diligenciar este campo con otra información.</t>
        </r>
      </text>
    </comment>
    <comment ref="A13" authorId="0" shapeId="0" xr:uid="{28AA6DB0-6E8E-49E2-B4B9-5E808AC8FA71}">
      <text>
        <r>
          <rPr>
            <b/>
            <sz val="9"/>
            <color indexed="81"/>
            <rFont val="Tahoma"/>
            <family val="2"/>
          </rPr>
          <t>Indique la herramienta o aplicativo donde reposa la información que da origen a la información que se reporta, y permite su verificación o validación detallada.</t>
        </r>
      </text>
    </comment>
    <comment ref="A14" authorId="0" shapeId="0" xr:uid="{A8B7E33D-66D9-430B-A386-A4A54CBED0B1}">
      <text>
        <r>
          <rPr>
            <b/>
            <sz val="9"/>
            <color indexed="81"/>
            <rFont val="Tahoma"/>
            <family val="2"/>
          </rPr>
          <t>Indique el nombre de la evidencia que se aportará durante el seguimiento. 
Ej. 
- Informe de XX
- Evidencia de reunión
- Reporte XXX
- Fotografías de XX
NOTA:  NO incluya URL, link o enlaces a aplicativos.</t>
        </r>
      </text>
    </comment>
    <comment ref="A15" authorId="0" shapeId="0" xr:uid="{D100FFAA-A5F3-4639-9AEB-0251A785A8DD}">
      <text>
        <r>
          <rPr>
            <b/>
            <sz val="9"/>
            <color indexed="81"/>
            <rFont val="Tahoma"/>
            <family val="2"/>
          </rPr>
          <t>Indique el área responsable de cumplir o ejecutar la meta y por lo tanto, de reportar el indicador. Indique la sigla de la entidad (SDG, DADEP, IDPAC), seguida del nombre del área responsable separadas por un guión. No utilice siglas para las áreas.
EJ. SDG - Subsecretaría de Gestión Local</t>
        </r>
      </text>
    </comment>
    <comment ref="A16" authorId="0" shapeId="0" xr:uid="{E4C63BB6-BE9C-4EA3-8208-8CFB8D1233EF}">
      <text>
        <r>
          <rPr>
            <b/>
            <sz val="9"/>
            <color indexed="81"/>
            <rFont val="Tahoma"/>
            <family val="2"/>
          </rPr>
          <t>Valor inicial que se toma como referencia para comparar el avance de la meta estratégica y su indicador. Es imporante indicar la magnitud, unidad de medida y la vigencia en la cual se obtuvo, así como información relevante para su comparación.
EJ. 1537 personas capacitadas en transparencia en la vigencia 2023.</t>
        </r>
      </text>
    </comment>
    <comment ref="A17" authorId="0" shapeId="0" xr:uid="{5A6C8FAF-0AC4-4659-A465-639A9439B01B}">
      <text>
        <r>
          <rPr>
            <b/>
            <sz val="9"/>
            <color indexed="81"/>
            <rFont val="Tahoma"/>
            <family val="2"/>
          </rPr>
          <t>De acuerdo con el comportamiento de la meta y la acumulación o no de los datos para el cuatrienio, seleccione una de las siguientes opciones (según corresponda): 
- Suma
- Creciente
- Decreciente
- Constante</t>
        </r>
      </text>
    </comment>
    <comment ref="A21" authorId="0" shapeId="0" xr:uid="{60DE6562-1C84-4F18-9BD1-4AC212658B86}">
      <text>
        <r>
          <rPr>
            <b/>
            <sz val="9"/>
            <color indexed="81"/>
            <rFont val="Tahoma"/>
            <family val="2"/>
          </rPr>
          <t>Indique la magnitud esperada para el año o vigencia.</t>
        </r>
      </text>
    </comment>
    <comment ref="A22" authorId="0" shapeId="0" xr:uid="{B835DB6A-B63E-4114-ACA7-4C4AFAFBBE61}">
      <text>
        <r>
          <rPr>
            <b/>
            <sz val="9"/>
            <color indexed="81"/>
            <rFont val="Tahoma"/>
            <family val="2"/>
          </rPr>
          <t>Indique la magnitud alcanzada para el año o vigencia. El dato se acumula para la vigencia de acuerdo con el tipo de programación.</t>
        </r>
      </text>
    </comment>
    <comment ref="A23" authorId="0" shapeId="0" xr:uid="{FF2AC484-6ECC-403F-9365-4E99AE48C6DE}">
      <text>
        <r>
          <rPr>
            <b/>
            <sz val="9"/>
            <color indexed="81"/>
            <rFont val="Tahoma"/>
            <family val="2"/>
          </rPr>
          <t>Es el porcentaje obtenido como resultado de dividir lo ejecutado acumulado entre lo programado acumulado, de acuerdo con el tipo de programación del indicador.</t>
        </r>
      </text>
    </comment>
    <comment ref="A24" authorId="0" shapeId="0" xr:uid="{9C65A487-8368-4AEB-BF19-461A0163EF23}">
      <text>
        <r>
          <rPr>
            <b/>
            <sz val="9"/>
            <color indexed="81"/>
            <rFont val="Tahoma"/>
            <family val="2"/>
          </rPr>
          <t>Es el porcentaje de avance acumulado del indicador durante el cuatrienio, de acuerdo con el tipo de programación.</t>
        </r>
      </text>
    </comment>
    <comment ref="B27" authorId="0" shapeId="0" xr:uid="{5C79D6F3-5257-479B-ABF6-E76D514297DD}">
      <text>
        <r>
          <rPr>
            <b/>
            <sz val="9"/>
            <color indexed="81"/>
            <rFont val="Tahoma"/>
            <family val="2"/>
          </rPr>
          <t>Indique el año para el cual se está realizando lal medición del indicador</t>
        </r>
      </text>
    </comment>
    <comment ref="C27" authorId="1" shapeId="0" xr:uid="{725EF3AB-1E94-4975-9244-46FC05DF0B9E}">
      <text>
        <r>
          <rPr>
            <b/>
            <sz val="9"/>
            <color indexed="81"/>
            <rFont val="Tahoma"/>
            <family val="2"/>
          </rPr>
          <t>Corresponde al lapso de tiempo para la medición del indicador estratégico.
Ej. 
ENERO-MARZO
ABRIL-JUNIO
JULIO-SEPTIEMBRE
OCTUBRE-DICIEMBRE</t>
        </r>
      </text>
    </comment>
    <comment ref="D27" authorId="1" shapeId="0" xr:uid="{82380327-8F41-4FEF-BED5-A310B21656ED}">
      <text>
        <r>
          <rPr>
            <b/>
            <sz val="9"/>
            <color indexed="81"/>
            <rFont val="Tahoma"/>
            <family val="2"/>
          </rPr>
          <t>Es la cantidad o magnitud programada para el periodo de medición, de acuerdo con la unidad de medida. Ej. 40% (es decir, para el ejemplo, se espera que para el periodo el nivel de cobertura del programa de capacitación sea del 40%)
Debe ser coherente con el tipo de programación y con la programación de la vigencia evaluada.</t>
        </r>
      </text>
    </comment>
    <comment ref="E27" authorId="1" shapeId="0" xr:uid="{80FCCA55-DCA6-4ACE-9CE4-CCB882FAC40C}">
      <text>
        <r>
          <rPr>
            <b/>
            <sz val="9"/>
            <color indexed="81"/>
            <rFont val="Tahoma"/>
            <family val="2"/>
          </rPr>
          <t>Es la cantidad o magnitud alcanzada o lograda para el periodo de medición. 
Ej. 30% (es decir, para el ejemplo, se logró  para el periodo el nivel de cobertura del programa de capacitación)
Debe ser coherente con las evidencias que soportan el resultado y con las variables del indicador.</t>
        </r>
      </text>
    </comment>
    <comment ref="F27" authorId="1" shapeId="0" xr:uid="{E986FBE3-C82A-4D94-A941-D8D6AEA6518C}">
      <text>
        <r>
          <rPr>
            <b/>
            <sz val="9"/>
            <color indexed="81"/>
            <rFont val="Tahoma"/>
            <family val="2"/>
          </rPr>
          <t xml:space="preserve">Es el resultado de dividir la magnitud ejecutada sobre la magnitud programada para el periodo de medición. Ej. 30%/40% dado como resultado de la medición:  75% </t>
        </r>
      </text>
    </comment>
    <comment ref="G27" authorId="2" shapeId="0" xr:uid="{374C1F61-EC3E-4348-8C64-171E203524D8}">
      <text>
        <r>
          <rPr>
            <b/>
            <sz val="9"/>
            <color indexed="81"/>
            <rFont val="Tahoma"/>
            <family val="2"/>
          </rPr>
          <t>Describa los resultados obtenidos del avance del indicador frente a lo programado. Si no se cumplió la meta del periodo, identifique la(s) causa(s) y las posibles soluciones. El análisis debe considerar además la descripción de las  variables del indicador.</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Usuario</author>
    <author>Camilo Bautista Beltran</author>
    <author>Yamile Espinosa Galindo</author>
  </authors>
  <commentList>
    <comment ref="A6" authorId="0" shapeId="0" xr:uid="{D812D44E-3A7D-499F-807B-4DA8C91F46D8}">
      <text>
        <r>
          <rPr>
            <b/>
            <sz val="9"/>
            <color indexed="81"/>
            <rFont val="Tahoma"/>
            <family val="2"/>
          </rPr>
          <t>Transcriba el Objetivo Estratégico para el cual se formula la meta estratégica</t>
        </r>
      </text>
    </comment>
    <comment ref="A7" authorId="0" shapeId="0" xr:uid="{461EE62E-6A7D-4B71-BE15-623B28FA99A4}">
      <text>
        <r>
          <rPr>
            <b/>
            <sz val="9"/>
            <color indexed="81"/>
            <rFont val="Tahoma"/>
            <family val="2"/>
          </rPr>
          <t xml:space="preserve">Es el resultado concreto que se espera alcanzar en un periodo de tiempo, que aporta al cumplimiento del objetivo estratégico.
La meta estratégica se debe redactar iniciando con un verbo en infinitivo fuerte, seguido de una magnitud o cantidad, una unidad de medida que se encuentre en términos numéricos o porcentuales y finalmente el complemento, siguiendo esta estructura: 
Verbo fuerte + magnitud + unidad de medida + complemento
</t>
        </r>
      </text>
    </comment>
    <comment ref="C7" authorId="0" shapeId="0" xr:uid="{A5283696-29E2-4D34-BF27-9CE88257360F}">
      <text>
        <r>
          <rPr>
            <b/>
            <sz val="9"/>
            <color indexed="81"/>
            <rFont val="Tahoma"/>
            <family val="2"/>
          </rPr>
          <t xml:space="preserve">Numeración consecutiva establecida por la Oficina de Planeacion SDG. </t>
        </r>
      </text>
    </comment>
    <comment ref="A8" authorId="0" shapeId="0" xr:uid="{DDDFEC16-1288-4680-A1CC-4D91AE7B0658}">
      <text>
        <r>
          <rPr>
            <b/>
            <sz val="9"/>
            <color indexed="81"/>
            <rFont val="Tahoma"/>
            <family val="2"/>
          </rPr>
          <t>Indique un nombre corto que refleje lo que pretende medir. 
Ej. Porcentaje de presupuesto ejecutado en Innovación</t>
        </r>
      </text>
    </comment>
    <comment ref="A9" authorId="0" shapeId="0" xr:uid="{DA81384C-5412-46B9-B2D4-969599729923}">
      <text>
        <r>
          <rPr>
            <b/>
            <sz val="9"/>
            <color indexed="81"/>
            <rFont val="Tahoma"/>
            <family val="2"/>
          </rPr>
          <t>Indique la fórmula (relación entre variables) que permite medir el cumplimiento de la meta. Debe existir una coherencia lógica entre la magnitud y unidad de medida de la meta y las variables del indicador. 
Ej. ((Número de personas capacitadas en …. / Número de funcionarios ) * 100)</t>
        </r>
      </text>
    </comment>
    <comment ref="A10" authorId="0" shapeId="0" xr:uid="{3587F297-DF7D-4FA1-98BC-6791D2C8E947}">
      <text>
        <r>
          <rPr>
            <b/>
            <sz val="9"/>
            <color indexed="81"/>
            <rFont val="Tahoma"/>
            <family val="2"/>
          </rPr>
          <t>Escriba como se interpreta el resultado del indicador. Ej. 
- Porcentaje de ____
- Informes ______
- Intervenciones realizadas</t>
        </r>
      </text>
    </comment>
    <comment ref="A11" authorId="0" shapeId="0" xr:uid="{22F73319-5001-4297-B2C8-DE9ED219121B}">
      <text>
        <r>
          <rPr>
            <b/>
            <sz val="9"/>
            <color indexed="81"/>
            <rFont val="Tahoma"/>
            <family val="2"/>
          </rPr>
          <t xml:space="preserve">Indique el tipo de indicador: 
- Eficancia 
- Eficiencia 
- Efectividad </t>
        </r>
      </text>
    </comment>
    <comment ref="A12" authorId="0" shapeId="0" xr:uid="{4BB68F1E-69FD-4D82-B97F-80643DD5B691}">
      <text>
        <r>
          <rPr>
            <b/>
            <sz val="9"/>
            <color indexed="81"/>
            <rFont val="Tahoma"/>
            <family val="2"/>
          </rPr>
          <t>La frecuencia de medición es Trimestral, por lo tanto no se debe diligenciar este campo con otra información.</t>
        </r>
      </text>
    </comment>
    <comment ref="A13" authorId="0" shapeId="0" xr:uid="{CEE63693-C101-4D5E-9658-D66D6B6E75B6}">
      <text>
        <r>
          <rPr>
            <b/>
            <sz val="9"/>
            <color indexed="81"/>
            <rFont val="Tahoma"/>
            <family val="2"/>
          </rPr>
          <t>Indique la herramienta o aplicativo donde reposa la información que da origen a la información que se reporta, y permite su verificación o validación detallada.</t>
        </r>
      </text>
    </comment>
    <comment ref="A14" authorId="0" shapeId="0" xr:uid="{2F67ACB8-C7A6-4CB3-B563-5139BE7FBD34}">
      <text>
        <r>
          <rPr>
            <b/>
            <sz val="9"/>
            <color indexed="81"/>
            <rFont val="Tahoma"/>
            <family val="2"/>
          </rPr>
          <t>Indique el nombre de la evidencia que se aportará durante el seguimiento. 
Ej. 
- Informe de XX
- Evidencia de reunión
- Reporte XXX
- Fotografías de XX
NOTA:  NO incluya URL, link o enlaces a aplicativos.</t>
        </r>
      </text>
    </comment>
    <comment ref="A15" authorId="0" shapeId="0" xr:uid="{16DFEC37-BE24-4C7B-B047-2B5B217B8A30}">
      <text>
        <r>
          <rPr>
            <b/>
            <sz val="9"/>
            <color indexed="81"/>
            <rFont val="Tahoma"/>
            <family val="2"/>
          </rPr>
          <t>Indique el área responsable de cumplir o ejecutar la meta y por lo tanto, de reportar el indicador. Indique la sigla de la entidad (SDG, DADEP, IDPAC), seguida del nombre del área responsable separadas por un guión. No utilice siglas para las áreas.
EJ. SDG - Subsecretaría de Gestión Local</t>
        </r>
      </text>
    </comment>
    <comment ref="A16" authorId="0" shapeId="0" xr:uid="{EE7507D9-EC63-4E9A-86C4-0EC5A37DBC21}">
      <text>
        <r>
          <rPr>
            <b/>
            <sz val="9"/>
            <color indexed="81"/>
            <rFont val="Tahoma"/>
            <family val="2"/>
          </rPr>
          <t>Valor inicial que se toma como referencia para comparar el avance de la meta estratégica y su indicador. Es imporante indicar la magnitud, unidad de medida y la vigencia en la cual se obtuvo, así como información relevante para su comparación.
EJ. 1537 personas capacitadas en transparencia en la vigencia 2023.</t>
        </r>
      </text>
    </comment>
    <comment ref="A17" authorId="0" shapeId="0" xr:uid="{EA502370-2495-4D90-BE55-9C1D63CDE3CF}">
      <text>
        <r>
          <rPr>
            <b/>
            <sz val="9"/>
            <color indexed="81"/>
            <rFont val="Tahoma"/>
            <family val="2"/>
          </rPr>
          <t>De acuerdo con el comportamiento de la meta y la acumulación o no de los datos para el cuatrienio, seleccione una de las siguientes opciones (según corresponda): 
- Suma
- Creciente
- Decreciente
- Constante</t>
        </r>
      </text>
    </comment>
    <comment ref="A21" authorId="0" shapeId="0" xr:uid="{DC81D7A1-421D-4421-8D23-817D8FDF1D10}">
      <text>
        <r>
          <rPr>
            <b/>
            <sz val="9"/>
            <color indexed="81"/>
            <rFont val="Tahoma"/>
            <family val="2"/>
          </rPr>
          <t>Indique la magnitud esperada para el año o vigencia.</t>
        </r>
      </text>
    </comment>
    <comment ref="A22" authorId="0" shapeId="0" xr:uid="{96DF021F-D171-4C00-82B9-FD364174526B}">
      <text>
        <r>
          <rPr>
            <b/>
            <sz val="9"/>
            <color indexed="81"/>
            <rFont val="Tahoma"/>
            <family val="2"/>
          </rPr>
          <t>Indique la magnitud alcanzada para el año o vigencia. El dato se acumula para la vigencia de acuerdo con el tipo de programación.</t>
        </r>
      </text>
    </comment>
    <comment ref="A23" authorId="0" shapeId="0" xr:uid="{C9FE3851-F3E7-43CA-863A-92680DFF21D4}">
      <text>
        <r>
          <rPr>
            <b/>
            <sz val="9"/>
            <color indexed="81"/>
            <rFont val="Tahoma"/>
            <family val="2"/>
          </rPr>
          <t>Es el porcentaje obtenido como resultado de dividir lo ejecutado acumulado entre lo programado acumulado, de acuerdo con el tipo de programación del indicador.</t>
        </r>
      </text>
    </comment>
    <comment ref="A24" authorId="0" shapeId="0" xr:uid="{11770247-E0E5-4506-902C-1B303B584C67}">
      <text>
        <r>
          <rPr>
            <b/>
            <sz val="9"/>
            <color indexed="81"/>
            <rFont val="Tahoma"/>
            <family val="2"/>
          </rPr>
          <t>Es el porcentaje de avance acumulado del indicador durante el cuatrienio, de acuerdo con el tipo de programación.</t>
        </r>
      </text>
    </comment>
    <comment ref="B27" authorId="0" shapeId="0" xr:uid="{20E1DF5E-D38C-4B6C-9A72-00E5BA56CF10}">
      <text>
        <r>
          <rPr>
            <b/>
            <sz val="9"/>
            <color indexed="81"/>
            <rFont val="Tahoma"/>
            <family val="2"/>
          </rPr>
          <t>Indique el año para el cual se está realizando lal medición del indicador</t>
        </r>
      </text>
    </comment>
    <comment ref="C27" authorId="1" shapeId="0" xr:uid="{C0B3195A-2003-4B3F-BE5F-180BAE917C91}">
      <text>
        <r>
          <rPr>
            <b/>
            <sz val="9"/>
            <color indexed="81"/>
            <rFont val="Tahoma"/>
            <family val="2"/>
          </rPr>
          <t>Corresponde al lapso de tiempo para la medición del indicador estratégico.
Ej. 
ENERO-MARZO
ABRIL-JUNIO
JULIO-SEPTIEMBRE
OCTUBRE-DICIEMBRE</t>
        </r>
      </text>
    </comment>
    <comment ref="D27" authorId="1" shapeId="0" xr:uid="{D796E76A-B2F8-4DC6-8205-550C07DB24B1}">
      <text>
        <r>
          <rPr>
            <b/>
            <sz val="9"/>
            <color indexed="81"/>
            <rFont val="Tahoma"/>
            <family val="2"/>
          </rPr>
          <t>Es la cantidad o magnitud programada para el periodo de medición, de acuerdo con la unidad de medida. Ej. 40% (es decir, para el ejemplo, se espera que para el periodo el nivel de cobertura del programa de capacitación sea del 40%)
Debe ser coherente con el tipo de programación y con la programación de la vigencia evaluada.</t>
        </r>
      </text>
    </comment>
    <comment ref="E27" authorId="1" shapeId="0" xr:uid="{B5284128-0584-4793-B2DC-091DA78E2C23}">
      <text>
        <r>
          <rPr>
            <b/>
            <sz val="9"/>
            <color indexed="81"/>
            <rFont val="Tahoma"/>
            <family val="2"/>
          </rPr>
          <t>Es la cantidad o magnitud alcanzada o lograda para el periodo de medición. 
Ej. 30% (es decir, para el ejemplo, se logró  para el periodo el nivel de cobertura del programa de capacitación)
Debe ser coherente con las evidencias que soportan el resultado y con las variables del indicador.</t>
        </r>
      </text>
    </comment>
    <comment ref="F27" authorId="1" shapeId="0" xr:uid="{FDAEA09B-165C-40CA-834B-1DE3FDB21F70}">
      <text>
        <r>
          <rPr>
            <b/>
            <sz val="9"/>
            <color indexed="81"/>
            <rFont val="Tahoma"/>
            <family val="2"/>
          </rPr>
          <t xml:space="preserve">Es el resultado de dividir la magnitud ejecutada sobre la magnitud programada para el periodo de medición. Ej. 30%/40% dado como resultado de la medición:  75% </t>
        </r>
      </text>
    </comment>
    <comment ref="G27" authorId="2" shapeId="0" xr:uid="{E67D9C30-8DA1-4D5F-8D59-51594E5646B7}">
      <text>
        <r>
          <rPr>
            <b/>
            <sz val="9"/>
            <color indexed="81"/>
            <rFont val="Tahoma"/>
            <family val="2"/>
          </rPr>
          <t>Describa los resultados obtenidos del avance del indicador frente a lo programado. Si no se cumplió la meta del periodo, identifique la(s) causa(s) y las posibles soluciones. El análisis debe considerar además la descripción de las  variables del indicador.</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Usuario</author>
    <author>Camilo Bautista Beltran</author>
    <author>Yamile Espinosa Galindo</author>
  </authors>
  <commentList>
    <comment ref="A6" authorId="0" shapeId="0" xr:uid="{2B0587D7-5A40-48AD-8E62-59F0B1AA9B38}">
      <text>
        <r>
          <rPr>
            <b/>
            <sz val="9"/>
            <color indexed="81"/>
            <rFont val="Tahoma"/>
            <family val="2"/>
          </rPr>
          <t>Transcriba el Objetivo Estratégico para el cual se formula la meta estratégica</t>
        </r>
      </text>
    </comment>
    <comment ref="A7" authorId="0" shapeId="0" xr:uid="{063BF77F-8180-4F73-B7A8-74EE58B80BC7}">
      <text>
        <r>
          <rPr>
            <b/>
            <sz val="9"/>
            <color indexed="81"/>
            <rFont val="Tahoma"/>
            <family val="2"/>
          </rPr>
          <t xml:space="preserve">Es el resultado concreto que se espera alcanzar en un periodo de tiempo, que aporta al cumplimiento del objetivo estratégico.
La meta estratégica se debe redactar iniciando con un verbo en infinitivo fuerte, seguido de una magnitud o cantidad, una unidad de medida que se encuentre en términos numéricos o porcentuales y finalmente el complemento, siguiendo esta estructura: 
Verbo fuerte + magnitud + unidad de medida + complemento
</t>
        </r>
      </text>
    </comment>
    <comment ref="C7" authorId="0" shapeId="0" xr:uid="{5757A3E0-4C86-4B24-9627-432EA32A92E6}">
      <text>
        <r>
          <rPr>
            <b/>
            <sz val="9"/>
            <color indexed="81"/>
            <rFont val="Tahoma"/>
            <family val="2"/>
          </rPr>
          <t xml:space="preserve">Numeración consecutiva establecida por la Oficina de Planeacion SDG. </t>
        </r>
      </text>
    </comment>
    <comment ref="A8" authorId="0" shapeId="0" xr:uid="{3F9B1E8A-2B4C-4893-8B8A-D236CFD7BC5F}">
      <text>
        <r>
          <rPr>
            <b/>
            <sz val="9"/>
            <color indexed="81"/>
            <rFont val="Tahoma"/>
            <family val="2"/>
          </rPr>
          <t>Indique un nombre corto que refleje lo que pretende medir. 
Ej. Porcentaje de presupuesto ejecutado en Innovación</t>
        </r>
      </text>
    </comment>
    <comment ref="A9" authorId="0" shapeId="0" xr:uid="{1BB914C8-B65D-48C9-A2DD-A42E140D51DD}">
      <text>
        <r>
          <rPr>
            <b/>
            <sz val="9"/>
            <color indexed="81"/>
            <rFont val="Tahoma"/>
            <family val="2"/>
          </rPr>
          <t>Indique la fórmula (relación entre variables) que permite medir el cumplimiento de la meta. Debe existir una coherencia lógica entre la magnitud y unidad de medida de la meta y las variables del indicador. 
Ej. ((Número de personas capacitadas en …. / Número de funcionarios ) * 100)</t>
        </r>
      </text>
    </comment>
    <comment ref="A10" authorId="0" shapeId="0" xr:uid="{17311A26-FF56-4563-A739-76936C2F93F2}">
      <text>
        <r>
          <rPr>
            <b/>
            <sz val="9"/>
            <color indexed="81"/>
            <rFont val="Tahoma"/>
            <family val="2"/>
          </rPr>
          <t>Escriba como se interpreta el resultado del indicador. Ej. 
- Porcentaje de ____
- Informes ______
- Intervenciones realizadas</t>
        </r>
      </text>
    </comment>
    <comment ref="A11" authorId="0" shapeId="0" xr:uid="{6DFC5E7D-6CBF-45EC-A2C8-FA73B81E3D6B}">
      <text>
        <r>
          <rPr>
            <b/>
            <sz val="9"/>
            <color indexed="81"/>
            <rFont val="Tahoma"/>
            <family val="2"/>
          </rPr>
          <t xml:space="preserve">Indique el tipo de indicador: 
- Eficancia 
- Eficiencia 
- Efectividad </t>
        </r>
      </text>
    </comment>
    <comment ref="A12" authorId="0" shapeId="0" xr:uid="{EC1CA29F-6E29-49D5-9975-928DA7641AF7}">
      <text>
        <r>
          <rPr>
            <b/>
            <sz val="9"/>
            <color indexed="81"/>
            <rFont val="Tahoma"/>
            <family val="2"/>
          </rPr>
          <t>La frecuencia de medición es Trimestral, por lo tanto no se debe diligenciar este campo con otra información.</t>
        </r>
      </text>
    </comment>
    <comment ref="A13" authorId="0" shapeId="0" xr:uid="{DF1D955F-B2BC-4031-A11B-E639AFA5042E}">
      <text>
        <r>
          <rPr>
            <b/>
            <sz val="9"/>
            <color indexed="81"/>
            <rFont val="Tahoma"/>
            <family val="2"/>
          </rPr>
          <t>Indique la herramienta o aplicativo donde reposa la información que da origen a la información que se reporta, y permite su verificación o validación detallada.</t>
        </r>
      </text>
    </comment>
    <comment ref="A14" authorId="0" shapeId="0" xr:uid="{8B16D2CC-8757-4F82-B278-1E2F08BC2FD8}">
      <text>
        <r>
          <rPr>
            <b/>
            <sz val="9"/>
            <color indexed="81"/>
            <rFont val="Tahoma"/>
            <family val="2"/>
          </rPr>
          <t>Indique el nombre de la evidencia que se aportará durante el seguimiento. 
Ej. 
- Informe de XX
- Evidencia de reunión
- Reporte XXX
- Fotografías de XX
NOTA:  NO incluya URL, link o enlaces a aplicativos.</t>
        </r>
      </text>
    </comment>
    <comment ref="A15" authorId="0" shapeId="0" xr:uid="{F2A625C7-0D77-4613-9579-FC1920548901}">
      <text>
        <r>
          <rPr>
            <b/>
            <sz val="9"/>
            <color indexed="81"/>
            <rFont val="Tahoma"/>
            <family val="2"/>
          </rPr>
          <t>Indique el área responsable de cumplir o ejecutar la meta y por lo tanto, de reportar el indicador. Indique la sigla de la entidad (SDG, DADEP, IDPAC), seguida del nombre del área responsable separadas por un guión. No utilice siglas para las áreas.
EJ. SDG - Subsecretaría de Gestión Local</t>
        </r>
      </text>
    </comment>
    <comment ref="A16" authorId="0" shapeId="0" xr:uid="{2BD0F8CC-6500-40E0-98E5-86A51A9054ED}">
      <text>
        <r>
          <rPr>
            <b/>
            <sz val="9"/>
            <color indexed="81"/>
            <rFont val="Tahoma"/>
            <family val="2"/>
          </rPr>
          <t>Valor inicial que se toma como referencia para comparar el avance de la meta estratégica y su indicador. Es imporante indicar la magnitud, unidad de medida y la vigencia en la cual se obtuvo, así como información relevante para su comparación.
EJ. 1537 personas capacitadas en transparencia en la vigencia 2023.</t>
        </r>
      </text>
    </comment>
    <comment ref="A17" authorId="0" shapeId="0" xr:uid="{D72BEB51-8A22-468A-8A12-B2D423946BE9}">
      <text>
        <r>
          <rPr>
            <b/>
            <sz val="9"/>
            <color indexed="81"/>
            <rFont val="Tahoma"/>
            <family val="2"/>
          </rPr>
          <t>De acuerdo con el comportamiento de la meta y la acumulación o no de los datos para el cuatrienio, seleccione una de las siguientes opciones (según corresponda): 
- Suma
- Creciente
- Decreciente
- Constante</t>
        </r>
      </text>
    </comment>
    <comment ref="A21" authorId="0" shapeId="0" xr:uid="{BAD3E4E2-E298-4A46-96DB-8ABE256D1916}">
      <text>
        <r>
          <rPr>
            <b/>
            <sz val="9"/>
            <color indexed="81"/>
            <rFont val="Tahoma"/>
            <family val="2"/>
          </rPr>
          <t>Indique la magnitud esperada para el año o vigencia.</t>
        </r>
      </text>
    </comment>
    <comment ref="A22" authorId="0" shapeId="0" xr:uid="{AB4BE5FD-6541-42F8-8829-FA03088B9707}">
      <text>
        <r>
          <rPr>
            <b/>
            <sz val="9"/>
            <color indexed="81"/>
            <rFont val="Tahoma"/>
            <family val="2"/>
          </rPr>
          <t>Indique la magnitud alcanzada para el año o vigencia. El dato se acumula para la vigencia de acuerdo con el tipo de programación.</t>
        </r>
      </text>
    </comment>
    <comment ref="A23" authorId="0" shapeId="0" xr:uid="{8FEEECA9-6941-485C-8249-D67459B99F39}">
      <text>
        <r>
          <rPr>
            <b/>
            <sz val="9"/>
            <color indexed="81"/>
            <rFont val="Tahoma"/>
            <family val="2"/>
          </rPr>
          <t>Es el porcentaje obtenido como resultado de dividir lo ejecutado acumulado entre lo programado acumulado, de acuerdo con el tipo de programación del indicador.</t>
        </r>
      </text>
    </comment>
    <comment ref="A24" authorId="0" shapeId="0" xr:uid="{FFE4F7A2-7738-4C7A-90F4-2EC1B08C0839}">
      <text>
        <r>
          <rPr>
            <b/>
            <sz val="9"/>
            <color indexed="81"/>
            <rFont val="Tahoma"/>
            <family val="2"/>
          </rPr>
          <t>Es el porcentaje de avance acumulado del indicador durante el cuatrienio, de acuerdo con el tipo de programación.</t>
        </r>
      </text>
    </comment>
    <comment ref="B27" authorId="0" shapeId="0" xr:uid="{B797CDD8-500F-4058-AED8-6905F6EF2DEA}">
      <text>
        <r>
          <rPr>
            <b/>
            <sz val="9"/>
            <color indexed="81"/>
            <rFont val="Tahoma"/>
            <family val="2"/>
          </rPr>
          <t>Indique el año para el cual se está realizando lal medición del indicador</t>
        </r>
      </text>
    </comment>
    <comment ref="C27" authorId="1" shapeId="0" xr:uid="{FDFCDDBE-012F-4A85-A24A-A0F1FCA93D89}">
      <text>
        <r>
          <rPr>
            <b/>
            <sz val="9"/>
            <color indexed="81"/>
            <rFont val="Tahoma"/>
            <family val="2"/>
          </rPr>
          <t>Corresponde al lapso de tiempo para la medición del indicador estratégico.
Ej. 
ENERO-MARZO
ABRIL-JUNIO
JULIO-SEPTIEMBRE
OCTUBRE-DICIEMBRE</t>
        </r>
      </text>
    </comment>
    <comment ref="D27" authorId="1" shapeId="0" xr:uid="{40303DA7-06CF-4BDD-A0D3-A7638118A96E}">
      <text>
        <r>
          <rPr>
            <b/>
            <sz val="9"/>
            <color indexed="81"/>
            <rFont val="Tahoma"/>
            <family val="2"/>
          </rPr>
          <t>Es la cantidad o magnitud programada para el periodo de medición, de acuerdo con la unidad de medida. Ej. 40% (es decir, para el ejemplo, se espera que para el periodo el nivel de cobertura del programa de capacitación sea del 40%)
Debe ser coherente con el tipo de programación y con la programación de la vigencia evaluada.</t>
        </r>
      </text>
    </comment>
    <comment ref="E27" authorId="1" shapeId="0" xr:uid="{43A16F13-10DF-492B-BB28-E7430A585619}">
      <text>
        <r>
          <rPr>
            <b/>
            <sz val="9"/>
            <color indexed="81"/>
            <rFont val="Tahoma"/>
            <family val="2"/>
          </rPr>
          <t>Es la cantidad o magnitud alcanzada o lograda para el periodo de medición. 
Ej. 30% (es decir, para el ejemplo, se logró  para el periodo el nivel de cobertura del programa de capacitación)
Debe ser coherente con las evidencias que soportan el resultado y con las variables del indicador.</t>
        </r>
      </text>
    </comment>
    <comment ref="F27" authorId="1" shapeId="0" xr:uid="{44B833DB-DA4A-4993-A6E7-2F4A544E28C0}">
      <text>
        <r>
          <rPr>
            <b/>
            <sz val="9"/>
            <color indexed="81"/>
            <rFont val="Tahoma"/>
            <family val="2"/>
          </rPr>
          <t xml:space="preserve">Es el resultado de dividir la magnitud ejecutada sobre la magnitud programada para el periodo de medición. Ej. 30%/40% dado como resultado de la medición:  75% </t>
        </r>
      </text>
    </comment>
    <comment ref="G27" authorId="2" shapeId="0" xr:uid="{8D22AD58-3145-4339-A29D-47D9F580561A}">
      <text>
        <r>
          <rPr>
            <b/>
            <sz val="9"/>
            <color indexed="81"/>
            <rFont val="Tahoma"/>
            <family val="2"/>
          </rPr>
          <t>Describa los resultados obtenidos del avance del indicador frente a lo programado. Si no se cumplió la meta del periodo, identifique la(s) causa(s) y las posibles soluciones. El análisis debe considerar además la descripción de las  variables del indicador.</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Usuario</author>
    <author>Camilo Bautista Beltran</author>
    <author>Yamile Espinosa Galindo</author>
  </authors>
  <commentList>
    <comment ref="A6" authorId="0" shapeId="0" xr:uid="{AF77D2D0-1B48-47B9-822F-CA5EDCD2F099}">
      <text>
        <r>
          <rPr>
            <b/>
            <sz val="9"/>
            <color indexed="81"/>
            <rFont val="Tahoma"/>
            <family val="2"/>
          </rPr>
          <t>Transcriba el Objetivo Estratégico para el cual se formula la meta estratégica</t>
        </r>
      </text>
    </comment>
    <comment ref="A7" authorId="0" shapeId="0" xr:uid="{0EC06AD8-B04E-426C-AB2C-7F4AB963488B}">
      <text>
        <r>
          <rPr>
            <b/>
            <sz val="9"/>
            <color indexed="81"/>
            <rFont val="Tahoma"/>
            <family val="2"/>
          </rPr>
          <t xml:space="preserve">Es el resultado concreto que se espera alcanzar en un periodo de tiempo, que aporta al cumplimiento del objetivo estratégico.
La meta estratégica se debe redactar iniciando con un verbo en infinitivo fuerte, seguido de una magnitud o cantidad, una unidad de medida que se encuentre en términos numéricos o porcentuales y finalmente el complemento, siguiendo esta estructura: 
Verbo fuerte + magnitud + unidad de medida + complemento
</t>
        </r>
      </text>
    </comment>
    <comment ref="C7" authorId="0" shapeId="0" xr:uid="{C6B80074-D7FB-4AFA-830B-C29F9EC249C9}">
      <text>
        <r>
          <rPr>
            <b/>
            <sz val="9"/>
            <color indexed="81"/>
            <rFont val="Tahoma"/>
            <family val="2"/>
          </rPr>
          <t xml:space="preserve">Numeración consecutiva establecida por la Oficina de Planeacion SDG. </t>
        </r>
      </text>
    </comment>
    <comment ref="A8" authorId="0" shapeId="0" xr:uid="{FBA3E427-3D99-46A9-A878-FF686BB3ED97}">
      <text>
        <r>
          <rPr>
            <b/>
            <sz val="9"/>
            <color indexed="81"/>
            <rFont val="Tahoma"/>
            <family val="2"/>
          </rPr>
          <t>Indique un nombre corto que refleje lo que pretende medir. 
Ej. Porcentaje de presupuesto ejecutado en Innovación</t>
        </r>
      </text>
    </comment>
    <comment ref="A9" authorId="0" shapeId="0" xr:uid="{E1BC809F-F9E7-4145-BB77-8D186C93411F}">
      <text>
        <r>
          <rPr>
            <b/>
            <sz val="9"/>
            <color indexed="81"/>
            <rFont val="Tahoma"/>
            <family val="2"/>
          </rPr>
          <t>Indique la fórmula (relación entre variables) que permite medir el cumplimiento de la meta. Debe existir una coherencia lógica entre la magnitud y unidad de medida de la meta y las variables del indicador. 
Ej. ((Número de personas capacitadas en …. / Número de funcionarios ) * 100)</t>
        </r>
      </text>
    </comment>
    <comment ref="A10" authorId="0" shapeId="0" xr:uid="{47E31ABD-DDCF-45D9-A257-86D9AC01AB0E}">
      <text>
        <r>
          <rPr>
            <b/>
            <sz val="9"/>
            <color indexed="81"/>
            <rFont val="Tahoma"/>
            <family val="2"/>
          </rPr>
          <t>Escriba como se interpreta el resultado del indicador. Ej. 
- Porcentaje de ____
- Informes ______
- Intervenciones realizadas</t>
        </r>
      </text>
    </comment>
    <comment ref="A11" authorId="0" shapeId="0" xr:uid="{F69C69DF-ADD3-4556-A0CB-1B2D0547B686}">
      <text>
        <r>
          <rPr>
            <b/>
            <sz val="9"/>
            <color indexed="81"/>
            <rFont val="Tahoma"/>
            <family val="2"/>
          </rPr>
          <t xml:space="preserve">Indique el tipo de indicador: 
- Eficancia 
- Eficiencia 
- Efectividad </t>
        </r>
      </text>
    </comment>
    <comment ref="A12" authorId="0" shapeId="0" xr:uid="{FD8D0344-A9C4-42FF-A53A-C938A06BFD79}">
      <text>
        <r>
          <rPr>
            <b/>
            <sz val="9"/>
            <color indexed="81"/>
            <rFont val="Tahoma"/>
            <family val="2"/>
          </rPr>
          <t>La frecuencia de medición es Trimestral, por lo tanto no se debe diligenciar este campo con otra información.</t>
        </r>
      </text>
    </comment>
    <comment ref="A13" authorId="0" shapeId="0" xr:uid="{DE499EAC-C4DD-45EA-9D93-DCB6B554C08C}">
      <text>
        <r>
          <rPr>
            <b/>
            <sz val="9"/>
            <color indexed="81"/>
            <rFont val="Tahoma"/>
            <family val="2"/>
          </rPr>
          <t>Indique la herramienta o aplicativo donde reposa la información que da origen a la información que se reporta, y permite su verificación o validación detallada.</t>
        </r>
      </text>
    </comment>
    <comment ref="C13" authorId="0" shapeId="0" xr:uid="{485DA9D7-23B8-40F9-A666-0269A82E5233}">
      <text>
        <r>
          <rPr>
            <b/>
            <sz val="9"/>
            <color indexed="81"/>
            <rFont val="Tahoma"/>
            <family val="2"/>
          </rPr>
          <t>Incluir la fuente de donde se obtiene la información para medir el indicador, no el responsable</t>
        </r>
      </text>
    </comment>
    <comment ref="A14" authorId="0" shapeId="0" xr:uid="{1F9C42F7-8CD5-40EC-84C6-35F0F8CC05CB}">
      <text>
        <r>
          <rPr>
            <b/>
            <sz val="9"/>
            <color indexed="81"/>
            <rFont val="Tahoma"/>
            <family val="2"/>
          </rPr>
          <t>Indique el nombre de la evidencia que se aportará durante el seguimiento. 
Ej. 
- Informe de XX
- Evidencia de reunión
- Reporte XXX
- Fotografías de XX
NOTA:  NO incluya URL, link o enlaces a aplicativos.</t>
        </r>
      </text>
    </comment>
    <comment ref="A15" authorId="0" shapeId="0" xr:uid="{8295506E-AC6F-4CC4-90C0-58A7B8F1AD8B}">
      <text>
        <r>
          <rPr>
            <b/>
            <sz val="9"/>
            <color indexed="81"/>
            <rFont val="Tahoma"/>
            <family val="2"/>
          </rPr>
          <t>Indique el área responsable de cumplir o ejecutar la meta y por lo tanto, de reportar el indicador. Indique la sigla de la entidad (SDG, DADEP, IDPAC), seguida del nombre del área responsable separadas por un guión. No utilice siglas para las áreas.
EJ. SDG - Subsecretaría de Gestión Local</t>
        </r>
      </text>
    </comment>
    <comment ref="A16" authorId="0" shapeId="0" xr:uid="{B684916E-C632-454C-AEA9-1C8E84899188}">
      <text>
        <r>
          <rPr>
            <b/>
            <sz val="9"/>
            <color indexed="81"/>
            <rFont val="Tahoma"/>
            <family val="2"/>
          </rPr>
          <t>Valor inicial que se toma como referencia para comparar el avance de la meta estratégica y su indicador. Es imporante indicar la magnitud, unidad de medida y la vigencia en la cual se obtuvo, así como información relevante para su comparación.
EJ. 1537 personas capacitadas en transparencia en la vigencia 2023.</t>
        </r>
      </text>
    </comment>
    <comment ref="A17" authorId="0" shapeId="0" xr:uid="{0D4FB45C-760E-4678-8354-3796280B6530}">
      <text>
        <r>
          <rPr>
            <b/>
            <sz val="9"/>
            <color indexed="81"/>
            <rFont val="Tahoma"/>
            <family val="2"/>
          </rPr>
          <t>De acuerdo con el comportamiento de la meta y la acumulación o no de los datos para el cuatrienio, seleccione una de las siguientes opciones (según corresponda): 
- Suma
- Creciente
- Decreciente
- Constante</t>
        </r>
      </text>
    </comment>
    <comment ref="A21" authorId="0" shapeId="0" xr:uid="{CD362CC4-2106-4A5A-9916-ECB1F6D26BB8}">
      <text>
        <r>
          <rPr>
            <b/>
            <sz val="9"/>
            <color indexed="81"/>
            <rFont val="Tahoma"/>
            <family val="2"/>
          </rPr>
          <t>Indique la magnitud esperada para el año o vigencia.</t>
        </r>
      </text>
    </comment>
    <comment ref="A22" authorId="0" shapeId="0" xr:uid="{D3AC4036-D173-4354-8AE7-CA0AC0DF1BC9}">
      <text>
        <r>
          <rPr>
            <b/>
            <sz val="9"/>
            <color indexed="81"/>
            <rFont val="Tahoma"/>
            <family val="2"/>
          </rPr>
          <t>Indique la magnitud alcanzada para el año o vigencia. El dato se acumula para la vigencia de acuerdo con el tipo de programación.</t>
        </r>
      </text>
    </comment>
    <comment ref="A23" authorId="0" shapeId="0" xr:uid="{309E84F0-56F6-4F57-9E04-BC8C1011BF19}">
      <text>
        <r>
          <rPr>
            <b/>
            <sz val="9"/>
            <color indexed="81"/>
            <rFont val="Tahoma"/>
            <family val="2"/>
          </rPr>
          <t>Es el porcentaje obtenido como resultado de dividir lo ejecutado acumulado entre lo programado acumulado, de acuerdo con el tipo de programación del indicador.</t>
        </r>
      </text>
    </comment>
    <comment ref="A24" authorId="0" shapeId="0" xr:uid="{93E53896-EAD3-45DC-ADDB-128EA86CC6B9}">
      <text>
        <r>
          <rPr>
            <b/>
            <sz val="9"/>
            <color indexed="81"/>
            <rFont val="Tahoma"/>
            <family val="2"/>
          </rPr>
          <t>Es el porcentaje de avance acumulado del indicador durante el cuatrienio, de acuerdo con el tipo de programación.</t>
        </r>
      </text>
    </comment>
    <comment ref="B27" authorId="0" shapeId="0" xr:uid="{CF1D369B-B52C-4BEF-89F3-7A53750D5DE2}">
      <text>
        <r>
          <rPr>
            <b/>
            <sz val="9"/>
            <color indexed="81"/>
            <rFont val="Tahoma"/>
            <family val="2"/>
          </rPr>
          <t>Indique el año para el cual se está realizando lal medición del indicador</t>
        </r>
      </text>
    </comment>
    <comment ref="C27" authorId="1" shapeId="0" xr:uid="{33464E5A-EF33-4132-B8B7-5AC12C9939E4}">
      <text>
        <r>
          <rPr>
            <b/>
            <sz val="9"/>
            <color indexed="81"/>
            <rFont val="Tahoma"/>
            <family val="2"/>
          </rPr>
          <t>Corresponde al lapso de tiempo para la medición del indicador estratégico.
Ej. 
ENERO-MARZO
ABRIL-JUNIO
JULIO-SEPTIEMBRE
OCTUBRE-DICIEMBRE</t>
        </r>
      </text>
    </comment>
    <comment ref="D27" authorId="1" shapeId="0" xr:uid="{E418ADC4-7364-4995-88FF-784520E53771}">
      <text>
        <r>
          <rPr>
            <b/>
            <sz val="9"/>
            <color indexed="81"/>
            <rFont val="Tahoma"/>
            <family val="2"/>
          </rPr>
          <t>Es la cantidad o magnitud programada para el periodo de medición, de acuerdo con la unidad de medida. Ej. 40% (es decir, para el ejemplo, se espera que para el periodo el nivel de cobertura del programa de capacitación sea del 40%)
Debe ser coherente con el tipo de programación y con la programación de la vigencia evaluada.</t>
        </r>
      </text>
    </comment>
    <comment ref="E27" authorId="1" shapeId="0" xr:uid="{5659FB1C-3E60-4892-ACE6-85EE0FA4EB34}">
      <text>
        <r>
          <rPr>
            <b/>
            <sz val="9"/>
            <color indexed="81"/>
            <rFont val="Tahoma"/>
            <family val="2"/>
          </rPr>
          <t>Es la cantidad o magnitud alcanzada o lograda para el periodo de medición. 
Ej. 30% (es decir, para el ejemplo, se logró  para el periodo el nivel de cobertura del programa de capacitación)
Debe ser coherente con las evidencias que soportan el resultado y con las variables del indicador.</t>
        </r>
      </text>
    </comment>
    <comment ref="F27" authorId="1" shapeId="0" xr:uid="{181CF836-9408-4BE5-A051-98766A217957}">
      <text>
        <r>
          <rPr>
            <b/>
            <sz val="9"/>
            <color indexed="81"/>
            <rFont val="Tahoma"/>
            <family val="2"/>
          </rPr>
          <t xml:space="preserve">Es el resultado de dividir la magnitud ejecutada sobre la magnitud programada para el periodo de medición. Ej. 30%/40% dado como resultado de la medición:  75% </t>
        </r>
      </text>
    </comment>
    <comment ref="G27" authorId="2" shapeId="0" xr:uid="{F09BABA7-3090-40C7-A2BC-115C017BA636}">
      <text>
        <r>
          <rPr>
            <b/>
            <sz val="9"/>
            <color indexed="81"/>
            <rFont val="Tahoma"/>
            <family val="2"/>
          </rPr>
          <t>Describa los resultados obtenidos del avance del indicador frente a lo programado. Si no se cumplió la meta del periodo, identifique la(s) causa(s) y las posibles soluciones. El análisis debe considerar además la descripción de las  variables del indicador.</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Usuario</author>
    <author>Camilo Bautista Beltran</author>
    <author>Yamile Espinosa Galindo</author>
  </authors>
  <commentList>
    <comment ref="A6" authorId="0" shapeId="0" xr:uid="{3DC8509C-C4FA-4A05-B4F2-26F54E757A5F}">
      <text>
        <r>
          <rPr>
            <b/>
            <sz val="9"/>
            <color rgb="FF000000"/>
            <rFont val="Tahoma"/>
            <family val="2"/>
          </rPr>
          <t>Transcriba el Objetivo Estratégico para el cual se formula la meta estratégica</t>
        </r>
      </text>
    </comment>
    <comment ref="A7" authorId="0" shapeId="0" xr:uid="{983171FB-02EC-42DD-9AB6-1D4CBA27C391}">
      <text>
        <r>
          <rPr>
            <b/>
            <sz val="9"/>
            <color rgb="FF000000"/>
            <rFont val="Tahoma"/>
            <family val="2"/>
          </rPr>
          <t xml:space="preserve">Es el resultado concreto que se espera alcanzar en un periodo de tiempo, que aporta al cumplimiento del objetivo estratégico.
</t>
        </r>
        <r>
          <rPr>
            <b/>
            <sz val="9"/>
            <color rgb="FF000000"/>
            <rFont val="Tahoma"/>
            <family val="2"/>
          </rPr>
          <t xml:space="preserve">
</t>
        </r>
        <r>
          <rPr>
            <b/>
            <sz val="9"/>
            <color rgb="FF000000"/>
            <rFont val="Tahoma"/>
            <family val="2"/>
          </rPr>
          <t xml:space="preserve">La meta estratégica se debe redactar iniciando con un verbo en infinitivo fuerte, seguido de una magnitud o cantidad, una unidad de medida que se encuentre en términos numéricos o porcentuales y finalmente el complemento, siguiendo esta estructura: 
</t>
        </r>
        <r>
          <rPr>
            <b/>
            <sz val="9"/>
            <color rgb="FF000000"/>
            <rFont val="Tahoma"/>
            <family val="2"/>
          </rPr>
          <t xml:space="preserve">
</t>
        </r>
        <r>
          <rPr>
            <b/>
            <sz val="9"/>
            <color rgb="FF000000"/>
            <rFont val="Tahoma"/>
            <family val="2"/>
          </rPr>
          <t xml:space="preserve">Verbo fuerte + magnitud + unidad de medida + complemento
</t>
        </r>
      </text>
    </comment>
    <comment ref="C7" authorId="0" shapeId="0" xr:uid="{6F2040FD-BE9C-41D1-A16E-B5642575E6E0}">
      <text>
        <r>
          <rPr>
            <b/>
            <sz val="9"/>
            <color rgb="FF000000"/>
            <rFont val="Tahoma"/>
            <family val="2"/>
          </rPr>
          <t xml:space="preserve">Numeración consecutiva establecida por la Oficina de Planeacion SDG. </t>
        </r>
      </text>
    </comment>
    <comment ref="A8" authorId="0" shapeId="0" xr:uid="{E5253E4C-6D86-4DCC-8107-0146FC7F48C1}">
      <text>
        <r>
          <rPr>
            <b/>
            <sz val="9"/>
            <color rgb="FF000000"/>
            <rFont val="Tahoma"/>
            <family val="2"/>
          </rPr>
          <t xml:space="preserve">Indique un nombre corto que refleje lo que pretende medir. 
</t>
        </r>
        <r>
          <rPr>
            <b/>
            <sz val="9"/>
            <color rgb="FF000000"/>
            <rFont val="Tahoma"/>
            <family val="2"/>
          </rPr>
          <t>Ej. Porcentaje de presupuesto ejecutado en Innovación</t>
        </r>
      </text>
    </comment>
    <comment ref="A9" authorId="0" shapeId="0" xr:uid="{436699E8-D610-44FA-92C6-D158C570A693}">
      <text>
        <r>
          <rPr>
            <b/>
            <sz val="9"/>
            <color rgb="FF000000"/>
            <rFont val="Tahoma"/>
            <family val="2"/>
          </rPr>
          <t xml:space="preserve">Indique la fórmula (relación entre variables) que permite medir el cumplimiento de la meta. Debe existir una coherencia lógica entre la magnitud y unidad de medida de la meta y las variables del indicador. 
</t>
        </r>
        <r>
          <rPr>
            <b/>
            <sz val="9"/>
            <color rgb="FF000000"/>
            <rFont val="Tahoma"/>
            <family val="2"/>
          </rPr>
          <t xml:space="preserve">
</t>
        </r>
        <r>
          <rPr>
            <b/>
            <sz val="9"/>
            <color rgb="FF000000"/>
            <rFont val="Tahoma"/>
            <family val="2"/>
          </rPr>
          <t>Ej. ((Número de personas capacitadas en …. / Número de funcionarios ) * 100)</t>
        </r>
      </text>
    </comment>
    <comment ref="A10" authorId="0" shapeId="0" xr:uid="{19106AF6-5F23-43CA-81CF-24BB4412236E}">
      <text>
        <r>
          <rPr>
            <b/>
            <sz val="9"/>
            <color rgb="FF000000"/>
            <rFont val="Tahoma"/>
            <family val="2"/>
          </rPr>
          <t xml:space="preserve">Escriba como se interpreta el resultado del indicador. Ej. 
</t>
        </r>
        <r>
          <rPr>
            <b/>
            <sz val="9"/>
            <color rgb="FF000000"/>
            <rFont val="Tahoma"/>
            <family val="2"/>
          </rPr>
          <t xml:space="preserve">- Porcentaje de ____
</t>
        </r>
        <r>
          <rPr>
            <b/>
            <sz val="9"/>
            <color rgb="FF000000"/>
            <rFont val="Tahoma"/>
            <family val="2"/>
          </rPr>
          <t xml:space="preserve">- Informes ______
</t>
        </r>
        <r>
          <rPr>
            <b/>
            <sz val="9"/>
            <color rgb="FF000000"/>
            <rFont val="Tahoma"/>
            <family val="2"/>
          </rPr>
          <t>- Intervenciones realizadas</t>
        </r>
      </text>
    </comment>
    <comment ref="A11" authorId="0" shapeId="0" xr:uid="{17B64308-DB65-484F-B114-98ACD2BDB70E}">
      <text>
        <r>
          <rPr>
            <b/>
            <sz val="9"/>
            <color indexed="81"/>
            <rFont val="Tahoma"/>
            <family val="2"/>
          </rPr>
          <t xml:space="preserve">Indique el tipo de indicador: 
- Eficancia 
- Eficiencia 
- Efectividad </t>
        </r>
      </text>
    </comment>
    <comment ref="A12" authorId="0" shapeId="0" xr:uid="{F08A1024-CB2B-487E-A946-293286F33A46}">
      <text>
        <r>
          <rPr>
            <b/>
            <sz val="9"/>
            <color rgb="FF000000"/>
            <rFont val="Tahoma"/>
            <family val="2"/>
          </rPr>
          <t>La frecuencia de medición es Trimestral, por lo tanto no se debe diligenciar este campo con otra información.</t>
        </r>
      </text>
    </comment>
    <comment ref="A13" authorId="0" shapeId="0" xr:uid="{82102497-08FC-4756-BC5D-AF0015803F96}">
      <text>
        <r>
          <rPr>
            <b/>
            <sz val="9"/>
            <color rgb="FF000000"/>
            <rFont val="Tahoma"/>
            <family val="2"/>
          </rPr>
          <t>Indique la herramienta o aplicativo donde reposa la información que da origen a la información que se reporta, y permite su verificación o validación detallada.</t>
        </r>
      </text>
    </comment>
    <comment ref="A14" authorId="0" shapeId="0" xr:uid="{66902FC9-A2B6-4FFA-8241-B8A52CA6408C}">
      <text>
        <r>
          <rPr>
            <b/>
            <sz val="9"/>
            <color rgb="FF000000"/>
            <rFont val="Tahoma"/>
            <family val="2"/>
          </rPr>
          <t xml:space="preserve">Indique el nombre de la evidencia que se aportará durante el seguimiento. 
</t>
        </r>
        <r>
          <rPr>
            <b/>
            <sz val="9"/>
            <color rgb="FF000000"/>
            <rFont val="Tahoma"/>
            <family val="2"/>
          </rPr>
          <t xml:space="preserve">Ej. 
</t>
        </r>
        <r>
          <rPr>
            <b/>
            <sz val="9"/>
            <color rgb="FF000000"/>
            <rFont val="Tahoma"/>
            <family val="2"/>
          </rPr>
          <t xml:space="preserve">- Informe de XX
</t>
        </r>
        <r>
          <rPr>
            <b/>
            <sz val="9"/>
            <color rgb="FF000000"/>
            <rFont val="Tahoma"/>
            <family val="2"/>
          </rPr>
          <t xml:space="preserve">- Evidencia de reunión
</t>
        </r>
        <r>
          <rPr>
            <b/>
            <sz val="9"/>
            <color rgb="FF000000"/>
            <rFont val="Tahoma"/>
            <family val="2"/>
          </rPr>
          <t xml:space="preserve">- Reporte XXX
</t>
        </r>
        <r>
          <rPr>
            <b/>
            <sz val="9"/>
            <color rgb="FF000000"/>
            <rFont val="Tahoma"/>
            <family val="2"/>
          </rPr>
          <t xml:space="preserve">- Fotografías de XX
</t>
        </r>
        <r>
          <rPr>
            <b/>
            <sz val="9"/>
            <color rgb="FF000000"/>
            <rFont val="Tahoma"/>
            <family val="2"/>
          </rPr>
          <t xml:space="preserve">
</t>
        </r>
        <r>
          <rPr>
            <b/>
            <sz val="9"/>
            <color rgb="FF000000"/>
            <rFont val="Tahoma"/>
            <family val="2"/>
          </rPr>
          <t>NOTA:  NO incluya URL, link o enlaces a aplicativos.</t>
        </r>
      </text>
    </comment>
    <comment ref="A15" authorId="0" shapeId="0" xr:uid="{F926F888-19CF-45D5-9CEB-5D874BB1E624}">
      <text>
        <r>
          <rPr>
            <b/>
            <sz val="9"/>
            <color rgb="FF000000"/>
            <rFont val="Tahoma"/>
            <family val="2"/>
          </rPr>
          <t xml:space="preserve">Indique el área responsable de cumplir o ejecutar la meta y por lo tanto, de reportar el indicador. Indique la sigla de la entidad (SDG, DADEP, IDPAC), seguida del nombre del área responsable separadas por un guión. No utilice siglas para las áreas.
</t>
        </r>
        <r>
          <rPr>
            <b/>
            <sz val="9"/>
            <color rgb="FF000000"/>
            <rFont val="Tahoma"/>
            <family val="2"/>
          </rPr>
          <t xml:space="preserve">
</t>
        </r>
        <r>
          <rPr>
            <b/>
            <sz val="9"/>
            <color rgb="FF000000"/>
            <rFont val="Tahoma"/>
            <family val="2"/>
          </rPr>
          <t>EJ. SDG - Subsecretaría de Gestión Local</t>
        </r>
      </text>
    </comment>
    <comment ref="A16" authorId="0" shapeId="0" xr:uid="{320DB1B0-0479-464E-B6C1-462419C90DBB}">
      <text>
        <r>
          <rPr>
            <b/>
            <sz val="9"/>
            <color rgb="FF000000"/>
            <rFont val="Tahoma"/>
            <family val="2"/>
          </rPr>
          <t xml:space="preserve">Valor inicial que se toma como referencia para comparar el avance de la meta estratégica y su indicador. Es imporante indicar la magnitud, unidad de medida y la vigencia en la cual se obtuvo, así como información relevante para su comparación.
</t>
        </r>
        <r>
          <rPr>
            <b/>
            <sz val="9"/>
            <color rgb="FF000000"/>
            <rFont val="Tahoma"/>
            <family val="2"/>
          </rPr>
          <t xml:space="preserve">
</t>
        </r>
        <r>
          <rPr>
            <b/>
            <sz val="9"/>
            <color rgb="FF000000"/>
            <rFont val="Tahoma"/>
            <family val="2"/>
          </rPr>
          <t>EJ. 1537 personas capacitadas en transparencia en la vigencia 2023.</t>
        </r>
      </text>
    </comment>
    <comment ref="A17" authorId="0" shapeId="0" xr:uid="{C1D702E2-26E4-49A3-87A6-B6E860ABC48D}">
      <text>
        <r>
          <rPr>
            <b/>
            <sz val="9"/>
            <color indexed="81"/>
            <rFont val="Tahoma"/>
            <family val="2"/>
          </rPr>
          <t>De acuerdo con el comportamiento de la meta y la acumulación o no de los datos para el cuatrienio, seleccione una de las siguientes opciones (según corresponda): 
- Suma
- Creciente
- Decreciente
- Constante</t>
        </r>
      </text>
    </comment>
    <comment ref="A21" authorId="0" shapeId="0" xr:uid="{A1EE1484-861B-43E3-9D2A-EC59A6ED598F}">
      <text>
        <r>
          <rPr>
            <b/>
            <sz val="9"/>
            <color indexed="81"/>
            <rFont val="Tahoma"/>
            <family val="2"/>
          </rPr>
          <t>Indique la magnitud esperada para el año o vigencia.</t>
        </r>
      </text>
    </comment>
    <comment ref="A22" authorId="0" shapeId="0" xr:uid="{8EB355AD-B4E0-44F2-93F8-4D8C8469DBEA}">
      <text>
        <r>
          <rPr>
            <b/>
            <sz val="9"/>
            <color indexed="81"/>
            <rFont val="Tahoma"/>
            <family val="2"/>
          </rPr>
          <t>Indique la magnitud alcanzada para el año o vigencia. El dato se acumula para la vigencia de acuerdo con el tipo de programación.</t>
        </r>
      </text>
    </comment>
    <comment ref="A23" authorId="0" shapeId="0" xr:uid="{0E530A37-A074-4B2F-B271-2C55EBD4ED03}">
      <text>
        <r>
          <rPr>
            <b/>
            <sz val="9"/>
            <color rgb="FF000000"/>
            <rFont val="Tahoma"/>
            <family val="2"/>
          </rPr>
          <t>Es el porcentaje obtenido como resultado de dividir lo ejecutado acumulado entre lo programado acumulado, de acuerdo con el tipo de programación del indicador.</t>
        </r>
      </text>
    </comment>
    <comment ref="A24" authorId="0" shapeId="0" xr:uid="{8943320F-7FE7-4217-8374-4FD4348ABFAD}">
      <text>
        <r>
          <rPr>
            <b/>
            <sz val="9"/>
            <color rgb="FF000000"/>
            <rFont val="Tahoma"/>
            <family val="2"/>
          </rPr>
          <t>Es el porcentaje de avance acumulado del indicador durante el cuatrienio, de acuerdo con el tipo de programación.</t>
        </r>
      </text>
    </comment>
    <comment ref="B27" authorId="0" shapeId="0" xr:uid="{547D112B-D292-4A33-8DC7-E41421E37E71}">
      <text>
        <r>
          <rPr>
            <b/>
            <sz val="9"/>
            <color rgb="FF000000"/>
            <rFont val="Tahoma"/>
            <family val="2"/>
          </rPr>
          <t>Indique el año para el cual se está realizando lal medición del indicador</t>
        </r>
      </text>
    </comment>
    <comment ref="C27" authorId="1" shapeId="0" xr:uid="{7FD1D455-A8FF-44B5-9FB7-43572EDE6CE4}">
      <text>
        <r>
          <rPr>
            <b/>
            <sz val="9"/>
            <color rgb="FF000000"/>
            <rFont val="Tahoma"/>
            <family val="2"/>
          </rPr>
          <t xml:space="preserve">Corresponde al lapso de tiempo para la medición del indicador estratégico.
</t>
        </r>
        <r>
          <rPr>
            <b/>
            <sz val="9"/>
            <color rgb="FF000000"/>
            <rFont val="Tahoma"/>
            <family val="2"/>
          </rPr>
          <t xml:space="preserve">
</t>
        </r>
        <r>
          <rPr>
            <b/>
            <sz val="9"/>
            <color rgb="FF000000"/>
            <rFont val="Tahoma"/>
            <family val="2"/>
          </rPr>
          <t xml:space="preserve">Ej. 
</t>
        </r>
        <r>
          <rPr>
            <b/>
            <sz val="9"/>
            <color rgb="FF000000"/>
            <rFont val="Tahoma"/>
            <family val="2"/>
          </rPr>
          <t xml:space="preserve">ENERO-MARZO
</t>
        </r>
        <r>
          <rPr>
            <b/>
            <sz val="9"/>
            <color rgb="FF000000"/>
            <rFont val="Tahoma"/>
            <family val="2"/>
          </rPr>
          <t xml:space="preserve">ABRIL-JUNIO
</t>
        </r>
        <r>
          <rPr>
            <b/>
            <sz val="9"/>
            <color rgb="FF000000"/>
            <rFont val="Tahoma"/>
            <family val="2"/>
          </rPr>
          <t xml:space="preserve">JULIO-SEPTIEMBRE
</t>
        </r>
        <r>
          <rPr>
            <b/>
            <sz val="9"/>
            <color rgb="FF000000"/>
            <rFont val="Tahoma"/>
            <family val="2"/>
          </rPr>
          <t>OCTUBRE-DICIEMBRE</t>
        </r>
      </text>
    </comment>
    <comment ref="D27" authorId="1" shapeId="0" xr:uid="{C99A109B-C3DF-4CB5-914D-3DDC0FA133C6}">
      <text>
        <r>
          <rPr>
            <b/>
            <sz val="9"/>
            <color indexed="81"/>
            <rFont val="Tahoma"/>
            <family val="2"/>
          </rPr>
          <t>Es la cantidad o magnitud programada para el periodo de medición, de acuerdo con la unidad de medida. Ej. 40% (es decir, para el ejemplo, se espera que para el periodo el nivel de cobertura del programa de capacitación sea del 40%)
Debe ser coherente con el tipo de programación y con la programación de la vigencia evaluada.</t>
        </r>
      </text>
    </comment>
    <comment ref="E27" authorId="1" shapeId="0" xr:uid="{C22FE6FB-04FE-4F3D-B623-B81B636E102B}">
      <text>
        <r>
          <rPr>
            <b/>
            <sz val="9"/>
            <color rgb="FF000000"/>
            <rFont val="Tahoma"/>
            <family val="2"/>
          </rPr>
          <t xml:space="preserve">Es la cantidad o magnitud alcanzada o lograda para el periodo de medición. 
</t>
        </r>
        <r>
          <rPr>
            <b/>
            <sz val="9"/>
            <color rgb="FF000000"/>
            <rFont val="Tahoma"/>
            <family val="2"/>
          </rPr>
          <t xml:space="preserve">
</t>
        </r>
        <r>
          <rPr>
            <b/>
            <sz val="9"/>
            <color rgb="FF000000"/>
            <rFont val="Tahoma"/>
            <family val="2"/>
          </rPr>
          <t xml:space="preserve">Ej. 30% (es decir, para el ejemplo, se logró  para el periodo el nivel de cobertura del programa de capacitación)
</t>
        </r>
        <r>
          <rPr>
            <b/>
            <sz val="9"/>
            <color rgb="FF000000"/>
            <rFont val="Tahoma"/>
            <family val="2"/>
          </rPr>
          <t xml:space="preserve">
</t>
        </r>
        <r>
          <rPr>
            <b/>
            <sz val="9"/>
            <color rgb="FF000000"/>
            <rFont val="Tahoma"/>
            <family val="2"/>
          </rPr>
          <t>Debe ser coherente con las evidencias que soportan el resultado y con las variables del indicador.</t>
        </r>
      </text>
    </comment>
    <comment ref="F27" authorId="1" shapeId="0" xr:uid="{14143138-D41F-4D47-89D0-E885C3A1F87F}">
      <text>
        <r>
          <rPr>
            <b/>
            <sz val="9"/>
            <color rgb="FF000000"/>
            <rFont val="Tahoma"/>
            <family val="2"/>
          </rPr>
          <t xml:space="preserve">Es el resultado de dividir la magnitud ejecutada sobre la magnitud programada para el periodo de medición. Ej. 30%/40% dado como resultado de la medición:  75% </t>
        </r>
      </text>
    </comment>
    <comment ref="G27" authorId="2" shapeId="0" xr:uid="{38A3331F-7F67-410A-A354-0D3F895391A2}">
      <text>
        <r>
          <rPr>
            <b/>
            <sz val="9"/>
            <color rgb="FF000000"/>
            <rFont val="Tahoma"/>
            <family val="2"/>
          </rPr>
          <t>Describa los resultados obtenidos del avance del indicador frente a lo programado. Si no se cumplió la meta del periodo, identifique la(s) causa(s) y las posibles soluciones. El análisis debe considerar además la descripción de las  variables del indicador.</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Usuario</author>
    <author>Camilo Bautista Beltran</author>
    <author>Yamile Espinosa Galindo</author>
  </authors>
  <commentList>
    <comment ref="A6" authorId="0" shapeId="0" xr:uid="{1B5BE341-E07F-4F2C-91E8-E6B0AB3A2359}">
      <text>
        <r>
          <rPr>
            <b/>
            <sz val="9"/>
            <color rgb="FF000000"/>
            <rFont val="Tahoma"/>
            <family val="2"/>
          </rPr>
          <t>Transcriba el Objetivo Estratégico para el cual se formula la meta estratégica</t>
        </r>
      </text>
    </comment>
    <comment ref="A7" authorId="0" shapeId="0" xr:uid="{F5C2F8AB-B001-4E20-BB56-4140F423058B}">
      <text>
        <r>
          <rPr>
            <b/>
            <sz val="9"/>
            <color rgb="FF000000"/>
            <rFont val="Tahoma"/>
            <family val="2"/>
          </rPr>
          <t xml:space="preserve">Es el resultado concreto que se espera alcanzar en un periodo de tiempo, que aporta al cumplimiento del objetivo estratégico.
</t>
        </r>
        <r>
          <rPr>
            <b/>
            <sz val="9"/>
            <color rgb="FF000000"/>
            <rFont val="Tahoma"/>
            <family val="2"/>
          </rPr>
          <t xml:space="preserve">
</t>
        </r>
        <r>
          <rPr>
            <b/>
            <sz val="9"/>
            <color rgb="FF000000"/>
            <rFont val="Tahoma"/>
            <family val="2"/>
          </rPr>
          <t xml:space="preserve">La meta estratégica se debe redactar iniciando con un verbo en infinitivo fuerte, seguido de una magnitud o cantidad, una unidad de medida que se encuentre en términos numéricos o porcentuales y finalmente el complemento, siguiendo esta estructura: 
</t>
        </r>
        <r>
          <rPr>
            <b/>
            <sz val="9"/>
            <color rgb="FF000000"/>
            <rFont val="Tahoma"/>
            <family val="2"/>
          </rPr>
          <t xml:space="preserve">
</t>
        </r>
        <r>
          <rPr>
            <b/>
            <sz val="9"/>
            <color rgb="FF000000"/>
            <rFont val="Tahoma"/>
            <family val="2"/>
          </rPr>
          <t xml:space="preserve">Verbo fuerte + magnitud + unidad de medida + complemento
</t>
        </r>
      </text>
    </comment>
    <comment ref="C7" authorId="0" shapeId="0" xr:uid="{73855CD0-D10A-48B5-835E-5976A5A7FFBB}">
      <text>
        <r>
          <rPr>
            <b/>
            <sz val="9"/>
            <color rgb="FF000000"/>
            <rFont val="Tahoma"/>
            <family val="2"/>
          </rPr>
          <t xml:space="preserve">Numeración consecutiva establecida por la Oficina de Planeacion SDG. </t>
        </r>
      </text>
    </comment>
    <comment ref="A8" authorId="0" shapeId="0" xr:uid="{1D98585E-53A4-41EC-BE9C-2E74D810238A}">
      <text>
        <r>
          <rPr>
            <b/>
            <sz val="9"/>
            <color rgb="FF000000"/>
            <rFont val="Tahoma"/>
            <family val="2"/>
          </rPr>
          <t xml:space="preserve">Indique un nombre corto que refleje lo que pretende medir. 
</t>
        </r>
        <r>
          <rPr>
            <b/>
            <sz val="9"/>
            <color rgb="FF000000"/>
            <rFont val="Tahoma"/>
            <family val="2"/>
          </rPr>
          <t>Ej. Porcentaje de presupuesto ejecutado en Innovación</t>
        </r>
      </text>
    </comment>
    <comment ref="A9" authorId="0" shapeId="0" xr:uid="{80BCCE40-6755-431B-8C2B-F061EBC8591D}">
      <text>
        <r>
          <rPr>
            <b/>
            <sz val="9"/>
            <color rgb="FF000000"/>
            <rFont val="Tahoma"/>
            <family val="2"/>
          </rPr>
          <t xml:space="preserve">Indique la fórmula (relación entre variables) que permite medir el cumplimiento de la meta. Debe existir una coherencia lógica entre la magnitud y unidad de medida de la meta y las variables del indicador. 
</t>
        </r>
        <r>
          <rPr>
            <b/>
            <sz val="9"/>
            <color rgb="FF000000"/>
            <rFont val="Tahoma"/>
            <family val="2"/>
          </rPr>
          <t xml:space="preserve">
</t>
        </r>
        <r>
          <rPr>
            <b/>
            <sz val="9"/>
            <color rgb="FF000000"/>
            <rFont val="Tahoma"/>
            <family val="2"/>
          </rPr>
          <t>Ej. ((Número de personas capacitadas en …. / Número de funcionarios ) * 100)</t>
        </r>
      </text>
    </comment>
    <comment ref="A10" authorId="0" shapeId="0" xr:uid="{401093D2-6706-4153-AF2D-9540FC072DDF}">
      <text>
        <r>
          <rPr>
            <b/>
            <sz val="9"/>
            <color rgb="FF000000"/>
            <rFont val="Tahoma"/>
            <family val="2"/>
          </rPr>
          <t xml:space="preserve">Escriba como se interpreta el resultado del indicador. Ej. 
</t>
        </r>
        <r>
          <rPr>
            <b/>
            <sz val="9"/>
            <color rgb="FF000000"/>
            <rFont val="Tahoma"/>
            <family val="2"/>
          </rPr>
          <t xml:space="preserve">- Porcentaje de ____
</t>
        </r>
        <r>
          <rPr>
            <b/>
            <sz val="9"/>
            <color rgb="FF000000"/>
            <rFont val="Tahoma"/>
            <family val="2"/>
          </rPr>
          <t xml:space="preserve">- Informes ______
</t>
        </r>
        <r>
          <rPr>
            <b/>
            <sz val="9"/>
            <color rgb="FF000000"/>
            <rFont val="Tahoma"/>
            <family val="2"/>
          </rPr>
          <t>- Intervenciones realizadas</t>
        </r>
      </text>
    </comment>
    <comment ref="A11" authorId="0" shapeId="0" xr:uid="{6154B5A0-437B-4F4D-BE03-291D3FB3A431}">
      <text>
        <r>
          <rPr>
            <b/>
            <sz val="9"/>
            <color rgb="FF000000"/>
            <rFont val="Tahoma"/>
            <family val="2"/>
          </rPr>
          <t xml:space="preserve">Indique el tipo de indicador: 
</t>
        </r>
        <r>
          <rPr>
            <b/>
            <sz val="9"/>
            <color rgb="FF000000"/>
            <rFont val="Tahoma"/>
            <family val="2"/>
          </rPr>
          <t xml:space="preserve">- Eficancia 
</t>
        </r>
        <r>
          <rPr>
            <b/>
            <sz val="9"/>
            <color rgb="FF000000"/>
            <rFont val="Tahoma"/>
            <family val="2"/>
          </rPr>
          <t xml:space="preserve">- Eficiencia 
</t>
        </r>
        <r>
          <rPr>
            <b/>
            <sz val="9"/>
            <color rgb="FF000000"/>
            <rFont val="Tahoma"/>
            <family val="2"/>
          </rPr>
          <t xml:space="preserve">- Efectividad </t>
        </r>
      </text>
    </comment>
    <comment ref="A12" authorId="0" shapeId="0" xr:uid="{03A7A8BF-B32B-4DF7-8DF8-D10564E2B131}">
      <text>
        <r>
          <rPr>
            <b/>
            <sz val="9"/>
            <color rgb="FF000000"/>
            <rFont val="Tahoma"/>
            <family val="2"/>
          </rPr>
          <t>La frecuencia de medición es Trimestral, por lo tanto no se debe diligenciar este campo con otra información.</t>
        </r>
      </text>
    </comment>
    <comment ref="A13" authorId="0" shapeId="0" xr:uid="{03C83D29-4EDD-4137-93DE-CCE9B86FC841}">
      <text>
        <r>
          <rPr>
            <b/>
            <sz val="9"/>
            <color rgb="FF000000"/>
            <rFont val="Tahoma"/>
            <family val="2"/>
          </rPr>
          <t>Indique la herramienta o aplicativo donde reposa la información que da origen a la información que se reporta, y permite su verificación o validación detallada.</t>
        </r>
      </text>
    </comment>
    <comment ref="A14" authorId="0" shapeId="0" xr:uid="{ED535A03-B877-4C1A-A222-8B5360008100}">
      <text>
        <r>
          <rPr>
            <b/>
            <sz val="9"/>
            <color rgb="FF000000"/>
            <rFont val="Tahoma"/>
            <family val="2"/>
          </rPr>
          <t xml:space="preserve">Indique el nombre de la evidencia que se aportará durante el seguimiento. 
</t>
        </r>
        <r>
          <rPr>
            <b/>
            <sz val="9"/>
            <color rgb="FF000000"/>
            <rFont val="Tahoma"/>
            <family val="2"/>
          </rPr>
          <t xml:space="preserve">Ej. 
</t>
        </r>
        <r>
          <rPr>
            <b/>
            <sz val="9"/>
            <color rgb="FF000000"/>
            <rFont val="Tahoma"/>
            <family val="2"/>
          </rPr>
          <t xml:space="preserve">- Informe de XX
</t>
        </r>
        <r>
          <rPr>
            <b/>
            <sz val="9"/>
            <color rgb="FF000000"/>
            <rFont val="Tahoma"/>
            <family val="2"/>
          </rPr>
          <t xml:space="preserve">- Evidencia de reunión
</t>
        </r>
        <r>
          <rPr>
            <b/>
            <sz val="9"/>
            <color rgb="FF000000"/>
            <rFont val="Tahoma"/>
            <family val="2"/>
          </rPr>
          <t xml:space="preserve">- Reporte XXX
</t>
        </r>
        <r>
          <rPr>
            <b/>
            <sz val="9"/>
            <color rgb="FF000000"/>
            <rFont val="Tahoma"/>
            <family val="2"/>
          </rPr>
          <t xml:space="preserve">- Fotografías de XX
</t>
        </r>
        <r>
          <rPr>
            <b/>
            <sz val="9"/>
            <color rgb="FF000000"/>
            <rFont val="Tahoma"/>
            <family val="2"/>
          </rPr>
          <t xml:space="preserve">
</t>
        </r>
        <r>
          <rPr>
            <b/>
            <sz val="9"/>
            <color rgb="FF000000"/>
            <rFont val="Tahoma"/>
            <family val="2"/>
          </rPr>
          <t>NOTA:  NO incluya URL, link o enlaces a aplicativos.</t>
        </r>
      </text>
    </comment>
    <comment ref="A15" authorId="0" shapeId="0" xr:uid="{73A50084-C865-49B4-A90B-D0A98951966A}">
      <text>
        <r>
          <rPr>
            <b/>
            <sz val="9"/>
            <color rgb="FF000000"/>
            <rFont val="Tahoma"/>
            <family val="2"/>
          </rPr>
          <t xml:space="preserve">Indique el área responsable de cumplir o ejecutar la meta y por lo tanto, de reportar el indicador. Indique la sigla de la entidad (SDG, DADEP, IDPAC), seguida del nombre del área responsable separadas por un guión. No utilice siglas para las áreas.
</t>
        </r>
        <r>
          <rPr>
            <b/>
            <sz val="9"/>
            <color rgb="FF000000"/>
            <rFont val="Tahoma"/>
            <family val="2"/>
          </rPr>
          <t xml:space="preserve">
</t>
        </r>
        <r>
          <rPr>
            <b/>
            <sz val="9"/>
            <color rgb="FF000000"/>
            <rFont val="Tahoma"/>
            <family val="2"/>
          </rPr>
          <t>EJ. SDG - Subsecretaría de Gestión Local</t>
        </r>
      </text>
    </comment>
    <comment ref="A16" authorId="0" shapeId="0" xr:uid="{A805712A-8A9D-4B93-9050-3E1693C5255A}">
      <text>
        <r>
          <rPr>
            <b/>
            <sz val="9"/>
            <color rgb="FF000000"/>
            <rFont val="Tahoma"/>
            <family val="2"/>
          </rPr>
          <t xml:space="preserve">Valor inicial que se toma como referencia para comparar el avance de la meta estratégica y su indicador. Es imporante indicar la magnitud, unidad de medida y la vigencia en la cual se obtuvo, así como información relevante para su comparación.
</t>
        </r>
        <r>
          <rPr>
            <b/>
            <sz val="9"/>
            <color rgb="FF000000"/>
            <rFont val="Tahoma"/>
            <family val="2"/>
          </rPr>
          <t xml:space="preserve">
</t>
        </r>
        <r>
          <rPr>
            <b/>
            <sz val="9"/>
            <color rgb="FF000000"/>
            <rFont val="Tahoma"/>
            <family val="2"/>
          </rPr>
          <t>EJ. 1537 personas capacitadas en transparencia en la vigencia 2023.</t>
        </r>
      </text>
    </comment>
    <comment ref="A17" authorId="0" shapeId="0" xr:uid="{0D7EEC79-B2D8-4C00-9A8E-04C4AEA5F79D}">
      <text>
        <r>
          <rPr>
            <b/>
            <sz val="9"/>
            <color rgb="FF000000"/>
            <rFont val="Tahoma"/>
            <family val="2"/>
          </rPr>
          <t xml:space="preserve">De acuerdo con el comportamiento de la meta y la acumulación o no de los datos para el cuatrienio, seleccione una de las siguientes opciones (según corresponda): 
</t>
        </r>
        <r>
          <rPr>
            <b/>
            <sz val="9"/>
            <color rgb="FF000000"/>
            <rFont val="Tahoma"/>
            <family val="2"/>
          </rPr>
          <t xml:space="preserve">- Suma
</t>
        </r>
        <r>
          <rPr>
            <b/>
            <sz val="9"/>
            <color rgb="FF000000"/>
            <rFont val="Tahoma"/>
            <family val="2"/>
          </rPr>
          <t xml:space="preserve">- Creciente
</t>
        </r>
        <r>
          <rPr>
            <b/>
            <sz val="9"/>
            <color rgb="FF000000"/>
            <rFont val="Tahoma"/>
            <family val="2"/>
          </rPr>
          <t xml:space="preserve">- Decreciente
</t>
        </r>
        <r>
          <rPr>
            <b/>
            <sz val="9"/>
            <color rgb="FF000000"/>
            <rFont val="Tahoma"/>
            <family val="2"/>
          </rPr>
          <t>- Constante</t>
        </r>
      </text>
    </comment>
    <comment ref="A21" authorId="0" shapeId="0" xr:uid="{CA581B3F-4BF4-4945-ACE0-5D54E37DBD7A}">
      <text>
        <r>
          <rPr>
            <b/>
            <sz val="9"/>
            <color indexed="81"/>
            <rFont val="Tahoma"/>
            <family val="2"/>
          </rPr>
          <t>Indique la magnitud esperada para el año o vigencia.</t>
        </r>
      </text>
    </comment>
    <comment ref="A22" authorId="0" shapeId="0" xr:uid="{3A793D50-32B4-4678-A473-4CDD6BC39516}">
      <text>
        <r>
          <rPr>
            <b/>
            <sz val="9"/>
            <color indexed="81"/>
            <rFont val="Tahoma"/>
            <family val="2"/>
          </rPr>
          <t>Indique la magnitud alcanzada para el año o vigencia. El dato se acumula para la vigencia de acuerdo con el tipo de programación.</t>
        </r>
      </text>
    </comment>
    <comment ref="A23" authorId="0" shapeId="0" xr:uid="{ED50FBDE-4F4E-42BC-AF61-18A2BB5A3FC2}">
      <text>
        <r>
          <rPr>
            <b/>
            <sz val="9"/>
            <color indexed="81"/>
            <rFont val="Tahoma"/>
            <family val="2"/>
          </rPr>
          <t>Es el porcentaje obtenido como resultado de dividir lo ejecutado acumulado entre lo programado acumulado, de acuerdo con el tipo de programación del indicador.</t>
        </r>
      </text>
    </comment>
    <comment ref="A24" authorId="0" shapeId="0" xr:uid="{D1863A47-E49A-4F0A-B55D-5ACDD7859582}">
      <text>
        <r>
          <rPr>
            <b/>
            <sz val="9"/>
            <color indexed="81"/>
            <rFont val="Tahoma"/>
            <family val="2"/>
          </rPr>
          <t>Es el porcentaje de avance acumulado del indicador durante el cuatrienio, de acuerdo con el tipo de programación.</t>
        </r>
      </text>
    </comment>
    <comment ref="B27" authorId="0" shapeId="0" xr:uid="{EC44AFDE-6BFD-4595-9752-BF03BEB331B4}">
      <text>
        <r>
          <rPr>
            <b/>
            <sz val="9"/>
            <color indexed="81"/>
            <rFont val="Tahoma"/>
            <family val="2"/>
          </rPr>
          <t>Indique el año para el cual se está realizando lal medición del indicador</t>
        </r>
      </text>
    </comment>
    <comment ref="C27" authorId="1" shapeId="0" xr:uid="{232869EB-0DD1-4F5D-AB3B-5BEFE0E11EDA}">
      <text>
        <r>
          <rPr>
            <b/>
            <sz val="9"/>
            <color indexed="81"/>
            <rFont val="Tahoma"/>
            <family val="2"/>
          </rPr>
          <t>Corresponde al lapso de tiempo para la medición del indicador estratégico.
Ej. 
ENERO-MARZO
ABRIL-JUNIO
JULIO-SEPTIEMBRE
OCTUBRE-DICIEMBRE</t>
        </r>
      </text>
    </comment>
    <comment ref="D27" authorId="1" shapeId="0" xr:uid="{5AE3DD53-EB69-478E-A4FC-AD375F90E348}">
      <text>
        <r>
          <rPr>
            <b/>
            <sz val="9"/>
            <color rgb="FF000000"/>
            <rFont val="Tahoma"/>
            <family val="2"/>
          </rPr>
          <t xml:space="preserve">Es la cantidad o magnitud programada para el periodo de medición, de acuerdo con la unidad de medida. Ej. 40% (es decir, para el ejemplo, se espera que para el periodo el nivel de cobertura del programa de capacitación sea del 40%)
</t>
        </r>
        <r>
          <rPr>
            <b/>
            <sz val="9"/>
            <color rgb="FF000000"/>
            <rFont val="Tahoma"/>
            <family val="2"/>
          </rPr>
          <t xml:space="preserve">
</t>
        </r>
        <r>
          <rPr>
            <b/>
            <sz val="9"/>
            <color rgb="FF000000"/>
            <rFont val="Tahoma"/>
            <family val="2"/>
          </rPr>
          <t>Debe ser coherente con el tipo de programación y con la programación de la vigencia evaluada.</t>
        </r>
      </text>
    </comment>
    <comment ref="E27" authorId="1" shapeId="0" xr:uid="{3240A83C-27FE-4BA6-AC63-0CB7797296FE}">
      <text>
        <r>
          <rPr>
            <b/>
            <sz val="9"/>
            <color rgb="FF000000"/>
            <rFont val="Tahoma"/>
            <family val="2"/>
          </rPr>
          <t xml:space="preserve">Es la cantidad o magnitud alcanzada o lograda para el periodo de medición. 
</t>
        </r>
        <r>
          <rPr>
            <b/>
            <sz val="9"/>
            <color rgb="FF000000"/>
            <rFont val="Tahoma"/>
            <family val="2"/>
          </rPr>
          <t xml:space="preserve">
</t>
        </r>
        <r>
          <rPr>
            <b/>
            <sz val="9"/>
            <color rgb="FF000000"/>
            <rFont val="Tahoma"/>
            <family val="2"/>
          </rPr>
          <t xml:space="preserve">Ej. 30% (es decir, para el ejemplo, se logró  para el periodo el nivel de cobertura del programa de capacitación)
</t>
        </r>
        <r>
          <rPr>
            <b/>
            <sz val="9"/>
            <color rgb="FF000000"/>
            <rFont val="Tahoma"/>
            <family val="2"/>
          </rPr>
          <t xml:space="preserve">
</t>
        </r>
        <r>
          <rPr>
            <b/>
            <sz val="9"/>
            <color rgb="FF000000"/>
            <rFont val="Tahoma"/>
            <family val="2"/>
          </rPr>
          <t>Debe ser coherente con las evidencias que soportan el resultado y con las variables del indicador.</t>
        </r>
      </text>
    </comment>
    <comment ref="F27" authorId="1" shapeId="0" xr:uid="{CF55701F-9046-4DC1-9D73-41D806056240}">
      <text>
        <r>
          <rPr>
            <b/>
            <sz val="9"/>
            <color indexed="81"/>
            <rFont val="Tahoma"/>
            <family val="2"/>
          </rPr>
          <t xml:space="preserve">Es el resultado de dividir la magnitud ejecutada sobre la magnitud programada para el periodo de medición. Ej. 30%/40% dado como resultado de la medición:  75% </t>
        </r>
      </text>
    </comment>
    <comment ref="G27" authorId="2" shapeId="0" xr:uid="{B69C49D3-587E-4182-A437-73ECD738322B}">
      <text>
        <r>
          <rPr>
            <b/>
            <sz val="9"/>
            <color rgb="FF000000"/>
            <rFont val="Tahoma"/>
            <family val="2"/>
          </rPr>
          <t>Describa los resultados obtenidos del avance del indicador frente a lo programado. Si no se cumplió la meta del periodo, identifique la(s) causa(s) y las posibles soluciones. El análisis debe considerar además la descripción de las  variables del indicador.</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Usuario</author>
    <author>Camilo Bautista Beltran</author>
    <author>Yamile Espinosa Galindo</author>
  </authors>
  <commentList>
    <comment ref="A6" authorId="0" shapeId="0" xr:uid="{18A283C2-899E-41E3-AC2B-E1D018EC408D}">
      <text>
        <r>
          <rPr>
            <b/>
            <sz val="9"/>
            <color indexed="81"/>
            <rFont val="Tahoma"/>
            <family val="2"/>
          </rPr>
          <t>Transcriba el Objetivo Estratégico para el cual se formula la meta estratégica</t>
        </r>
      </text>
    </comment>
    <comment ref="A7" authorId="0" shapeId="0" xr:uid="{933D2E91-8D51-4071-A1F7-F20BA8968869}">
      <text>
        <r>
          <rPr>
            <b/>
            <sz val="9"/>
            <color indexed="81"/>
            <rFont val="Tahoma"/>
            <family val="2"/>
          </rPr>
          <t xml:space="preserve">Es el resultado concreto que se espera alcanzar en un periodo de tiempo, que aporta al cumplimiento del objetivo estratégico.
La meta estratégica se debe redactar iniciando con un verbo en infinitivo fuerte, seguido de una magnitud o cantidad, una unidad de medida que se encuentre en términos numéricos o porcentuales y finalmente el complemento, siguiendo esta estructura: 
Verbo fuerte + magnitud + unidad de medida + complemento
</t>
        </r>
      </text>
    </comment>
    <comment ref="C7" authorId="0" shapeId="0" xr:uid="{35D6F899-8908-4DCE-9DFC-DD8D41DDFF95}">
      <text>
        <r>
          <rPr>
            <b/>
            <sz val="9"/>
            <color indexed="81"/>
            <rFont val="Tahoma"/>
            <family val="2"/>
          </rPr>
          <t xml:space="preserve">Numeración consecutiva establecida por la Oficina de Planeacion SDG. </t>
        </r>
      </text>
    </comment>
    <comment ref="A8" authorId="0" shapeId="0" xr:uid="{4DA55B53-0AC8-4A32-B3EF-A99A4174A85F}">
      <text>
        <r>
          <rPr>
            <b/>
            <sz val="9"/>
            <color indexed="81"/>
            <rFont val="Tahoma"/>
            <family val="2"/>
          </rPr>
          <t>Indique un nombre corto que refleje lo que pretende medir. 
Ej. Porcentaje de presupuesto ejecutado en Innovación</t>
        </r>
      </text>
    </comment>
    <comment ref="A9" authorId="0" shapeId="0" xr:uid="{0FD48745-FF4D-4D04-BDAF-8B0694336AFC}">
      <text>
        <r>
          <rPr>
            <b/>
            <sz val="9"/>
            <color indexed="81"/>
            <rFont val="Tahoma"/>
            <family val="2"/>
          </rPr>
          <t>Indique la fórmula (relación entre variables) que permite medir el cumplimiento de la meta. Debe existir una coherencia lógica entre la magnitud y unidad de medida de la meta y las variables del indicador. 
Ej. ((Número de personas capacitadas en …. / Número de funcionarios ) * 100)</t>
        </r>
      </text>
    </comment>
    <comment ref="A10" authorId="0" shapeId="0" xr:uid="{81E1A38C-7771-4E21-8555-EEB815A9FA0C}">
      <text>
        <r>
          <rPr>
            <b/>
            <sz val="9"/>
            <color indexed="81"/>
            <rFont val="Tahoma"/>
            <family val="2"/>
          </rPr>
          <t>Escriba como se interpreta el resultado del indicador. Ej. 
- Porcentaje de ____
- Informes ______
- Intervenciones realizadas</t>
        </r>
      </text>
    </comment>
    <comment ref="A11" authorId="0" shapeId="0" xr:uid="{84B463F9-D1F7-4B61-8876-DEF68914B0CC}">
      <text>
        <r>
          <rPr>
            <b/>
            <sz val="9"/>
            <color indexed="81"/>
            <rFont val="Tahoma"/>
            <family val="2"/>
          </rPr>
          <t xml:space="preserve">Indique el tipo de indicador: 
- Eficancia 
- Eficiencia 
- Efectividad </t>
        </r>
      </text>
    </comment>
    <comment ref="A12" authorId="0" shapeId="0" xr:uid="{9C389C9F-6980-4CCC-B880-C10F67118145}">
      <text>
        <r>
          <rPr>
            <b/>
            <sz val="9"/>
            <color indexed="81"/>
            <rFont val="Tahoma"/>
            <family val="2"/>
          </rPr>
          <t>La frecuencia de medición es Trimestral, por lo tanto no se debe diligenciar este campo con otra información.</t>
        </r>
      </text>
    </comment>
    <comment ref="A13" authorId="0" shapeId="0" xr:uid="{6718F73B-E1C6-4800-AEEB-8945D41DDCE4}">
      <text>
        <r>
          <rPr>
            <b/>
            <sz val="9"/>
            <color indexed="81"/>
            <rFont val="Tahoma"/>
            <family val="2"/>
          </rPr>
          <t>Indique la herramienta o aplicativo donde reposa la información que da origen a la información que se reporta, y permite su verificación o validación detallada.</t>
        </r>
      </text>
    </comment>
    <comment ref="C13" authorId="0" shapeId="0" xr:uid="{9999A9E0-2597-49DF-A6E4-D8D49D246EA0}">
      <text>
        <r>
          <rPr>
            <b/>
            <sz val="9"/>
            <color indexed="81"/>
            <rFont val="Tahoma"/>
            <family val="2"/>
          </rPr>
          <t>Incluir la fuente de donde se obtiene la información para medir el indicador, no el responsable</t>
        </r>
      </text>
    </comment>
    <comment ref="A14" authorId="0" shapeId="0" xr:uid="{A69A6370-4C60-456C-9793-5E6BC0590AE9}">
      <text>
        <r>
          <rPr>
            <b/>
            <sz val="9"/>
            <color indexed="81"/>
            <rFont val="Tahoma"/>
            <family val="2"/>
          </rPr>
          <t>Indique el nombre de la evidencia que se aportará durante el seguimiento. 
Ej. 
- Informe de XX
- Evidencia de reunión
- Reporte XXX
- Fotografías de XX
NOTA:  NO incluya URL, link o enlaces a aplicativos.</t>
        </r>
      </text>
    </comment>
    <comment ref="A15" authorId="0" shapeId="0" xr:uid="{B5EA6F8F-DA82-405B-A944-CB3E4B22D469}">
      <text>
        <r>
          <rPr>
            <b/>
            <sz val="9"/>
            <color indexed="81"/>
            <rFont val="Tahoma"/>
            <family val="2"/>
          </rPr>
          <t>Indique el área responsable de cumplir o ejecutar la meta y por lo tanto, de reportar el indicador. Indique la sigla de la entidad (SDG, DADEP, IDPAC), seguida del nombre del área responsable separadas por un guión. No utilice siglas para las áreas.
EJ. SDG - Subsecretaría de Gestión Local</t>
        </r>
      </text>
    </comment>
    <comment ref="A16" authorId="0" shapeId="0" xr:uid="{AE5EC1E3-E02E-4383-8532-2893B872D241}">
      <text>
        <r>
          <rPr>
            <b/>
            <sz val="9"/>
            <color indexed="81"/>
            <rFont val="Tahoma"/>
            <family val="2"/>
          </rPr>
          <t>Valor inicial que se toma como referencia para comparar el avance de la meta estratégica y su indicador. Es imporante indicar la magnitud, unidad de medida y la vigencia en la cual se obtuvo, así como información relevante para su comparación.
EJ. 1537 personas capacitadas en transparencia en la vigencia 2023.</t>
        </r>
      </text>
    </comment>
    <comment ref="A17" authorId="0" shapeId="0" xr:uid="{B7FF11D1-DC7C-4A84-B08D-DA71170F6EE3}">
      <text>
        <r>
          <rPr>
            <b/>
            <sz val="9"/>
            <color indexed="81"/>
            <rFont val="Tahoma"/>
            <family val="2"/>
          </rPr>
          <t>De acuerdo con el comportamiento de la meta y la acumulación o no de los datos para el cuatrienio, seleccione una de las siguientes opciones (según corresponda): 
- Suma
- Creciente
- Decreciente
- Constante</t>
        </r>
      </text>
    </comment>
    <comment ref="A21" authorId="0" shapeId="0" xr:uid="{082EBB57-B85C-4DD9-980C-C560AEC3E38C}">
      <text>
        <r>
          <rPr>
            <b/>
            <sz val="9"/>
            <color indexed="81"/>
            <rFont val="Tahoma"/>
            <family val="2"/>
          </rPr>
          <t>Indique la magnitud esperada para el año o vigencia.</t>
        </r>
      </text>
    </comment>
    <comment ref="A22" authorId="0" shapeId="0" xr:uid="{FB355206-A4D2-49A8-AB0A-A1E8042FFF9F}">
      <text>
        <r>
          <rPr>
            <b/>
            <sz val="9"/>
            <color indexed="81"/>
            <rFont val="Tahoma"/>
            <family val="2"/>
          </rPr>
          <t>Indique la magnitud alcanzada para el año o vigencia. El dato se acumula para la vigencia de acuerdo con el tipo de programación.</t>
        </r>
      </text>
    </comment>
    <comment ref="A23" authorId="0" shapeId="0" xr:uid="{3B5892A4-A9DA-41C0-9AEA-3738091D67D5}">
      <text>
        <r>
          <rPr>
            <b/>
            <sz val="9"/>
            <color indexed="81"/>
            <rFont val="Tahoma"/>
            <family val="2"/>
          </rPr>
          <t>Es el porcentaje obtenido como resultado de dividir lo ejecutado acumulado entre lo programado acumulado, de acuerdo con el tipo de programación del indicador.</t>
        </r>
      </text>
    </comment>
    <comment ref="A24" authorId="0" shapeId="0" xr:uid="{04AED8D9-00F1-481C-ACD8-689410E634A2}">
      <text>
        <r>
          <rPr>
            <b/>
            <sz val="9"/>
            <color indexed="81"/>
            <rFont val="Tahoma"/>
            <family val="2"/>
          </rPr>
          <t>Es el porcentaje de avance acumulado del indicador durante el cuatrienio, de acuerdo con el tipo de programación.</t>
        </r>
      </text>
    </comment>
    <comment ref="B27" authorId="0" shapeId="0" xr:uid="{740D2515-FF0E-4F6C-9FB4-A3C993E041D0}">
      <text>
        <r>
          <rPr>
            <b/>
            <sz val="9"/>
            <color indexed="81"/>
            <rFont val="Tahoma"/>
            <family val="2"/>
          </rPr>
          <t>Indique el año para el cual se está realizando lal medición del indicador</t>
        </r>
      </text>
    </comment>
    <comment ref="C27" authorId="1" shapeId="0" xr:uid="{322EAE86-5607-4C65-B853-80D94D83AF12}">
      <text>
        <r>
          <rPr>
            <b/>
            <sz val="9"/>
            <color indexed="81"/>
            <rFont val="Tahoma"/>
            <family val="2"/>
          </rPr>
          <t>Corresponde al lapso de tiempo para la medición del indicador estratégico.
Ej. 
ENERO-MARZO
ABRIL-JUNIO
JULIO-SEPTIEMBRE
OCTUBRE-DICIEMBRE</t>
        </r>
      </text>
    </comment>
    <comment ref="D27" authorId="1" shapeId="0" xr:uid="{DF4733F5-97CF-4BB8-8E82-6D2CC163353B}">
      <text>
        <r>
          <rPr>
            <b/>
            <sz val="9"/>
            <color indexed="81"/>
            <rFont val="Tahoma"/>
            <family val="2"/>
          </rPr>
          <t>Es la cantidad o magnitud programada para el periodo de medición, de acuerdo con la unidad de medida. Ej. 40% (es decir, para el ejemplo, se espera que para el periodo el nivel de cobertura del programa de capacitación sea del 40%)
Debe ser coherente con el tipo de programación y con la programación de la vigencia evaluada.</t>
        </r>
      </text>
    </comment>
    <comment ref="E27" authorId="1" shapeId="0" xr:uid="{D35559A7-B757-431A-A6B6-5B67795A3B60}">
      <text>
        <r>
          <rPr>
            <b/>
            <sz val="9"/>
            <color indexed="81"/>
            <rFont val="Tahoma"/>
            <family val="2"/>
          </rPr>
          <t>Es la cantidad o magnitud alcanzada o lograda para el periodo de medición. 
Ej. 30% (es decir, para el ejemplo, se logró  para el periodo el nivel de cobertura del programa de capacitación)
Debe ser coherente con las evidencias que soportan el resultado y con las variables del indicador.</t>
        </r>
      </text>
    </comment>
    <comment ref="F27" authorId="1" shapeId="0" xr:uid="{347679BA-C2AA-4515-A467-24576990EBE6}">
      <text>
        <r>
          <rPr>
            <b/>
            <sz val="9"/>
            <color indexed="81"/>
            <rFont val="Tahoma"/>
            <family val="2"/>
          </rPr>
          <t xml:space="preserve">Es el resultado de dividir la magnitud ejecutada sobre la magnitud programada para el periodo de medición. Ej. 30%/40% dado como resultado de la medición:  75% </t>
        </r>
      </text>
    </comment>
    <comment ref="G27" authorId="2" shapeId="0" xr:uid="{69F16F92-DD05-49D4-9C58-0E2A12A1B611}">
      <text>
        <r>
          <rPr>
            <b/>
            <sz val="9"/>
            <color indexed="81"/>
            <rFont val="Tahoma"/>
            <family val="2"/>
          </rPr>
          <t>Describa los resultados obtenidos del avance del indicador frente a lo programado. Si no se cumplió la meta del periodo, identifique la(s) causa(s) y las posibles soluciones. El análisis debe considerar además la descripción de las  variables del indicador.</t>
        </r>
      </text>
    </comment>
  </commentList>
</comments>
</file>

<file path=xl/sharedStrings.xml><?xml version="1.0" encoding="utf-8"?>
<sst xmlns="http://schemas.openxmlformats.org/spreadsheetml/2006/main" count="1423" uniqueCount="449">
  <si>
    <t>PROGRAMACIÓN Y SEGUIMIENTO DEL PLAN ESTRATÉGICO SECTORIAL
Objetivos Estratégicos</t>
  </si>
  <si>
    <t>Código: PLE-PGS-F001
Versión: 03
Caso HOLA : 104664
Vigencia: 23 de diciembre de 2024</t>
  </si>
  <si>
    <t>No. OE</t>
  </si>
  <si>
    <t>OBJETIVO ESTRATÉGICO</t>
  </si>
  <si>
    <t>No. ME</t>
  </si>
  <si>
    <t>META ESTRATÉGICA</t>
  </si>
  <si>
    <t>PONDERACIÓN META ESTRATÉGICA</t>
  </si>
  <si>
    <t>% AVANCE ACUMULADO CUATRIENIO</t>
  </si>
  <si>
    <t>APORTE META ESTRATÉGICA</t>
  </si>
  <si>
    <t>AVANCE OBJETIVO ESTRATÉGICO</t>
  </si>
  <si>
    <t>2024
(jul-dic)</t>
  </si>
  <si>
    <t>2025
(ene-dic)</t>
  </si>
  <si>
    <t>2026
(ene-dic)</t>
  </si>
  <si>
    <t>2027
(ene-dic)</t>
  </si>
  <si>
    <t>2028
(ene-jun)</t>
  </si>
  <si>
    <t>Emprender acciones para el fortalecimiento institucional y normativo del Sector Gobierno, que faciliten la gobernabilidad local y la atención integral de las necesidades en materia de espacio público.</t>
  </si>
  <si>
    <t>Realizar un (1) documento técnico de rediseño institucional de la Defensoría del Espacio Público, de acuerdo con el estudio técnico que identifique y establezca las funciones y responsabilidades en materia de atención integral del espacio público, de las entidades y actores institucionales que intervienen en él.</t>
  </si>
  <si>
    <t>N/A</t>
  </si>
  <si>
    <t>Reglamentar y desarrollar siete (7) Comités de Gobernanza y Gestión del Espacio Público como instancia de coordinación ejecutiva de las entidades distritales, entorno a proyectos concretos y micro focalizados, y la resolución de las problemáticas asociadas a la construcción, recuperación, mantenimiento, embellecimiento y control del espacio público de Bogotá D.C., ejerciendo su Secretaría Técnica</t>
  </si>
  <si>
    <t>Implementar el 100% del Modelo de Gestión local que defina los parámetros y mecanismos de incidencia de la administración central en lo local</t>
  </si>
  <si>
    <t xml:space="preserve">Aumentar la participación ciudadana en los asuntos públicos del Sector Gobierno, con el fin de construir lazos de confianza y autodeterminación. </t>
  </si>
  <si>
    <t>Aplicar el modelo de fortalecimiento a 2000 organizaciones sociales comunales, medios comunitarios y de propiedad horizontal, para robustecer el tejido social barrial y local.</t>
  </si>
  <si>
    <t>Aumentar las competencias ciudadanas de 120.000 personas cualificando y dando sentido de bogotaneidad para la participación incidente y la gestión en asuntos públicos a nivel barrial y local</t>
  </si>
  <si>
    <t>Implementar cuatro (4) procesos de Presupuestos Participativos en las 20 Alcaldías Locales, a través del desarrollo de las Etapas dispuestas en el Acuerdo Distrital 878 de 2023 y el Decreto 495 de 2023</t>
  </si>
  <si>
    <t xml:space="preserve">Desarrollar treinta (30) asistencias técnicas a Alcaldías Locales y Consejos de Juventud, durante el cuatrienio (2024-mayo 2028), con el fin de garantizar el funcionamiento de los Consejos de Juventud. </t>
  </si>
  <si>
    <t>Producir información sobre participación incidente, políticas públicas y relaciones políticas, que fomente la transparencia, la democracia, la generción de una visión compartida de Ciudad y la toma de decisiones basada en evidencia.</t>
  </si>
  <si>
    <t>Realizar treinta y cinco (35) acciones de producción de información que permitan la comprensión de las dinámicas y tendencias de los asuntos públicos y faciliten una participación incidente basada en evidencia.</t>
  </si>
  <si>
    <t>Implementar el 100% de una (1) estrategia para centralizar y realizar de manera oportuna el seguimiento interinstitucional de las políticas públicas del Sector Gobierno, que permita la actualización y visualización en tiempo real del estado de avance.</t>
  </si>
  <si>
    <t xml:space="preserve">Elaborar diez (10) documentos de investigación y/o artículos sobre la situación política de la ciudad que sirvan como insumo para la toma de decisiones. </t>
  </si>
  <si>
    <t>Promover una cultura de paz en el territorio basada en los derechos humanos,  que fomente espacios de diálogo así como la transversalización del enfoque diferencial étnico-racial</t>
  </si>
  <si>
    <t>Atender el 100% de los espacios de diálogo que se generen en el marco de la implementación de los programas de Convivencia y Diálogo Social, que le apuesten al fomento de una cultura de paz y a la generación de espacios de participación y transformación de situaciones que afecten la convivencia en el Distrito Capital.</t>
  </si>
  <si>
    <t>Desarrollar tres (3) estrategias de transversalización del enfoque diferencial étnico a nivel sectorial y local que permita garantizar los derechos de los Pueblos Indígenas, Pueblo Rrom, Comunidades Negras, Afrocolombianas, Raizales y Palenqueras de Bogotá, generando relaciones de confianza y respeto por la diferencia.</t>
  </si>
  <si>
    <t>Desarrollar capacidades técnicas y tecnológicas en el Sector Gobierno para fortalecer el conocimiento, las capacidades institucionales y la articulacion interinstitucional hacia la mejora en la prestación de los servicios, la atención oportuna de las peticiones ciudadanas y  la prestación de servicios digitales básicos, que progresivamente permitan avanzar en la estrategia de gobierno abierto, la estructura de datos y la generación de confianza ciudadana.</t>
  </si>
  <si>
    <t>Realizar el 100% del acompañamiento técnico y metodológico a las entidades del Sector Gobierno para la implementación de los servicios digitales básicos de interoperabilidad, carpeta ciudadana y autenticación digital, mediante mesas de trabajo y de acuerdo con los compromisos de las entidades.</t>
  </si>
  <si>
    <t xml:space="preserve"> Implementar un (1) servicio web de intercambio de información (interoperabilidad) a través de la plataforma X Road con la Superintendencia de Notariado y Registro - SNR</t>
  </si>
  <si>
    <t>Ejecutar cuatro (4) jornadas de socialización, difusión y apropiación de competencias de las entidades que conforman el Sector Gobierno.</t>
  </si>
  <si>
    <t>Realizar dieciséis (16) seguimientos trimestrales para la revisión y discusión de indicadores cuantitativos y cualitativos de respuesta oportuna de peticiones ciudadanas por parte de las entidades que integran el Sector Gobierno.</t>
  </si>
  <si>
    <t>PROGRAMACIÓN Y SEGUIMIENTO DEL PLAN ESTRATÉGICO SECTORIAL
Metas e Indicadores</t>
  </si>
  <si>
    <t>OBJETIVO ESTRATÉGICO:</t>
  </si>
  <si>
    <t>Emprender acciones para el fortalecimiento institucional y normativo del Sector Gobierno, que faciliten la gobernabilidad local y la atención integral de las necesidades en materia de espacio público</t>
  </si>
  <si>
    <t>META ESTRATÉGICA:</t>
  </si>
  <si>
    <t>No. 01</t>
  </si>
  <si>
    <t>NOMBRE DEL INDICADOR:</t>
  </si>
  <si>
    <t>Documento técnico de rediseño institucional del Departamento Administrativo de la Defensoría del Espacio Público realizado</t>
  </si>
  <si>
    <t>FÓRMULA DEL INDICADOR:</t>
  </si>
  <si>
    <t>Número de documentos técnicos de rediseño institucional de la Defensoría del Espacio Público realizado</t>
  </si>
  <si>
    <t>UNIDAD DE MEDIDA</t>
  </si>
  <si>
    <t>Documento técnico</t>
  </si>
  <si>
    <t>TIPO DE INDICADOR</t>
  </si>
  <si>
    <t>Eficacia</t>
  </si>
  <si>
    <t>FRECUENCIA DE LA MEDICIÓN</t>
  </si>
  <si>
    <t>Trimestral</t>
  </si>
  <si>
    <t>FUENTE DE INFORMACIÓN</t>
  </si>
  <si>
    <t>Documentos soporte del documento técnico</t>
  </si>
  <si>
    <t>EVIDENCIA ESPERADA</t>
  </si>
  <si>
    <t>Documento técnico de rediseño institucional de la Defensoría del Espacio Público</t>
  </si>
  <si>
    <t>RESPONSABLE DEL INDICADOR:</t>
  </si>
  <si>
    <t>DADEP - Oficina Asesora de Planeación</t>
  </si>
  <si>
    <t>LÍNEA BÁSE:</t>
  </si>
  <si>
    <t>Cero (0) documentos técnicos</t>
  </si>
  <si>
    <t>.</t>
  </si>
  <si>
    <t>TIPO DE PROGRAMACIÓN</t>
  </si>
  <si>
    <t>Suma</t>
  </si>
  <si>
    <t>PROGRAMACIÓN Y SEGUIMIENTO DEL INDICADOR</t>
  </si>
  <si>
    <t>AÑO 2024</t>
  </si>
  <si>
    <t>AÑO 2025</t>
  </si>
  <si>
    <t>AÑO 2026</t>
  </si>
  <si>
    <t>AÑO 2027</t>
  </si>
  <si>
    <t>AÑO 2028 (MAYO)</t>
  </si>
  <si>
    <t>TOTAL CUATRIENIO</t>
  </si>
  <si>
    <t>PROGRAMADO</t>
  </si>
  <si>
    <t>EJECUTADO</t>
  </si>
  <si>
    <t>% AVANCE VIGENCIA</t>
  </si>
  <si>
    <t>MEDICIÓN DEL INDICADOR</t>
  </si>
  <si>
    <t xml:space="preserve">No. </t>
  </si>
  <si>
    <t>AÑO</t>
  </si>
  <si>
    <t>PERIODO</t>
  </si>
  <si>
    <t>MAGNITUD PROGRAMADA PERIODO</t>
  </si>
  <si>
    <t>MAGNITUD EJECUTADA PERIODO</t>
  </si>
  <si>
    <t>RESULTADO DEL INDICADOR</t>
  </si>
  <si>
    <t>ANÁLISIS DEL INDICADOR</t>
  </si>
  <si>
    <t>Julio - Septiembre</t>
  </si>
  <si>
    <t>Meta no programada para el periodo. 
Durante el 2do semestre de 2024, se identificó que para adelantar un rediseño institucional de la Defensoría se hacía necesario contribuir en la elaboración de un estudio técnico de las competencias de las entidades distritales dentro de la administración, uso y disfrute del Espacio Público, el cual adelantará la Secretaría General de la Alcaldía</t>
  </si>
  <si>
    <t>Octubre - Diciembre</t>
  </si>
  <si>
    <t>Enero - Marzo</t>
  </si>
  <si>
    <t>Meta no programada para el periodo. 
Durante el 1er trimestre del año 2025, desde el Observatorio de la Defensoría se está realizando la actualización del diagnósitco del espacio público en el Distrito Capital, el cual debe remitirse a la Secretaría General de la Alcaldía en el segundo trimestre de la vigencia, ya que es un insumo fundamental dentro del estudio de reestructuración de las competencias de las entidades distritales en lo referente a la administración y cuidado del espacio público, que se está adelantando desde dicha entidad. Por supuesto ese estudio incluye de manera trascendental, las necesidades de la Defensoría en lo que corresponde a su estructura y sus funciones.</t>
  </si>
  <si>
    <t>Abril - Junio</t>
  </si>
  <si>
    <t xml:space="preserve">El Subcomité Técnico del Comité Estratégico de Gobernanza y Gestión del Espacio Público, adelantó un ejercicio sistemático de recopilación y análisis de información sobre las competencias, funciones y cargas institucionales relacionadas con la gestión del espacio público en el Distrito Capital. Para tal fin, se llevaron a cabo mesas de trabajo con los sectores. Como resultado de este proceso, se cuenta actualmente con un consolidado de funciones y actividades institucionales que permitirá avanzar en el análisis de cargas operativas y responsabilidades sectoriales.
Ejercicio que contribuyó como insumo para el desarrollo del estudio técnico que se está realizando de manera interna, que incluye: el marco legal, un diagnóstico general de la situación actual del espacio público, el análisis funcional por entidades distritales, modelos comparados y una propuesta de hoja de ruta para dar cumplimiento a lo establecido en el plan de desarrollo. Este documento fue entregado a la Secretaría Distrital de Gobierno quien a su lo presentó al Concejo de Bogotá y esta pendiente de aprobación por parte de esta instancia. </t>
  </si>
  <si>
    <t>El 22 de septiembre se realizó reunión con la SecretarÍa de Gobierno con el equipo de la Dirección Distrital de Desarrollo Institucional que se encuentran realizando diagnostico del IDU y DADEP, por parte del DADEP se hace la presentación de las foratalezas, debilidades que se presentan en el desarrollo de sus actividades sobre el Espacio Público.</t>
  </si>
  <si>
    <t>No. 02</t>
  </si>
  <si>
    <t>Comité de Gobernanza y Gestión del Espacio Público reglamentado y con seguimiento</t>
  </si>
  <si>
    <t>Acto administrativo soporte y actas de los Comités realizados</t>
  </si>
  <si>
    <t>Norma mediante la cual se reglamenta el Comité de Gobernanza y Gestión del Espacio Público como instancia de coordinación ejecutiva y actas de su desarrollo con el seguimiento a sus competencias</t>
  </si>
  <si>
    <t>DADEP - Dirección y Oficina Asesora de Planeación</t>
  </si>
  <si>
    <t>Cero (0)</t>
  </si>
  <si>
    <t xml:space="preserve">Meta no programada para el periodo. </t>
  </si>
  <si>
    <t>El 28 de octubre de 2024, se expide el Decreto 375 por parte de la Alcadía Mayor, por medio del cual se reglamenta el Comité Estratégico de Gobernanza y Gestión del Espacio Público y se dictan otras disposiciones.
El 4 de diciembre de 2024, se realiza el 1er Comité Estratégico de Gobernanza y Gestión del Espacio Público.</t>
  </si>
  <si>
    <t>El 17 de febrero de 2025, se realiza el segundo Comité Estratégico de Gobernanza y Gestión del Espacio Público en el cual se adopta su reglamento interno, cuya acta se cuentra en elaboración por parte de la Secretaría Técnica (IPES)</t>
  </si>
  <si>
    <t xml:space="preserve">Durante el segundo trimestre de la vigencia 2025, se desarrollaron las siguientes sesiones del Comité Estratégico de Gobernanza y Gestión del Espacio Público:
*Mayo 19 de 2025, se realizó la contextualización a las demás entidades sobre los avances del documento en construcción sobre el fortalecimiento institucional. 
*Mayo 23 de 2025, se realizó la presentación Secretaría Distrital de Planeación sobre el documento Evaluación institucional y de operaciones al proceso de priorización, recuperación y sostenimiento del espacio público en el Distrito Capital. 
*Junio 09 de 2025,  se realizó la presentación del documento de fortalecimiento institucional por parte del DADEP a las demás entidades, como también la presentación de diapositivas sobre el documento. 
*Junio 12 de 2025, se realizó la votación asincrónica del documento de fortalecimiento institucional.
 Nota: Las actas se encuentran en proceso de elaboración y revisión por parte del Instituto para la Economía Social (IPES) quien tiene la secretaría técnica del Comité. </t>
  </si>
  <si>
    <t>Durante el tercer trimestre de la vigencia 2025, se desarrollaron las siguientes sesiones del Comité Estratégico de Gobernanza y Gestión del Espacio Público:
* Septiembre 22 de 2025,  Se da inició inició la ronda de presentaciones, mencionando el número de sesiones que han tenido en el año en sesiones extraordinarias, ordinarias y las UTA, también el número de protocolos aprobados. Posteriormente, el Comité Distrital de Espacio Público en su presentación llevó una discusión sobre el conflicto que existe en la aprobación de mobiliario urbano en proyectos especiales y la dificultad de este comité para aprobarlo. Finalmente, el Comité para la Práctica Responsable del Grafiti expuso las acciones que ha realizado como el lanzamiento del museo virtual, la Beca CDAU – DFBL, mesas intersectoriales; se mencionó el propósito de convocar a las diferentes instancias relacionadas con el espacio público como lo son la Comisión Intersectorial del Espacio Público, el Comité Distrital de Espacio Público y el Comité para la Práctica Responsable del Grafiti, para generar una articulación entre las instancias y estar al tanto de las acciones realizadas. 
Se socializaron los avances del proyecto de reajuste institucional.</t>
  </si>
  <si>
    <t>No.  03</t>
  </si>
  <si>
    <t>Implementar el 100% del Modelo de Gestión Local que defina los parámetros y mecanismos de incidencia de la administración central en lo local</t>
  </si>
  <si>
    <t xml:space="preserve">Modelo de acompañamiento y seguimiento de la Unidad de Gestión y Acción del Gabinete Local implementado </t>
  </si>
  <si>
    <t>(Número de acciones realizadas anualmente en el acompañamiento y seguimiento de la Unidad de Gestión y Acción del Gabinete Local / Número de acciones programadas anualmente en el acompañamiento y seguimiento de la Unidad de Gestión y Acción del Gabinete Local)</t>
  </si>
  <si>
    <t>Eficiencia</t>
  </si>
  <si>
    <t>Actas, soportes y/o informes de la Unidad de Gestión y Acción del Gabinete Local</t>
  </si>
  <si>
    <t>Informe trimestral de acompañamiento y seguimiento de la Unidad de Gestión y Acción del Gabinete Local</t>
  </si>
  <si>
    <t>Secretaría Distrital de Gobierno - Subsecretaría de Gestión Local</t>
  </si>
  <si>
    <t>Meta no programada para el periodo.</t>
  </si>
  <si>
    <t>En el primer trimestre de este año, se adelantaron las gestiones pertinentes para la proyección, discusión y aprobación del reglamento interno del Gabinete Local. Como resultado de lo anterior, se cumple con la programación establecida según documento formal presentado.</t>
  </si>
  <si>
    <t>Durante el segundo trimestre se elaboró el Informe ejecutivo de reporte de gestión frente a solicitudes de las alcaldías locales a entidades del distrito y de mesas interinstitucionales de trabajo para mejorar la gestión local.</t>
  </si>
  <si>
    <t xml:space="preserve">Para el III trimestre se presenta informe de las acciones adelantadas por el Gabinete Local para el fortalecimiento de la gobernanza territorial en Bogotá a través de sesiones, seguimiento de solicitudes y compromisos para mejorar la gestión local.				</t>
  </si>
  <si>
    <t>No. 04</t>
  </si>
  <si>
    <t>Número de organizaciones sociales comunales, medios comunitarios y de propiedad horizontal fortalecidas</t>
  </si>
  <si>
    <t xml:space="preserve">Número de organizaciones sociales comunales, medios comunitarios, de propiedad horizontal fortalecidas </t>
  </si>
  <si>
    <t xml:space="preserve">Organizaciones sociales comunales, medios comunitarios, de propiedad horizontal fortalecidas </t>
  </si>
  <si>
    <t>SIG Participo - Índice de fortalecimiento organizativo</t>
  </si>
  <si>
    <t>Documento de análisis de la aplicación del modelo de fortalecimiento</t>
  </si>
  <si>
    <t>IDPAC - Oficina Asesora de Planeación</t>
  </si>
  <si>
    <t xml:space="preserve">Se aplicó e inició el modelo de fortalecimiento a 10 organizaciones sociales. </t>
  </si>
  <si>
    <t>Se aplicó el modelo de fortalecimiento a 32 organizaciones sociales, 55 medios comunitarios y 103 organizaciones comunales, dando cumplimiento a la meta establecida durante el periodo. Parte de estas organizaciones sociales y medios comunitarios fortalecidos lograron participar en las etapas de Caracterización, Plan de Fortalecimiento, Asistencia Técnica, Formación y entrega de Incentivos. Dada la optimización del recurso y al modelo establecido de la ruta de fortalecimiento, se logró impactar un total de 200 organizaciones para la vigencia 2024.</t>
  </si>
  <si>
    <t>NA</t>
  </si>
  <si>
    <t>Se realizaron acciones orientadas a la modificación de la Resolución 210 de 2021 del Modelo de Fortalecimiento para las Organizaciones Sociales, Comunales, de Medios Comunitarios y Alternativos, Organizaciones de Propiedad Horizontal e Instancias de Participación del Distrito Capital. Para el caso de los avances de la ruta de fortalecimiento, se socializó la ruta de fortalecimiento con las organizaciones comunales y se dio inicio al proceso con 9 de estas organizaciones.</t>
  </si>
  <si>
    <t>Durante el periodo del presente reporte se vincularon  99 Organizaciones Sociales, Comunales, de Medios Comunitarios y Alternativos  a la ruta del modelo de fortalecimiento; a continuación se relaciona el avance: 46 Organizaciones Sociales con caracterizaciones, 6 Medios Comunitarios con Caracterizaciones y 47  Organizaciones Comunales con caracterizaciones, planes de fortalecimiento, asistencias técnicas y formaciones.</t>
  </si>
  <si>
    <r>
      <t xml:space="preserve">Durante el periodo correspondiente a este reporte se evidenció un avance significativo en la Ruta de Fortalecimiento, conforme se detalla a continuación:
Entre los meses de julio y septiembre, se han caracterizado 173 organizaciones y medios, de los cuales 128 avanzaron en la elaboración de su Plan de Fortalecimiento, 84 recibieron asistencias técnicas y 31 participaron en procesos de formación.
En cuanto al nivel de avance en la Ruta de Fortalecimiento:
33 organizaciones alcanzan un 95% de avance,
78 organizaciones presentan un 70%,
39 organizaciones registran un 50%, y
87 organizaciones cuentan con un 30% de avance.
</t>
    </r>
    <r>
      <rPr>
        <b/>
        <i/>
        <sz val="11"/>
        <color theme="1"/>
        <rFont val="Aptos Display"/>
        <family val="2"/>
        <scheme val="major"/>
      </rPr>
      <t xml:space="preserve">Nota OAP: </t>
    </r>
    <r>
      <rPr>
        <i/>
        <sz val="11"/>
        <color theme="1"/>
        <rFont val="Aptos Display"/>
        <family val="2"/>
        <scheme val="major"/>
      </rPr>
      <t>De acuerdo con lo indicado vía correo electrónico y según el archivo aportado como evidencia, el IDPAC informa que el número de organizaciones fortalecidas en el tercer trimestre del presente año es de 95.</t>
    </r>
  </si>
  <si>
    <t>No. 05</t>
  </si>
  <si>
    <t>Número de personas formadas en competencias ciudadanas para la participación incidente y la gestión en asuntos públicos a nivel barrial y local</t>
  </si>
  <si>
    <t>Número de Personas formadas en competencias ciudadanas para la participación incidente y la gestión en asuntos públicos a nivel barrial y local</t>
  </si>
  <si>
    <t>Plataforma Moodle</t>
  </si>
  <si>
    <t>Informe de la Escuela de Participación</t>
  </si>
  <si>
    <t xml:space="preserve">Suma </t>
  </si>
  <si>
    <t>Se implementaron 21 procesos de formación alcanzando un total de 4.892 personas formadas con enfoques de cultura ciudadana, democrática y de paz, el 69% corresponde a mujeres y el 31% a hombres. Se destacan los cursos como "Reto democrático introducción a los derechos humanos", "Reto democrático empoderamiento y participación de las mujeres II" y "Reto democrático prevención del consumo de SPA"</t>
  </si>
  <si>
    <t>Para el cuarto trimestre de 2025 se alcanzó un total de un total de 15.110 personas formadas con enfoques de cultura ciudadana, democrática y de paz. Dada la optimización del recurso y la aceptación de la ciudadanía con la oferta institucional, se logró impactar un total de 20.002 personas para la vigencia 2024.</t>
  </si>
  <si>
    <t xml:space="preserve">En el primer trimestre del año 2025, se formaron 9.539 ciudadanos a través de los procesos liderados por la Gerencia Escuela, fortaleciendo sus capacidades democráticas para incidir en la construcción de una cultura democrática, participativa y de paz. </t>
  </si>
  <si>
    <t xml:space="preserve">En el segundo trimestre del año 2025, se formaron 1.081 ciudadanos a través de los procesos liderados por la Gerencia Escuela, fortaleciendo sus capacidades democráticas para incidir en la construcción de una cultura democrática, participativa y de paz. </t>
  </si>
  <si>
    <r>
      <t xml:space="preserve">En el tercer trimestre del año 2025, se formaron 16.820 ciudadanos a través de los procesos liderados por la Gerencia Escuela, fortaleciendo sus capacidades democráticas para incidir en la construcción de una cultura democrática, participativa y de paz. 
</t>
    </r>
    <r>
      <rPr>
        <b/>
        <i/>
        <sz val="11"/>
        <color theme="1"/>
        <rFont val="Aptos Display"/>
        <family val="2"/>
        <scheme val="major"/>
      </rPr>
      <t>Nota OAP:</t>
    </r>
    <r>
      <rPr>
        <i/>
        <sz val="11"/>
        <color theme="1"/>
        <rFont val="Aptos Display"/>
        <family val="2"/>
        <scheme val="major"/>
      </rPr>
      <t xml:space="preserve"> De acuerdo con lo indicado vía correo electrónico y según el archivo aportado como evidencia, el IDPAC informó que el total actualizado asciende a 16.820 personas formadas.</t>
    </r>
  </si>
  <si>
    <t>No.  06</t>
  </si>
  <si>
    <t>Número de Proceso de Presupuestos Participativos implementado en las 20 Alcaldías Locales, de acuerdo con las etapas dispuestas</t>
  </si>
  <si>
    <t>(No. Etapas del proceso desarrolladas / No. Etapas establecidas a ser desarrolladas anualmente del proceso de Presupuestos Participativos)</t>
  </si>
  <si>
    <t>Proceso de  Presupuestos Participativos implementado</t>
  </si>
  <si>
    <t>Proyecto de inversión 8004</t>
  </si>
  <si>
    <t xml:space="preserve">Informe de resultados del proceso de Presupuesto Participativos, que incluya las lecciones aprendidas del proceso. </t>
  </si>
  <si>
    <t>SDG - Despacho</t>
  </si>
  <si>
    <t>Un (1) proceso de implementación Presupuestos Participativos, Gobierno Abierto Bogotá, 2023</t>
  </si>
  <si>
    <t xml:space="preserve">Durante el III trimestre de 2024, se logró la consolidación de la "RUTA METODOLÓGICA PARA LA DISTRIBUCIÓN PORCENTUAL DE LOS RECURSOS DE INVERSIÓN DEL COMPONENTE DE PRESUPUESTOS PARTICIPATIVOS EN LOS PLANES DE DESARROLLO LOCALES 2025-2028", en el marco del proceso participativo para  la efectiva de la distribución porcentual de los conceptos de gasto en los Presupuestos Participativos de las 20 Alcaldías Locales, a través de la Circular Conjunta 015 de 2024, dando cumplimiento a las disposiciones del Decreto Distrital 495 de 2023. Esta implementación se realiza a través de la estrategia Bogotá Distribuye lo Local, la cual es un ejercicio de planeación participativa que da la guía para la asignación de los recursos a los Conceptos de Gasto de los Fondos de Desarrollo Local, en el marco de la estructuración de los Planes de Desarrollo Locales. Este ejercicio participativo logró la movilización de más de 105 mil ciudadanos de la capital. </t>
  </si>
  <si>
    <t>Durante el IV trimestre de 2024, se construyó, publicó e implementó la Ruta Metodológica para la implementación de los Presupuestos Participativos en la vigencia 2024, a partir de la Circular Conjunta 022 de 2024, que reglamenta la implementación del proceso en la vigencia 2024, desde la Secretaría Distrital de Gobierno, como parte de la Coordinación General de los Presupuestos Participativos en disposición del Acuerdo Distrital 878 de 2023, así como el Decreto Distrital 495 de 2023. 
A partir de la implementación de la estrategia Proyecta Local - Presupuestos Participativos se logró la participación de más de 195 mil ciudadanos y ciudadanas que participaron en las diferentes Etapas del proceso. Finalmente, como resultado de la implementación del mismo, se da cierre a Proyecta Local - Presupuestos Participativos, mediante la consolidación de los resultados y la suscripción de las 20 Actas de Acuerdo participativo, como los documentos de carácter vinculante para la incorporación de las iniciativas en la ejecución de recursos en los 20 Fondos de Desarrollo Locales a través de los Proyectos de Inversión.</t>
  </si>
  <si>
    <t xml:space="preserve">En el periodo reportado se inició el proceso de implementación de Proyecta Local - Presupuestos Participativos, establecido en la Directiva Conjunta 001 de 2025, en las veinte (20) alcaldías locales del distrito. Este documento reglamenta lo instaurado en  el Acuerdo Distrital 878 de 2023 y el Decreto 495 de 2023.
A la fecha de este reporte, se han ejecutado tres (3) de las cinco (5) etapas del proceso con el total cumplimiento de lo instaurado para su ejecución: i) Alistamiento, ii) Registro de propuestas y iii) Revisión técnica de propuestas. En los meses faltantes del año se materializaránlas etapas de: i) Priorización ciudadana y ii) Consolidación y resultados. </t>
  </si>
  <si>
    <t>No. 07</t>
  </si>
  <si>
    <t>Número de asistencias técnicas a Alcaldías Locales y Consejos de Juventud desarrolladas para garantizar su funcionamiento</t>
  </si>
  <si>
    <t xml:space="preserve">Número de asistencias técnicas a Alcaldías Locales y Consejos de Juventud desarrolladas </t>
  </si>
  <si>
    <t xml:space="preserve">Asistencias técnicas a Alcaldías Locales y Consejos de Juventud desarrolladas </t>
  </si>
  <si>
    <t>Proyecto inversión 8004</t>
  </si>
  <si>
    <t>Actas de asistencia técnica brindadas a Alcaldías Locales y Consejos de Juventud</t>
  </si>
  <si>
    <t>Durante el III trimestre de 2024, se llevaron a cabo varias asistencias técnicas a Alcaldías Locales y Consejos de Juventud  para garantizar su funcionamiento; entre las actividades realizadas para el mes de julio 2024 se realizó la radicación del proyecto de resolución para designar el Nuevo Consejo Distrital de Juventud 2024 y se promovió un intercambio de experiencias interregionales entre jóvenes consejeros de Bogotá y jóvenes de consejos y plataformas de juventud de Antioquia. En el mes de agosto, se realizó la mesa de concertación en la localidad de Tunjuelito para fortalecer los procesos juveniles y suplir vacancias, así mismo se llevó a cabo la sesión mensual con los referentes locales de las alcaldías para dar seguimiento a los temas de juventud. En el mes de septiembre, se llevó a cabo la firma de la Resolución 013 de 2024, la cual conforma el nuevo Consejo Distrital de Juventud y su posesión el 11 de septiembre, consolidando el empoderamiento juvenil y promoviendo espacios de participación en la toma de decisiones. Adicionalmente, se realizó asistencia técnica a las Alcaldías Locales, con reuniones de seguimiento que permitieron revisar compromisos y vacancias en las localidades de Teusaquillo, Fontibón, Santa Fe, San Cristóbal, Ciudad Bolívar, Usaquén, Chapinero, Suba, Tunjuelito, Rafael Uribe Uribe y Barrios Unidos, asegurando la implementación efectiva de políticas públicas juveniles.</t>
  </si>
  <si>
    <t>Durante el IV trimestre de 2024, se avanzó en la asistencia técnica  a Alcaldías Locales y Consejos de Juventud, con el propósito de garantizar el funcionamiento de los Consejos de Juventud;  para el mes de octubre se llevó a cabo el cierre de la Semana Local de Juventud en Rafael Uribe Uribe, y se realizaron reuniones con los consejos locales de Juventud de Usaquén, Engativá, Fontibón y Usme, fortaleciendo estos espacios de participación juvenil; así mismo se acompañó la sesión del Consejo Distrital de Juventud donde se eligió el delegado al Consejo Nacional de Juventud. En el mes de noviembre, se brindó asistencia técnica a las Alcaldías locales, destacando la capacitación sobre el estatuto de ciudadanía juvenil y la organización de sesiones de interlocución y seguimiento en localidades como Barrios Unidos, Usaquén y Kennedy. En el mes de diciembre, se realizaron reuniones de organización para la asamblea local de juventud en Usaquén y una salida ecológica a la localidad de Sumapaz, consolidando los esfuerzos por fortalecer la participación juvenil a nivel local y distrital.</t>
  </si>
  <si>
    <t xml:space="preserve">Durante el primer trimestre de la vigencia 2025, se realizó asistencia técnica  a Alcaldías Locales y Consejos de Juventud, con el propósito de garantizar el funcionamiento de los Consejos de Juventud. En el mes enero, se realizó una sesión con los referentes de juventud de las localidades para fomentar el trabajo en equipo y la importancia de los procesos que tendrán prioridad esta vigencia, como lo son las elecciones y pedagogía de los Consejos de Juventud; así mismo, se acompañó la Primera Sesión Ordinaria del Consejo Distrital de Juventud. En el mes de febrero, se socializó la estrategia Soy joven, soy Bogotá con los alcaldes locales y se presentó un borrador de recomendaciones para el proceso electoral de los Consejos de Juventud; se discutieron temas de seguridad y participación en una mesa de trabajo entre el Subsistema Distrital de juventud y la Secretaria Distrital de Gobierno. En el mes de marzo, se desarrollaron reuniones de articulación con la Alcaldía Local de Kennedy y la Secretaría de Integración Social, además de sesiones de contextualización para los nuevos referentes de juventud  y seguimiento a vacancias de la localidad de Los Mártires. Así mismo, se llevaron a cabo sesiones en la localidad de Kennedy para fortalecer la incidencia juvenil y se acompañó la sesión del Consejo Local de Juventud con el fin de acompañar y asesorar en materia de acciones de Semana Local de Juventud y Asamblea Local de Juventud. En la sesión extraordinaria del Consejo Local de Juventud se acompañó a las y los jóvenes a socializar la propuesta de Asamblea Distrital de Juventud que se espera llevar a cabo en Bogotá para esta vigencia. Adicionalmente a ello, las y los Consejeros Distritales de Juventud se reunieron con el Secretario de Gobierno para abordar diferentes estrategias y acciones desde sus roles con el fin de ser escuchados y ser agentes de cambio en las estrategias presentadas por el distrito frente a la pedagogía y elecciones del presente año. </t>
  </si>
  <si>
    <t xml:space="preserve">En el  segundo trimestre de la vigencia 2025, se  realizaron acciones enmarcadas en la asistencia técnica a Alcaldías Locales y Consejos Locales de Juventud y pedagogía en el marco de las elecciones de los Consejos Locales de Juventd con el propósito de garantizar el funcionamiento de los Consejos de Juventud. 
En el mes de abril, entre las acciones realizadas se resalta la asistencia a la sesión del Consejo Distrital de Juventud; el acompañamiento a los Consejos Locales de Juventud de las localidades de Barrios Unidos y Teusaquillo; la  sesión mensual con los referentes locales de juventud, aclarando temas sobre las Elecciones de los Consejos Locales de Juventud vigencia 2025; la instalación del Comité Organizador Distrital de las Elecciones a los Consejos Locales de Juventud, con el objetivo de garantizar un proceso electoral transparente para las y los jóvenes de la ciudad. En este contexto, se acompañó la instalación de los Comités Organizadores Locales en Chapinero, Rafael Uribe Uribe, San Cristóbal, Fontibón, Tunjuelito y Teusaquillo. Adicionalmente, se acompañó a la sesión de interlocución entre el Consejo Distrital de Juventud y el Concejo de Bogotá, donde las y los consejeros de juventud presentaron ponencias sobre temas como medio ambiente, educación y seguridad.
En el mes de mayo, se acompañó a la sesión del Consejo Distrital de Juventud, con el fin de socializar temas pertinentes a la Asamblea Distrital de Juventud. Asimismo, se realizó y acompañó el lanzamiento y las primeras sesiones de la Escuela de Participación y Liderazgo Juvenil "Lidera Bogotá", en el curso "Soy joven, soy Bogotá". Además, se acompañó en la sesión de interlocución entre el Alcalde Mayor de Bogotá D.C. y el Consejo Distrital de Juventud, donde las y los consejeros presentaron ponencias sobre temas como medio ambiente, educación, empleo, vivienda y salud. De igual manera, se realizó asistencia técnica a las Alcaldías Locales de Chapinero, Usme y La Candelaria, así como aclaración de dudas a los referentes locales de juventud.
En el mes de junio, se llevó a cabo asistencia técnica al Consejo Distrital de Juventud y asistió a la Alcaldía Local de La Candelaria para la realización de la Asamblea Local de Juventud. También se brindó asistencia técnica a las Alcaldías Locales de Suba y Rafael Uribe Uribe, y una asistencia general a todas las alcaldías locales con el fin de articular fechas de pedagogía de la estrategia "Soy joven, soy Bogotá". Además, se acompañaron actividades pedagógicas de la estrategia en las alcaldías de Usaquén, Usme, Bosa, Barrios Unidos, Antonio Nariño, Rafael Uribe Uribe y Puente Aranda. Finalmente, se asistió a la reunión mensual de los referentes locales de juventud.
</t>
  </si>
  <si>
    <r>
      <t xml:space="preserve">Durante el tercer trimestre de la vigencia 2025, se llevaron a cabo dos (2) asistencias técnicas aa Alcaldías Locales y Consejos de Juventud, desarrolladas a través de diferentes acciones y sesiones de acompañamiento, así: 
1.	</t>
    </r>
    <r>
      <rPr>
        <u/>
        <sz val="11"/>
        <color theme="1"/>
        <rFont val="Aptos Display"/>
        <family val="2"/>
        <scheme val="major"/>
      </rPr>
      <t>Asistencia técnica a Consejos de Juventud:</t>
    </r>
    <r>
      <rPr>
        <sz val="11"/>
        <color theme="1"/>
        <rFont val="Aptos Display"/>
        <family val="2"/>
        <scheme val="major"/>
      </rPr>
      <t xml:space="preserve"> se evidencia en el desarrollo de 35 actas. Entre las acciones realizadas, se resalta en el mes de julio la asistencia a la sesión del Consejo Distrital de Juventud; el acompañamiento a las y los jóvenes de las comunidades NARP; la realización de la mesa de seguridad con el Consejo Distrital de Juventud y la Comisión de Concertación y Decisión Distrital; la sesión mensual con los referentes locales de juventud; y el acompañamiento al segundo Comité Organizador de Elecciones de los Consejos Locales de Juventud en las localidades de Suba, San Cristóbal, Barrios Unidos, Engativá, Ciudad Bolívar, Fontibón, Usme, La Candelaria, Kennedy, Los Mártires y Antonio Nariño, con el fin de garantizar un proceso electoral transparente para las y los jóvenes de la ciudad.
En el mes de agosto se resalta el acompañamiento a la cuarta sesión de la Escuela Lidera Bogotá; la mesa de Concertación y Decisión de la localidad de Fontibón; el acompañamiento a la Semana de la Juventud de la localidad de Sumapaz; el desarrollo del encuentro distrital con jóvenes NARP e indígenas; y la sesión ordinaria del Consejo Distrital de Juventud. Asimismo, se acompañaron los sorteos de la tarjeta electoral en las localidades de Puente Aranda, Los Mártires, Santa Fe, Usaquén, Tunjuelito, Ciudad Bolívar y Teusaquillo, y se realizó seguimiento a las alcaldías locales de Ciudad Bolívar, Antonio Nariño, Kennedy, Sumapaz, Barrios Unidos, Engativá, Suba y La Candelaria.
En el mes de septiembre, se acompañó la designación de las diferentes curules especiales de las localidades de Usme, Bosa, Usaquén, Ciudad Bolívar y Kennedy, así como la formalización de las curules especiales palenqueras y la Asamblea NARP.
2.	</t>
    </r>
    <r>
      <rPr>
        <u/>
        <sz val="11"/>
        <color theme="1"/>
        <rFont val="Aptos Display"/>
        <family val="2"/>
        <scheme val="major"/>
      </rPr>
      <t>Asistencia técnica a las Alcaldías Locales:</t>
    </r>
    <r>
      <rPr>
        <sz val="11"/>
        <color theme="1"/>
        <rFont val="Aptos Display"/>
        <family val="2"/>
        <scheme val="major"/>
      </rPr>
      <t xml:space="preserve"> se desarrollaron nueve (9) reuniones de seguimiento con las alcaldías locales de Santa Fe, Suba, Engativá, Barrios Unidos, Teusaquillo, Sumapaz, Antonio Nariño, Kennedy, Ciudad Bolívar, Los Mártires, Fontibón, La Candelaria, Rafael Uribe Uribe, Usaquén, Chapinero, Usme, Puente Aranda, Tunjuelito, San Cristóbal y Bosa, con el fin de revisar aspectos específicos de las acciones en el territorio, aclarar dudas sobre vacancias y actualizar los documentos en las carpetas asignadas por localidad.</t>
    </r>
  </si>
  <si>
    <t>No. 08</t>
  </si>
  <si>
    <t>Número de acciones de producción de información que permitan la comprensión de las dinámicas y tendencias de los asuntos públicos y faciliten una participación incidente basada en evidencia</t>
  </si>
  <si>
    <t>Acciones de producción de información que permitan la comprensión de las dinámicas y tendencias de los asuntos públicos y faciliten una participación incidente basada en evidencia</t>
  </si>
  <si>
    <t>Observatorio de Participación</t>
  </si>
  <si>
    <t>Documentos de producción de información de participación incidente</t>
  </si>
  <si>
    <t>Durante el periodo se realizaron los procesos de contratación asociados a la meta</t>
  </si>
  <si>
    <t>Desde el Observatorio de Participación Ciudadana, mediante mesas de trabajo y reuniones, se desarrollaron cuatro iniciativas de producción de información, con el fin de plasmar en ellas conceptos claves en cuanto a participación ciudadana y su incidencia en las acciones que viene adelantando el IDPAC con la ciudadanía. A continuación, se relacionan las cuatro acciones sobre participación ciudadana: 1. Cartilla de Tejido asociativo, 2. Cartilla de Agenda y Repertorios de Acción Colectiva, 3. Cartilla de Políticas Públicas y 4. Cartilla de Cultura Política, las cuales dan respuesta a las líneas de investigación del Observatorio de la Participación y cuyo objetivo es el de contextualizar e informar sobre conceptos claves y el trabajo del Instituto en el marco de la Participación Ciudadana.</t>
  </si>
  <si>
    <t xml:space="preserve">Para el primer trimestre de la vigencia 2025 se encontraban adelantando los procesos de contratación asociados a los proyectos de invesión, por lo tanto no se programó magnitud para el periodo. </t>
  </si>
  <si>
    <t>Durante el primer semestre se avanzó en la implementación de documentos técnicos y acciones de socialización orientadas al fortalecimiento de la participación ciudadana, con enfoque en cultura democrática, derechos, y equidad de género, se elaboraron y gestionaron productos de análisis técnico (boletines, manuales, diagnósticos y documentos estratégicos) y se desarrollaron espacios de intercambio y articulación interinstitucional con entidades. Iniciativas de producción: 1.  Se avanzó en la etapa final de elaboración del Boletín de Análisis de la Encuesta Bienal de Cultura Ciudadana y Garantía de Derechos 2023. 2. Memorando de entendimiento con la Sociedad de Mejoras y Ornato, orientado a establecer estrategias metodológicas que respalden el trabajo de las organizaciones sociales. 3. Generación de un documento de análisis, retomando el diseño sobre percepciones y prácticas de consumo y ahorro de agua en Unidades de Propiedad Horizontal.</t>
  </si>
  <si>
    <t>Durante el trimestre, el Observatorio adelantó diagnósticos locales en Ciudad Bolívar, Barrios Unidos, Engativá, Chapinero, Sumapaz y Los Mártires, y elaboró productos estratégicos como el Manual de Mecanismos de Participación, el documento “Panorama de la Participación en Bogotá”, y los análisis sobre Comités de Libertad Religiosa y Presupuestos Participativos (2021–2024).
Asimismo, se desarrolló el estudio “Instancias de Participación Ciudadana en Bogotá (2021–2025): Diagnóstico y Perspectiva”, que ofrece un balance general y proyecciones del ejercicio participativo en el Distrito.
En conjunto, estos productos fortalecen la capacidad analítica e institucional del Observatorio, aportando evidencia clave para la planeación y evaluación de las políticas públicas de participación ciudadana.</t>
  </si>
  <si>
    <t>No. 09</t>
  </si>
  <si>
    <t>Porcentaje de implementación de la estrategia de seguimiento de las políticas públicas del Sector Gobierno implementada</t>
  </si>
  <si>
    <t>Estrategia de seguimiento de las políticas públicas del Sector Gobierno implementada</t>
  </si>
  <si>
    <t>Semestral. La periodicidad de los reportes de política pública es semestral, y por lo tanto la frecuencia de medicón de este indicador para que esté acorde con los lineamientos distritales</t>
  </si>
  <si>
    <t>Reportes de seguimiento - Sitio Sharepoint Gr Oficina Asesora de Planeación - SDG</t>
  </si>
  <si>
    <t>Informe de la implementación de la estrategia con el estado de avance de las políticas públicas del Sector Gobierno</t>
  </si>
  <si>
    <t>Secretaría Distrital de Gobierno - Oficina Asesora de Planeación</t>
  </si>
  <si>
    <t>No disponible</t>
  </si>
  <si>
    <t>Se dio inicio al desarrollo de la estrategia generando un plan de trabajo con profesionales de las OAP de la entidades del sector gobierno (SDG, DADEP e IDPAC).  El propósito principal de la estrategia es consolidar mecanismos efectivos de coordinación entre las entidades, que permitan garantizar la calidad, oportunidad y claridad en la información reportada, cumpliendo con los requerimientos establecidos por la Secretaría Distrital de Planeación (SDP) y, a su vez, promover una gestión sectorial articulada, técnica y sustentada en evidencia.</t>
  </si>
  <si>
    <t>Se continuó con la implementación de la estrategia desarrollando las actividades programadas en el plan de trabajo de implementación, depurando los lineamientos que siguen en construcción y afinando los canales de comunicación, la brecha del nivel de avance se explica dada el inicio de la implementación de la estrategia permitio establecer la complejidad de la implementación de las acciones planteadas y la ponderación más alta esta hacia el final de la ejecución de la misma manera. Se espera tener el cumplimiento del 100% de la estrategía al finalizar la vigencia de acuerdo con la programación del plan.</t>
  </si>
  <si>
    <t>No. 10</t>
  </si>
  <si>
    <t>Documentos de investigación y/o artículos sobre la situación política de la ciudad que sirvan como insumo para la toma de decisiones</t>
  </si>
  <si>
    <t>Número de documentos de investigación y/o artículos sobre la situación política de la Ciudad elaborados</t>
  </si>
  <si>
    <t>Proyecto de inversión 8020</t>
  </si>
  <si>
    <t>Informe con los documentos de investigación y/o artículos elaborados</t>
  </si>
  <si>
    <t>Secretaría Distrital de Gobierno - Dirección de Relaciones Políticas</t>
  </si>
  <si>
    <t>4 documentos de investigación elaborados en el Plan de Desarrollo 2020 - 2024</t>
  </si>
  <si>
    <t xml:space="preserve">Se elaboró el documento "PDD Puente entre la democracia y los consensos: Meta 09 Proyecto de Inversión 8020. Análisis del Proceso de Aprobación del Plan Distrital de Desarrollo 2024", por parte del Observatorio de Asuntos Políticos de la Dirección de Relaciones Políticas </t>
  </si>
  <si>
    <t>Se elaboró el documento "Localización y concentración electoral en Bogotá: Aportes metodológicos y hallazgos empíricos de las elecciones al Concejo de Bogotá de 2023 mediante el uso y evaluación del cociente de localización"</t>
  </si>
  <si>
    <t xml:space="preserve">Se elaboró el documento "Consejos Locales de juventud: lecciones para contruir espacios de particpación con articulación efectiva" </t>
  </si>
  <si>
    <t>No. 11</t>
  </si>
  <si>
    <t>Porcentaje de espacios de diálogo atendidos.</t>
  </si>
  <si>
    <t>(Número acompañamientos  de espacios de diálogo atendidos / Número acompañamientos a espacios de diálogo priorizados)x 100</t>
  </si>
  <si>
    <t>Porcentaje de acompañamientos a espacios de diálogo realizados.</t>
  </si>
  <si>
    <t>Reporte de las estrategias de los programas de Diálogo Social y Goles en Paz</t>
  </si>
  <si>
    <t>Actas de reunión de los espacios de diálogo realizados</t>
  </si>
  <si>
    <t>Secretaría Distrital de Gobierno - Dirección de Convivencia y Diálogo Social</t>
  </si>
  <si>
    <t>100% de acompañamientos de espacios de diálogo 2023</t>
  </si>
  <si>
    <t>Constante</t>
  </si>
  <si>
    <t>A partir de las estrategias propias del componente de Territorialización del Diálogo se implementaron un total de doce (12) Mesas de Trabajo y de Diálogo con las comunidades de diversos territorios locales para la identificación de conflictividades sociales con necesidad de abordaje transectorial, así como con las diversas entidades adscritas a los sectores del gobierno distrital, con el fin de coordinar su gestión en el marco de sus competencias, garantizando ejercicios de articulación para el desarrollo de procesos para el desarrollo social sostenible. 
Así mismo, desde el Programa de Goles en Paz, se acompañó y orientó técnicamente a partir del fomento de los pilares del Barrismo Social y la Convivencia Ciudadana, veintitrés (23) sesiones de las Mesas y Consejos Locales de Barras Futboleras, como Instancias de Participación incidente en los territorios; liderando también el desarrollo de siete (7) Espacios de Diálogo con las organizaciones futboleras de la ciudad para el fortalecimiento de las mismas.
Finalmente, se desarrollaron ochenta y seis (86) acciones de promoción del la Convivencia a partir de la implementación de mecanismos y estrategias de Diálogo Social para la transformación de conflictividades sociales en Instituciones Educativas priorizadas por la Secretaría de Educación Distrital, de las cuales ochenta (80) responden al proceso de desarrollo de capacidades a través del proceso de Dialoguías Escolares con doscientos (200) niños, niñas, adolescentes y jóvenes; y, seis (6) intervenciones para la promoción y el fomento del respeto por la diferencia en el fútbol.</t>
  </si>
  <si>
    <t>Desde la implementación de las estrategias propias del componente de Territorialización del Diálogo se implementaron un total de noventa y cuatro (94) Mesas de Trabajo y de Diálogo con las comunidades de diversos territorios locales para la identificación de conflictividades sociales con necesidad de abordaje transectorial, así como con las diversas entidades adscritas a los sectores del gobierno distrital, con el fin de coordinar su gestión en el marco de sus competencias, garantizando ejercicios de articulación para el desarrollo de procesos para el desarrollo social sostenible. 
Así mismo, desde la implementación de las estrategias propias del Programa de Goles en Paz, se acompañó y orientó técnicamente a partir del fomento de los pilares del Barrismo Social y la Convivencia Ciudadana, treinta (30) sesiones de las Mesas y Consejos Locales de Barras Futboleras, como Instancias de Participación incidente en los territorios; liderando también el desarrollo de diez (10) Espacios de Diálogo con las organizaciones futboleras de la ciudad para el fortalecimiento de las mismas.
Finalmente, se desarrollaron setenta y siete (77) acciones de promoción de la Convivencia a partir de la implementación de mecanismos y estrategias de Diálogo Social para la transformación de conflictividades sociales en Instituciones Educativas priorizadas por la Secretaría de Educación Distrital, de las cuales sesenta y siete (67) responden al proceso de desarrollo de capacidades a través del proceso de Dialoguías Escolares con doscientos (200) niños, niñas, adolescentes y jóvenes; y, diez (10) intervenciones para la promoción y el fomento del respeto por la diferencia en el fútbol.</t>
  </si>
  <si>
    <t>Desde la implementación de las estrategias propias del componente de Territorialización del Diálogo se implementaron un total de treinta (30) Mesas de Trabajo con las comunidades de diversos territorios locales para la identificación de conflictividades sociales con necesidad de abordaje transectorial, así como con las diversas entidades adscritas a los sectores del gobierno distrital, con el fin de coordinar su gestión en el marco de sus competencias, garantizando ejercicios de articulación para el desarrollo de procesos para el desarrollo social sostenible, las cuales se desarrollaron en las localidades de Fontibón, Chapinero, Santafé, Suba, Kennedy y Mártires.
Así mismo, desde la implementación de las estrategias propias del Programa de Goles en Paz, se acompañó y orientó técnicamente a partir del fomento de los pilares del Barrismo Social y la Convivencia Ciudadana, treinta (30) sesiones de las Mesas y Consejos Locales de Barras Futboleras, como Instancias de Participación incidente en los territorios; liderando también el desarrollo de cuatro (4) Espacios de Diálogo con las organizaciones futboleras de la ciudad para el fortalecimiento de las mismas.
Finalmente, en el marco de la estrategia de Diálogo Escolar se adelantaron cuatro (4) reuniones de articulación con las IE con las que se adelanta el proceso de Servicio Social Escolar Obligatorio de Dialoguías Escolares desde la vigencia 2024, con el objetivo de retomar el desarrollo del proceso en la presente vigencia; y, tres (3) intervenciones para la promoción y el fomento del respeto por la diferencia en el fútbol.</t>
  </si>
  <si>
    <t>Desde la implementación de las estrategias propias del componente de Territorialización del Diálogo se implementaron un total de doscientas veinte (220) Mesas de Trabajo y de Diálogo con las comunidades de diversos territorios locales para la identificación de conflictividades sociales con necesidad de abordaje transectorial, así como con las diversas entidades adscritas a los sectores del gobierno distrital, con el fin de coordinar su gestión en el marco de sus competencias, garantizando ejercicios de articulación para el desarrollo de procesos para el desarrollo social sostenible. 
Así mismo, desde la implementación de las estrategias propias del Programa de Goles en Paz, se acompañó y orientó técnicamente a partir del fomento de los pilares del Barrismo Social y la Convivencia Ciudadana, setenta y siete  (77) sesiones de las Mesas y Consejos Locales de Barras Futboleras, como Instancias de Participación incidente en los territorios; liderando también el desarrollo de doce (12) Espacios de Diálogo con las organizaciones futboleras de la ciudad para el fortalecimiento de las mismas.
Finalmente, se desarrollaron cuarenta y seis (46) acciones de promoción de la convivencia a partir de la implementación de mecanismos y estrategias de Diálogo Social para la transformación de conflictividades sociales en Instituciones Educativas priorizadas por la Secretaría de Educación Distrital, de las cuales treinta y nueve (39) responden al proceso de desarrollo de capacidades a través del proceso de Dialoguías Escolares con niñas, niñas, adolescentes y jóvenes; y, siete (7) intervenciones para la promoción y el fomento del respeto por la diferencia en el fútbol.</t>
  </si>
  <si>
    <t>Desde la implementación de las estrategias propias del componente de Territorialización del Diálogo se implementaron un total de doscientas cuarenta y dos (242) Mesas de Trabajo y de Diálogo con las comunidades de diversos territorios locales para la identificación de conflictividades sociales con necesidad de abordaje transectorial, así como con las diversas entidades adscritas a los sectores del gobierno distrital, con el fin de coordinar su gestión en el marco de sus competencias, garantizando ejercicios de articulación para el desarrollo de procesos para el desarrollo social sostenible. 
Así mismo, desde la implementación de las estrategias propias del Programa de Goles en Paz, se acompañó y orientó técnicamente a partir del fomento de los pilares del Barrismo Social y la Convivencia Ciudadana, sesenta y cinco  (65) sesiones de las Mesas y Consejos Locales de Barras Futboleras, como Instancias de Participación incidente en los territorios; liderando también el desarrollo de doce (12) Espacios de Diálogo con las organizaciones futboleras de la ciudad para el fortalecimiento de las mismas.
Finalmente, se desarrollaron cuarenta y tres (43) acciones de promoción de la convivencia a partir de la implementación de mecanismos y estrategias de Diálogo Social para la transformación de conflictividades sociales en Instituciones Educativas priorizadas por la Secretaría de Educación Distrital, de las cuales treinta y cinco (35) responden al proceso de desarrollo de capacidades a través del proceso de Dialoguías Escolares con niñas, niñas, adolescentes y jóvenes; y, ocho (8) intervenciones para la promoción y el fomento del respeto por la diferencia en el fútbol.</t>
  </si>
  <si>
    <t>No. 12</t>
  </si>
  <si>
    <t>Estrategia de transversalización del enfoque diferencial étnico desarrollada</t>
  </si>
  <si>
    <t xml:space="preserve">(Número de acciones implementadas para el desarrollo de la estrategia de transversalización del enfoque diferencial étnico / Número de acciones programadas para el desarrollo de la estrategia de transversalización del enfoque diferencial étnico) </t>
  </si>
  <si>
    <t>Documrento estrategia (fases), evidencias de reunión, correos electrónicos, memorias y demás relacionados con la estrategia de transversalización</t>
  </si>
  <si>
    <t xml:space="preserve">Informe que de cuenta del avance de la implementación de la estrategia </t>
  </si>
  <si>
    <t>Secretaría Distrital de Gobierno - DAE- SAIR - SACNARP</t>
  </si>
  <si>
    <t>La implementación de la estrategia "Bogotá Camina Étnica en los Territorios" presenta un avance del 50% en el primer semestre de 2025, alineado con lo programado en el cronograma oficial, de la cual se tienen los siguientes resultados clave: 
✓ 27 de 54 reuniones de concertación realizadas 
✓ 7 localidades han incorporado iniciativas en sus POM 2025 (Fontibón, Engativá)
✓ 100% de avance en diseño estratégico (Fase 1 completada)
Ejes temáticos atendidos: medicina ancestral, reactivación económica y formación 
Causas de desviación parcial:
• Retrasos en contratación con comunidades NARP (Candelaria)
• Dificultad en instalación de mesas Afro (Santa Fe)
Acciones correctivas en marcha:
• Asistencia técnica de DAE para procesos contractuales
• Acompañamiento prioritario del IDPAC en localidades rezagadas</t>
  </si>
  <si>
    <t>No.  13</t>
  </si>
  <si>
    <t xml:space="preserve">Realizar el 100% del acompañamiento técnico y metodológico a las entidades del Sector Gobierno para la implementación de los servicios digitales básicos de interoperabiliidad, carpeta ciudadana y autenticación digital, mediante mesas de trabajo y de acuerdo con los compromisos de las entidades. </t>
  </si>
  <si>
    <t xml:space="preserve">CORREO: </t>
  </si>
  <si>
    <t>Porcentaje de mesas de trabajo de acompañamiento técnico y metodológico en la implementación de los servicios ciudadanos digitales básicos</t>
  </si>
  <si>
    <t>Servicios de intercambio de información a través de la plataforma X Road</t>
  </si>
  <si>
    <t>(Número de mesas de trabajo realizadas / Número de mesas de trabajo programadas) *100</t>
  </si>
  <si>
    <t>Vinculación de un trámite o servicio a carpeta ciudadana digital</t>
  </si>
  <si>
    <t>Porcentaje de Mesas de trabajo de acompañamiento técnico y metodológico en la implementación de los servicios ciudadanos digitales básicos</t>
  </si>
  <si>
    <t>Implementación del servicio de autenticación digital en algún trámite o servicio</t>
  </si>
  <si>
    <t>Convocatoria, listas de asistencias y/o actas de las mesas de trabajo</t>
  </si>
  <si>
    <t>Soportes o Evidencias de las mesas de trabajo realizadas con el Sector Gobierno</t>
  </si>
  <si>
    <t>Dirección de Tecnologías e Información</t>
  </si>
  <si>
    <t>Se realizó mesas de trabajo colaborativa y coordinada con las entidades, considerando la importancia de esta meta para el avance de la implementación de la Política de Gobierno Digital en las entidades del sector y maximizar el impacto positivo de esta iniciativa. Se adjunta como evidencia memorandos remitidos a DADEP e IDPAC, citación a la reunión por Teams, y presentación en power point  realizada en la mesa de trabajo.</t>
  </si>
  <si>
    <t>Se generó un instrumento para evaluar el nivel de implementación de servicios digitales básicos en entidades del sector Gobierno y se inició la recopilación de l información en cada una de las entidades del sector Gobierno</t>
  </si>
  <si>
    <t>No. 14</t>
  </si>
  <si>
    <t>Servicio de intercambio de información (interoperabilidad) con SNR a través de X-ROAD implementado</t>
  </si>
  <si>
    <t>Número de servicios de intercambio de información (interoperabilidad) con SNR a través de X-ROAD implementado</t>
  </si>
  <si>
    <t>Bases de datos internas: Sistemas de gestión de datos internos que registran las actividades de interoperabilidad.</t>
  </si>
  <si>
    <t>Reportes de bases de datos internas con resultados de la interoperabilidad</t>
  </si>
  <si>
    <t>DADEP - Oficina de Tecnologías de la Información y las Comunicaciones</t>
  </si>
  <si>
    <t>Los avances en el proyecto "Implementar un servicio web de intercambio de información (interoperabilidad) a través de la plataforma X Road con la Superintendencia de Notariado y Registro (SNR)" son los siguientes:
Se crearon y configuraron los tres servidores para los ambientes de pruebas, desarrollo y producción, solicitados por la Agencia Nacional Digital.
Se realizaron las validaciones de conectividad requeridas.
Se diligenciaron y enviaron los documentos de criterios de aceptación y diseño técnico solicitados por la Superintendencia de Notariado y Registro y la Agencia Nacional Digital.
Actualmente, estamos a la espera de que la Agencia Nacional Digital firme el convenio con MINTIC para retomar el tema, proceder con la instalación de X-ROAD e iniciar las pruebas.</t>
  </si>
  <si>
    <t>Los avances en el proyecto "Implementar un servicio web de intercambio de información (interoperabilidad) a través de la plataforma X Road con la Superintendencia de Notariado y Registro (SNR)" son los siguientes:
Se realizó seguimiento a la firma del acuerdo entre el MINTIC y la Agencia Nacional Digital, el cual apenas fue firmado a finales de junio. Actualmente, DADEP está a la espera de que el proyecto sea priorizado para reiniciar el porceso de configuración e instalacion del  X-ROAD e iniciar las pruebas. En este periodo no hubo avances en la parte técnica por la falta del convenio.</t>
  </si>
  <si>
    <t>Los avances en el proyecto "Implementar un servicio web de intercambio de información (interoperabilidad) a través de la plataforma X Road con la Superintendencia de Notariado y Registro (SNR)" son los siguientes:
El 8 agosto, se realizó una reunión virtual con la Agencia Nacional Digital, MINTIC, Alta Consejería y DADEP, para retomar el tema, en esta se solicito al DADEP enviar diligenciada el acta de abordaje y vinculación y se realizo una socialización de los avances que se habían hecho en la vigencia anterior.
Se diligenció el acta de abordaje y se envió a MINTIC y AND.
Se ha venido realizando seguimiento para una mesa de trabajo para la instalación de XROAD, en espera de respuesta de Mintic.
Paralelamente se ha venido gestionando la firma de un acuerdo de intercambio de información con la SNR que se requiere para el uso de los Web Services de ellos.</t>
  </si>
  <si>
    <t>No. 15</t>
  </si>
  <si>
    <t>Jornada de socialización de competencias del Sector Gobierno</t>
  </si>
  <si>
    <t>Número de Jornada de socialización de competencias del sector gobierno ejecutados en el año</t>
  </si>
  <si>
    <t>Número</t>
  </si>
  <si>
    <t>Repositorio documental virtual (One Drive) del proceso de Servicio de Atención a la Ciudadanía de la Secretaría Distrital de Gobierno</t>
  </si>
  <si>
    <t>Acta de registro de asistencia al evento, fotografías, videos, piezas publicitarias.</t>
  </si>
  <si>
    <t>SDG - Subsecretaría de Gestión Institucional (Proceso de Servicio de Atención a la Ciudadanía), con la participación de DADEP e IDPAC</t>
  </si>
  <si>
    <t>Meta no programada para el periodo</t>
  </si>
  <si>
    <t xml:space="preserve">El 3 de octubre de 2024 se llevó a cabo en el Archivo Distrital el evento de socialización de competencias del Sector Gobierno contando con la organización de la Secretaría Distrital de Gobierno, el Departamento Administrativo de la Defensoría del Espacio Público y el  Instituto para la Participación y Acción Comunal-IDPAC, y la participación de todas las entidades del distrito que conforman la Red de Quejas de la Veeduría Distrital. </t>
  </si>
  <si>
    <t>No. 16</t>
  </si>
  <si>
    <t>Realizar dieciseis (16) seguimientos trimestrales para la revisión y discusión de indicadores cuantitativos y cualitativos de respuesta oportuna de peticiones ciudadanas por parte de las entidades que integran el Sector Gobierno.</t>
  </si>
  <si>
    <t>Seguimientos realizados en el periodo para la revisión de nivel de respuesta oportuna de peticiones ciudadanas por parte de las entidades del Sector Gobierno</t>
  </si>
  <si>
    <t>Número de seguimientos realizados en el periodo para la revisión de nivel de respuesta oportuna de peticiones ciudadanas por parte de las entidades del Sector Gobierno ejecutadas en el año</t>
  </si>
  <si>
    <t>Acta de registro de asistencia al espacio desarrollado</t>
  </si>
  <si>
    <t>SDG - Subsecretaría de Gestión Institucional (Proceso de Servicio de Atención a la Ciudadanía)</t>
  </si>
  <si>
    <t>La Secretaría Distrital de Gobierno, en el marco del Plan Estratégico Sectorial y en calidad de entidad cabeza de sector, convoca de manera trimestral, a mesas de trabajo en temas afines a gestión de PQRS. Se presentó en primer lugar el Informe de gestión de peticiones de las entidades distritales del mes de diciembre 2024; particularmente se presentaron las cifras del sector gobierno. Adicionalmente, se presentaron las cifras de gestión de PQRS ciudadanas de la Secretaría Distrital de Gobierno a corte 28 de marzo de 2025. De igual forma, se hizo énfasis en la meta que según el Plan Distrital de Desarrollo-Bogotá Camina Segura- ( medidas para mejorar la calidad y eficiencia del gasto público, y así aumentar la confianza de la ciudadanía en su Gobierno), apunta a lograr que para el año 2027, el porcentaje de calidad del servicio brindado en las entidades distritales sea igual o superior al 85%. Por tanto, para el Sector Gobierno la meta exige aumentar su procentaje de calidad del servicio, el cual, según el Índice de Calidad leaborado por la Secretaría General para el año 2024, correspondió a 79% de manera conjunta. Finalmente, se acordó que se desarrollarán mesas de trabajo bimensuales, en aras de garantizar una articulación entre las entidades del Sector Gobierno en términos de:
* Compartir experiencias exitosas y no exitosas en materia de servicio a la ciudadanía
* Análisis de gestión de peticiones y aspectos que permitan el mejoramiento de la calidad del servicio.</t>
  </si>
  <si>
    <t>La Secretaría Distrital de Gobierno, en el marco del Plan Estratégico Sectorial y en calidad de entidad cabeza de sector, convoca de manera trimestral, a mesas de trabajo en temas afines a gestión de PQRS. Se realizó reunión ejecutiva a la cual asistieron la Dra. Nancy Castro funcionaria del DADEP y Marisol Bustos funcionaria del IDPAC, en la cual se habló sobre estrategias para generar una mejor calificación al Sector Gobierno. Se habló de la presentación realizada a partir de los informes de la Secretaría General, para la gestión del desempeño en la Secretaría de Gobierno. Así mismo, se presentó el balance de las PQRS y el balance de calidad pertinente. La reunión fue ejecutada el 7 de mayo de 2025 en las instalaciones de la Secretaría Distrital de Gobierno.</t>
  </si>
  <si>
    <t xml:space="preserve">La Secretaría Distrital de Gobierno, en el marco del Plan Estratégico Sectorial y en calidad de entidad cabeza de sector, convoca de manera trimestral, a mesas de trabajo en temas afines a gestión de PQRS. Se realizó el 07 de julio de 2025 reunión ejecutiva a la cual asistieron la servidores del DADEP y del IDPAC, en la cual se habló sobre estrategias para generar una mejor calificación al Sector Gobierno. De esta forma, como estrategia para fomentar la apropiación de competencias del sector gobierno, se proyectó la ejecución de un evento de socialización de competencias. Por tanto, la reunión ejecutada versó sobre temas afines a dicho evento. </t>
  </si>
  <si>
    <t>Control de cambios</t>
  </si>
  <si>
    <t>Versión</t>
  </si>
  <si>
    <t>Fecha</t>
  </si>
  <si>
    <t>Descripción del cambio</t>
  </si>
  <si>
    <t>22 de abril de 2025</t>
  </si>
  <si>
    <t>Se publica seguimiento del Plan Estratégico Sectorial 2025-2028, con los cortes correspondientes al tercer y cuarto trimestre de 2024 y primer trimestre de 2025.</t>
  </si>
  <si>
    <t>26 de mayo de 2025</t>
  </si>
  <si>
    <t>Se publica seguimiento del Plan Estratégico Sectorial 2025-2028, con ajuste en el formato de celdas de la Meta No. 16.</t>
  </si>
  <si>
    <t>17 de julio de 2025</t>
  </si>
  <si>
    <t xml:space="preserve">Se publica seguimiento del Plan Estratégico Sectorial 2025-2028 con corte al segundo trimestre de 2025. </t>
  </si>
  <si>
    <t>18 de noviembre de 2025</t>
  </si>
  <si>
    <t xml:space="preserve">Se publica seguimiento del Plan Estratégico Sectorial 2025-2028 con corte al tercer trimestre de 2025. </t>
  </si>
  <si>
    <t>INSTRUCCIONES DE DILIGENCIAMIENTO - PLAN ESTRATÉGICO SECTORIAL</t>
  </si>
  <si>
    <t>HOJA 1. OBJETIVOS ESTRATÉGICOS</t>
  </si>
  <si>
    <t>VARIABLE</t>
  </si>
  <si>
    <t>INSTRUCCIONES DE DILIGENCIAMIENTO</t>
  </si>
  <si>
    <t xml:space="preserve">ENTIDAD </t>
  </si>
  <si>
    <t>Seleccione la entidad que identifica la problemática</t>
  </si>
  <si>
    <t xml:space="preserve">  EJES ESTRATÉGICOS SECTOR GOBIERNO </t>
  </si>
  <si>
    <t>Seleccione el eje estratégico para el cual va a identificar la problemática sectorial</t>
  </si>
  <si>
    <t>PROBLEMÁTICA SECTORIAL</t>
  </si>
  <si>
    <t>Describa brevemente la problemática sectorial y/o oportunidad de mejora que amerita una acción estratégica durante el cuatrienio, que esté o no asociada directamente al plan de desarrollo o a una política pública.  
Para ello puede guiarse de las siguientes preguntas orientadoras:  
-¿Qué debería dejarse de hacer?
-¿Qué debería modernizarse o mejorarse?
-¿Qué oportunidades o nuevos escenarios se pueden aprovechar para aumentar la satisfacción de los usuarios y/o grupos de valor del sector?
Tenga en cuenta que la problemática debe ser competencia de al menos dos (2) de las entidades del Sector Gobierno.</t>
  </si>
  <si>
    <t xml:space="preserve">META PLAN DE DESARROLLO </t>
  </si>
  <si>
    <t>Seleccione la meta del plan de desarrollo a la cual está asociada la problemática, si no tiene, indique NO APLICA</t>
  </si>
  <si>
    <t>PROPUESTA OBJETIVO ESTRATÉGICO DEL SECTOR</t>
  </si>
  <si>
    <t>Elabore una propuesta inicial de objetivo estratégico. 
Para ello tenga en cuenta que un OE es un enunciado escrito sobre resultados a alcanzar en el cuatrienio. Estos deben ser susceptibles ser cuantificados y medidos para determinar su nivel de avance con relación a las acciones planteadas en un horizonte de tiempo de cuatro años.
Se recomienda la estructura: 
Verbo fuerte + objeto + complemento (atributos o características a obtener)</t>
  </si>
  <si>
    <t>OBJETIVO ESTRATÉGICO DEL SECTOR</t>
  </si>
  <si>
    <t>Corresponde a la propuesta de objetivo estratégico articulada y concertada por las Oficinas de Planeación del Sector. 
Para ello tenga en cuenta que un OE es un enunciado escrito sobre resultados a alcanzar en el cuatrienio. Estos deben ser susceptibles ser cuantificados y medidos para determinar su nivel de avance con relación a las acciones planteadas en un horizonte de tiempo de cuatro años.
Se recomienda la estructura: 
Verbo fuerte + objeto + complemento (atributos o características a obtener)</t>
  </si>
  <si>
    <t>ENTIDADES RESPONSABLES</t>
  </si>
  <si>
    <t>Indique los nombres de las entidades del Sector Gobierno que participan en el logro del objetivo estratégico</t>
  </si>
  <si>
    <t>ESTRATEGIAS</t>
  </si>
  <si>
    <t>Marque con X la estrategia o  curso de acción requerido para dar cumplimiento al objetivo estratégico, según las opciones. Seleccione entre 1 y máximo 3 opciones.</t>
  </si>
  <si>
    <t>HOJA 2. METAS ESTRATÉGICAS</t>
  </si>
  <si>
    <t>Transcriba el Objetivo Estratégico para el cual se formula la meta estratégica</t>
  </si>
  <si>
    <t>Es el resultado concreto que se espera alcanzar en un periodo de tiempo, que aporta al cumplimiento del objetivo estratégico.
La meta estratégica se debe redactar iniciando con un verbo en infinitivo fuerte, seguido de una magnitud o cantidad, una unidad de medida que se encuentre en términos numéricos o porcentuales y finalmente el complemento, siguiendo esta estructura: 
Verbo fuerte + magnitud + unidad de medida + complemento</t>
  </si>
  <si>
    <t>Indique un nombre corto que refleje lo que pretende medir. 
Ej. Porcentaje de presupuesto ejecutado en Innovación</t>
  </si>
  <si>
    <t>Indique la fórmula (relación entre variables) que permite medir el cumplimiento de la meta. Debe existir una coherencia lógica entre la magnitud y unidad de medida de la meta y las variables del indicador. 
Ej. ((Número de personas capacitadas en …. / Número de funcionarios ) * 100)</t>
  </si>
  <si>
    <t>Escriba como se interpreta el resultado del indicador. Ej. 
- Porcentaje de ____
- Informes ______
- Intervenciones realizadas</t>
  </si>
  <si>
    <t xml:space="preserve">Indique el tipo de indicador: 
- Eficancia 
- Eficiencia 
- Efectividad </t>
  </si>
  <si>
    <t>La frecuencia de medición es Trimestral, por lo tanto no se debe diligenciar este campo con otra información.</t>
  </si>
  <si>
    <t>Indique la herramienta o aplicativo donde reposa la información que da origen a la información que se reporta, y permite su verificación o validación detallada.</t>
  </si>
  <si>
    <t>Indique el nombre de la evidencia que se aportará durante el seguimiento. 
Ej. 
- Informe de XX
- Evidencia de reunión
- Reporte XXX
- Fotografías de XX
NOTA:  NO incluya URL, link o enlaces a aplicativos.</t>
  </si>
  <si>
    <t>Indique el área responsable de cumplir o ejecutar la meta y por lo tanto, de reportar el indicador. Indique la sigla de la entidad (SDG, DADEP, IDPAC), seguida del nombre del área responsable separadas por un guión. No utilice siglas para las áreas.
EJ. SDG - Subsecretaría de Gestión Local</t>
  </si>
  <si>
    <t>Valor inicial que se toma como referencia para comparar el avance de la meta estratégica y su indicador. Es imporante indicar la magnitud, unidad de medida y la vigencia en la cual se obtuvo, así como información relevante para su comparación.
EJ. 1537 personas capacitadas en transparencia en la vigencia 2023.</t>
  </si>
  <si>
    <t>De acuerdo con el comportamiento de la meta y la acumulación o no de los datos para el cuatrienio, seleccione una de las siguientes opciones (según corresponda): 
- Suma
- Creciente
- Decreciente
- Constante</t>
  </si>
  <si>
    <t>Programación y seguimiento del indicador</t>
  </si>
  <si>
    <t>Indique la magnitud esperada para el año o vigencia.</t>
  </si>
  <si>
    <t>Indique la magnitud alcanzada para el año o vigencia. El dato se acumula para la vigencia de acuerdo con el tipo de programación.</t>
  </si>
  <si>
    <t>Es el porcentaje obtenido como resultado de dividir lo ejecutado acumulado entre lo programado acumulado, de acuerdo con el tipo de programación del indicador.</t>
  </si>
  <si>
    <t>Es el porcentaje de avance acumulado del indicador durante el cuatrienio, de acuerdo con el tipo de programación.</t>
  </si>
  <si>
    <t>Medición del indicador</t>
  </si>
  <si>
    <t>Indique el año para el cual se está realizando lal medición del indicador</t>
  </si>
  <si>
    <t>Corresponde al lapso de tiempo para la medición del indicador estratégico.
Ej. 
ENERO-MARZO
ABRIL-JUNIO
JULIO-SEPTIEMBRE
OCTUBRE-DICIEMBRE</t>
  </si>
  <si>
    <t>Es la cantidad o magnitud programada para el periodo de medición, de acuerdo con la unidad de medida. Ej. 40% (es decir, para el ejemplo, se espera que para el periodo el nivel de cobertura del programa de capacitación sea del 40%)
Debe ser coherente con el tipo de programación y con la programación de la vigencia evaluada.</t>
  </si>
  <si>
    <t>Es la cantidad o magnitud alcanzada o lograda para el periodo de medición. 
Ej. 30% (es decir, para el ejemplo, se logró  para el periodo el nivel de cobertura del programa de capacitación)
Debe ser coherente con las evidencias que soportan el resultado y con las variables del indicador.</t>
  </si>
  <si>
    <t xml:space="preserve">Es el resultado de dividir la magnitud ejecutada sobre la magnitud programada para el periodo de medición. Ej. 30%/40% dado como resultado de la medición:  75% </t>
  </si>
  <si>
    <t>Describa los resultados obtenidos del avance del indicador frente a lo programado. Si no se cumplió la meta del periodo, identifique la(s) causa(s) y las posibles soluciones. El análisis debe considerar además la descripción de las  variables del indicador.</t>
  </si>
  <si>
    <t>HOJA 3. AVANCE OBJETIVOS ESTRATÉGICOS</t>
  </si>
  <si>
    <t>Transcriba el Objetivo Estratégico establecido en el Plan</t>
  </si>
  <si>
    <t>Indique el número de la meta estratégica establecido por la Oficina Asesora de Planeación de la SDG</t>
  </si>
  <si>
    <t>Transcriba la Meta Estratégica establecida en el Plan</t>
  </si>
  <si>
    <t>PESO PONDERADO META ESTRATÉGICA</t>
  </si>
  <si>
    <t>Asigne un peso porcentual de la meta estratégica para el cumplimiento del objetivo estratégico, el cual representa su grado de contribución a su logro. La sumatoria de los pesos ponderados de las metas que componen el objetivo estratégico debe ser igual al 100%.</t>
  </si>
  <si>
    <t>Indique los años de programación del indicador.</t>
  </si>
  <si>
    <t>AÑO X</t>
  </si>
  <si>
    <t>Porcentaje de avance del indicador para el año de programación. El porceje se debe acumular entre vigencias y de acuerdo con el tipo de programación. Este dato se obtiene del campo % AVANCE ACUMULADO CUATRIENIO, de la hoja METAS ESTRATÉGICAS</t>
  </si>
  <si>
    <t>Es el resultado % de multiplicar el peso ponderado de la meta por el % de avance acumulado para el último periodo medido.</t>
  </si>
  <si>
    <t>Es la sumatoria del aporte de las metas estratégicas que componen el objetivo estratégico. Indica el porcentaje de avance acumulado del objetivo estratégico.</t>
  </si>
  <si>
    <t>PROGRAMACIÓN Y SEGUIMIENTO PLAN ESTRATÉGICO SECTORIAL</t>
  </si>
  <si>
    <t>Código:</t>
  </si>
  <si>
    <t>PLE-PGS-F001</t>
  </si>
  <si>
    <t>Versión:</t>
  </si>
  <si>
    <t>Caso HOLA:</t>
  </si>
  <si>
    <t>Vigencia:</t>
  </si>
  <si>
    <t>TEMAS CLAVE SECTOR GOBIERNO</t>
  </si>
  <si>
    <t xml:space="preserve">Proceso </t>
  </si>
  <si>
    <t>DEPENDENCIAS</t>
  </si>
  <si>
    <t>FRECUENCIA</t>
  </si>
  <si>
    <t>ENTIDAD</t>
  </si>
  <si>
    <t>METAS PDD</t>
  </si>
  <si>
    <t>1.Construcción de confianza y revolución del servicio</t>
  </si>
  <si>
    <t>Acompañamiento a la Gestión Local</t>
  </si>
  <si>
    <t>Despacho</t>
  </si>
  <si>
    <t>Mensual</t>
  </si>
  <si>
    <t>Enero</t>
  </si>
  <si>
    <t>SDG- Secretaría Distrital de Gobierno</t>
  </si>
  <si>
    <t>SDG - SGL - Constituir (3) componentes de fortalecimiento institucional para las Alcaldías Locales y su gestión del desarrollo local desde un enfoque de interseccionalidad</t>
  </si>
  <si>
    <t>2.Participación incidente garantizando el enfoque de género, poblacional y diferencial</t>
  </si>
  <si>
    <t>Comunicación Estratégica</t>
  </si>
  <si>
    <t>Creciente</t>
  </si>
  <si>
    <t>Dirección de Relaciones Políticas</t>
  </si>
  <si>
    <t>Bimensual</t>
  </si>
  <si>
    <t>Febrero</t>
  </si>
  <si>
    <t>Enero-Febrero</t>
  </si>
  <si>
    <t>IDPAC- Instituto Distrital de la Participación y Acción Comunal</t>
  </si>
  <si>
    <t>SDG - SGL - Proferir 1.608.200 fallos de fondo en primera instancia de los expedientes de policía por comportamientos contrarios a la convivencia en el marco del Código Nacional de Seguridad y Convivencia Ciudadana</t>
  </si>
  <si>
    <t>3.Transparencia </t>
  </si>
  <si>
    <t>Control Disciplinario</t>
  </si>
  <si>
    <t>Decreciente</t>
  </si>
  <si>
    <t>Efectividad</t>
  </si>
  <si>
    <t>Dirección Jurídica</t>
  </si>
  <si>
    <t>Marzo</t>
  </si>
  <si>
    <t>Enero-Marzo</t>
  </si>
  <si>
    <t>DADEP- Departamento Administrativo de la Defensoría del Espacio Público</t>
  </si>
  <si>
    <t>SDG - SGGD - Atender el 100% de las personas que ingresan a las rutas de prevención de vulneraciones de  los derechos humanos de mujeres, personas de los sectores sociales LGBTI, víctimas de trata de personas, víctimas de abuso de autoridad, defensores y defensoras de derechos humanos, población en proceso de reintegración o reincorporación y a la atención de derechos fundamentales de religión culto y conciencia; atendiendo las recomendaciones de las alertas tempranas.</t>
  </si>
  <si>
    <t>4.Gestión integral del espacio público</t>
  </si>
  <si>
    <t>Convivencia y Diálogo Social</t>
  </si>
  <si>
    <t>Dirección para la Gestión Administrativa Especial de Policía</t>
  </si>
  <si>
    <t>Cuatrimestral</t>
  </si>
  <si>
    <t>Abril</t>
  </si>
  <si>
    <t>Enero-Abril</t>
  </si>
  <si>
    <t>SDG - SGGD - Adoptar en las 20 localidades el Sistema Distrital de Derechos Humanos en el marco de las acciones de la política pública Integral de Derechos Humanos, de la política sobre la Lucha contra la Trata de Personas, y la política pública para la Población Migrante Internacional.</t>
  </si>
  <si>
    <t>5.Fortalecimiento de comunidades étnicas en el territorio</t>
  </si>
  <si>
    <t>Evaluación Independiente</t>
  </si>
  <si>
    <t>Oficina Asesora de Planeación</t>
  </si>
  <si>
    <t>Semestral</t>
  </si>
  <si>
    <t>Mayo</t>
  </si>
  <si>
    <t>Enero-Junio</t>
  </si>
  <si>
    <t>SDG - SGGD - Ejecutar 14 iniciativas que garanticen el ejercicio de las libertades fundamentales de religión culto y conciencia en el marco de la política pública existente</t>
  </si>
  <si>
    <t>6.Cultura de paz y derechos humanos</t>
  </si>
  <si>
    <t>Fomento y Protección de los DDHH</t>
  </si>
  <si>
    <t>Oficina Asesora de Comunicaciones</t>
  </si>
  <si>
    <t>Anual</t>
  </si>
  <si>
    <t>Junio</t>
  </si>
  <si>
    <t>Enero-Diciembre</t>
  </si>
  <si>
    <t>SDG - SGGD - Formar 16.000 personas en el programa de educación en derechos humanos para la paz, reconciliación y promoción integral de derechos humanos, a través del conocimiento de las artes y los saberes populares, impulsando estrategias de profesionalización de lideres sociales</t>
  </si>
  <si>
    <t>7.Alcaldías locales (Fondos de desarrollo local): colaboración transversal de las entidades del Sector, priorización de la gestión del sector</t>
  </si>
  <si>
    <t>Fomento y Protección de los Derechos Étnicos</t>
  </si>
  <si>
    <t>Oficina de Control Disciplinario Interno</t>
  </si>
  <si>
    <t>Julio</t>
  </si>
  <si>
    <t>SDG - SGGD - Fortalecer un (1) programa junto con sus estrategias para el fomento de la cultura ciudadana la convivencia y la prevención de las violencias asociadas al fútbol</t>
  </si>
  <si>
    <t>Gerencia de TIC</t>
  </si>
  <si>
    <t>Oficina de Control Interno</t>
  </si>
  <si>
    <t>Agosto</t>
  </si>
  <si>
    <t>SDG - SGGD - Fortalecer un (1) programa de atención integral en el marco del diálogo social y la convivencia, articulando acciones con las organizaciónes de DDHH para la atención de situaciones de convivencia y conflictividad social en Bogotá.</t>
  </si>
  <si>
    <t>Gerencia del Talento Humano</t>
  </si>
  <si>
    <t>Subsecretaría para la Gobernabilidad y Garantía de Derechos</t>
  </si>
  <si>
    <t>Septiembre</t>
  </si>
  <si>
    <t>Marzo-Abril</t>
  </si>
  <si>
    <t>SDG - SGGD - Fortalecer un (1) laboratorio de innovación pública que promueva el gobierno abierto y la participación ciudadana desde un enfoque de interseccionalidad.</t>
  </si>
  <si>
    <t>Gestión Corporativa Institucional</t>
  </si>
  <si>
    <t>Dirección de Derechos Humanos</t>
  </si>
  <si>
    <t>Octubre</t>
  </si>
  <si>
    <t>SDG - SGGD - Fortalecer un (1) Observatorio de Conflictividad Social y Gobernabilidad con enfoque de derechos humanos género y diferencial.</t>
  </si>
  <si>
    <t>Gestión del Conocimiento</t>
  </si>
  <si>
    <t>Subdirección de Libertad Religiosa y de Conciencia</t>
  </si>
  <si>
    <t>Noviembre</t>
  </si>
  <si>
    <t>Abril-Junio</t>
  </si>
  <si>
    <t>SDG - SGGD - Implementar una (1) estrategia de participación ciudadana en las 20 localidades con enfoque de género, poblacional y diferencial en el marco de presupuestos participativos Gobierno Abierto de Bogotá.</t>
  </si>
  <si>
    <t>Gestión del Patrimonio Documental</t>
  </si>
  <si>
    <t>Dirección de Convivencia y Diálogo Social</t>
  </si>
  <si>
    <t>Diciembre</t>
  </si>
  <si>
    <t>SDG - SGGD - Implementar un (1) plan de fortalecimiento a Consejos y Plataformas de Juventud</t>
  </si>
  <si>
    <t>Gestión Jurídica</t>
  </si>
  <si>
    <t>Dirección de Asuntos Étnicos</t>
  </si>
  <si>
    <t>Mayo-Junio</t>
  </si>
  <si>
    <t>SDG - SGGD - Implementar el 100% de los productos a cargo del Secretaría Distrital de Gobierno consignados en los planes de acción de las Políticas Públicas para los pueblos y comunidades Indígenas, así como su capítulo Muisca, para el pueblo Rrom o Gitano, comunidades Negras, Afrocolombianos, y su capítulo Palenquero y para la comunidad raizal para el periodo 2024-2028.</t>
  </si>
  <si>
    <t>Gestion Pública Territorial Local</t>
  </si>
  <si>
    <t>Subdirección de Asuntos Indígenas y Rrom</t>
  </si>
  <si>
    <t>Mayo-Agosto</t>
  </si>
  <si>
    <t>SDG - SGGD - Prestar 40.000 atenciones con enfoque diferencial, de mujer, género, familia y generaciones a las personas que soliciten los servicios brindados en los espacios de atención apropiación cultural y reconocimiento de procesos organizativos de los grupos étnicos en Bogotá.</t>
  </si>
  <si>
    <t>Inspección, Vigilancia y Control</t>
  </si>
  <si>
    <t>Subdirección de Asuntos para Comunidades Negras, Afrocolombianas, Raizales y Palenqueras</t>
  </si>
  <si>
    <t>SDG - SGGD - Desarrollar una (1) estrategia para promover la implementación del enfoque diferencial étnico y el desarrollo de procesos de gestión de conocimiento sobre los grupos étnicos en la ciudad, como medidas para combatir el racismo y la discriminación, con un enfoque de mujer, género, familia y generaciones</t>
  </si>
  <si>
    <t>Planeación Institucional</t>
  </si>
  <si>
    <t>Subsecretaría de Gestión Local</t>
  </si>
  <si>
    <t>Julio-Agosto</t>
  </si>
  <si>
    <t>SDG - DRP - Constituir cuatro (4) módulos de atención relacionamiento y política con sentido entre la administración distrital las corporaciones de elección popular y la ciudadanía que responda de manera estratégica oportuna efectiva y resolutiva las solicitudes cotidianas normativas y logísticas para la ciudad con un enfoque de interseccionalidad.</t>
  </si>
  <si>
    <t>Planeación y Gestión Sectorial</t>
  </si>
  <si>
    <t>Dirección para la Gestión del Desarrollo Local</t>
  </si>
  <si>
    <t>Septiembre-Octubre</t>
  </si>
  <si>
    <t>SDG - SGI - Ejecutar 12 acciones que garanticen atención a la ciudadanía transparencia anticorrupción y acceso a la información en el marco de las políticas públicas existentes.</t>
  </si>
  <si>
    <t>Relaciones Estratégicas</t>
  </si>
  <si>
    <t>Dirección para la Gestión Policiva</t>
  </si>
  <si>
    <t>Noviembre-Diciembre</t>
  </si>
  <si>
    <t>Julio-Diciembre</t>
  </si>
  <si>
    <t>SDG - SGI - Implementar 1 estrategia para fortalecimiento de la gestión institucional y operativa</t>
  </si>
  <si>
    <t>Servicio a la Ciudadanía</t>
  </si>
  <si>
    <t>Subsecretaría de Gestión Institucional</t>
  </si>
  <si>
    <t>Julio-Septiembre</t>
  </si>
  <si>
    <t>DADEP - Desarrollar 1 estrategia para aumentar la oferta cualitativa y cuantitativa de espacio público para el uso goce y disfrute ciudadano con enfoque diferencial género y poblacional</t>
  </si>
  <si>
    <t>No aplica</t>
  </si>
  <si>
    <t>Dirección Financiera</t>
  </si>
  <si>
    <t>DADEP- Realizar 20 ejercicios demostrativos de apropiación de predios públicos por medio de procesos formativos y acciones concretas en sitios críticos impulsando la participación ciudadana para fortalecer el cuidado la rehabilitación y la sostenibilidad del Espacio Público.</t>
  </si>
  <si>
    <t>Dirección de Contratación</t>
  </si>
  <si>
    <t>DADEP - Impulsar 15 proyectos de bienestar con enfoque de género poblacional y diferencial en espacios públicos.</t>
  </si>
  <si>
    <t>Dirección de Gestión de Talento Humano</t>
  </si>
  <si>
    <t>Octubre-Diciembre</t>
  </si>
  <si>
    <t>DADEP - Ofertar 35 bienes fiscales del distrito capital para enajenacion</t>
  </si>
  <si>
    <t>Septiembre-Diciembre</t>
  </si>
  <si>
    <t>IDPAC - Implementar un (1) modelo de gobernanza democrática que amplíe el alcance de la participación de la ciudadanía organizaciones sociales y comunales de primer segundo y tercer grado en todas las decisiones públicas del gobierno distrital.</t>
  </si>
  <si>
    <t>Dirección Administrativa</t>
  </si>
  <si>
    <t>IDPAC - Ejecutar el 100% anual de las acciones que garanticen el cumplimiento de los productos en las Políticas Públicas Distritales a cargo de IDPAC con enfoque de género poblacional y diferencial.</t>
  </si>
  <si>
    <t>IDPAC - Fortalecer las competencias ciudadanas de 120.000 personas en sus diferencias diversidades y formas organizativas para la participación incidente y la construcción de acuerdos que robustezcan el tejido social incorporando enfoque de género de género diferencial y poblacional.</t>
  </si>
  <si>
    <t>IDPAC - Implementar 100 acciones con un enfoque interseccional en el marco del laboratorio de innovación en la relación gobierno y ciudadanía desarrollando prototipos que recojan retos ciudadanos para ser solucionados de manera colaborativa mejorando la participación incidente en Bogotá.</t>
  </si>
  <si>
    <t>IDPAC - Implementar 35 iniciativas de producción de información que recojan información y datos diferenciados por sexo edad orientación sexual identidad de género estrato social pertenencia étnico-racial ubicación geográfica discapacidad sobre las dinámicas retos y tendencias de participación incidente y paritaria que aportan datos claves para la ciudadanía y la toma de decisiones en materia de políticas públicas.</t>
  </si>
  <si>
    <t>IDPAC - Implementar una (1) metodología conducente a la implementación y seguimiento de convenios solidarios para facilitar el aprovechamiento en bienes fiscales y de carácter comunitario en salones comunales así como en estacionamiento en zonas de cesión con uso de parqueadero de carácter barrial con uso comunitario que no hagan parte de la red de estacionamientos públicos y privados de conexión al sistema de transporte.</t>
  </si>
  <si>
    <t>IDPAC - Fomentar la participación ciudadana y el ambiente habilitante en la construcción de lo público, en articulación con las Organizaciones de la Sociedad Civil (OSC), Organismos Internacionales, Fondos de Desarrollo Local, entidades Distritales y del orden Nacional, empleando instrumentos técnicos, jurídicos y financieros.</t>
  </si>
  <si>
    <t>NO APLICA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</si>
</sst>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0.0%"/>
    <numFmt numFmtId="165" formatCode="_-* #,##0_-;\-* #,##0_-;_-* &quot;-&quot;??_-;_-@_-"/>
    <numFmt numFmtId="166" formatCode="0.0"/>
    <numFmt numFmtId="167" formatCode="0.000"/>
  </numFmts>
  <fonts count="33">
    <font>
      <sz val="11"/>
      <color theme="1"/>
      <name val="Aptos Narrow"/>
      <family val="2"/>
      <scheme val="minor"/>
    </font>
    <font>
      <sz val="11"/>
      <color theme="1"/>
      <name val="Aptos Narrow"/>
      <family val="2"/>
      <scheme val="minor"/>
    </font>
    <font>
      <b/>
      <sz val="11"/>
      <color theme="1"/>
      <name val="Aptos Narrow"/>
      <family val="2"/>
      <scheme val="minor"/>
    </font>
    <font>
      <b/>
      <sz val="18"/>
      <color theme="1"/>
      <name val="Aptos Display"/>
      <family val="2"/>
      <scheme val="major"/>
    </font>
    <font>
      <sz val="11"/>
      <color theme="1"/>
      <name val="Aptos Display"/>
      <family val="2"/>
      <scheme val="major"/>
    </font>
    <font>
      <b/>
      <sz val="11"/>
      <color theme="1"/>
      <name val="Aptos Display"/>
      <family val="2"/>
      <scheme val="major"/>
    </font>
    <font>
      <b/>
      <sz val="9"/>
      <color indexed="81"/>
      <name val="Tahoma"/>
      <family val="2"/>
    </font>
    <font>
      <b/>
      <sz val="11"/>
      <color rgb="FFC00000"/>
      <name val="Aptos Display"/>
      <family val="2"/>
      <scheme val="major"/>
    </font>
    <font>
      <sz val="12"/>
      <color theme="1"/>
      <name val="Aptos Narrow"/>
      <family val="2"/>
      <scheme val="minor"/>
    </font>
    <font>
      <sz val="16"/>
      <name val="Arial"/>
      <family val="2"/>
    </font>
    <font>
      <b/>
      <sz val="11"/>
      <name val="Aptos Display"/>
      <family val="2"/>
      <scheme val="major"/>
    </font>
    <font>
      <sz val="8"/>
      <name val="Aptos Narrow"/>
      <family val="2"/>
      <scheme val="minor"/>
    </font>
    <font>
      <b/>
      <sz val="12"/>
      <color rgb="FFC00000"/>
      <name val="Aptos Display"/>
      <family val="2"/>
      <scheme val="major"/>
    </font>
    <font>
      <sz val="11"/>
      <name val="Aptos Display"/>
      <family val="2"/>
    </font>
    <font>
      <sz val="14"/>
      <color theme="1"/>
      <name val="Aptos Display"/>
      <family val="2"/>
      <scheme val="major"/>
    </font>
    <font>
      <b/>
      <sz val="11"/>
      <color rgb="FFC00000"/>
      <name val="Aptos Narrow"/>
      <family val="2"/>
      <scheme val="minor"/>
    </font>
    <font>
      <b/>
      <sz val="10"/>
      <color rgb="FFC00000"/>
      <name val="Aptos Narrow"/>
      <family val="2"/>
      <scheme val="minor"/>
    </font>
    <font>
      <sz val="9"/>
      <color indexed="81"/>
      <name val="Tahoma"/>
      <family val="2"/>
    </font>
    <font>
      <b/>
      <sz val="16"/>
      <color theme="1"/>
      <name val="Aptos Narrow"/>
      <family val="2"/>
      <scheme val="minor"/>
    </font>
    <font>
      <b/>
      <sz val="9"/>
      <color rgb="FF000000"/>
      <name val="Tahoma"/>
      <family val="2"/>
    </font>
    <font>
      <sz val="11"/>
      <color rgb="FFFF0000"/>
      <name val="Aptos Display"/>
      <family val="2"/>
      <scheme val="major"/>
    </font>
    <font>
      <sz val="12"/>
      <name val="Aptos Display"/>
      <family val="2"/>
      <scheme val="major"/>
    </font>
    <font>
      <b/>
      <sz val="11"/>
      <color rgb="FFFF0000"/>
      <name val="Aptos Display"/>
      <family val="2"/>
      <scheme val="major"/>
    </font>
    <font>
      <sz val="14"/>
      <name val="Aptos Display"/>
      <family val="2"/>
      <scheme val="major"/>
    </font>
    <font>
      <sz val="11"/>
      <name val="Aptos Display"/>
      <family val="2"/>
      <scheme val="major"/>
    </font>
    <font>
      <sz val="14"/>
      <color theme="1"/>
      <name val="Aptos Narrow"/>
      <family val="2"/>
      <scheme val="minor"/>
    </font>
    <font>
      <sz val="11"/>
      <color theme="0"/>
      <name val="Aptos Narrow"/>
      <family val="2"/>
      <scheme val="minor"/>
    </font>
    <font>
      <b/>
      <sz val="11"/>
      <color theme="0"/>
      <name val="Aptos Display"/>
      <family val="2"/>
      <scheme val="major"/>
    </font>
    <font>
      <sz val="11"/>
      <color theme="0"/>
      <name val="Aptos Display"/>
      <family val="2"/>
      <scheme val="major"/>
    </font>
    <font>
      <sz val="11"/>
      <color rgb="FF000000"/>
      <name val="Aptos Display"/>
      <family val="2"/>
    </font>
    <font>
      <u/>
      <sz val="11"/>
      <color theme="1"/>
      <name val="Aptos Display"/>
      <family val="2"/>
      <scheme val="major"/>
    </font>
    <font>
      <b/>
      <i/>
      <sz val="11"/>
      <color theme="1"/>
      <name val="Aptos Display"/>
      <family val="2"/>
      <scheme val="major"/>
    </font>
    <font>
      <i/>
      <sz val="11"/>
      <color theme="1"/>
      <name val="Aptos Display"/>
      <family val="2"/>
      <scheme val="major"/>
    </font>
  </fonts>
  <fills count="9">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theme="0" tint="-4.9989318521683403E-2"/>
        <bgColor indexed="64"/>
      </patternFill>
    </fill>
    <fill>
      <patternFill patternType="solid">
        <fgColor indexed="9"/>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rgb="FFFFFFFF"/>
        <bgColor rgb="FF000000"/>
      </patternFill>
    </fill>
  </fills>
  <borders count="25">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right style="thin">
        <color rgb="FF000000"/>
      </right>
      <top style="thin">
        <color indexed="64"/>
      </top>
      <bottom style="thin">
        <color indexed="64"/>
      </bottom>
      <diagonal/>
    </border>
  </borders>
  <cellStyleXfs count="5">
    <xf numFmtId="0" fontId="0" fillId="0" borderId="0"/>
    <xf numFmtId="9" fontId="1" fillId="0" borderId="0" applyFont="0" applyFill="0" applyBorder="0" applyAlignment="0" applyProtection="0"/>
    <xf numFmtId="0" fontId="8" fillId="0" borderId="0"/>
    <xf numFmtId="43" fontId="1" fillId="0" borderId="0" applyFont="0" applyFill="0" applyBorder="0" applyAlignment="0" applyProtection="0"/>
    <xf numFmtId="43" fontId="1" fillId="0" borderId="0" applyFont="0" applyFill="0" applyBorder="0" applyAlignment="0" applyProtection="0"/>
  </cellStyleXfs>
  <cellXfs count="238">
    <xf numFmtId="0" fontId="0" fillId="0" borderId="0" xfId="0"/>
    <xf numFmtId="0" fontId="4" fillId="2" borderId="0" xfId="0" applyFont="1" applyFill="1" applyAlignment="1">
      <alignment horizontal="center" vertical="center" wrapText="1"/>
    </xf>
    <xf numFmtId="0" fontId="4" fillId="2" borderId="3"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0" xfId="0" applyFont="1" applyFill="1" applyAlignment="1">
      <alignment horizontal="left" vertical="center"/>
    </xf>
    <xf numFmtId="0" fontId="7" fillId="2" borderId="0" xfId="0" applyFont="1" applyFill="1" applyAlignment="1">
      <alignment horizontal="left" vertical="center" wrapText="1"/>
    </xf>
    <xf numFmtId="0" fontId="7" fillId="4" borderId="3" xfId="0" applyFont="1" applyFill="1" applyBorder="1" applyAlignment="1">
      <alignment horizontal="center" vertical="center" wrapText="1"/>
    </xf>
    <xf numFmtId="164" fontId="9" fillId="5" borderId="0" xfId="1" applyNumberFormat="1" applyFont="1" applyFill="1" applyAlignment="1" applyProtection="1">
      <alignment horizontal="left" vertical="center" wrapText="1"/>
      <protection hidden="1"/>
    </xf>
    <xf numFmtId="14" fontId="9" fillId="0" borderId="0" xfId="0" applyNumberFormat="1" applyFont="1" applyAlignment="1" applyProtection="1">
      <alignment horizontal="left" vertical="center"/>
      <protection hidden="1"/>
    </xf>
    <xf numFmtId="0" fontId="4" fillId="2" borderId="8" xfId="0" applyFont="1" applyFill="1" applyBorder="1" applyAlignment="1">
      <alignment horizontal="center" vertical="center" wrapText="1"/>
    </xf>
    <xf numFmtId="0" fontId="3" fillId="2" borderId="9" xfId="0" applyFont="1" applyFill="1" applyBorder="1" applyAlignment="1">
      <alignment vertical="center" wrapText="1"/>
    </xf>
    <xf numFmtId="0" fontId="4" fillId="2" borderId="11" xfId="0" applyFont="1" applyFill="1" applyBorder="1" applyAlignment="1">
      <alignment horizontal="center" vertical="center" wrapText="1"/>
    </xf>
    <xf numFmtId="0" fontId="5" fillId="2" borderId="13" xfId="0" applyFont="1" applyFill="1" applyBorder="1" applyAlignment="1">
      <alignment horizontal="left" vertical="center"/>
    </xf>
    <xf numFmtId="0" fontId="5" fillId="2" borderId="14" xfId="0" applyFont="1" applyFill="1" applyBorder="1" applyAlignment="1">
      <alignment horizontal="left" vertical="center"/>
    </xf>
    <xf numFmtId="0" fontId="3" fillId="2" borderId="0" xfId="0" applyFont="1" applyFill="1" applyAlignment="1">
      <alignment vertical="center"/>
    </xf>
    <xf numFmtId="0" fontId="3" fillId="2" borderId="14" xfId="0" applyFont="1" applyFill="1" applyBorder="1" applyAlignment="1">
      <alignment vertical="center"/>
    </xf>
    <xf numFmtId="0" fontId="3" fillId="2" borderId="9" xfId="0" applyFont="1" applyFill="1" applyBorder="1" applyAlignment="1">
      <alignment vertical="center"/>
    </xf>
    <xf numFmtId="0" fontId="0" fillId="3" borderId="0" xfId="0" applyFill="1" applyAlignment="1">
      <alignment horizontal="center" vertical="center" wrapText="1"/>
    </xf>
    <xf numFmtId="0" fontId="5" fillId="3" borderId="0" xfId="0" applyFont="1" applyFill="1" applyAlignment="1">
      <alignment horizontal="center" vertical="center" wrapText="1"/>
    </xf>
    <xf numFmtId="0" fontId="4" fillId="2" borderId="2" xfId="0" applyFont="1" applyFill="1" applyBorder="1" applyAlignment="1">
      <alignment horizontal="center" vertical="center" wrapText="1"/>
    </xf>
    <xf numFmtId="10" fontId="5" fillId="2" borderId="2" xfId="1" applyNumberFormat="1" applyFont="1" applyFill="1" applyBorder="1" applyAlignment="1">
      <alignment horizontal="center" vertical="center" wrapText="1"/>
    </xf>
    <xf numFmtId="9" fontId="5" fillId="2" borderId="2" xfId="1" applyFont="1" applyFill="1" applyBorder="1" applyAlignment="1">
      <alignment horizontal="center" vertical="center" wrapText="1"/>
    </xf>
    <xf numFmtId="0" fontId="12" fillId="4" borderId="3" xfId="0" applyFont="1" applyFill="1" applyBorder="1" applyAlignment="1">
      <alignment horizontal="center" vertical="center" wrapText="1"/>
    </xf>
    <xf numFmtId="164" fontId="13" fillId="2" borderId="9" xfId="1" applyNumberFormat="1" applyFont="1" applyFill="1" applyBorder="1" applyAlignment="1" applyProtection="1">
      <alignment horizontal="left" vertical="center" wrapText="1"/>
      <protection hidden="1"/>
    </xf>
    <xf numFmtId="0" fontId="13" fillId="2" borderId="10" xfId="0" applyFont="1" applyFill="1" applyBorder="1" applyAlignment="1" applyProtection="1">
      <alignment horizontal="left" vertical="center"/>
      <protection hidden="1"/>
    </xf>
    <xf numFmtId="164" fontId="13" fillId="2" borderId="0" xfId="1" applyNumberFormat="1" applyFont="1" applyFill="1" applyBorder="1" applyAlignment="1" applyProtection="1">
      <alignment horizontal="left" vertical="center" wrapText="1"/>
      <protection hidden="1"/>
    </xf>
    <xf numFmtId="0" fontId="13" fillId="2" borderId="12" xfId="0" applyFont="1" applyFill="1" applyBorder="1" applyAlignment="1" applyProtection="1">
      <alignment horizontal="left" vertical="center"/>
      <protection hidden="1"/>
    </xf>
    <xf numFmtId="0" fontId="13" fillId="2" borderId="12" xfId="0" applyFont="1" applyFill="1" applyBorder="1" applyAlignment="1" applyProtection="1">
      <alignment horizontal="left" vertical="center" wrapText="1"/>
      <protection hidden="1"/>
    </xf>
    <xf numFmtId="164" fontId="13" fillId="2" borderId="14" xfId="1" applyNumberFormat="1" applyFont="1" applyFill="1" applyBorder="1" applyAlignment="1" applyProtection="1">
      <alignment horizontal="left" vertical="center" wrapText="1"/>
      <protection hidden="1"/>
    </xf>
    <xf numFmtId="14" fontId="13" fillId="2" borderId="15" xfId="0" applyNumberFormat="1" applyFont="1" applyFill="1" applyBorder="1" applyAlignment="1" applyProtection="1">
      <alignment horizontal="left" vertical="center"/>
      <protection hidden="1"/>
    </xf>
    <xf numFmtId="10" fontId="4" fillId="2" borderId="0" xfId="1" applyNumberFormat="1" applyFont="1" applyFill="1" applyAlignment="1">
      <alignment horizontal="center" vertical="center" wrapText="1"/>
    </xf>
    <xf numFmtId="10" fontId="4" fillId="2" borderId="3" xfId="1" applyNumberFormat="1" applyFont="1" applyFill="1" applyBorder="1" applyAlignment="1">
      <alignment horizontal="center" vertical="center" wrapText="1"/>
    </xf>
    <xf numFmtId="0" fontId="14" fillId="2" borderId="3" xfId="0" applyFont="1" applyFill="1" applyBorder="1" applyAlignment="1">
      <alignment vertical="center" wrapText="1"/>
    </xf>
    <xf numFmtId="0" fontId="2" fillId="4" borderId="3" xfId="2" applyFont="1" applyFill="1" applyBorder="1" applyAlignment="1">
      <alignment horizontal="left" vertical="top" wrapText="1"/>
    </xf>
    <xf numFmtId="0" fontId="2" fillId="6" borderId="3" xfId="0" applyFont="1" applyFill="1" applyBorder="1" applyAlignment="1">
      <alignment horizontal="center" vertical="top" wrapText="1"/>
    </xf>
    <xf numFmtId="0" fontId="2" fillId="0" borderId="0" xfId="0" applyFont="1" applyAlignment="1">
      <alignment vertical="top"/>
    </xf>
    <xf numFmtId="0" fontId="18" fillId="0" borderId="0" xfId="0" applyFont="1" applyAlignment="1">
      <alignment vertical="top"/>
    </xf>
    <xf numFmtId="0" fontId="2" fillId="7" borderId="3" xfId="0" applyFont="1" applyFill="1" applyBorder="1" applyAlignment="1">
      <alignment horizontal="center" vertical="top" wrapText="1"/>
    </xf>
    <xf numFmtId="9" fontId="4" fillId="2" borderId="3" xfId="0" applyNumberFormat="1" applyFont="1" applyFill="1" applyBorder="1" applyAlignment="1">
      <alignment horizontal="center" vertical="center" wrapText="1"/>
    </xf>
    <xf numFmtId="0" fontId="0" fillId="0" borderId="0" xfId="0" applyAlignment="1">
      <alignment vertical="top" wrapText="1"/>
    </xf>
    <xf numFmtId="0" fontId="0" fillId="0" borderId="3" xfId="0" applyBorder="1" applyAlignment="1">
      <alignment vertical="top" wrapText="1"/>
    </xf>
    <xf numFmtId="9" fontId="4" fillId="2" borderId="2" xfId="0" applyNumberFormat="1" applyFont="1" applyFill="1" applyBorder="1" applyAlignment="1">
      <alignment horizontal="center" vertical="center" wrapText="1"/>
    </xf>
    <xf numFmtId="9" fontId="5" fillId="2" borderId="3" xfId="0" applyNumberFormat="1" applyFont="1" applyFill="1" applyBorder="1" applyAlignment="1">
      <alignment horizontal="center" vertical="center" wrapText="1"/>
    </xf>
    <xf numFmtId="0" fontId="20" fillId="2" borderId="0" xfId="0" applyFont="1" applyFill="1" applyAlignment="1">
      <alignment horizontal="left" vertical="center"/>
    </xf>
    <xf numFmtId="1" fontId="4" fillId="0" borderId="2" xfId="0" applyNumberFormat="1" applyFont="1" applyBorder="1" applyAlignment="1">
      <alignment horizontal="center" vertical="center" wrapText="1"/>
    </xf>
    <xf numFmtId="0" fontId="22" fillId="2" borderId="0" xfId="0" applyFont="1" applyFill="1" applyAlignment="1">
      <alignment horizontal="left" vertical="center"/>
    </xf>
    <xf numFmtId="0" fontId="24" fillId="2" borderId="3" xfId="0" applyFont="1" applyFill="1" applyBorder="1" applyAlignment="1">
      <alignment horizontal="center" vertical="center" wrapText="1"/>
    </xf>
    <xf numFmtId="0" fontId="24" fillId="2" borderId="2" xfId="0" applyFont="1" applyFill="1" applyBorder="1" applyAlignment="1">
      <alignment horizontal="center" vertical="center" wrapText="1"/>
    </xf>
    <xf numFmtId="0" fontId="20" fillId="2" borderId="0" xfId="0" applyFont="1" applyFill="1" applyAlignment="1">
      <alignment horizontal="center" vertical="center" wrapText="1"/>
    </xf>
    <xf numFmtId="0" fontId="21" fillId="2" borderId="3" xfId="0" applyFont="1" applyFill="1" applyBorder="1" applyAlignment="1">
      <alignment horizontal="center" vertical="center" wrapText="1"/>
    </xf>
    <xf numFmtId="0" fontId="23" fillId="2" borderId="3" xfId="0" applyFont="1" applyFill="1" applyBorder="1" applyAlignment="1">
      <alignment horizontal="center" vertical="center" wrapText="1"/>
    </xf>
    <xf numFmtId="0" fontId="14" fillId="2" borderId="3" xfId="0" applyFont="1" applyFill="1" applyBorder="1" applyAlignment="1">
      <alignment horizontal="center" vertical="center" wrapText="1"/>
    </xf>
    <xf numFmtId="0" fontId="14" fillId="0" borderId="3" xfId="0" applyFont="1" applyBorder="1" applyAlignment="1">
      <alignment horizontal="center" vertical="center" wrapText="1"/>
    </xf>
    <xf numFmtId="0" fontId="10" fillId="2" borderId="3" xfId="0" applyFont="1" applyFill="1" applyBorder="1" applyAlignment="1">
      <alignment horizontal="center" vertical="center" wrapText="1"/>
    </xf>
    <xf numFmtId="0" fontId="4" fillId="2" borderId="0" xfId="0" applyFont="1" applyFill="1" applyAlignment="1">
      <alignment horizontal="left" vertical="center"/>
    </xf>
    <xf numFmtId="9" fontId="4" fillId="2" borderId="2" xfId="1" applyFont="1" applyFill="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24" fillId="0" borderId="3" xfId="0" applyFont="1" applyBorder="1" applyAlignment="1">
      <alignment horizontal="center" vertical="center" wrapText="1"/>
    </xf>
    <xf numFmtId="9" fontId="5" fillId="0" borderId="3" xfId="1" applyFont="1" applyFill="1" applyBorder="1" applyAlignment="1">
      <alignment horizontal="center" vertical="center" wrapText="1"/>
    </xf>
    <xf numFmtId="9" fontId="4" fillId="2" borderId="3" xfId="1" applyFont="1" applyFill="1" applyBorder="1" applyAlignment="1">
      <alignment horizontal="center" vertical="center" wrapText="1"/>
    </xf>
    <xf numFmtId="0" fontId="5" fillId="0" borderId="3" xfId="0" applyFont="1" applyBorder="1" applyAlignment="1">
      <alignment horizontal="center" vertical="center" wrapText="1"/>
    </xf>
    <xf numFmtId="0" fontId="0" fillId="2" borderId="0" xfId="0" applyFill="1"/>
    <xf numFmtId="0" fontId="4" fillId="2" borderId="17" xfId="0" applyFont="1" applyFill="1" applyBorder="1" applyAlignment="1">
      <alignment horizontal="center" vertical="center" wrapText="1"/>
    </xf>
    <xf numFmtId="0" fontId="4" fillId="2" borderId="22" xfId="0" applyFont="1" applyFill="1" applyBorder="1" applyAlignment="1">
      <alignment horizontal="center" vertical="center" wrapText="1"/>
    </xf>
    <xf numFmtId="0" fontId="3" fillId="2" borderId="18" xfId="0" applyFont="1" applyFill="1" applyBorder="1" applyAlignment="1">
      <alignment vertical="center" wrapText="1"/>
    </xf>
    <xf numFmtId="0" fontId="4" fillId="2" borderId="19"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5" fillId="2" borderId="20" xfId="0" applyFont="1" applyFill="1" applyBorder="1" applyAlignment="1">
      <alignment horizontal="left" vertical="center"/>
    </xf>
    <xf numFmtId="0" fontId="5" fillId="2" borderId="23" xfId="0" applyFont="1" applyFill="1" applyBorder="1" applyAlignment="1">
      <alignment horizontal="left" vertical="center"/>
    </xf>
    <xf numFmtId="0" fontId="5" fillId="2" borderId="21" xfId="0" applyFont="1" applyFill="1" applyBorder="1" applyAlignment="1">
      <alignment horizontal="left" vertical="center"/>
    </xf>
    <xf numFmtId="164" fontId="2" fillId="2" borderId="3" xfId="0" applyNumberFormat="1" applyFont="1" applyFill="1" applyBorder="1" applyAlignment="1">
      <alignment horizontal="center" vertical="center"/>
    </xf>
    <xf numFmtId="0" fontId="5" fillId="2" borderId="0" xfId="0" applyFont="1" applyFill="1" applyAlignment="1">
      <alignment horizontal="center" vertical="center" wrapText="1"/>
    </xf>
    <xf numFmtId="9" fontId="5" fillId="2" borderId="0" xfId="1" applyFont="1" applyFill="1" applyBorder="1" applyAlignment="1">
      <alignment horizontal="center" vertical="center" wrapText="1"/>
    </xf>
    <xf numFmtId="0" fontId="5" fillId="0" borderId="0" xfId="0" applyFont="1" applyAlignment="1">
      <alignment horizontal="center" vertical="center" wrapText="1"/>
    </xf>
    <xf numFmtId="1" fontId="4" fillId="2" borderId="3" xfId="0" applyNumberFormat="1" applyFont="1" applyFill="1" applyBorder="1" applyAlignment="1">
      <alignment horizontal="center" vertical="center" wrapText="1"/>
    </xf>
    <xf numFmtId="166" fontId="4" fillId="2" borderId="3" xfId="0" applyNumberFormat="1" applyFont="1" applyFill="1" applyBorder="1" applyAlignment="1">
      <alignment horizontal="center" vertical="center" wrapText="1"/>
    </xf>
    <xf numFmtId="164" fontId="5" fillId="2" borderId="2" xfId="1" applyNumberFormat="1" applyFont="1" applyFill="1" applyBorder="1" applyAlignment="1">
      <alignment horizontal="center" vertical="center" wrapText="1"/>
    </xf>
    <xf numFmtId="10" fontId="4" fillId="2" borderId="2" xfId="0" applyNumberFormat="1" applyFont="1" applyFill="1" applyBorder="1" applyAlignment="1">
      <alignment horizontal="center" vertical="center" wrapText="1"/>
    </xf>
    <xf numFmtId="9" fontId="27" fillId="2" borderId="2" xfId="1" applyFont="1" applyFill="1" applyBorder="1" applyAlignment="1">
      <alignment horizontal="center" vertical="center" wrapText="1"/>
    </xf>
    <xf numFmtId="164" fontId="27" fillId="2" borderId="2" xfId="1" applyNumberFormat="1" applyFont="1" applyFill="1" applyBorder="1" applyAlignment="1">
      <alignment horizontal="center" vertical="center" wrapText="1"/>
    </xf>
    <xf numFmtId="10" fontId="5" fillId="2" borderId="3" xfId="1" applyNumberFormat="1" applyFont="1" applyFill="1" applyBorder="1" applyAlignment="1">
      <alignment horizontal="center" vertical="center" wrapText="1"/>
    </xf>
    <xf numFmtId="1" fontId="4" fillId="2" borderId="2" xfId="0" applyNumberFormat="1" applyFont="1" applyFill="1" applyBorder="1" applyAlignment="1">
      <alignment horizontal="center" vertical="center" wrapText="1"/>
    </xf>
    <xf numFmtId="0" fontId="10" fillId="0" borderId="3" xfId="0" applyFont="1" applyBorder="1" applyAlignment="1">
      <alignment horizontal="center" vertical="center" wrapText="1"/>
    </xf>
    <xf numFmtId="10" fontId="28" fillId="2" borderId="2" xfId="0" applyNumberFormat="1" applyFont="1" applyFill="1" applyBorder="1" applyAlignment="1">
      <alignment horizontal="center" vertical="center" wrapText="1"/>
    </xf>
    <xf numFmtId="0" fontId="26" fillId="0" borderId="0" xfId="0" applyFont="1"/>
    <xf numFmtId="1" fontId="4" fillId="2" borderId="2" xfId="1" applyNumberFormat="1" applyFont="1" applyFill="1" applyBorder="1" applyAlignment="1">
      <alignment horizontal="center" vertical="center" wrapText="1"/>
    </xf>
    <xf numFmtId="1" fontId="5" fillId="2" borderId="3" xfId="0" applyNumberFormat="1" applyFont="1" applyFill="1" applyBorder="1" applyAlignment="1">
      <alignment horizontal="center" vertical="center" wrapText="1"/>
    </xf>
    <xf numFmtId="165" fontId="4" fillId="2" borderId="2" xfId="3" applyNumberFormat="1" applyFont="1" applyFill="1" applyBorder="1" applyAlignment="1">
      <alignment horizontal="right" vertical="center" wrapText="1"/>
    </xf>
    <xf numFmtId="165" fontId="4" fillId="2" borderId="3" xfId="3" applyNumberFormat="1" applyFont="1" applyFill="1" applyBorder="1" applyAlignment="1">
      <alignment horizontal="right" vertical="center" wrapText="1"/>
    </xf>
    <xf numFmtId="165" fontId="5" fillId="2" borderId="3" xfId="3" applyNumberFormat="1" applyFont="1" applyFill="1" applyBorder="1" applyAlignment="1">
      <alignment horizontal="right" vertical="center" wrapText="1"/>
    </xf>
    <xf numFmtId="10" fontId="5" fillId="2" borderId="2" xfId="1" applyNumberFormat="1" applyFont="1" applyFill="1" applyBorder="1" applyAlignment="1">
      <alignment horizontal="right" vertical="center" wrapText="1"/>
    </xf>
    <xf numFmtId="9" fontId="5" fillId="2" borderId="2" xfId="1" applyFont="1" applyFill="1" applyBorder="1" applyAlignment="1">
      <alignment horizontal="right" vertical="center" wrapText="1"/>
    </xf>
    <xf numFmtId="164" fontId="5" fillId="2" borderId="2" xfId="1" applyNumberFormat="1" applyFont="1" applyFill="1" applyBorder="1" applyAlignment="1">
      <alignment horizontal="right" vertical="center" wrapText="1"/>
    </xf>
    <xf numFmtId="0" fontId="5" fillId="2" borderId="2" xfId="0" applyFont="1" applyFill="1" applyBorder="1" applyAlignment="1">
      <alignment horizontal="center" vertical="center" wrapText="1"/>
    </xf>
    <xf numFmtId="0" fontId="0" fillId="2" borderId="3" xfId="0" applyFill="1" applyBorder="1" applyAlignment="1">
      <alignment horizontal="center" vertical="center"/>
    </xf>
    <xf numFmtId="0" fontId="0" fillId="2" borderId="3" xfId="0" applyFill="1" applyBorder="1" applyAlignment="1">
      <alignment vertical="center" wrapText="1"/>
    </xf>
    <xf numFmtId="10" fontId="0" fillId="2" borderId="3" xfId="0" applyNumberFormat="1" applyFill="1" applyBorder="1" applyAlignment="1">
      <alignment horizontal="center" vertical="center"/>
    </xf>
    <xf numFmtId="10" fontId="26" fillId="2" borderId="3" xfId="0" applyNumberFormat="1" applyFont="1" applyFill="1" applyBorder="1" applyAlignment="1">
      <alignment horizontal="center" vertical="center"/>
    </xf>
    <xf numFmtId="0" fontId="0" fillId="2" borderId="3" xfId="0" applyFill="1" applyBorder="1" applyAlignment="1">
      <alignment horizontal="left" vertical="center" wrapText="1"/>
    </xf>
    <xf numFmtId="0" fontId="2" fillId="2" borderId="0" xfId="0" applyFont="1" applyFill="1" applyAlignment="1">
      <alignment horizontal="center" vertical="center"/>
    </xf>
    <xf numFmtId="0" fontId="0" fillId="2" borderId="0" xfId="0" applyFill="1" applyAlignment="1">
      <alignment horizontal="center"/>
    </xf>
    <xf numFmtId="164" fontId="2" fillId="4" borderId="3" xfId="0" applyNumberFormat="1" applyFont="1" applyFill="1" applyBorder="1" applyAlignment="1">
      <alignment horizontal="center" vertical="center"/>
    </xf>
    <xf numFmtId="0" fontId="2" fillId="2" borderId="3" xfId="0" applyFont="1" applyFill="1" applyBorder="1" applyAlignment="1">
      <alignment horizontal="center"/>
    </xf>
    <xf numFmtId="49" fontId="4" fillId="2" borderId="3" xfId="3" applyNumberFormat="1" applyFont="1" applyFill="1" applyBorder="1" applyAlignment="1">
      <alignment horizontal="center" vertical="center" wrapText="1"/>
    </xf>
    <xf numFmtId="0" fontId="0" fillId="0" borderId="3" xfId="0" applyBorder="1" applyAlignment="1">
      <alignment horizontal="center" vertical="center"/>
    </xf>
    <xf numFmtId="49" fontId="4" fillId="2" borderId="3" xfId="4" applyNumberFormat="1" applyFont="1" applyFill="1" applyBorder="1" applyAlignment="1">
      <alignment horizontal="center" vertical="center" wrapText="1"/>
    </xf>
    <xf numFmtId="0" fontId="0" fillId="2" borderId="0" xfId="0" applyFill="1" applyAlignment="1">
      <alignment vertical="center"/>
    </xf>
    <xf numFmtId="1" fontId="4" fillId="2" borderId="3" xfId="1" applyNumberFormat="1" applyFont="1" applyFill="1" applyBorder="1" applyAlignment="1">
      <alignment horizontal="center" vertical="center" wrapText="1"/>
    </xf>
    <xf numFmtId="1" fontId="4" fillId="0" borderId="3" xfId="0" applyNumberFormat="1" applyFont="1" applyBorder="1" applyAlignment="1">
      <alignment horizontal="center" vertical="center" wrapText="1"/>
    </xf>
    <xf numFmtId="10" fontId="4" fillId="0" borderId="3" xfId="1" applyNumberFormat="1" applyFont="1" applyFill="1" applyBorder="1" applyAlignment="1">
      <alignment horizontal="center" vertical="center" wrapText="1"/>
    </xf>
    <xf numFmtId="166" fontId="5" fillId="2" borderId="3" xfId="0" applyNumberFormat="1" applyFont="1" applyFill="1" applyBorder="1" applyAlignment="1">
      <alignment horizontal="center" vertical="center" wrapText="1"/>
    </xf>
    <xf numFmtId="167" fontId="5" fillId="2" borderId="0" xfId="1" applyNumberFormat="1" applyFont="1" applyFill="1" applyBorder="1" applyAlignment="1">
      <alignment horizontal="center" vertical="center" wrapText="1"/>
    </xf>
    <xf numFmtId="9" fontId="4" fillId="0" borderId="3" xfId="0" applyNumberFormat="1" applyFont="1" applyBorder="1" applyAlignment="1">
      <alignment horizontal="center" vertical="center" wrapText="1"/>
    </xf>
    <xf numFmtId="49" fontId="4" fillId="0" borderId="3" xfId="3" applyNumberFormat="1" applyFont="1" applyFill="1" applyBorder="1" applyAlignment="1">
      <alignment horizontal="center" vertical="center" wrapText="1"/>
    </xf>
    <xf numFmtId="49" fontId="4" fillId="0" borderId="3" xfId="4" applyNumberFormat="1" applyFont="1" applyFill="1" applyBorder="1" applyAlignment="1">
      <alignment horizontal="center" vertical="center" wrapText="1"/>
    </xf>
    <xf numFmtId="0" fontId="0" fillId="0" borderId="3" xfId="0" applyBorder="1" applyAlignment="1">
      <alignment horizontal="left" vertical="center" wrapText="1"/>
    </xf>
    <xf numFmtId="0" fontId="0" fillId="2" borderId="3" xfId="0" applyFill="1" applyBorder="1" applyAlignment="1">
      <alignment horizontal="center" vertical="center" wrapText="1"/>
    </xf>
    <xf numFmtId="0" fontId="15" fillId="4" borderId="3" xfId="0" applyFont="1" applyFill="1" applyBorder="1" applyAlignment="1">
      <alignment horizontal="center" vertical="center" wrapText="1"/>
    </xf>
    <xf numFmtId="0" fontId="7" fillId="4" borderId="3" xfId="0" applyFont="1" applyFill="1" applyBorder="1" applyAlignment="1">
      <alignment horizontal="center" vertical="center" wrapText="1"/>
    </xf>
    <xf numFmtId="164" fontId="2" fillId="2" borderId="3" xfId="1" applyNumberFormat="1" applyFont="1" applyFill="1" applyBorder="1" applyAlignment="1">
      <alignment horizontal="center" vertical="center"/>
    </xf>
    <xf numFmtId="0" fontId="25" fillId="2" borderId="5" xfId="0" applyFont="1" applyFill="1" applyBorder="1" applyAlignment="1">
      <alignment horizontal="center" vertical="center" wrapText="1"/>
    </xf>
    <xf numFmtId="0" fontId="25" fillId="2" borderId="16" xfId="0" applyFont="1" applyFill="1" applyBorder="1" applyAlignment="1">
      <alignment horizontal="center" vertical="center" wrapText="1"/>
    </xf>
    <xf numFmtId="0" fontId="25" fillId="2" borderId="6"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3" fillId="2" borderId="22"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0" xfId="0" applyFont="1" applyFill="1" applyAlignment="1">
      <alignment horizontal="center" vertical="center"/>
    </xf>
    <xf numFmtId="0" fontId="3" fillId="2" borderId="7" xfId="0" applyFont="1" applyFill="1" applyBorder="1" applyAlignment="1">
      <alignment horizontal="center" vertical="center"/>
    </xf>
    <xf numFmtId="0" fontId="3" fillId="2" borderId="20" xfId="0" applyFont="1" applyFill="1" applyBorder="1" applyAlignment="1">
      <alignment horizontal="center" vertical="center"/>
    </xf>
    <xf numFmtId="0" fontId="3" fillId="2" borderId="23" xfId="0" applyFont="1" applyFill="1" applyBorder="1" applyAlignment="1">
      <alignment horizontal="center" vertical="center"/>
    </xf>
    <xf numFmtId="0" fontId="3" fillId="2" borderId="21" xfId="0" applyFont="1" applyFill="1" applyBorder="1" applyAlignment="1">
      <alignment horizontal="center" vertical="center"/>
    </xf>
    <xf numFmtId="164" fontId="13" fillId="2" borderId="17" xfId="1" applyNumberFormat="1" applyFont="1" applyFill="1" applyBorder="1" applyAlignment="1" applyProtection="1">
      <alignment horizontal="left" vertical="center" wrapText="1"/>
      <protection hidden="1"/>
    </xf>
    <xf numFmtId="164" fontId="13" fillId="2" borderId="18" xfId="1" applyNumberFormat="1" applyFont="1" applyFill="1" applyBorder="1" applyAlignment="1" applyProtection="1">
      <alignment horizontal="left" vertical="center" wrapText="1"/>
      <protection hidden="1"/>
    </xf>
    <xf numFmtId="164" fontId="13" fillId="2" borderId="19" xfId="1" applyNumberFormat="1" applyFont="1" applyFill="1" applyBorder="1" applyAlignment="1" applyProtection="1">
      <alignment horizontal="left" vertical="center" wrapText="1"/>
      <protection hidden="1"/>
    </xf>
    <xf numFmtId="164" fontId="13" fillId="2" borderId="7" xfId="1" applyNumberFormat="1" applyFont="1" applyFill="1" applyBorder="1" applyAlignment="1" applyProtection="1">
      <alignment horizontal="left" vertical="center" wrapText="1"/>
      <protection hidden="1"/>
    </xf>
    <xf numFmtId="164" fontId="13" fillId="2" borderId="20" xfId="1" applyNumberFormat="1" applyFont="1" applyFill="1" applyBorder="1" applyAlignment="1" applyProtection="1">
      <alignment horizontal="left" vertical="center" wrapText="1"/>
      <protection hidden="1"/>
    </xf>
    <xf numFmtId="164" fontId="13" fillId="2" borderId="21" xfId="1" applyNumberFormat="1" applyFont="1" applyFill="1" applyBorder="1" applyAlignment="1" applyProtection="1">
      <alignment horizontal="left" vertical="center" wrapText="1"/>
      <protection hidden="1"/>
    </xf>
    <xf numFmtId="0" fontId="25" fillId="2" borderId="3" xfId="0" applyFont="1" applyFill="1" applyBorder="1" applyAlignment="1">
      <alignment horizontal="center" vertical="center" wrapText="1"/>
    </xf>
    <xf numFmtId="0" fontId="0" fillId="2" borderId="3" xfId="0" applyFill="1" applyBorder="1" applyAlignment="1">
      <alignment horizontal="left" vertical="center" wrapText="1"/>
    </xf>
    <xf numFmtId="0" fontId="0" fillId="2" borderId="5" xfId="0" applyFill="1" applyBorder="1" applyAlignment="1">
      <alignment horizontal="center" vertical="center" wrapText="1"/>
    </xf>
    <xf numFmtId="0" fontId="0" fillId="2" borderId="16" xfId="0" applyFill="1" applyBorder="1" applyAlignment="1">
      <alignment horizontal="center" vertical="center" wrapText="1"/>
    </xf>
    <xf numFmtId="0" fontId="0" fillId="2" borderId="6" xfId="0" applyFill="1" applyBorder="1" applyAlignment="1">
      <alignment horizontal="center" vertical="center" wrapText="1"/>
    </xf>
    <xf numFmtId="164" fontId="2" fillId="2" borderId="5" xfId="1" applyNumberFormat="1" applyFont="1" applyFill="1" applyBorder="1" applyAlignment="1">
      <alignment horizontal="center" vertical="center"/>
    </xf>
    <xf numFmtId="164" fontId="2" fillId="2" borderId="16" xfId="1" applyNumberFormat="1" applyFont="1" applyFill="1" applyBorder="1" applyAlignment="1">
      <alignment horizontal="center" vertical="center"/>
    </xf>
    <xf numFmtId="164" fontId="2" fillId="2" borderId="6" xfId="1" applyNumberFormat="1" applyFont="1" applyFill="1" applyBorder="1" applyAlignment="1">
      <alignment horizontal="center" vertical="center"/>
    </xf>
    <xf numFmtId="0" fontId="16" fillId="4" borderId="3" xfId="0" applyFont="1" applyFill="1" applyBorder="1" applyAlignment="1">
      <alignment horizontal="center" vertical="center" wrapText="1"/>
    </xf>
    <xf numFmtId="164" fontId="13" fillId="2" borderId="3" xfId="1" applyNumberFormat="1" applyFont="1" applyFill="1" applyBorder="1" applyAlignment="1" applyProtection="1">
      <alignment horizontal="left" vertical="center" wrapText="1"/>
      <protection hidden="1"/>
    </xf>
    <xf numFmtId="0" fontId="4" fillId="2" borderId="17" xfId="0" applyFont="1" applyFill="1" applyBorder="1" applyAlignment="1">
      <alignment horizontal="center" vertical="center" wrapText="1"/>
    </xf>
    <xf numFmtId="0" fontId="4" fillId="2" borderId="22" xfId="0" applyFont="1" applyFill="1" applyBorder="1" applyAlignment="1">
      <alignment horizontal="center" vertical="center" wrapText="1"/>
    </xf>
    <xf numFmtId="0" fontId="4" fillId="2" borderId="18" xfId="0" applyFont="1" applyFill="1" applyBorder="1" applyAlignment="1">
      <alignment horizontal="center" vertical="center" wrapText="1"/>
    </xf>
    <xf numFmtId="0" fontId="4" fillId="2" borderId="19" xfId="0" applyFont="1" applyFill="1" applyBorder="1" applyAlignment="1">
      <alignment horizontal="center" vertical="center" wrapText="1"/>
    </xf>
    <xf numFmtId="0" fontId="4" fillId="2" borderId="0" xfId="0" applyFont="1" applyFill="1" applyAlignment="1">
      <alignment horizontal="center" vertical="center" wrapText="1"/>
    </xf>
    <xf numFmtId="0" fontId="4" fillId="2" borderId="7" xfId="0" applyFont="1" applyFill="1" applyBorder="1" applyAlignment="1">
      <alignment horizontal="center" vertical="center" wrapText="1"/>
    </xf>
    <xf numFmtId="0" fontId="4" fillId="2" borderId="20" xfId="0" applyFont="1" applyFill="1" applyBorder="1" applyAlignment="1">
      <alignment horizontal="center" vertical="center" wrapText="1"/>
    </xf>
    <xf numFmtId="0" fontId="4" fillId="2" borderId="23" xfId="0" applyFont="1" applyFill="1" applyBorder="1" applyAlignment="1">
      <alignment horizontal="center" vertical="center" wrapText="1"/>
    </xf>
    <xf numFmtId="0" fontId="4" fillId="2" borderId="21"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3" xfId="0" applyFont="1" applyFill="1" applyBorder="1" applyAlignment="1">
      <alignment horizontal="center" vertical="center"/>
    </xf>
    <xf numFmtId="9" fontId="4" fillId="2" borderId="4" xfId="1" applyFont="1" applyFill="1" applyBorder="1" applyAlignment="1">
      <alignment horizontal="justify" vertical="center" wrapText="1"/>
    </xf>
    <xf numFmtId="9" fontId="4" fillId="2" borderId="1" xfId="1" applyFont="1" applyFill="1" applyBorder="1" applyAlignment="1">
      <alignment horizontal="justify" vertical="center" wrapText="1"/>
    </xf>
    <xf numFmtId="9" fontId="4" fillId="2" borderId="2" xfId="1" applyFont="1" applyFill="1" applyBorder="1" applyAlignment="1">
      <alignment horizontal="justify" vertical="center" wrapText="1"/>
    </xf>
    <xf numFmtId="0" fontId="10" fillId="4" borderId="3" xfId="0" applyFont="1" applyFill="1" applyBorder="1" applyAlignment="1">
      <alignment horizontal="left" vertical="center" wrapText="1"/>
    </xf>
    <xf numFmtId="0" fontId="23" fillId="2" borderId="3" xfId="0" applyFont="1" applyFill="1" applyBorder="1" applyAlignment="1">
      <alignment horizontal="left" vertical="center" wrapText="1"/>
    </xf>
    <xf numFmtId="0" fontId="23" fillId="2" borderId="4" xfId="0" applyFont="1" applyFill="1" applyBorder="1" applyAlignment="1">
      <alignment horizontal="left" vertical="center" wrapText="1"/>
    </xf>
    <xf numFmtId="0" fontId="23" fillId="2" borderId="1" xfId="0" applyFont="1" applyFill="1" applyBorder="1" applyAlignment="1">
      <alignment horizontal="left" vertical="center" wrapText="1"/>
    </xf>
    <xf numFmtId="0" fontId="23" fillId="2" borderId="2" xfId="0" applyFont="1" applyFill="1" applyBorder="1" applyAlignment="1">
      <alignment horizontal="left" vertical="center" wrapText="1"/>
    </xf>
    <xf numFmtId="0" fontId="14" fillId="2" borderId="3" xfId="0" applyFont="1" applyFill="1" applyBorder="1" applyAlignment="1">
      <alignment horizontal="left" vertical="center" wrapText="1"/>
    </xf>
    <xf numFmtId="0" fontId="14" fillId="2" borderId="5" xfId="0" applyFont="1" applyFill="1" applyBorder="1" applyAlignment="1">
      <alignment horizontal="left" vertical="center" wrapText="1"/>
    </xf>
    <xf numFmtId="0" fontId="10" fillId="4" borderId="4" xfId="0" applyFont="1" applyFill="1" applyBorder="1" applyAlignment="1">
      <alignment horizontal="left" vertical="center" wrapText="1"/>
    </xf>
    <xf numFmtId="0" fontId="14" fillId="2" borderId="4" xfId="0" applyFont="1" applyFill="1" applyBorder="1" applyAlignment="1">
      <alignment horizontal="left" vertical="center" wrapText="1"/>
    </xf>
    <xf numFmtId="0" fontId="14" fillId="2" borderId="1" xfId="0" applyFont="1" applyFill="1" applyBorder="1" applyAlignment="1">
      <alignment horizontal="left" vertical="center" wrapText="1"/>
    </xf>
    <xf numFmtId="0" fontId="14" fillId="2" borderId="2" xfId="0" applyFont="1" applyFill="1" applyBorder="1" applyAlignment="1">
      <alignment horizontal="left" vertical="center" wrapText="1"/>
    </xf>
    <xf numFmtId="0" fontId="14" fillId="0" borderId="3" xfId="0" applyFont="1" applyBorder="1" applyAlignment="1">
      <alignment horizontal="left" vertical="center" wrapText="1"/>
    </xf>
    <xf numFmtId="0" fontId="7" fillId="2" borderId="0" xfId="0" applyFont="1" applyFill="1" applyAlignment="1">
      <alignment horizontal="center" vertical="center" wrapText="1"/>
    </xf>
    <xf numFmtId="0" fontId="7" fillId="2" borderId="7" xfId="0" applyFont="1" applyFill="1" applyBorder="1" applyAlignment="1">
      <alignment horizontal="center" vertical="center" wrapText="1"/>
    </xf>
    <xf numFmtId="0" fontId="7" fillId="4" borderId="3" xfId="0" applyFont="1" applyFill="1" applyBorder="1" applyAlignment="1">
      <alignment horizontal="left" vertical="center" wrapText="1"/>
    </xf>
    <xf numFmtId="0" fontId="7" fillId="4" borderId="4"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7" fillId="4" borderId="2" xfId="0" applyFont="1" applyFill="1" applyBorder="1" applyAlignment="1">
      <alignment horizontal="center" vertical="center" wrapText="1"/>
    </xf>
    <xf numFmtId="9" fontId="4" fillId="2" borderId="17" xfId="1" applyFont="1" applyFill="1" applyBorder="1" applyAlignment="1">
      <alignment horizontal="justify" vertical="center" wrapText="1"/>
    </xf>
    <xf numFmtId="9" fontId="4" fillId="2" borderId="22" xfId="1" applyFont="1" applyFill="1" applyBorder="1" applyAlignment="1">
      <alignment horizontal="justify" vertical="center" wrapText="1"/>
    </xf>
    <xf numFmtId="9" fontId="4" fillId="2" borderId="18" xfId="1" applyFont="1" applyFill="1" applyBorder="1" applyAlignment="1">
      <alignment horizontal="justify" vertical="center" wrapText="1"/>
    </xf>
    <xf numFmtId="9" fontId="4" fillId="2" borderId="20" xfId="1" applyFont="1" applyFill="1" applyBorder="1" applyAlignment="1">
      <alignment horizontal="justify" vertical="center" wrapText="1"/>
    </xf>
    <xf numFmtId="9" fontId="4" fillId="2" borderId="23" xfId="1" applyFont="1" applyFill="1" applyBorder="1" applyAlignment="1">
      <alignment horizontal="justify" vertical="center" wrapText="1"/>
    </xf>
    <xf numFmtId="9" fontId="4" fillId="2" borderId="21" xfId="1" applyFont="1" applyFill="1" applyBorder="1" applyAlignment="1">
      <alignment horizontal="justify" vertical="center" wrapText="1"/>
    </xf>
    <xf numFmtId="0" fontId="23" fillId="0" borderId="4" xfId="0" applyFont="1" applyBorder="1" applyAlignment="1">
      <alignment horizontal="left" vertical="center" wrapText="1"/>
    </xf>
    <xf numFmtId="0" fontId="23" fillId="0" borderId="1" xfId="0" applyFont="1" applyBorder="1" applyAlignment="1">
      <alignment horizontal="left" vertical="center" wrapText="1"/>
    </xf>
    <xf numFmtId="0" fontId="23" fillId="0" borderId="2" xfId="0" applyFont="1" applyBorder="1" applyAlignment="1">
      <alignment horizontal="left" vertical="center" wrapText="1"/>
    </xf>
    <xf numFmtId="0" fontId="23" fillId="2" borderId="5" xfId="0" applyFont="1" applyFill="1" applyBorder="1" applyAlignment="1">
      <alignment horizontal="left" vertical="center" wrapText="1"/>
    </xf>
    <xf numFmtId="0" fontId="23" fillId="0" borderId="3" xfId="0" applyFont="1" applyBorder="1" applyAlignment="1">
      <alignment horizontal="left" vertical="center" wrapText="1"/>
    </xf>
    <xf numFmtId="9" fontId="4" fillId="2" borderId="4" xfId="1" applyFont="1" applyFill="1" applyBorder="1" applyAlignment="1">
      <alignment horizontal="left" vertical="center" wrapText="1"/>
    </xf>
    <xf numFmtId="9" fontId="4" fillId="2" borderId="1" xfId="1" applyFont="1" applyFill="1" applyBorder="1" applyAlignment="1">
      <alignment horizontal="left" vertical="center" wrapText="1"/>
    </xf>
    <xf numFmtId="9" fontId="4" fillId="2" borderId="2" xfId="1" applyFont="1" applyFill="1" applyBorder="1" applyAlignment="1">
      <alignment horizontal="left" vertical="center" wrapText="1"/>
    </xf>
    <xf numFmtId="9" fontId="4" fillId="0" borderId="4" xfId="1" applyFont="1" applyFill="1" applyBorder="1" applyAlignment="1">
      <alignment horizontal="left" vertical="center" wrapText="1"/>
    </xf>
    <xf numFmtId="9" fontId="4" fillId="0" borderId="1" xfId="1" applyFont="1" applyFill="1" applyBorder="1" applyAlignment="1">
      <alignment horizontal="left" vertical="center" wrapText="1"/>
    </xf>
    <xf numFmtId="9" fontId="4" fillId="0" borderId="2" xfId="1" applyFont="1" applyFill="1" applyBorder="1" applyAlignment="1">
      <alignment horizontal="left" vertical="center" wrapText="1"/>
    </xf>
    <xf numFmtId="0" fontId="23" fillId="2" borderId="6" xfId="0" applyFont="1" applyFill="1" applyBorder="1" applyAlignment="1">
      <alignment horizontal="left" vertical="center" wrapText="1"/>
    </xf>
    <xf numFmtId="9" fontId="4" fillId="0" borderId="3" xfId="1" applyFont="1" applyFill="1" applyBorder="1" applyAlignment="1">
      <alignment horizontal="left" vertical="center" wrapText="1"/>
    </xf>
    <xf numFmtId="0" fontId="23" fillId="0" borderId="6" xfId="0" applyFont="1" applyBorder="1" applyAlignment="1">
      <alignment horizontal="left" vertical="center" wrapText="1"/>
    </xf>
    <xf numFmtId="9" fontId="24" fillId="2" borderId="4" xfId="1" applyFont="1" applyFill="1" applyBorder="1" applyAlignment="1">
      <alignment horizontal="justify" vertical="center" wrapText="1"/>
    </xf>
    <xf numFmtId="9" fontId="4" fillId="2" borderId="4" xfId="1" applyFont="1" applyFill="1" applyBorder="1" applyAlignment="1">
      <alignment horizontal="left" vertical="top" wrapText="1"/>
    </xf>
    <xf numFmtId="9" fontId="4" fillId="2" borderId="1" xfId="1" applyFont="1" applyFill="1" applyBorder="1" applyAlignment="1">
      <alignment horizontal="left" vertical="top" wrapText="1"/>
    </xf>
    <xf numFmtId="9" fontId="4" fillId="2" borderId="2" xfId="1" applyFont="1" applyFill="1" applyBorder="1" applyAlignment="1">
      <alignment horizontal="left" vertical="top" wrapText="1"/>
    </xf>
    <xf numFmtId="0" fontId="14" fillId="0" borderId="4" xfId="0" applyFont="1" applyBorder="1" applyAlignment="1">
      <alignment horizontal="left" vertical="center" wrapText="1"/>
    </xf>
    <xf numFmtId="0" fontId="14" fillId="0" borderId="1" xfId="0" applyFont="1" applyBorder="1" applyAlignment="1">
      <alignment horizontal="left" vertical="center" wrapText="1"/>
    </xf>
    <xf numFmtId="0" fontId="14" fillId="0" borderId="2" xfId="0" applyFont="1" applyBorder="1" applyAlignment="1">
      <alignment horizontal="left" vertical="center" wrapText="1"/>
    </xf>
    <xf numFmtId="0" fontId="23" fillId="0" borderId="5" xfId="0" applyFont="1" applyBorder="1" applyAlignment="1">
      <alignment horizontal="left" vertical="center" wrapText="1"/>
    </xf>
    <xf numFmtId="0" fontId="14" fillId="0" borderId="5" xfId="0" applyFont="1" applyBorder="1" applyAlignment="1">
      <alignment horizontal="left" vertical="center" wrapText="1"/>
    </xf>
    <xf numFmtId="0" fontId="14" fillId="0" borderId="6" xfId="0" applyFont="1" applyBorder="1" applyAlignment="1">
      <alignment horizontal="left" vertical="center" wrapText="1"/>
    </xf>
    <xf numFmtId="0" fontId="14" fillId="2" borderId="6" xfId="0" applyFont="1" applyFill="1" applyBorder="1" applyAlignment="1">
      <alignment horizontal="left" vertical="center" wrapText="1"/>
    </xf>
    <xf numFmtId="0" fontId="21" fillId="2" borderId="3" xfId="0" applyFont="1" applyFill="1" applyBorder="1" applyAlignment="1">
      <alignment horizontal="left" vertical="center" wrapText="1"/>
    </xf>
    <xf numFmtId="0" fontId="21" fillId="2" borderId="4" xfId="0" applyFont="1" applyFill="1" applyBorder="1" applyAlignment="1">
      <alignment horizontal="left" vertical="center" wrapText="1"/>
    </xf>
    <xf numFmtId="0" fontId="21" fillId="2" borderId="1" xfId="0" applyFont="1" applyFill="1" applyBorder="1" applyAlignment="1">
      <alignment horizontal="left" vertical="center" wrapText="1"/>
    </xf>
    <xf numFmtId="0" fontId="21" fillId="2" borderId="2" xfId="0" applyFont="1" applyFill="1" applyBorder="1" applyAlignment="1">
      <alignment horizontal="left" vertical="center" wrapText="1"/>
    </xf>
    <xf numFmtId="0" fontId="21" fillId="2" borderId="6" xfId="0" applyFont="1" applyFill="1" applyBorder="1" applyAlignment="1">
      <alignment horizontal="left" vertical="center" wrapText="1"/>
    </xf>
    <xf numFmtId="0" fontId="21" fillId="2" borderId="5" xfId="0" applyFont="1" applyFill="1" applyBorder="1" applyAlignment="1">
      <alignment horizontal="left" vertical="center" wrapText="1"/>
    </xf>
    <xf numFmtId="9" fontId="4" fillId="2" borderId="4" xfId="1" applyFont="1" applyFill="1" applyBorder="1" applyAlignment="1">
      <alignment horizontal="justify" vertical="top" wrapText="1"/>
    </xf>
    <xf numFmtId="9" fontId="4" fillId="2" borderId="1" xfId="1" applyFont="1" applyFill="1" applyBorder="1" applyAlignment="1">
      <alignment horizontal="justify" vertical="top" wrapText="1"/>
    </xf>
    <xf numFmtId="9" fontId="4" fillId="2" borderId="2" xfId="1" applyFont="1" applyFill="1" applyBorder="1" applyAlignment="1">
      <alignment horizontal="justify" vertical="top" wrapText="1"/>
    </xf>
    <xf numFmtId="0" fontId="21" fillId="0" borderId="3" xfId="0" applyFont="1" applyBorder="1" applyAlignment="1">
      <alignment horizontal="left" vertical="center" wrapText="1"/>
    </xf>
    <xf numFmtId="0" fontId="21" fillId="0" borderId="4" xfId="0" applyFont="1" applyBorder="1" applyAlignment="1">
      <alignment horizontal="left" vertical="center" wrapText="1"/>
    </xf>
    <xf numFmtId="0" fontId="21" fillId="0" borderId="1" xfId="0" applyFont="1" applyBorder="1" applyAlignment="1">
      <alignment horizontal="left" vertical="center" wrapText="1"/>
    </xf>
    <xf numFmtId="0" fontId="21" fillId="0" borderId="2" xfId="0" applyFont="1" applyBorder="1" applyAlignment="1">
      <alignment horizontal="left" vertical="center" wrapText="1"/>
    </xf>
    <xf numFmtId="9" fontId="4" fillId="0" borderId="4" xfId="1" applyFont="1" applyFill="1" applyBorder="1" applyAlignment="1">
      <alignment horizontal="justify" vertical="center" wrapText="1"/>
    </xf>
    <xf numFmtId="9" fontId="4" fillId="0" borderId="1" xfId="1" applyFont="1" applyFill="1" applyBorder="1" applyAlignment="1">
      <alignment horizontal="justify" vertical="center" wrapText="1"/>
    </xf>
    <xf numFmtId="9" fontId="4" fillId="0" borderId="2" xfId="1" applyFont="1" applyFill="1" applyBorder="1" applyAlignment="1">
      <alignment horizontal="justify" vertical="center" wrapText="1"/>
    </xf>
    <xf numFmtId="0" fontId="29" fillId="8" borderId="4" xfId="0" applyFont="1" applyFill="1" applyBorder="1" applyAlignment="1">
      <alignment horizontal="justify" vertical="center" wrapText="1"/>
    </xf>
    <xf numFmtId="0" fontId="29" fillId="8" borderId="1" xfId="0" applyFont="1" applyFill="1" applyBorder="1" applyAlignment="1">
      <alignment horizontal="justify" vertical="center" wrapText="1"/>
    </xf>
    <xf numFmtId="0" fontId="29" fillId="8" borderId="24" xfId="0" applyFont="1" applyFill="1" applyBorder="1" applyAlignment="1">
      <alignment horizontal="justify" vertical="center" wrapText="1"/>
    </xf>
    <xf numFmtId="0" fontId="15" fillId="2" borderId="3" xfId="0" applyFont="1" applyFill="1" applyBorder="1" applyAlignment="1">
      <alignment horizontal="center"/>
    </xf>
    <xf numFmtId="0" fontId="18" fillId="0" borderId="0" xfId="0" applyFont="1" applyAlignment="1">
      <alignment horizontal="center" vertical="top"/>
    </xf>
    <xf numFmtId="0" fontId="3" fillId="2" borderId="9" xfId="0" applyFont="1" applyFill="1" applyBorder="1" applyAlignment="1">
      <alignment horizontal="center" vertical="center"/>
    </xf>
    <xf numFmtId="0" fontId="3" fillId="2" borderId="14" xfId="0" applyFont="1" applyFill="1" applyBorder="1" applyAlignment="1">
      <alignment horizontal="center" vertical="center"/>
    </xf>
    <xf numFmtId="0" fontId="14" fillId="2" borderId="4" xfId="0" applyFont="1" applyFill="1" applyBorder="1" applyAlignment="1">
      <alignment horizontal="center" vertical="center" wrapText="1"/>
    </xf>
    <xf numFmtId="0" fontId="14" fillId="2" borderId="1" xfId="0" applyFont="1" applyFill="1" applyBorder="1" applyAlignment="1">
      <alignment horizontal="center" vertical="center" wrapText="1"/>
    </xf>
    <xf numFmtId="0" fontId="14" fillId="2" borderId="2" xfId="0" applyFont="1" applyFill="1" applyBorder="1" applyAlignment="1">
      <alignment horizontal="center" vertical="center" wrapText="1"/>
    </xf>
  </cellXfs>
  <cellStyles count="5">
    <cellStyle name="Millares" xfId="3" builtinId="3"/>
    <cellStyle name="Millares 2" xfId="4" xr:uid="{4ABC30DC-DE94-4006-96E7-87A5FDF7A089}"/>
    <cellStyle name="Normal" xfId="0" builtinId="0"/>
    <cellStyle name="Normal 2" xfId="2" xr:uid="{418E5167-997E-4306-BEB2-002CBB7341D6}"/>
    <cellStyle name="Porcentaje" xfId="1" builtinId="5"/>
  </cellStyles>
  <dxfs count="0"/>
  <tableStyles count="0" defaultTableStyle="TableStyleMedium2" defaultPivotStyle="PivotStyleLight16"/>
  <colors>
    <mruColors>
      <color rgb="FFFFFFCC"/>
      <color rgb="FFFFFF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 Id="rId27"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131152</xdr:colOff>
      <xdr:row>0</xdr:row>
      <xdr:rowOff>67235</xdr:rowOff>
    </xdr:from>
    <xdr:to>
      <xdr:col>1</xdr:col>
      <xdr:colOff>2761956</xdr:colOff>
      <xdr:row>3</xdr:row>
      <xdr:rowOff>177934</xdr:rowOff>
    </xdr:to>
    <xdr:pic>
      <xdr:nvPicPr>
        <xdr:cNvPr id="3" name="Imagen 2">
          <a:extLst>
            <a:ext uri="{FF2B5EF4-FFF2-40B4-BE49-F238E27FC236}">
              <a16:creationId xmlns:a16="http://schemas.microsoft.com/office/drawing/2014/main" id="{CD023897-2E52-4733-B90D-026C0F82AE59}"/>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93152" y="67235"/>
          <a:ext cx="2630804" cy="984758"/>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164520</xdr:colOff>
      <xdr:row>0</xdr:row>
      <xdr:rowOff>95250</xdr:rowOff>
    </xdr:from>
    <xdr:to>
      <xdr:col>2</xdr:col>
      <xdr:colOff>530678</xdr:colOff>
      <xdr:row>3</xdr:row>
      <xdr:rowOff>217715</xdr:rowOff>
    </xdr:to>
    <xdr:pic>
      <xdr:nvPicPr>
        <xdr:cNvPr id="2" name="Imagen 1">
          <a:extLst>
            <a:ext uri="{FF2B5EF4-FFF2-40B4-BE49-F238E27FC236}">
              <a16:creationId xmlns:a16="http://schemas.microsoft.com/office/drawing/2014/main" id="{D1D7889E-35F6-4D7F-AD50-57C20ED2FE87}"/>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26470" y="95250"/>
          <a:ext cx="2633108" cy="100829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164520</xdr:colOff>
      <xdr:row>0</xdr:row>
      <xdr:rowOff>95250</xdr:rowOff>
    </xdr:from>
    <xdr:to>
      <xdr:col>2</xdr:col>
      <xdr:colOff>530678</xdr:colOff>
      <xdr:row>3</xdr:row>
      <xdr:rowOff>217715</xdr:rowOff>
    </xdr:to>
    <xdr:pic>
      <xdr:nvPicPr>
        <xdr:cNvPr id="2" name="Imagen 1">
          <a:extLst>
            <a:ext uri="{FF2B5EF4-FFF2-40B4-BE49-F238E27FC236}">
              <a16:creationId xmlns:a16="http://schemas.microsoft.com/office/drawing/2014/main" id="{48EC985C-4F89-4EA2-8EF0-F92003D7BE5D}"/>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26470" y="95250"/>
          <a:ext cx="2633108" cy="100829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580156</xdr:colOff>
      <xdr:row>0</xdr:row>
      <xdr:rowOff>43295</xdr:rowOff>
    </xdr:from>
    <xdr:to>
      <xdr:col>2</xdr:col>
      <xdr:colOff>1191367</xdr:colOff>
      <xdr:row>3</xdr:row>
      <xdr:rowOff>165760</xdr:rowOff>
    </xdr:to>
    <xdr:pic>
      <xdr:nvPicPr>
        <xdr:cNvPr id="4" name="Imagen 3">
          <a:extLst>
            <a:ext uri="{FF2B5EF4-FFF2-40B4-BE49-F238E27FC236}">
              <a16:creationId xmlns:a16="http://schemas.microsoft.com/office/drawing/2014/main" id="{316F6EC7-FB95-41EF-8F98-1B62E4CFAB96}"/>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80156" y="43295"/>
          <a:ext cx="2637438" cy="1005692"/>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394607</xdr:colOff>
      <xdr:row>0</xdr:row>
      <xdr:rowOff>190500</xdr:rowOff>
    </xdr:from>
    <xdr:to>
      <xdr:col>2</xdr:col>
      <xdr:colOff>857249</xdr:colOff>
      <xdr:row>3</xdr:row>
      <xdr:rowOff>136071</xdr:rowOff>
    </xdr:to>
    <xdr:pic>
      <xdr:nvPicPr>
        <xdr:cNvPr id="2" name="Imagen 1">
          <a:extLst>
            <a:ext uri="{FF2B5EF4-FFF2-40B4-BE49-F238E27FC236}">
              <a16:creationId xmlns:a16="http://schemas.microsoft.com/office/drawing/2014/main" id="{8DF9CA16-C084-4F3D-A261-78DDA021D478}"/>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94607" y="190500"/>
          <a:ext cx="2898321" cy="802821"/>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130902</xdr:colOff>
      <xdr:row>0</xdr:row>
      <xdr:rowOff>95250</xdr:rowOff>
    </xdr:from>
    <xdr:to>
      <xdr:col>2</xdr:col>
      <xdr:colOff>452157</xdr:colOff>
      <xdr:row>3</xdr:row>
      <xdr:rowOff>183696</xdr:rowOff>
    </xdr:to>
    <xdr:pic>
      <xdr:nvPicPr>
        <xdr:cNvPr id="2" name="Imagen 1">
          <a:extLst>
            <a:ext uri="{FF2B5EF4-FFF2-40B4-BE49-F238E27FC236}">
              <a16:creationId xmlns:a16="http://schemas.microsoft.com/office/drawing/2014/main" id="{0A8706BA-1C90-4B24-9D1A-8E06448664C6}"/>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00696" y="95250"/>
          <a:ext cx="2584843" cy="962505"/>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164519</xdr:colOff>
      <xdr:row>0</xdr:row>
      <xdr:rowOff>95250</xdr:rowOff>
    </xdr:from>
    <xdr:to>
      <xdr:col>2</xdr:col>
      <xdr:colOff>485774</xdr:colOff>
      <xdr:row>3</xdr:row>
      <xdr:rowOff>190500</xdr:rowOff>
    </xdr:to>
    <xdr:pic>
      <xdr:nvPicPr>
        <xdr:cNvPr id="2" name="Imagen 1">
          <a:extLst>
            <a:ext uri="{FF2B5EF4-FFF2-40B4-BE49-F238E27FC236}">
              <a16:creationId xmlns:a16="http://schemas.microsoft.com/office/drawing/2014/main" id="{331B4C50-5562-45B4-B693-40C83F469B5A}"/>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35994" y="95250"/>
          <a:ext cx="2588205" cy="962025"/>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164519</xdr:colOff>
      <xdr:row>0</xdr:row>
      <xdr:rowOff>95250</xdr:rowOff>
    </xdr:from>
    <xdr:to>
      <xdr:col>2</xdr:col>
      <xdr:colOff>485774</xdr:colOff>
      <xdr:row>3</xdr:row>
      <xdr:rowOff>183696</xdr:rowOff>
    </xdr:to>
    <xdr:pic>
      <xdr:nvPicPr>
        <xdr:cNvPr id="2" name="Imagen 1">
          <a:extLst>
            <a:ext uri="{FF2B5EF4-FFF2-40B4-BE49-F238E27FC236}">
              <a16:creationId xmlns:a16="http://schemas.microsoft.com/office/drawing/2014/main" id="{E3BD0495-310A-4AAE-AA31-AD0CE3F30A9B}"/>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35994" y="95250"/>
          <a:ext cx="2588205" cy="962025"/>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164519</xdr:colOff>
      <xdr:row>0</xdr:row>
      <xdr:rowOff>95250</xdr:rowOff>
    </xdr:from>
    <xdr:to>
      <xdr:col>2</xdr:col>
      <xdr:colOff>485774</xdr:colOff>
      <xdr:row>3</xdr:row>
      <xdr:rowOff>183696</xdr:rowOff>
    </xdr:to>
    <xdr:pic>
      <xdr:nvPicPr>
        <xdr:cNvPr id="2" name="Imagen 1">
          <a:extLst>
            <a:ext uri="{FF2B5EF4-FFF2-40B4-BE49-F238E27FC236}">
              <a16:creationId xmlns:a16="http://schemas.microsoft.com/office/drawing/2014/main" id="{D7757228-DF5E-4FBF-898B-8B7D6DB17CC1}"/>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35994" y="95250"/>
          <a:ext cx="2588205" cy="962025"/>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164520</xdr:colOff>
      <xdr:row>0</xdr:row>
      <xdr:rowOff>95250</xdr:rowOff>
    </xdr:from>
    <xdr:to>
      <xdr:col>2</xdr:col>
      <xdr:colOff>530678</xdr:colOff>
      <xdr:row>3</xdr:row>
      <xdr:rowOff>217715</xdr:rowOff>
    </xdr:to>
    <xdr:pic>
      <xdr:nvPicPr>
        <xdr:cNvPr id="2" name="Imagen 1">
          <a:extLst>
            <a:ext uri="{FF2B5EF4-FFF2-40B4-BE49-F238E27FC236}">
              <a16:creationId xmlns:a16="http://schemas.microsoft.com/office/drawing/2014/main" id="{43776F6C-396A-4A5E-9624-184A741EAE82}"/>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31913" y="95250"/>
          <a:ext cx="2638551" cy="102053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242454</xdr:colOff>
      <xdr:row>0</xdr:row>
      <xdr:rowOff>80530</xdr:rowOff>
    </xdr:from>
    <xdr:to>
      <xdr:col>2</xdr:col>
      <xdr:colOff>900545</xdr:colOff>
      <xdr:row>3</xdr:row>
      <xdr:rowOff>202995</xdr:rowOff>
    </xdr:to>
    <xdr:pic>
      <xdr:nvPicPr>
        <xdr:cNvPr id="2" name="Imagen 1">
          <a:extLst>
            <a:ext uri="{FF2B5EF4-FFF2-40B4-BE49-F238E27FC236}">
              <a16:creationId xmlns:a16="http://schemas.microsoft.com/office/drawing/2014/main" id="{D1425451-DF69-4FB3-81C2-46E1A5221182}"/>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42454" y="80530"/>
          <a:ext cx="3290455" cy="100569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164520</xdr:colOff>
      <xdr:row>0</xdr:row>
      <xdr:rowOff>95250</xdr:rowOff>
    </xdr:from>
    <xdr:to>
      <xdr:col>2</xdr:col>
      <xdr:colOff>530678</xdr:colOff>
      <xdr:row>3</xdr:row>
      <xdr:rowOff>217715</xdr:rowOff>
    </xdr:to>
    <xdr:pic>
      <xdr:nvPicPr>
        <xdr:cNvPr id="2" name="Imagen 1">
          <a:extLst>
            <a:ext uri="{FF2B5EF4-FFF2-40B4-BE49-F238E27FC236}">
              <a16:creationId xmlns:a16="http://schemas.microsoft.com/office/drawing/2014/main" id="{98F3A07A-B798-4870-B2DA-6E38DF522FC7}"/>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35995" y="95250"/>
          <a:ext cx="2633108" cy="100829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17318</xdr:colOff>
      <xdr:row>0</xdr:row>
      <xdr:rowOff>93518</xdr:rowOff>
    </xdr:from>
    <xdr:to>
      <xdr:col>2</xdr:col>
      <xdr:colOff>1143000</xdr:colOff>
      <xdr:row>3</xdr:row>
      <xdr:rowOff>215983</xdr:rowOff>
    </xdr:to>
    <xdr:pic>
      <xdr:nvPicPr>
        <xdr:cNvPr id="2" name="Imagen 1">
          <a:extLst>
            <a:ext uri="{FF2B5EF4-FFF2-40B4-BE49-F238E27FC236}">
              <a16:creationId xmlns:a16="http://schemas.microsoft.com/office/drawing/2014/main" id="{4359B9C1-6E42-4A2F-9A28-B6E4D257818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1000" y="93518"/>
          <a:ext cx="3394364" cy="100569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164520</xdr:colOff>
      <xdr:row>0</xdr:row>
      <xdr:rowOff>95250</xdr:rowOff>
    </xdr:from>
    <xdr:to>
      <xdr:col>2</xdr:col>
      <xdr:colOff>530678</xdr:colOff>
      <xdr:row>3</xdr:row>
      <xdr:rowOff>217715</xdr:rowOff>
    </xdr:to>
    <xdr:pic>
      <xdr:nvPicPr>
        <xdr:cNvPr id="2" name="Imagen 1">
          <a:extLst>
            <a:ext uri="{FF2B5EF4-FFF2-40B4-BE49-F238E27FC236}">
              <a16:creationId xmlns:a16="http://schemas.microsoft.com/office/drawing/2014/main" id="{D90CB5DF-412E-4364-910E-89A082FB862C}"/>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35995" y="95250"/>
          <a:ext cx="2633108" cy="100829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168088</xdr:colOff>
      <xdr:row>0</xdr:row>
      <xdr:rowOff>100853</xdr:rowOff>
    </xdr:from>
    <xdr:to>
      <xdr:col>2</xdr:col>
      <xdr:colOff>534246</xdr:colOff>
      <xdr:row>3</xdr:row>
      <xdr:rowOff>223318</xdr:rowOff>
    </xdr:to>
    <xdr:pic>
      <xdr:nvPicPr>
        <xdr:cNvPr id="8" name="Imagen 7">
          <a:extLst>
            <a:ext uri="{FF2B5EF4-FFF2-40B4-BE49-F238E27FC236}">
              <a16:creationId xmlns:a16="http://schemas.microsoft.com/office/drawing/2014/main" id="{F8ECC00B-E756-419D-B940-48CEAD40F3C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37882" y="100853"/>
          <a:ext cx="2629746" cy="996524"/>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47625</xdr:colOff>
      <xdr:row>0</xdr:row>
      <xdr:rowOff>57150</xdr:rowOff>
    </xdr:from>
    <xdr:to>
      <xdr:col>2</xdr:col>
      <xdr:colOff>410421</xdr:colOff>
      <xdr:row>3</xdr:row>
      <xdr:rowOff>196424</xdr:rowOff>
    </xdr:to>
    <xdr:pic>
      <xdr:nvPicPr>
        <xdr:cNvPr id="9" name="Imagen 8">
          <a:extLst>
            <a:ext uri="{FF2B5EF4-FFF2-40B4-BE49-F238E27FC236}">
              <a16:creationId xmlns:a16="http://schemas.microsoft.com/office/drawing/2014/main" id="{7DFD034D-354C-4844-8C30-90523DA265D4}"/>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09575" y="57150"/>
          <a:ext cx="2629746" cy="996524"/>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164520</xdr:colOff>
      <xdr:row>0</xdr:row>
      <xdr:rowOff>95250</xdr:rowOff>
    </xdr:from>
    <xdr:to>
      <xdr:col>2</xdr:col>
      <xdr:colOff>530678</xdr:colOff>
      <xdr:row>3</xdr:row>
      <xdr:rowOff>258536</xdr:rowOff>
    </xdr:to>
    <xdr:pic>
      <xdr:nvPicPr>
        <xdr:cNvPr id="2" name="Imagen 1">
          <a:extLst>
            <a:ext uri="{FF2B5EF4-FFF2-40B4-BE49-F238E27FC236}">
              <a16:creationId xmlns:a16="http://schemas.microsoft.com/office/drawing/2014/main" id="{EF3344F2-035D-4802-8077-14386B69B4D8}"/>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26470" y="95250"/>
          <a:ext cx="2633108" cy="100829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56030</xdr:colOff>
      <xdr:row>0</xdr:row>
      <xdr:rowOff>22412</xdr:rowOff>
    </xdr:from>
    <xdr:to>
      <xdr:col>2</xdr:col>
      <xdr:colOff>422188</xdr:colOff>
      <xdr:row>3</xdr:row>
      <xdr:rowOff>144877</xdr:rowOff>
    </xdr:to>
    <xdr:pic>
      <xdr:nvPicPr>
        <xdr:cNvPr id="11" name="Imagen 10">
          <a:extLst>
            <a:ext uri="{FF2B5EF4-FFF2-40B4-BE49-F238E27FC236}">
              <a16:creationId xmlns:a16="http://schemas.microsoft.com/office/drawing/2014/main" id="{C0D44417-0A86-4B78-B16F-4C8EFB9E842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25824" y="22412"/>
          <a:ext cx="2629746" cy="996524"/>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0.xml"/><Relationship Id="rId1" Type="http://schemas.openxmlformats.org/officeDocument/2006/relationships/printerSettings" Target="../printerSettings/printerSettings7.bin"/><Relationship Id="rId4" Type="http://schemas.openxmlformats.org/officeDocument/2006/relationships/comments" Target="../comments10.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1.xml"/><Relationship Id="rId1" Type="http://schemas.openxmlformats.org/officeDocument/2006/relationships/printerSettings" Target="../printerSettings/printerSettings8.bin"/><Relationship Id="rId4" Type="http://schemas.openxmlformats.org/officeDocument/2006/relationships/comments" Target="../comments11.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2" Type="http://schemas.openxmlformats.org/officeDocument/2006/relationships/comments" Target="../comments18.xml"/><Relationship Id="rId1" Type="http://schemas.openxmlformats.org/officeDocument/2006/relationships/vmlDrawing" Target="../drawings/vmlDrawing18.v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1.bin"/><Relationship Id="rId4" Type="http://schemas.openxmlformats.org/officeDocument/2006/relationships/comments" Target="../comments2.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18.xml"/><Relationship Id="rId1" Type="http://schemas.openxmlformats.org/officeDocument/2006/relationships/printerSettings" Target="../printerSettings/printerSettings9.bin"/><Relationship Id="rId4" Type="http://schemas.openxmlformats.org/officeDocument/2006/relationships/comments" Target="../comments19.xml"/></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2.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3.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4.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5.bin"/><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6.bin"/><Relationship Id="rId4" Type="http://schemas.openxmlformats.org/officeDocument/2006/relationships/comments" Target="../comments8.xml"/></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A82498-5751-4B40-9BC0-5E18D882DB85}">
  <dimension ref="A1:L24"/>
  <sheetViews>
    <sheetView topLeftCell="D20" zoomScale="50" zoomScaleNormal="50" workbookViewId="0">
      <selection activeCell="I24" sqref="I24"/>
    </sheetView>
  </sheetViews>
  <sheetFormatPr defaultColWidth="11.42578125" defaultRowHeight="14.45"/>
  <cols>
    <col min="1" max="1" width="11.42578125" style="62"/>
    <col min="2" max="2" width="56.85546875" style="62" customWidth="1"/>
    <col min="3" max="3" width="6.28515625" style="62" customWidth="1"/>
    <col min="4" max="4" width="56" style="62" customWidth="1"/>
    <col min="5" max="5" width="16.85546875" style="101" customWidth="1"/>
    <col min="6" max="11" width="21.85546875" style="62" customWidth="1"/>
    <col min="12" max="12" width="19.85546875" style="62" customWidth="1"/>
    <col min="13" max="16384" width="11.42578125" style="62"/>
  </cols>
  <sheetData>
    <row r="1" spans="1:12" s="1" customFormat="1" ht="22.5" customHeight="1">
      <c r="A1" s="63"/>
      <c r="B1" s="64"/>
      <c r="C1" s="65"/>
      <c r="D1" s="124" t="s">
        <v>0</v>
      </c>
      <c r="E1" s="125"/>
      <c r="F1" s="125"/>
      <c r="G1" s="125"/>
      <c r="H1" s="125"/>
      <c r="I1" s="125"/>
      <c r="J1" s="126"/>
      <c r="K1" s="133" t="s">
        <v>1</v>
      </c>
      <c r="L1" s="134"/>
    </row>
    <row r="2" spans="1:12" s="1" customFormat="1" ht="22.5" customHeight="1">
      <c r="A2" s="66"/>
      <c r="C2" s="67"/>
      <c r="D2" s="127"/>
      <c r="E2" s="128"/>
      <c r="F2" s="128"/>
      <c r="G2" s="128"/>
      <c r="H2" s="128"/>
      <c r="I2" s="128"/>
      <c r="J2" s="129"/>
      <c r="K2" s="135"/>
      <c r="L2" s="136"/>
    </row>
    <row r="3" spans="1:12" s="1" customFormat="1" ht="22.5" customHeight="1">
      <c r="A3" s="66"/>
      <c r="C3" s="67"/>
      <c r="D3" s="127"/>
      <c r="E3" s="128"/>
      <c r="F3" s="128"/>
      <c r="G3" s="128"/>
      <c r="H3" s="128"/>
      <c r="I3" s="128"/>
      <c r="J3" s="129"/>
      <c r="K3" s="135"/>
      <c r="L3" s="136"/>
    </row>
    <row r="4" spans="1:12" s="4" customFormat="1" ht="22.5" customHeight="1">
      <c r="A4" s="68"/>
      <c r="B4" s="69"/>
      <c r="C4" s="70"/>
      <c r="D4" s="130"/>
      <c r="E4" s="131"/>
      <c r="F4" s="131"/>
      <c r="G4" s="131"/>
      <c r="H4" s="131"/>
      <c r="I4" s="131"/>
      <c r="J4" s="132"/>
      <c r="K4" s="137"/>
      <c r="L4" s="138"/>
    </row>
    <row r="6" spans="1:12" ht="41.25" customHeight="1">
      <c r="A6" s="118" t="s">
        <v>2</v>
      </c>
      <c r="B6" s="118" t="s">
        <v>3</v>
      </c>
      <c r="C6" s="118" t="s">
        <v>4</v>
      </c>
      <c r="D6" s="118" t="s">
        <v>5</v>
      </c>
      <c r="E6" s="147" t="s">
        <v>6</v>
      </c>
      <c r="F6" s="119" t="s">
        <v>7</v>
      </c>
      <c r="G6" s="119"/>
      <c r="H6" s="119"/>
      <c r="I6" s="119"/>
      <c r="J6" s="119"/>
      <c r="K6" s="118" t="s">
        <v>8</v>
      </c>
      <c r="L6" s="118" t="s">
        <v>9</v>
      </c>
    </row>
    <row r="7" spans="1:12" ht="41.25" customHeight="1">
      <c r="A7" s="118"/>
      <c r="B7" s="118"/>
      <c r="C7" s="118"/>
      <c r="D7" s="118"/>
      <c r="E7" s="147"/>
      <c r="F7" s="22" t="s">
        <v>10</v>
      </c>
      <c r="G7" s="22" t="s">
        <v>11</v>
      </c>
      <c r="H7" s="22" t="s">
        <v>12</v>
      </c>
      <c r="I7" s="22" t="s">
        <v>13</v>
      </c>
      <c r="J7" s="22" t="s">
        <v>14</v>
      </c>
      <c r="K7" s="118"/>
      <c r="L7" s="118"/>
    </row>
    <row r="8" spans="1:12" ht="93.75" customHeight="1">
      <c r="A8" s="139">
        <v>1</v>
      </c>
      <c r="B8" s="117" t="s">
        <v>15</v>
      </c>
      <c r="C8" s="105">
        <v>1</v>
      </c>
      <c r="D8" s="96" t="s">
        <v>16</v>
      </c>
      <c r="E8" s="97">
        <v>6.25E-2</v>
      </c>
      <c r="F8" s="78" t="str">
        <f>ME_01_DADEP!C24</f>
        <v>N/A</v>
      </c>
      <c r="G8" s="78">
        <f>ME_01_DADEP!D24</f>
        <v>1</v>
      </c>
      <c r="H8" s="84" t="s">
        <v>17</v>
      </c>
      <c r="I8" s="84" t="s">
        <v>17</v>
      </c>
      <c r="J8" s="84" t="s">
        <v>17</v>
      </c>
      <c r="K8" s="81">
        <f>(MAX(F8:J8))*E8</f>
        <v>6.25E-2</v>
      </c>
      <c r="L8" s="120">
        <f>SUM(K8:K10)</f>
        <v>0.12589285714285717</v>
      </c>
    </row>
    <row r="9" spans="1:12" ht="118.5" customHeight="1">
      <c r="A9" s="139"/>
      <c r="B9" s="117"/>
      <c r="C9" s="105">
        <v>2</v>
      </c>
      <c r="D9" s="96" t="s">
        <v>18</v>
      </c>
      <c r="E9" s="97">
        <v>6.25E-2</v>
      </c>
      <c r="F9" s="78">
        <f>ME_02_DADEP!C24</f>
        <v>0.2857142857142857</v>
      </c>
      <c r="G9" s="78">
        <f>ME_02_DADEP!D24</f>
        <v>0.7142857142857143</v>
      </c>
      <c r="H9" s="84">
        <f>ME_02_DADEP!E24</f>
        <v>0.7142857142857143</v>
      </c>
      <c r="I9" s="84">
        <f>ME_02_DADEP!F24</f>
        <v>0.7142857142857143</v>
      </c>
      <c r="J9" s="84" t="str">
        <f>ME_02_DADEP!G24</f>
        <v>N/A</v>
      </c>
      <c r="K9" s="81">
        <f t="shared" ref="K9:K11" si="0">(MAX(F9:J9))*E9</f>
        <v>4.4642857142857144E-2</v>
      </c>
      <c r="L9" s="120"/>
    </row>
    <row r="10" spans="1:12" ht="93.75" customHeight="1">
      <c r="A10" s="139"/>
      <c r="B10" s="117"/>
      <c r="C10" s="105">
        <v>3</v>
      </c>
      <c r="D10" s="96" t="s">
        <v>19</v>
      </c>
      <c r="E10" s="97">
        <v>6.25E-2</v>
      </c>
      <c r="F10" s="78" t="str">
        <f>ME_03_SDG!C24</f>
        <v>N/A</v>
      </c>
      <c r="G10" s="78">
        <f>ME_03_SDG!D24</f>
        <v>0.3000000000000001</v>
      </c>
      <c r="H10" s="84">
        <f>ME_03_SDG!E24</f>
        <v>0.3000000000000001</v>
      </c>
      <c r="I10" s="84">
        <f>ME_03_SDG!F24</f>
        <v>0.3000000000000001</v>
      </c>
      <c r="J10" s="84">
        <f>ME_03_SDG!G24</f>
        <v>0.3000000000000001</v>
      </c>
      <c r="K10" s="81">
        <f>(MAX(F10:J10))*E10</f>
        <v>1.8750000000000006E-2</v>
      </c>
      <c r="L10" s="120"/>
    </row>
    <row r="11" spans="1:12" ht="93.75" customHeight="1">
      <c r="A11" s="139">
        <v>2</v>
      </c>
      <c r="B11" s="117" t="s">
        <v>20</v>
      </c>
      <c r="C11" s="105">
        <v>4</v>
      </c>
      <c r="D11" s="96" t="s">
        <v>21</v>
      </c>
      <c r="E11" s="97">
        <v>6.25E-2</v>
      </c>
      <c r="F11" s="97">
        <f>ME_04_IDPAC!C24</f>
        <v>0.1</v>
      </c>
      <c r="G11" s="97">
        <f>ME_04_IDPAC!D24</f>
        <v>0.19700000000000001</v>
      </c>
      <c r="H11" s="98">
        <f>ME_04_IDPAC!E24</f>
        <v>0.19700000000000001</v>
      </c>
      <c r="I11" s="98">
        <f>ME_04_IDPAC!F24</f>
        <v>0.19700000000000001</v>
      </c>
      <c r="J11" s="98">
        <f>ME_04_IDPAC!G24</f>
        <v>0.19700000000000001</v>
      </c>
      <c r="K11" s="81">
        <f t="shared" si="0"/>
        <v>1.2312500000000001E-2</v>
      </c>
      <c r="L11" s="120">
        <f>SUM(K11:K14)</f>
        <v>8.1292708333333324E-2</v>
      </c>
    </row>
    <row r="12" spans="1:12" ht="93.75" customHeight="1">
      <c r="A12" s="139"/>
      <c r="B12" s="117"/>
      <c r="C12" s="105">
        <v>5</v>
      </c>
      <c r="D12" s="96" t="s">
        <v>22</v>
      </c>
      <c r="E12" s="97">
        <v>6.25E-2</v>
      </c>
      <c r="F12" s="97">
        <f>ME_05_IDPAC!C24</f>
        <v>0.16668333333333332</v>
      </c>
      <c r="G12" s="97">
        <f>ME_05_IDPAC!D24</f>
        <v>0.39534999999999998</v>
      </c>
      <c r="H12" s="98">
        <f>ME_05_IDPAC!E24</f>
        <v>0</v>
      </c>
      <c r="I12" s="98">
        <f>ME_05_IDPAC!F24</f>
        <v>0</v>
      </c>
      <c r="J12" s="98">
        <f>ME_05_IDPAC!G24</f>
        <v>0</v>
      </c>
      <c r="K12" s="81">
        <f>(MAX(F12:J12))*E12</f>
        <v>2.4709374999999999E-2</v>
      </c>
      <c r="L12" s="120"/>
    </row>
    <row r="13" spans="1:12" ht="93.75" customHeight="1">
      <c r="A13" s="139"/>
      <c r="B13" s="117"/>
      <c r="C13" s="105">
        <v>6</v>
      </c>
      <c r="D13" s="96" t="s">
        <v>23</v>
      </c>
      <c r="E13" s="97">
        <v>6.25E-2</v>
      </c>
      <c r="F13" s="97">
        <f>ME_06_PP!C24</f>
        <v>0.25</v>
      </c>
      <c r="G13" s="97">
        <f>ME_06_PP!D24</f>
        <v>0.375</v>
      </c>
      <c r="H13" s="98">
        <f>ME_06_PP!E24</f>
        <v>0.375</v>
      </c>
      <c r="I13" s="98">
        <f>ME_06_PP!F24</f>
        <v>0.375</v>
      </c>
      <c r="J13" s="98">
        <f>ME_06_PP!G24</f>
        <v>0.375</v>
      </c>
      <c r="K13" s="81">
        <f t="shared" ref="K13:K15" si="1">(MAX(F13:J13))*E13</f>
        <v>2.34375E-2</v>
      </c>
      <c r="L13" s="120"/>
    </row>
    <row r="14" spans="1:12" ht="93.75" customHeight="1">
      <c r="A14" s="139"/>
      <c r="B14" s="117"/>
      <c r="C14" s="105">
        <v>7</v>
      </c>
      <c r="D14" s="96" t="s">
        <v>24</v>
      </c>
      <c r="E14" s="97">
        <v>6.25E-2</v>
      </c>
      <c r="F14" s="97">
        <f>ME_07_PP!C24</f>
        <v>0.2</v>
      </c>
      <c r="G14" s="97">
        <f>ME_07_PP!D24</f>
        <v>0.33333333333333331</v>
      </c>
      <c r="H14" s="98">
        <f>ME_07_PP!E24</f>
        <v>0.33333333333333331</v>
      </c>
      <c r="I14" s="98">
        <f>ME_07_PP!F24</f>
        <v>0.33333333333333331</v>
      </c>
      <c r="J14" s="98">
        <f>ME_07_PP!G24</f>
        <v>0.33333333333333331</v>
      </c>
      <c r="K14" s="81">
        <f t="shared" si="1"/>
        <v>2.0833333333333332E-2</v>
      </c>
      <c r="L14" s="120"/>
    </row>
    <row r="15" spans="1:12" ht="93.75" customHeight="1">
      <c r="A15" s="139">
        <v>3</v>
      </c>
      <c r="B15" s="117" t="s">
        <v>25</v>
      </c>
      <c r="C15" s="105">
        <v>8</v>
      </c>
      <c r="D15" s="96" t="s">
        <v>26</v>
      </c>
      <c r="E15" s="97">
        <v>6.25E-2</v>
      </c>
      <c r="F15" s="97">
        <f>ME_08_IDPAC!C24</f>
        <v>0.11428571428571428</v>
      </c>
      <c r="G15" s="97">
        <f>ME_08_IDPAC!D24</f>
        <v>0.45714285714285713</v>
      </c>
      <c r="H15" s="98">
        <f>ME_08_IDPAC!E24</f>
        <v>0</v>
      </c>
      <c r="I15" s="98">
        <f>ME_08_IDPAC!F24</f>
        <v>0</v>
      </c>
      <c r="J15" s="98">
        <f>ME_08_IDPAC!G24</f>
        <v>0</v>
      </c>
      <c r="K15" s="81">
        <f t="shared" si="1"/>
        <v>2.8571428571428571E-2</v>
      </c>
      <c r="L15" s="120">
        <f>SUM(K15:K17)</f>
        <v>5.9821428571428567E-2</v>
      </c>
    </row>
    <row r="16" spans="1:12" ht="93.75" customHeight="1">
      <c r="A16" s="139"/>
      <c r="B16" s="117"/>
      <c r="C16" s="105">
        <v>9</v>
      </c>
      <c r="D16" s="96" t="s">
        <v>27</v>
      </c>
      <c r="E16" s="97">
        <v>6.25E-2</v>
      </c>
      <c r="F16" s="97" t="str">
        <f>ME_09_SDG!C24</f>
        <v>N/A</v>
      </c>
      <c r="G16" s="97">
        <f>ME_09_SDG!D24</f>
        <v>0.2</v>
      </c>
      <c r="H16" s="98">
        <f>ME_09_SDG!E24</f>
        <v>0.2</v>
      </c>
      <c r="I16" s="98" t="str">
        <f>ME_09_SDG!F24</f>
        <v>N/A</v>
      </c>
      <c r="J16" s="98" t="str">
        <f>ME_09_SDG!G24</f>
        <v>N/A</v>
      </c>
      <c r="K16" s="81">
        <f>(MAX(F16:J16))*E16</f>
        <v>1.2500000000000001E-2</v>
      </c>
      <c r="L16" s="120"/>
    </row>
    <row r="17" spans="1:12" ht="93.75" customHeight="1">
      <c r="A17" s="139"/>
      <c r="B17" s="117"/>
      <c r="C17" s="105">
        <v>10</v>
      </c>
      <c r="D17" s="96" t="s">
        <v>28</v>
      </c>
      <c r="E17" s="97">
        <v>6.25E-2</v>
      </c>
      <c r="F17" s="97">
        <f>ME_10_SDG!C24</f>
        <v>0.1</v>
      </c>
      <c r="G17" s="97">
        <f>ME_10_SDG!D24</f>
        <v>0.3</v>
      </c>
      <c r="H17" s="98">
        <f>ME_10_SDG!E24</f>
        <v>0.3</v>
      </c>
      <c r="I17" s="98">
        <f>ME_10_SDG!F24</f>
        <v>0.3</v>
      </c>
      <c r="J17" s="98">
        <f>ME_10_SDG!G24</f>
        <v>0.3</v>
      </c>
      <c r="K17" s="81">
        <f t="shared" ref="K17:K19" si="2">(MAX(F17:J17))*E17</f>
        <v>1.8749999999999999E-2</v>
      </c>
      <c r="L17" s="120"/>
    </row>
    <row r="18" spans="1:12" ht="93.75" customHeight="1">
      <c r="A18" s="139">
        <v>4</v>
      </c>
      <c r="B18" s="140" t="s">
        <v>29</v>
      </c>
      <c r="C18" s="105">
        <v>11</v>
      </c>
      <c r="D18" s="96" t="s">
        <v>30</v>
      </c>
      <c r="E18" s="97">
        <v>6.25E-2</v>
      </c>
      <c r="F18" s="97">
        <f>ME_11_SDG!C24</f>
        <v>0.125</v>
      </c>
      <c r="G18" s="97">
        <f>ME_11_SDG!D24</f>
        <v>0.3125</v>
      </c>
      <c r="H18" s="98">
        <f>ME_11_SDG!E24</f>
        <v>0</v>
      </c>
      <c r="I18" s="98">
        <f>ME_11_SDG!F24</f>
        <v>0</v>
      </c>
      <c r="J18" s="98">
        <f>ME_11_SDG!G24</f>
        <v>0</v>
      </c>
      <c r="K18" s="81">
        <f t="shared" si="2"/>
        <v>1.953125E-2</v>
      </c>
      <c r="L18" s="144">
        <f>SUM(K18:K19)</f>
        <v>2.9947916666666664E-2</v>
      </c>
    </row>
    <row r="19" spans="1:12" ht="93.75" customHeight="1">
      <c r="A19" s="139"/>
      <c r="B19" s="140"/>
      <c r="C19" s="105">
        <v>12</v>
      </c>
      <c r="D19" s="96" t="s">
        <v>31</v>
      </c>
      <c r="E19" s="97">
        <v>6.25E-2</v>
      </c>
      <c r="F19" s="97" t="str">
        <f>ME_12_SDG!C24</f>
        <v>N/A</v>
      </c>
      <c r="G19" s="97">
        <f>ME_12_SDG!D24</f>
        <v>0.16666666666666666</v>
      </c>
      <c r="H19" s="98">
        <f>ME_12_SDG!E24</f>
        <v>0</v>
      </c>
      <c r="I19" s="98">
        <f>ME_12_SDG!F24</f>
        <v>0</v>
      </c>
      <c r="J19" s="98">
        <f>ME_12_SDG!G24</f>
        <v>0</v>
      </c>
      <c r="K19" s="81">
        <f t="shared" si="2"/>
        <v>1.0416666666666666E-2</v>
      </c>
      <c r="L19" s="146"/>
    </row>
    <row r="20" spans="1:12" ht="93.75" customHeight="1">
      <c r="A20" s="121">
        <v>5</v>
      </c>
      <c r="B20" s="141" t="s">
        <v>32</v>
      </c>
      <c r="C20" s="105">
        <v>13</v>
      </c>
      <c r="D20" s="96" t="s">
        <v>33</v>
      </c>
      <c r="E20" s="97">
        <v>6.25E-2</v>
      </c>
      <c r="F20" s="97" t="str">
        <f>ME_13_SDG!C24</f>
        <v>N/A</v>
      </c>
      <c r="G20" s="97">
        <f>ME_13_SDG!D24</f>
        <v>0.15</v>
      </c>
      <c r="H20" s="98">
        <f>ME_13_SDG!E24</f>
        <v>0</v>
      </c>
      <c r="I20" s="98">
        <f>ME_13_SDG!F24</f>
        <v>0</v>
      </c>
      <c r="J20" s="98">
        <f>ME_13_SDG!G24</f>
        <v>0</v>
      </c>
      <c r="K20" s="81">
        <f>(MAX(F20:J20))*E20</f>
        <v>9.3749999999999997E-3</v>
      </c>
      <c r="L20" s="144">
        <f>SUM(K20:K23)</f>
        <v>3.6718750000000001E-2</v>
      </c>
    </row>
    <row r="21" spans="1:12" ht="93.75" customHeight="1">
      <c r="A21" s="122"/>
      <c r="B21" s="142"/>
      <c r="C21" s="105">
        <v>14</v>
      </c>
      <c r="D21" s="96" t="s">
        <v>34</v>
      </c>
      <c r="E21" s="97">
        <v>6.25E-2</v>
      </c>
      <c r="F21" s="97" t="str">
        <f>ME_14_DADEP!C24</f>
        <v>N/A</v>
      </c>
      <c r="G21" s="97">
        <f>ME_14_DADEP!D24</f>
        <v>0</v>
      </c>
      <c r="H21" s="98" t="s">
        <v>17</v>
      </c>
      <c r="I21" s="98" t="s">
        <v>17</v>
      </c>
      <c r="J21" s="98" t="s">
        <v>17</v>
      </c>
      <c r="K21" s="81">
        <f t="shared" ref="K21:K23" si="3">(MAX(F21:J21))*E21</f>
        <v>0</v>
      </c>
      <c r="L21" s="145"/>
    </row>
    <row r="22" spans="1:12" ht="93.75" customHeight="1">
      <c r="A22" s="122"/>
      <c r="B22" s="142"/>
      <c r="C22" s="105">
        <v>15</v>
      </c>
      <c r="D22" s="96" t="s">
        <v>35</v>
      </c>
      <c r="E22" s="97">
        <v>6.25E-2</v>
      </c>
      <c r="F22" s="97">
        <f>ME_15_SDG!C24</f>
        <v>0.25</v>
      </c>
      <c r="G22" s="97">
        <f>ME_15_SDG!D24</f>
        <v>0.25</v>
      </c>
      <c r="H22" s="98">
        <f>ME_15_SDG!E24</f>
        <v>0.25</v>
      </c>
      <c r="I22" s="98">
        <f>ME_15_SDG!F24</f>
        <v>0.25</v>
      </c>
      <c r="J22" s="98">
        <f>ME_15_SDG!G24</f>
        <v>0.25</v>
      </c>
      <c r="K22" s="81">
        <f>(MAX(F22:J22))*E22</f>
        <v>1.5625E-2</v>
      </c>
      <c r="L22" s="145"/>
    </row>
    <row r="23" spans="1:12" ht="93.75" customHeight="1">
      <c r="A23" s="123"/>
      <c r="B23" s="143"/>
      <c r="C23" s="105">
        <v>16</v>
      </c>
      <c r="D23" s="96" t="s">
        <v>36</v>
      </c>
      <c r="E23" s="97">
        <v>6.25E-2</v>
      </c>
      <c r="F23" s="97" t="str">
        <f>ME_16_SDG!C24</f>
        <v>N/A</v>
      </c>
      <c r="G23" s="97">
        <f>ME_16_SDG!D24</f>
        <v>0.1875</v>
      </c>
      <c r="H23" s="98">
        <f>ME_16_SDG!E24</f>
        <v>0.1875</v>
      </c>
      <c r="I23" s="98">
        <f>ME_16_SDG!F24</f>
        <v>0.1875</v>
      </c>
      <c r="J23" s="98">
        <f>ME_16_SDG!G24</f>
        <v>0.1875</v>
      </c>
      <c r="K23" s="81">
        <f t="shared" si="3"/>
        <v>1.171875E-2</v>
      </c>
      <c r="L23" s="146"/>
    </row>
    <row r="24" spans="1:12" s="100" customFormat="1" ht="32.25" customHeight="1">
      <c r="E24" s="71">
        <f>SUM(E8:E23)</f>
        <v>1</v>
      </c>
      <c r="L24" s="102">
        <f>SUM(L8:L23)</f>
        <v>0.33367366071428578</v>
      </c>
    </row>
  </sheetData>
  <autoFilter ref="A7:L24" xr:uid="{93A82498-5751-4B40-9BC0-5E18D882DB85}"/>
  <mergeCells count="25">
    <mergeCell ref="A20:A23"/>
    <mergeCell ref="D1:J4"/>
    <mergeCell ref="K1:L4"/>
    <mergeCell ref="A6:A7"/>
    <mergeCell ref="A8:A10"/>
    <mergeCell ref="A11:A14"/>
    <mergeCell ref="A15:A17"/>
    <mergeCell ref="A18:A19"/>
    <mergeCell ref="B18:B19"/>
    <mergeCell ref="B20:B23"/>
    <mergeCell ref="L20:L23"/>
    <mergeCell ref="B6:B7"/>
    <mergeCell ref="D6:D7"/>
    <mergeCell ref="E6:E7"/>
    <mergeCell ref="L18:L19"/>
    <mergeCell ref="B8:B10"/>
    <mergeCell ref="B11:B14"/>
    <mergeCell ref="B15:B17"/>
    <mergeCell ref="L6:L7"/>
    <mergeCell ref="C6:C7"/>
    <mergeCell ref="F6:J6"/>
    <mergeCell ref="K6:K7"/>
    <mergeCell ref="L8:L10"/>
    <mergeCell ref="L11:L14"/>
    <mergeCell ref="L15:L17"/>
  </mergeCells>
  <pageMargins left="0.7" right="0.7" top="0.75" bottom="0.75" header="0.3" footer="0.3"/>
  <drawing r:id="rId1"/>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B29AE4-352D-40DE-9868-22FEA3748861}">
  <sheetPr>
    <tabColor theme="5" tint="0.39997558519241921"/>
  </sheetPr>
  <dimension ref="A1:M33"/>
  <sheetViews>
    <sheetView topLeftCell="A22" zoomScale="70" zoomScaleNormal="70" workbookViewId="0">
      <selection activeCell="H24" sqref="H24"/>
    </sheetView>
  </sheetViews>
  <sheetFormatPr defaultColWidth="10.85546875" defaultRowHeight="14.45"/>
  <cols>
    <col min="1" max="1" width="5.42578125" style="1" customWidth="1"/>
    <col min="2" max="2" width="34" style="1" customWidth="1"/>
    <col min="3" max="3" width="21.28515625" style="1" customWidth="1"/>
    <col min="4" max="4" width="23.42578125" style="1" customWidth="1"/>
    <col min="5" max="6" width="25.42578125" style="1" customWidth="1"/>
    <col min="7" max="7" width="28.85546875" style="1" customWidth="1"/>
    <col min="8" max="9" width="22.140625" style="1" customWidth="1"/>
    <col min="10" max="10" width="20.140625" style="1" customWidth="1"/>
    <col min="11" max="11" width="22.7109375" style="1" customWidth="1"/>
    <col min="12" max="12" width="10.85546875" style="1" customWidth="1"/>
    <col min="13" max="16384" width="10.85546875" style="1"/>
  </cols>
  <sheetData>
    <row r="1" spans="1:11" s="62" customFormat="1" ht="22.5" customHeight="1">
      <c r="A1" s="149"/>
      <c r="B1" s="150"/>
      <c r="C1" s="151"/>
      <c r="D1" s="158" t="s">
        <v>37</v>
      </c>
      <c r="E1" s="159"/>
      <c r="F1" s="159"/>
      <c r="G1" s="159"/>
      <c r="H1" s="159"/>
      <c r="I1" s="159"/>
      <c r="J1" s="148" t="s">
        <v>1</v>
      </c>
      <c r="K1" s="148"/>
    </row>
    <row r="2" spans="1:11" s="62" customFormat="1" ht="22.5" customHeight="1">
      <c r="A2" s="152"/>
      <c r="B2" s="153"/>
      <c r="C2" s="154"/>
      <c r="D2" s="159"/>
      <c r="E2" s="159"/>
      <c r="F2" s="159"/>
      <c r="G2" s="159"/>
      <c r="H2" s="159"/>
      <c r="I2" s="159"/>
      <c r="J2" s="148"/>
      <c r="K2" s="148"/>
    </row>
    <row r="3" spans="1:11" s="62" customFormat="1" ht="22.5" customHeight="1">
      <c r="A3" s="152"/>
      <c r="B3" s="153"/>
      <c r="C3" s="154"/>
      <c r="D3" s="159"/>
      <c r="E3" s="159"/>
      <c r="F3" s="159"/>
      <c r="G3" s="159"/>
      <c r="H3" s="159"/>
      <c r="I3" s="159"/>
      <c r="J3" s="148"/>
      <c r="K3" s="148"/>
    </row>
    <row r="4" spans="1:11" s="62" customFormat="1" ht="22.5" customHeight="1">
      <c r="A4" s="155"/>
      <c r="B4" s="156"/>
      <c r="C4" s="157"/>
      <c r="D4" s="159"/>
      <c r="E4" s="159"/>
      <c r="F4" s="159"/>
      <c r="G4" s="159"/>
      <c r="H4" s="159"/>
      <c r="I4" s="159"/>
      <c r="J4" s="148"/>
      <c r="K4" s="148"/>
    </row>
    <row r="5" spans="1:11" s="4" customFormat="1" ht="20.100000000000001">
      <c r="J5" s="7"/>
      <c r="K5" s="8"/>
    </row>
    <row r="6" spans="1:11" ht="49.5" customHeight="1">
      <c r="A6" s="163" t="s">
        <v>38</v>
      </c>
      <c r="B6" s="163"/>
      <c r="C6" s="164" t="s">
        <v>25</v>
      </c>
      <c r="D6" s="164"/>
      <c r="E6" s="164"/>
      <c r="F6" s="164"/>
      <c r="G6" s="164"/>
      <c r="H6" s="164"/>
      <c r="I6" s="164"/>
      <c r="J6" s="164"/>
      <c r="K6" s="164"/>
    </row>
    <row r="7" spans="1:11" ht="54" customHeight="1">
      <c r="A7" s="163" t="s">
        <v>40</v>
      </c>
      <c r="B7" s="163"/>
      <c r="C7" s="51" t="s">
        <v>168</v>
      </c>
      <c r="D7" s="205" t="s">
        <v>27</v>
      </c>
      <c r="E7" s="206"/>
      <c r="F7" s="206"/>
      <c r="G7" s="206"/>
      <c r="H7" s="206"/>
      <c r="I7" s="206"/>
      <c r="J7" s="206"/>
      <c r="K7" s="207"/>
    </row>
    <row r="8" spans="1:11" ht="29.25" customHeight="1">
      <c r="A8" s="163" t="s">
        <v>42</v>
      </c>
      <c r="B8" s="163"/>
      <c r="C8" s="168" t="s">
        <v>169</v>
      </c>
      <c r="D8" s="168"/>
      <c r="E8" s="168"/>
      <c r="F8" s="168"/>
      <c r="G8" s="168"/>
      <c r="H8" s="168"/>
      <c r="I8" s="168"/>
      <c r="J8" s="168"/>
      <c r="K8" s="168"/>
    </row>
    <row r="9" spans="1:11" ht="29.25" customHeight="1">
      <c r="A9" s="163" t="s">
        <v>44</v>
      </c>
      <c r="B9" s="163"/>
      <c r="C9" s="168" t="s">
        <v>169</v>
      </c>
      <c r="D9" s="168"/>
      <c r="E9" s="168"/>
      <c r="F9" s="168"/>
      <c r="G9" s="168"/>
      <c r="H9" s="168"/>
      <c r="I9" s="168"/>
      <c r="J9" s="168"/>
      <c r="K9" s="168"/>
    </row>
    <row r="10" spans="1:11" ht="29.25" customHeight="1">
      <c r="A10" s="163" t="s">
        <v>46</v>
      </c>
      <c r="B10" s="163"/>
      <c r="C10" s="168" t="s">
        <v>170</v>
      </c>
      <c r="D10" s="168"/>
      <c r="E10" s="168"/>
      <c r="F10" s="168"/>
      <c r="G10" s="168"/>
      <c r="H10" s="168"/>
      <c r="I10" s="168"/>
      <c r="J10" s="168"/>
      <c r="K10" s="168"/>
    </row>
    <row r="11" spans="1:11" ht="29.25" customHeight="1">
      <c r="A11" s="163" t="s">
        <v>48</v>
      </c>
      <c r="B11" s="163"/>
      <c r="C11" s="169" t="s">
        <v>104</v>
      </c>
      <c r="D11" s="169"/>
      <c r="E11" s="169"/>
      <c r="F11" s="169"/>
      <c r="G11" s="169"/>
      <c r="H11" s="169"/>
      <c r="I11" s="169"/>
      <c r="J11" s="169"/>
      <c r="K11" s="169"/>
    </row>
    <row r="12" spans="1:11" ht="42.75" customHeight="1">
      <c r="A12" s="163" t="s">
        <v>50</v>
      </c>
      <c r="B12" s="170"/>
      <c r="C12" s="171" t="s">
        <v>171</v>
      </c>
      <c r="D12" s="172"/>
      <c r="E12" s="172"/>
      <c r="F12" s="172"/>
      <c r="G12" s="172"/>
      <c r="H12" s="172"/>
      <c r="I12" s="172"/>
      <c r="J12" s="172"/>
      <c r="K12" s="173"/>
    </row>
    <row r="13" spans="1:11" ht="29.25" customHeight="1">
      <c r="A13" s="163" t="s">
        <v>52</v>
      </c>
      <c r="B13" s="163"/>
      <c r="C13" s="211" t="s">
        <v>172</v>
      </c>
      <c r="D13" s="211"/>
      <c r="E13" s="211"/>
      <c r="F13" s="211"/>
      <c r="G13" s="211"/>
      <c r="H13" s="211"/>
      <c r="I13" s="211"/>
      <c r="J13" s="211"/>
      <c r="K13" s="211"/>
    </row>
    <row r="14" spans="1:11" ht="29.25" customHeight="1">
      <c r="A14" s="163" t="s">
        <v>54</v>
      </c>
      <c r="B14" s="163"/>
      <c r="C14" s="168" t="s">
        <v>173</v>
      </c>
      <c r="D14" s="168"/>
      <c r="E14" s="168"/>
      <c r="F14" s="168"/>
      <c r="G14" s="168"/>
      <c r="H14" s="168"/>
      <c r="I14" s="168"/>
      <c r="J14" s="168"/>
      <c r="K14" s="168"/>
    </row>
    <row r="15" spans="1:11" ht="29.25" customHeight="1">
      <c r="A15" s="163" t="s">
        <v>56</v>
      </c>
      <c r="B15" s="163"/>
      <c r="C15" s="168" t="s">
        <v>174</v>
      </c>
      <c r="D15" s="168"/>
      <c r="E15" s="168"/>
      <c r="F15" s="168"/>
      <c r="G15" s="168"/>
      <c r="H15" s="168"/>
      <c r="I15" s="168"/>
      <c r="J15" s="168"/>
      <c r="K15" s="168"/>
    </row>
    <row r="16" spans="1:11" ht="29.25" customHeight="1">
      <c r="A16" s="163" t="s">
        <v>58</v>
      </c>
      <c r="B16" s="163"/>
      <c r="C16" s="168" t="s">
        <v>175</v>
      </c>
      <c r="D16" s="168"/>
      <c r="E16" s="168"/>
      <c r="F16" s="168"/>
      <c r="G16" s="168" t="s">
        <v>60</v>
      </c>
      <c r="H16" s="168"/>
      <c r="I16" s="168"/>
      <c r="J16" s="168"/>
      <c r="K16" s="168"/>
    </row>
    <row r="17" spans="1:13" ht="29.25" customHeight="1">
      <c r="A17" s="163" t="s">
        <v>61</v>
      </c>
      <c r="B17" s="163"/>
      <c r="C17" s="174" t="s">
        <v>62</v>
      </c>
      <c r="D17" s="174"/>
      <c r="E17" s="174"/>
      <c r="F17" s="174"/>
      <c r="G17" s="174"/>
      <c r="H17" s="174"/>
      <c r="I17" s="174"/>
      <c r="J17" s="174"/>
      <c r="K17" s="174"/>
    </row>
    <row r="18" spans="1:13" ht="29.25" customHeight="1">
      <c r="A18" s="5"/>
      <c r="B18" s="5"/>
    </row>
    <row r="19" spans="1:13" ht="29.25" customHeight="1">
      <c r="A19" s="5"/>
      <c r="B19" s="5"/>
      <c r="C19" s="119" t="s">
        <v>63</v>
      </c>
      <c r="D19" s="119"/>
      <c r="E19" s="119"/>
      <c r="F19" s="119"/>
      <c r="G19" s="119"/>
      <c r="H19" s="119"/>
      <c r="I19" s="73"/>
    </row>
    <row r="20" spans="1:13" ht="43.5" customHeight="1">
      <c r="A20" s="175"/>
      <c r="B20" s="176"/>
      <c r="C20" s="22" t="s">
        <v>64</v>
      </c>
      <c r="D20" s="22" t="s">
        <v>65</v>
      </c>
      <c r="E20" s="22" t="s">
        <v>66</v>
      </c>
      <c r="F20" s="22" t="s">
        <v>67</v>
      </c>
      <c r="G20" s="22" t="s">
        <v>68</v>
      </c>
      <c r="H20" s="22" t="s">
        <v>69</v>
      </c>
      <c r="I20" s="73"/>
    </row>
    <row r="21" spans="1:13" ht="29.25" customHeight="1">
      <c r="A21" s="177" t="s">
        <v>70</v>
      </c>
      <c r="B21" s="177"/>
      <c r="C21" s="55">
        <v>0</v>
      </c>
      <c r="D21" s="60">
        <v>0.5</v>
      </c>
      <c r="E21" s="60">
        <v>0.5</v>
      </c>
      <c r="F21" s="60">
        <v>0</v>
      </c>
      <c r="G21" s="60">
        <v>0</v>
      </c>
      <c r="H21" s="59">
        <v>1</v>
      </c>
      <c r="I21" s="73"/>
    </row>
    <row r="22" spans="1:13" ht="29.25" customHeight="1">
      <c r="A22" s="177" t="s">
        <v>71</v>
      </c>
      <c r="B22" s="177"/>
      <c r="C22" s="19" t="s">
        <v>17</v>
      </c>
      <c r="D22" s="60">
        <v>0.2</v>
      </c>
      <c r="E22" s="60"/>
      <c r="F22" s="2"/>
      <c r="G22" s="2"/>
      <c r="H22" s="42">
        <f>SUM(D22:G22)</f>
        <v>0.2</v>
      </c>
      <c r="I22" s="72"/>
    </row>
    <row r="23" spans="1:13" ht="29.25" customHeight="1">
      <c r="A23" s="177" t="s">
        <v>72</v>
      </c>
      <c r="B23" s="177"/>
      <c r="C23" s="94" t="s">
        <v>17</v>
      </c>
      <c r="D23" s="20">
        <f t="shared" ref="D23:E23" si="0">D22/D21</f>
        <v>0.4</v>
      </c>
      <c r="E23" s="20">
        <f t="shared" si="0"/>
        <v>0</v>
      </c>
      <c r="F23" s="20"/>
      <c r="G23" s="20"/>
      <c r="H23" s="21" t="s">
        <v>17</v>
      </c>
      <c r="I23" s="73"/>
    </row>
    <row r="24" spans="1:13" ht="29.25" customHeight="1">
      <c r="A24" s="177" t="s">
        <v>7</v>
      </c>
      <c r="B24" s="177"/>
      <c r="C24" s="94" t="s">
        <v>17</v>
      </c>
      <c r="D24" s="21">
        <f>D22/H21</f>
        <v>0.2</v>
      </c>
      <c r="E24" s="79">
        <f>(D22+E22)/H21</f>
        <v>0.2</v>
      </c>
      <c r="F24" s="79" t="s">
        <v>17</v>
      </c>
      <c r="G24" s="79" t="s">
        <v>17</v>
      </c>
      <c r="H24" s="77">
        <f>MAXA(C24:G24)</f>
        <v>0.2</v>
      </c>
      <c r="I24" s="73"/>
    </row>
    <row r="25" spans="1:13" ht="29.25" customHeight="1"/>
    <row r="26" spans="1:13" ht="28.5" customHeight="1">
      <c r="A26" s="119" t="s">
        <v>73</v>
      </c>
      <c r="B26" s="119"/>
      <c r="C26" s="119"/>
      <c r="D26" s="119"/>
      <c r="E26" s="119"/>
      <c r="F26" s="119"/>
      <c r="G26" s="119"/>
      <c r="H26" s="119"/>
      <c r="I26" s="119"/>
      <c r="J26" s="119"/>
      <c r="K26" s="119"/>
    </row>
    <row r="27" spans="1:13" ht="53.25" customHeight="1">
      <c r="A27" s="6" t="s">
        <v>74</v>
      </c>
      <c r="B27" s="6" t="s">
        <v>75</v>
      </c>
      <c r="C27" s="6" t="s">
        <v>76</v>
      </c>
      <c r="D27" s="6" t="s">
        <v>77</v>
      </c>
      <c r="E27" s="6" t="s">
        <v>78</v>
      </c>
      <c r="F27" s="6" t="s">
        <v>79</v>
      </c>
      <c r="G27" s="178" t="s">
        <v>80</v>
      </c>
      <c r="H27" s="179"/>
      <c r="I27" s="179"/>
      <c r="J27" s="179"/>
      <c r="K27" s="180"/>
    </row>
    <row r="28" spans="1:13">
      <c r="A28" s="2">
        <v>1</v>
      </c>
      <c r="B28" s="46">
        <v>2024</v>
      </c>
      <c r="C28" s="46" t="s">
        <v>81</v>
      </c>
      <c r="D28" s="38" t="s">
        <v>17</v>
      </c>
      <c r="E28" s="38" t="s">
        <v>17</v>
      </c>
      <c r="F28" s="38" t="s">
        <v>17</v>
      </c>
      <c r="G28" s="160" t="s">
        <v>108</v>
      </c>
      <c r="H28" s="161"/>
      <c r="I28" s="161"/>
      <c r="J28" s="161"/>
      <c r="K28" s="162"/>
    </row>
    <row r="29" spans="1:13">
      <c r="A29" s="2">
        <v>2</v>
      </c>
      <c r="B29" s="46">
        <v>2024</v>
      </c>
      <c r="C29" s="46" t="s">
        <v>83</v>
      </c>
      <c r="D29" s="38" t="s">
        <v>17</v>
      </c>
      <c r="E29" s="38" t="s">
        <v>17</v>
      </c>
      <c r="F29" s="38" t="s">
        <v>17</v>
      </c>
      <c r="G29" s="160" t="s">
        <v>108</v>
      </c>
      <c r="H29" s="161"/>
      <c r="I29" s="161"/>
      <c r="J29" s="161"/>
      <c r="K29" s="162"/>
    </row>
    <row r="30" spans="1:13">
      <c r="A30" s="2">
        <v>3</v>
      </c>
      <c r="B30" s="46">
        <v>2025</v>
      </c>
      <c r="C30" s="46" t="s">
        <v>84</v>
      </c>
      <c r="D30" s="38" t="s">
        <v>17</v>
      </c>
      <c r="E30" s="38" t="s">
        <v>17</v>
      </c>
      <c r="F30" s="38" t="s">
        <v>17</v>
      </c>
      <c r="G30" s="160" t="s">
        <v>108</v>
      </c>
      <c r="H30" s="161"/>
      <c r="I30" s="161"/>
      <c r="J30" s="161"/>
      <c r="K30" s="162"/>
    </row>
    <row r="31" spans="1:13" ht="72" customHeight="1">
      <c r="A31" s="2">
        <v>4</v>
      </c>
      <c r="B31" s="46">
        <v>2025</v>
      </c>
      <c r="C31" s="46" t="s">
        <v>86</v>
      </c>
      <c r="D31" s="38">
        <v>0.2</v>
      </c>
      <c r="E31" s="38">
        <v>0.2</v>
      </c>
      <c r="F31" s="31">
        <f t="shared" ref="F31:F33" si="1">IF(E31/D31&gt;100%,100%,E31/D31)</f>
        <v>1</v>
      </c>
      <c r="G31" s="160" t="s">
        <v>176</v>
      </c>
      <c r="H31" s="161"/>
      <c r="I31" s="161"/>
      <c r="J31" s="161"/>
      <c r="K31" s="162"/>
      <c r="M31" s="30"/>
    </row>
    <row r="32" spans="1:13" ht="87.95" customHeight="1">
      <c r="A32" s="2">
        <v>5</v>
      </c>
      <c r="B32" s="46">
        <v>2025</v>
      </c>
      <c r="C32" s="46" t="s">
        <v>81</v>
      </c>
      <c r="D32" s="38">
        <v>0.2</v>
      </c>
      <c r="E32" s="38">
        <v>0.2</v>
      </c>
      <c r="F32" s="31">
        <f>IF(E32/D32&gt;100%,100%,E32/D32)</f>
        <v>1</v>
      </c>
      <c r="G32" s="160" t="s">
        <v>177</v>
      </c>
      <c r="H32" s="161"/>
      <c r="I32" s="161"/>
      <c r="J32" s="161"/>
      <c r="K32" s="162"/>
    </row>
    <row r="33" spans="1:11">
      <c r="A33" s="2">
        <v>6</v>
      </c>
      <c r="B33" s="46">
        <v>2025</v>
      </c>
      <c r="C33" s="46" t="s">
        <v>83</v>
      </c>
      <c r="D33" s="38">
        <v>0.1</v>
      </c>
      <c r="E33" s="38"/>
      <c r="F33" s="31">
        <f t="shared" si="1"/>
        <v>0</v>
      </c>
      <c r="G33" s="160"/>
      <c r="H33" s="161"/>
      <c r="I33" s="161"/>
      <c r="J33" s="161"/>
      <c r="K33" s="162"/>
    </row>
  </sheetData>
  <mergeCells count="41">
    <mergeCell ref="J1:K4"/>
    <mergeCell ref="A1:C4"/>
    <mergeCell ref="D1:I4"/>
    <mergeCell ref="A9:B9"/>
    <mergeCell ref="C9:K9"/>
    <mergeCell ref="A8:B8"/>
    <mergeCell ref="C8:K8"/>
    <mergeCell ref="A6:B6"/>
    <mergeCell ref="C6:K6"/>
    <mergeCell ref="A7:B7"/>
    <mergeCell ref="D7:K7"/>
    <mergeCell ref="A10:B10"/>
    <mergeCell ref="C10:K10"/>
    <mergeCell ref="A11:B11"/>
    <mergeCell ref="C11:K11"/>
    <mergeCell ref="A12:B12"/>
    <mergeCell ref="C12:K12"/>
    <mergeCell ref="G29:K29"/>
    <mergeCell ref="G30:K30"/>
    <mergeCell ref="A13:B13"/>
    <mergeCell ref="C13:K13"/>
    <mergeCell ref="A14:B14"/>
    <mergeCell ref="C14:K14"/>
    <mergeCell ref="A15:B15"/>
    <mergeCell ref="C15:K15"/>
    <mergeCell ref="G32:K32"/>
    <mergeCell ref="G33:K33"/>
    <mergeCell ref="A16:B16"/>
    <mergeCell ref="C16:K16"/>
    <mergeCell ref="A17:B17"/>
    <mergeCell ref="C17:K17"/>
    <mergeCell ref="G31:K31"/>
    <mergeCell ref="C19:H19"/>
    <mergeCell ref="A20:B20"/>
    <mergeCell ref="A21:B21"/>
    <mergeCell ref="A22:B22"/>
    <mergeCell ref="A23:B23"/>
    <mergeCell ref="A24:B24"/>
    <mergeCell ref="A26:K26"/>
    <mergeCell ref="G27:K27"/>
    <mergeCell ref="G28:K28"/>
  </mergeCells>
  <pageMargins left="0.7" right="0.7" top="0.75" bottom="0.75" header="0.3" footer="0.3"/>
  <pageSetup paperSize="9" scale="43" orientation="portrait" r:id="rId1"/>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7ED8D9-6D19-4A12-B6EF-2CEF321FAE96}">
  <sheetPr>
    <tabColor theme="5" tint="0.39997558519241921"/>
  </sheetPr>
  <dimension ref="A1:M33"/>
  <sheetViews>
    <sheetView topLeftCell="A17" zoomScale="70" zoomScaleNormal="70" workbookViewId="0">
      <selection activeCell="G23" sqref="G23"/>
    </sheetView>
  </sheetViews>
  <sheetFormatPr defaultColWidth="10.85546875" defaultRowHeight="14.45"/>
  <cols>
    <col min="1" max="1" width="5.42578125" style="1" customWidth="1"/>
    <col min="2" max="2" width="34" style="1" customWidth="1"/>
    <col min="3" max="3" width="24.7109375" style="1" customWidth="1"/>
    <col min="4" max="4" width="23.42578125" style="1" customWidth="1"/>
    <col min="5" max="6" width="25.42578125" style="1" customWidth="1"/>
    <col min="7" max="7" width="28.85546875" style="1" customWidth="1"/>
    <col min="8" max="9" width="22.140625" style="1" customWidth="1"/>
    <col min="10" max="10" width="20.140625" style="1" customWidth="1"/>
    <col min="11" max="11" width="22.7109375" style="1" customWidth="1"/>
    <col min="12" max="12" width="10.85546875" style="1" customWidth="1"/>
    <col min="13" max="16384" width="10.85546875" style="1"/>
  </cols>
  <sheetData>
    <row r="1" spans="1:11" s="62" customFormat="1" ht="22.5" customHeight="1">
      <c r="A1" s="149"/>
      <c r="B1" s="150"/>
      <c r="C1" s="151"/>
      <c r="D1" s="158" t="s">
        <v>37</v>
      </c>
      <c r="E1" s="159"/>
      <c r="F1" s="159"/>
      <c r="G1" s="159"/>
      <c r="H1" s="159"/>
      <c r="I1" s="159"/>
      <c r="J1" s="148" t="s">
        <v>1</v>
      </c>
      <c r="K1" s="148"/>
    </row>
    <row r="2" spans="1:11" s="62" customFormat="1" ht="22.5" customHeight="1">
      <c r="A2" s="152"/>
      <c r="B2" s="153"/>
      <c r="C2" s="154"/>
      <c r="D2" s="159"/>
      <c r="E2" s="159"/>
      <c r="F2" s="159"/>
      <c r="G2" s="159"/>
      <c r="H2" s="159"/>
      <c r="I2" s="159"/>
      <c r="J2" s="148"/>
      <c r="K2" s="148"/>
    </row>
    <row r="3" spans="1:11" s="62" customFormat="1" ht="22.5" customHeight="1">
      <c r="A3" s="152"/>
      <c r="B3" s="153"/>
      <c r="C3" s="154"/>
      <c r="D3" s="159"/>
      <c r="E3" s="159"/>
      <c r="F3" s="159"/>
      <c r="G3" s="159"/>
      <c r="H3" s="159"/>
      <c r="I3" s="159"/>
      <c r="J3" s="148"/>
      <c r="K3" s="148"/>
    </row>
    <row r="4" spans="1:11" s="62" customFormat="1" ht="22.5" customHeight="1">
      <c r="A4" s="155"/>
      <c r="B4" s="156"/>
      <c r="C4" s="157"/>
      <c r="D4" s="159"/>
      <c r="E4" s="159"/>
      <c r="F4" s="159"/>
      <c r="G4" s="159"/>
      <c r="H4" s="159"/>
      <c r="I4" s="159"/>
      <c r="J4" s="148"/>
      <c r="K4" s="148"/>
    </row>
    <row r="5" spans="1:11" s="4" customFormat="1" ht="20.100000000000001">
      <c r="J5" s="7"/>
      <c r="K5" s="8"/>
    </row>
    <row r="6" spans="1:11" ht="51" customHeight="1">
      <c r="A6" s="163" t="s">
        <v>38</v>
      </c>
      <c r="B6" s="163"/>
      <c r="C6" s="164" t="s">
        <v>25</v>
      </c>
      <c r="D6" s="164"/>
      <c r="E6" s="164"/>
      <c r="F6" s="164"/>
      <c r="G6" s="164"/>
      <c r="H6" s="164"/>
      <c r="I6" s="164"/>
      <c r="J6" s="164"/>
      <c r="K6" s="164"/>
    </row>
    <row r="7" spans="1:11" ht="39.75" customHeight="1">
      <c r="A7" s="163" t="s">
        <v>40</v>
      </c>
      <c r="B7" s="163"/>
      <c r="C7" s="50" t="s">
        <v>178</v>
      </c>
      <c r="D7" s="165" t="s">
        <v>28</v>
      </c>
      <c r="E7" s="166"/>
      <c r="F7" s="166"/>
      <c r="G7" s="166"/>
      <c r="H7" s="166"/>
      <c r="I7" s="166"/>
      <c r="J7" s="166"/>
      <c r="K7" s="167"/>
    </row>
    <row r="8" spans="1:11" ht="29.25" customHeight="1">
      <c r="A8" s="163" t="s">
        <v>42</v>
      </c>
      <c r="B8" s="163"/>
      <c r="C8" s="164" t="s">
        <v>179</v>
      </c>
      <c r="D8" s="164"/>
      <c r="E8" s="164"/>
      <c r="F8" s="164"/>
      <c r="G8" s="164"/>
      <c r="H8" s="164"/>
      <c r="I8" s="164"/>
      <c r="J8" s="164"/>
      <c r="K8" s="164"/>
    </row>
    <row r="9" spans="1:11" ht="29.25" customHeight="1">
      <c r="A9" s="163" t="s">
        <v>44</v>
      </c>
      <c r="B9" s="163"/>
      <c r="C9" s="164" t="s">
        <v>180</v>
      </c>
      <c r="D9" s="164"/>
      <c r="E9" s="164"/>
      <c r="F9" s="164"/>
      <c r="G9" s="164"/>
      <c r="H9" s="164"/>
      <c r="I9" s="164"/>
      <c r="J9" s="164"/>
      <c r="K9" s="164"/>
    </row>
    <row r="10" spans="1:11" ht="29.25" customHeight="1">
      <c r="A10" s="163" t="s">
        <v>46</v>
      </c>
      <c r="B10" s="163"/>
      <c r="C10" s="164" t="s">
        <v>179</v>
      </c>
      <c r="D10" s="164"/>
      <c r="E10" s="164"/>
      <c r="F10" s="164"/>
      <c r="G10" s="164"/>
      <c r="H10" s="164"/>
      <c r="I10" s="164"/>
      <c r="J10" s="164"/>
      <c r="K10" s="164"/>
    </row>
    <row r="11" spans="1:11" ht="29.25" customHeight="1">
      <c r="A11" s="163" t="s">
        <v>48</v>
      </c>
      <c r="B11" s="163"/>
      <c r="C11" s="190" t="s">
        <v>49</v>
      </c>
      <c r="D11" s="190"/>
      <c r="E11" s="190"/>
      <c r="F11" s="190"/>
      <c r="G11" s="190"/>
      <c r="H11" s="190"/>
      <c r="I11" s="190"/>
      <c r="J11" s="190"/>
      <c r="K11" s="190"/>
    </row>
    <row r="12" spans="1:11" ht="29.25" customHeight="1">
      <c r="A12" s="163" t="s">
        <v>50</v>
      </c>
      <c r="B12" s="170"/>
      <c r="C12" s="165" t="s">
        <v>51</v>
      </c>
      <c r="D12" s="166"/>
      <c r="E12" s="166"/>
      <c r="F12" s="166"/>
      <c r="G12" s="166"/>
      <c r="H12" s="166"/>
      <c r="I12" s="166"/>
      <c r="J12" s="166"/>
      <c r="K12" s="167"/>
    </row>
    <row r="13" spans="1:11" ht="29.25" customHeight="1">
      <c r="A13" s="163" t="s">
        <v>52</v>
      </c>
      <c r="B13" s="163"/>
      <c r="C13" s="198" t="s">
        <v>181</v>
      </c>
      <c r="D13" s="198"/>
      <c r="E13" s="198"/>
      <c r="F13" s="198"/>
      <c r="G13" s="198"/>
      <c r="H13" s="198"/>
      <c r="I13" s="198"/>
      <c r="J13" s="198"/>
      <c r="K13" s="198"/>
    </row>
    <row r="14" spans="1:11" ht="29.25" customHeight="1">
      <c r="A14" s="163" t="s">
        <v>54</v>
      </c>
      <c r="B14" s="163"/>
      <c r="C14" s="164" t="s">
        <v>182</v>
      </c>
      <c r="D14" s="164"/>
      <c r="E14" s="164"/>
      <c r="F14" s="164"/>
      <c r="G14" s="164"/>
      <c r="H14" s="164"/>
      <c r="I14" s="164"/>
      <c r="J14" s="164"/>
      <c r="K14" s="164"/>
    </row>
    <row r="15" spans="1:11" ht="29.25" customHeight="1">
      <c r="A15" s="163" t="s">
        <v>56</v>
      </c>
      <c r="B15" s="163"/>
      <c r="C15" s="164" t="s">
        <v>183</v>
      </c>
      <c r="D15" s="164"/>
      <c r="E15" s="164"/>
      <c r="F15" s="164"/>
      <c r="G15" s="164"/>
      <c r="H15" s="164"/>
      <c r="I15" s="164"/>
      <c r="J15" s="164"/>
      <c r="K15" s="164"/>
    </row>
    <row r="16" spans="1:11" ht="29.25" customHeight="1">
      <c r="A16" s="163" t="s">
        <v>58</v>
      </c>
      <c r="B16" s="163"/>
      <c r="C16" s="164" t="s">
        <v>184</v>
      </c>
      <c r="D16" s="164"/>
      <c r="E16" s="164"/>
      <c r="F16" s="164"/>
      <c r="G16" s="164" t="s">
        <v>60</v>
      </c>
      <c r="H16" s="164"/>
      <c r="I16" s="164"/>
      <c r="J16" s="164"/>
      <c r="K16" s="164"/>
    </row>
    <row r="17" spans="1:13" ht="29.25" customHeight="1">
      <c r="A17" s="163" t="s">
        <v>61</v>
      </c>
      <c r="B17" s="163"/>
      <c r="C17" s="164" t="s">
        <v>62</v>
      </c>
      <c r="D17" s="164"/>
      <c r="E17" s="164"/>
      <c r="F17" s="164"/>
      <c r="G17" s="164"/>
      <c r="H17" s="164"/>
      <c r="I17" s="164"/>
      <c r="J17" s="164"/>
      <c r="K17" s="164"/>
    </row>
    <row r="18" spans="1:13" ht="29.25" customHeight="1">
      <c r="A18" s="5"/>
      <c r="B18" s="5"/>
    </row>
    <row r="19" spans="1:13" ht="29.25" customHeight="1">
      <c r="A19" s="5"/>
      <c r="B19" s="5"/>
      <c r="C19" s="119" t="s">
        <v>63</v>
      </c>
      <c r="D19" s="119"/>
      <c r="E19" s="119"/>
      <c r="F19" s="119"/>
      <c r="G19" s="119"/>
      <c r="H19" s="119"/>
      <c r="I19" s="72"/>
    </row>
    <row r="20" spans="1:13" ht="43.5" customHeight="1">
      <c r="A20" s="175"/>
      <c r="B20" s="176"/>
      <c r="C20" s="22" t="s">
        <v>64</v>
      </c>
      <c r="D20" s="22" t="s">
        <v>65</v>
      </c>
      <c r="E20" s="22" t="s">
        <v>66</v>
      </c>
      <c r="F20" s="22" t="s">
        <v>67</v>
      </c>
      <c r="G20" s="22" t="s">
        <v>68</v>
      </c>
      <c r="H20" s="22" t="s">
        <v>69</v>
      </c>
      <c r="I20" s="72"/>
    </row>
    <row r="21" spans="1:13" ht="29.25" customHeight="1">
      <c r="A21" s="177" t="s">
        <v>70</v>
      </c>
      <c r="B21" s="177"/>
      <c r="C21" s="19">
        <v>1</v>
      </c>
      <c r="D21" s="2">
        <v>3</v>
      </c>
      <c r="E21" s="2">
        <v>3</v>
      </c>
      <c r="F21" s="2">
        <v>3</v>
      </c>
      <c r="G21" s="2">
        <v>0</v>
      </c>
      <c r="H21" s="3">
        <f>SUM(C21:G21)</f>
        <v>10</v>
      </c>
      <c r="I21" s="72"/>
    </row>
    <row r="22" spans="1:13" ht="29.25" customHeight="1">
      <c r="A22" s="177" t="s">
        <v>71</v>
      </c>
      <c r="B22" s="177"/>
      <c r="C22" s="19">
        <v>1</v>
      </c>
      <c r="D22" s="75">
        <f>SUM(E31:E33)</f>
        <v>2</v>
      </c>
      <c r="E22" s="2"/>
      <c r="F22" s="2"/>
      <c r="G22" s="2"/>
      <c r="H22" s="3">
        <f>SUM(C22:G22)</f>
        <v>3</v>
      </c>
      <c r="I22" s="72"/>
    </row>
    <row r="23" spans="1:13" ht="29.25" customHeight="1">
      <c r="A23" s="177" t="s">
        <v>72</v>
      </c>
      <c r="B23" s="177"/>
      <c r="C23" s="20">
        <f>C22/C21</f>
        <v>1</v>
      </c>
      <c r="D23" s="20">
        <f t="shared" ref="D23:F23" si="0">D22/D21</f>
        <v>0.66666666666666663</v>
      </c>
      <c r="E23" s="20">
        <f t="shared" si="0"/>
        <v>0</v>
      </c>
      <c r="F23" s="20">
        <f t="shared" si="0"/>
        <v>0</v>
      </c>
      <c r="G23" s="20"/>
      <c r="H23" s="21" t="s">
        <v>17</v>
      </c>
      <c r="I23" s="73"/>
    </row>
    <row r="24" spans="1:13" ht="29.25" customHeight="1">
      <c r="A24" s="177" t="s">
        <v>7</v>
      </c>
      <c r="B24" s="177"/>
      <c r="C24" s="21">
        <f>C22/$H$21</f>
        <v>0.1</v>
      </c>
      <c r="D24" s="21">
        <f>(SUM(C22:D22))/$H$21</f>
        <v>0.3</v>
      </c>
      <c r="E24" s="79">
        <f>(SUM(C22:E22))/$H$21</f>
        <v>0.3</v>
      </c>
      <c r="F24" s="79">
        <f>(SUM(C22:F22))/$H$21</f>
        <v>0.3</v>
      </c>
      <c r="G24" s="79">
        <f>(SUM(C22:G22))/$H$21</f>
        <v>0.3</v>
      </c>
      <c r="H24" s="77">
        <f>MAXA(C24:G24)</f>
        <v>0.3</v>
      </c>
      <c r="I24" s="73"/>
    </row>
    <row r="25" spans="1:13" ht="29.25" customHeight="1"/>
    <row r="26" spans="1:13" ht="28.5" customHeight="1">
      <c r="A26" s="119" t="s">
        <v>73</v>
      </c>
      <c r="B26" s="119"/>
      <c r="C26" s="119"/>
      <c r="D26" s="119"/>
      <c r="E26" s="119"/>
      <c r="F26" s="119"/>
      <c r="G26" s="119"/>
      <c r="H26" s="119"/>
      <c r="I26" s="119"/>
      <c r="J26" s="119"/>
      <c r="K26" s="119"/>
    </row>
    <row r="27" spans="1:13" ht="53.25" customHeight="1">
      <c r="A27" s="6" t="s">
        <v>74</v>
      </c>
      <c r="B27" s="6" t="s">
        <v>75</v>
      </c>
      <c r="C27" s="6" t="s">
        <v>76</v>
      </c>
      <c r="D27" s="6" t="s">
        <v>77</v>
      </c>
      <c r="E27" s="6" t="s">
        <v>78</v>
      </c>
      <c r="F27" s="6" t="s">
        <v>79</v>
      </c>
      <c r="G27" s="178" t="s">
        <v>80</v>
      </c>
      <c r="H27" s="179"/>
      <c r="I27" s="179"/>
      <c r="J27" s="179"/>
      <c r="K27" s="180"/>
    </row>
    <row r="28" spans="1:13" ht="38.25" customHeight="1">
      <c r="A28" s="2">
        <v>1</v>
      </c>
      <c r="B28" s="46">
        <v>2024</v>
      </c>
      <c r="C28" s="46" t="s">
        <v>81</v>
      </c>
      <c r="D28" s="75">
        <v>1</v>
      </c>
      <c r="E28" s="75">
        <v>1</v>
      </c>
      <c r="F28" s="31">
        <f>IF(E28/D28&gt;100%,100%,E28/D28)</f>
        <v>1</v>
      </c>
      <c r="G28" s="160" t="s">
        <v>185</v>
      </c>
      <c r="H28" s="161"/>
      <c r="I28" s="161"/>
      <c r="J28" s="161"/>
      <c r="K28" s="162"/>
    </row>
    <row r="29" spans="1:13">
      <c r="A29" s="2">
        <v>2</v>
      </c>
      <c r="B29" s="46">
        <v>2024</v>
      </c>
      <c r="C29" s="46" t="s">
        <v>83</v>
      </c>
      <c r="D29" s="38" t="s">
        <v>17</v>
      </c>
      <c r="E29" s="38" t="s">
        <v>17</v>
      </c>
      <c r="F29" s="38" t="s">
        <v>17</v>
      </c>
      <c r="G29" s="160" t="s">
        <v>108</v>
      </c>
      <c r="H29" s="161"/>
      <c r="I29" s="161"/>
      <c r="J29" s="161"/>
      <c r="K29" s="162"/>
    </row>
    <row r="30" spans="1:13">
      <c r="A30" s="2">
        <v>3</v>
      </c>
      <c r="B30" s="46">
        <v>2025</v>
      </c>
      <c r="C30" s="46" t="s">
        <v>84</v>
      </c>
      <c r="D30" s="38" t="s">
        <v>17</v>
      </c>
      <c r="E30" s="38" t="s">
        <v>17</v>
      </c>
      <c r="F30" s="38" t="s">
        <v>17</v>
      </c>
      <c r="G30" s="160" t="s">
        <v>108</v>
      </c>
      <c r="H30" s="161"/>
      <c r="I30" s="161"/>
      <c r="J30" s="161"/>
      <c r="K30" s="162"/>
    </row>
    <row r="31" spans="1:13" ht="36" customHeight="1">
      <c r="A31" s="2">
        <v>4</v>
      </c>
      <c r="B31" s="46">
        <v>2025</v>
      </c>
      <c r="C31" s="46" t="s">
        <v>86</v>
      </c>
      <c r="D31" s="75">
        <v>1</v>
      </c>
      <c r="E31" s="75">
        <v>1</v>
      </c>
      <c r="F31" s="31">
        <f t="shared" ref="F31:F33" si="1">IF(E31/D31&gt;100%,100%,E31/D31)</f>
        <v>1</v>
      </c>
      <c r="G31" s="160" t="s">
        <v>186</v>
      </c>
      <c r="H31" s="161"/>
      <c r="I31" s="161"/>
      <c r="J31" s="161"/>
      <c r="K31" s="162"/>
      <c r="M31" s="30"/>
    </row>
    <row r="32" spans="1:13" ht="27.95" customHeight="1">
      <c r="A32" s="2">
        <v>5</v>
      </c>
      <c r="B32" s="46">
        <v>2025</v>
      </c>
      <c r="C32" s="46" t="s">
        <v>81</v>
      </c>
      <c r="D32" s="75">
        <v>1</v>
      </c>
      <c r="E32" s="75">
        <v>1</v>
      </c>
      <c r="F32" s="31">
        <f>IF(E32/D32&gt;100%,100%,E32/D32)</f>
        <v>1</v>
      </c>
      <c r="G32" s="160" t="s">
        <v>187</v>
      </c>
      <c r="H32" s="161"/>
      <c r="I32" s="161"/>
      <c r="J32" s="161"/>
      <c r="K32" s="162"/>
    </row>
    <row r="33" spans="1:11">
      <c r="A33" s="2">
        <v>6</v>
      </c>
      <c r="B33" s="46">
        <v>2025</v>
      </c>
      <c r="C33" s="46" t="s">
        <v>83</v>
      </c>
      <c r="D33" s="75">
        <v>1</v>
      </c>
      <c r="E33" s="75"/>
      <c r="F33" s="31">
        <f t="shared" si="1"/>
        <v>0</v>
      </c>
      <c r="G33" s="160"/>
      <c r="H33" s="161"/>
      <c r="I33" s="161"/>
      <c r="J33" s="161"/>
      <c r="K33" s="162"/>
    </row>
  </sheetData>
  <mergeCells count="41">
    <mergeCell ref="J1:K4"/>
    <mergeCell ref="A1:C4"/>
    <mergeCell ref="D1:I4"/>
    <mergeCell ref="A9:B9"/>
    <mergeCell ref="C9:K9"/>
    <mergeCell ref="A8:B8"/>
    <mergeCell ref="C8:K8"/>
    <mergeCell ref="A6:B6"/>
    <mergeCell ref="C6:K6"/>
    <mergeCell ref="A7:B7"/>
    <mergeCell ref="D7:K7"/>
    <mergeCell ref="A10:B10"/>
    <mergeCell ref="C10:K10"/>
    <mergeCell ref="A11:B11"/>
    <mergeCell ref="C11:K11"/>
    <mergeCell ref="A12:B12"/>
    <mergeCell ref="C12:K12"/>
    <mergeCell ref="G29:K29"/>
    <mergeCell ref="G30:K30"/>
    <mergeCell ref="A13:B13"/>
    <mergeCell ref="C13:K13"/>
    <mergeCell ref="A14:B14"/>
    <mergeCell ref="C14:K14"/>
    <mergeCell ref="A15:B15"/>
    <mergeCell ref="C15:K15"/>
    <mergeCell ref="G32:K32"/>
    <mergeCell ref="G33:K33"/>
    <mergeCell ref="A16:B16"/>
    <mergeCell ref="C16:K16"/>
    <mergeCell ref="A17:B17"/>
    <mergeCell ref="C17:K17"/>
    <mergeCell ref="G31:K31"/>
    <mergeCell ref="C19:H19"/>
    <mergeCell ref="A20:B20"/>
    <mergeCell ref="A21:B21"/>
    <mergeCell ref="A22:B22"/>
    <mergeCell ref="A23:B23"/>
    <mergeCell ref="A24:B24"/>
    <mergeCell ref="A26:K26"/>
    <mergeCell ref="G27:K27"/>
    <mergeCell ref="G28:K28"/>
  </mergeCells>
  <pageMargins left="0.7" right="0.7" top="0.75" bottom="0.75" header="0.3" footer="0.3"/>
  <pageSetup paperSize="9" scale="43" orientation="portrait" r:id="rId1"/>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204A55-2BC2-45A1-A7BC-F5AAAEEED5AA}">
  <sheetPr>
    <tabColor rgb="FFFFFF99"/>
  </sheetPr>
  <dimension ref="A1:AF186"/>
  <sheetViews>
    <sheetView tabSelected="1" topLeftCell="A31" zoomScale="80" zoomScaleNormal="80" workbookViewId="0">
      <selection activeCell="E36" sqref="E36"/>
    </sheetView>
  </sheetViews>
  <sheetFormatPr defaultColWidth="11.42578125" defaultRowHeight="14.45"/>
  <cols>
    <col min="2" max="2" width="18.85546875" customWidth="1"/>
    <col min="3" max="8" width="21.85546875" customWidth="1"/>
    <col min="9" max="9" width="24.85546875" customWidth="1"/>
    <col min="11" max="11" width="21" customWidth="1"/>
    <col min="12" max="32" width="11.42578125" style="62"/>
  </cols>
  <sheetData>
    <row r="1" spans="1:12" s="62" customFormat="1" ht="22.5" customHeight="1">
      <c r="A1" s="149"/>
      <c r="B1" s="150"/>
      <c r="C1" s="151"/>
      <c r="D1" s="158" t="s">
        <v>37</v>
      </c>
      <c r="E1" s="159"/>
      <c r="F1" s="159"/>
      <c r="G1" s="159"/>
      <c r="H1" s="159"/>
      <c r="I1" s="159"/>
      <c r="J1" s="148" t="s">
        <v>1</v>
      </c>
      <c r="K1" s="148"/>
    </row>
    <row r="2" spans="1:12" s="62" customFormat="1" ht="22.5" customHeight="1">
      <c r="A2" s="152"/>
      <c r="B2" s="153"/>
      <c r="C2" s="154"/>
      <c r="D2" s="159"/>
      <c r="E2" s="159"/>
      <c r="F2" s="159"/>
      <c r="G2" s="159"/>
      <c r="H2" s="159"/>
      <c r="I2" s="159"/>
      <c r="J2" s="148"/>
      <c r="K2" s="148"/>
    </row>
    <row r="3" spans="1:12" s="62" customFormat="1" ht="22.5" customHeight="1">
      <c r="A3" s="152"/>
      <c r="B3" s="153"/>
      <c r="C3" s="154"/>
      <c r="D3" s="159"/>
      <c r="E3" s="159"/>
      <c r="F3" s="159"/>
      <c r="G3" s="159"/>
      <c r="H3" s="159"/>
      <c r="I3" s="159"/>
      <c r="J3" s="148"/>
      <c r="K3" s="148"/>
    </row>
    <row r="4" spans="1:12" s="62" customFormat="1" ht="22.5" customHeight="1">
      <c r="A4" s="155"/>
      <c r="B4" s="156"/>
      <c r="C4" s="157"/>
      <c r="D4" s="159"/>
      <c r="E4" s="159"/>
      <c r="F4" s="159"/>
      <c r="G4" s="159"/>
      <c r="H4" s="159"/>
      <c r="I4" s="159"/>
      <c r="J4" s="148"/>
      <c r="K4" s="148"/>
    </row>
    <row r="5" spans="1:12" ht="20.100000000000001">
      <c r="A5" s="4"/>
      <c r="B5" s="4"/>
      <c r="C5" s="4"/>
      <c r="D5" s="4"/>
      <c r="E5" s="4"/>
      <c r="F5" s="4"/>
      <c r="G5" s="4"/>
      <c r="H5" s="4"/>
      <c r="I5" s="4"/>
      <c r="J5" s="7"/>
      <c r="K5" s="8"/>
    </row>
    <row r="6" spans="1:12" ht="31.5" customHeight="1">
      <c r="A6" s="163" t="s">
        <v>38</v>
      </c>
      <c r="B6" s="163"/>
      <c r="C6" s="212" t="s">
        <v>29</v>
      </c>
      <c r="D6" s="212"/>
      <c r="E6" s="212"/>
      <c r="F6" s="212"/>
      <c r="G6" s="212"/>
      <c r="H6" s="212"/>
      <c r="I6" s="212"/>
      <c r="J6" s="212"/>
      <c r="K6" s="212"/>
    </row>
    <row r="7" spans="1:12" ht="49.5" customHeight="1">
      <c r="A7" s="163" t="s">
        <v>40</v>
      </c>
      <c r="B7" s="163"/>
      <c r="C7" s="49" t="s">
        <v>188</v>
      </c>
      <c r="D7" s="213" t="s">
        <v>30</v>
      </c>
      <c r="E7" s="214"/>
      <c r="F7" s="214"/>
      <c r="G7" s="214"/>
      <c r="H7" s="214"/>
      <c r="I7" s="214"/>
      <c r="J7" s="214"/>
      <c r="K7" s="215"/>
      <c r="L7" s="107"/>
    </row>
    <row r="8" spans="1:12" ht="36.75" customHeight="1">
      <c r="A8" s="163" t="s">
        <v>42</v>
      </c>
      <c r="B8" s="163"/>
      <c r="C8" s="212" t="s">
        <v>189</v>
      </c>
      <c r="D8" s="212"/>
      <c r="E8" s="212"/>
      <c r="F8" s="212"/>
      <c r="G8" s="212"/>
      <c r="H8" s="212"/>
      <c r="I8" s="212"/>
      <c r="J8" s="212"/>
      <c r="K8" s="212"/>
    </row>
    <row r="9" spans="1:12" ht="29.25" customHeight="1">
      <c r="A9" s="163" t="s">
        <v>44</v>
      </c>
      <c r="B9" s="163"/>
      <c r="C9" s="212" t="s">
        <v>190</v>
      </c>
      <c r="D9" s="212"/>
      <c r="E9" s="212"/>
      <c r="F9" s="212"/>
      <c r="G9" s="212"/>
      <c r="H9" s="212"/>
      <c r="I9" s="212"/>
      <c r="J9" s="212"/>
      <c r="K9" s="212"/>
    </row>
    <row r="10" spans="1:12" ht="34.5" customHeight="1">
      <c r="A10" s="163" t="s">
        <v>46</v>
      </c>
      <c r="B10" s="163"/>
      <c r="C10" s="212" t="s">
        <v>191</v>
      </c>
      <c r="D10" s="212"/>
      <c r="E10" s="212"/>
      <c r="F10" s="212"/>
      <c r="G10" s="212"/>
      <c r="H10" s="212"/>
      <c r="I10" s="212"/>
      <c r="J10" s="212"/>
      <c r="K10" s="212"/>
    </row>
    <row r="11" spans="1:12" ht="22.5" customHeight="1">
      <c r="A11" s="163" t="s">
        <v>48</v>
      </c>
      <c r="B11" s="163"/>
      <c r="C11" s="217" t="s">
        <v>49</v>
      </c>
      <c r="D11" s="217"/>
      <c r="E11" s="217"/>
      <c r="F11" s="217"/>
      <c r="G11" s="217"/>
      <c r="H11" s="217"/>
      <c r="I11" s="217"/>
      <c r="J11" s="217"/>
      <c r="K11" s="217"/>
    </row>
    <row r="12" spans="1:12" ht="24" customHeight="1">
      <c r="A12" s="163" t="s">
        <v>50</v>
      </c>
      <c r="B12" s="170"/>
      <c r="C12" s="213" t="s">
        <v>51</v>
      </c>
      <c r="D12" s="214"/>
      <c r="E12" s="214"/>
      <c r="F12" s="214"/>
      <c r="G12" s="214"/>
      <c r="H12" s="214"/>
      <c r="I12" s="214"/>
      <c r="J12" s="214"/>
      <c r="K12" s="215"/>
    </row>
    <row r="13" spans="1:12" ht="36.75" customHeight="1">
      <c r="A13" s="163" t="s">
        <v>52</v>
      </c>
      <c r="B13" s="163"/>
      <c r="C13" s="216" t="s">
        <v>192</v>
      </c>
      <c r="D13" s="216"/>
      <c r="E13" s="216"/>
      <c r="F13" s="216"/>
      <c r="G13" s="216"/>
      <c r="H13" s="216"/>
      <c r="I13" s="216"/>
      <c r="J13" s="216"/>
      <c r="K13" s="216"/>
    </row>
    <row r="14" spans="1:12" ht="31.5" customHeight="1">
      <c r="A14" s="163" t="s">
        <v>54</v>
      </c>
      <c r="B14" s="163"/>
      <c r="C14" s="212" t="s">
        <v>193</v>
      </c>
      <c r="D14" s="212"/>
      <c r="E14" s="212"/>
      <c r="F14" s="212"/>
      <c r="G14" s="212"/>
      <c r="H14" s="212"/>
      <c r="I14" s="212"/>
      <c r="J14" s="212"/>
      <c r="K14" s="212"/>
    </row>
    <row r="15" spans="1:12" ht="39" customHeight="1">
      <c r="A15" s="163" t="s">
        <v>56</v>
      </c>
      <c r="B15" s="163"/>
      <c r="C15" s="212" t="s">
        <v>194</v>
      </c>
      <c r="D15" s="212"/>
      <c r="E15" s="212"/>
      <c r="F15" s="212"/>
      <c r="G15" s="212"/>
      <c r="H15" s="212"/>
      <c r="I15" s="212"/>
      <c r="J15" s="212"/>
      <c r="K15" s="212"/>
    </row>
    <row r="16" spans="1:12" ht="26.25" customHeight="1">
      <c r="A16" s="163" t="s">
        <v>58</v>
      </c>
      <c r="B16" s="163"/>
      <c r="C16" s="212" t="s">
        <v>195</v>
      </c>
      <c r="D16" s="212"/>
      <c r="E16" s="212"/>
      <c r="F16" s="212"/>
      <c r="G16" s="212" t="s">
        <v>60</v>
      </c>
      <c r="H16" s="212"/>
      <c r="I16" s="212"/>
      <c r="J16" s="212"/>
      <c r="K16" s="212"/>
    </row>
    <row r="17" spans="1:13" ht="15.95">
      <c r="A17" s="163" t="s">
        <v>61</v>
      </c>
      <c r="B17" s="163"/>
      <c r="C17" s="212" t="s">
        <v>196</v>
      </c>
      <c r="D17" s="212"/>
      <c r="E17" s="212"/>
      <c r="F17" s="212"/>
      <c r="G17" s="212"/>
      <c r="H17" s="212"/>
      <c r="I17" s="212"/>
      <c r="J17" s="212"/>
      <c r="K17" s="212"/>
    </row>
    <row r="18" spans="1:13">
      <c r="A18" s="5"/>
      <c r="B18" s="5"/>
      <c r="C18" s="1"/>
      <c r="D18" s="1"/>
      <c r="E18" s="1"/>
      <c r="F18" s="1"/>
      <c r="G18" s="1"/>
      <c r="H18" s="1"/>
      <c r="I18" s="1"/>
      <c r="J18" s="1"/>
    </row>
    <row r="19" spans="1:13">
      <c r="A19" s="5"/>
      <c r="B19" s="5"/>
      <c r="C19" s="119" t="s">
        <v>63</v>
      </c>
      <c r="D19" s="119"/>
      <c r="E19" s="119"/>
      <c r="F19" s="119"/>
      <c r="G19" s="119"/>
      <c r="H19" s="119"/>
      <c r="I19" s="1"/>
      <c r="J19" s="1"/>
      <c r="K19" s="1"/>
    </row>
    <row r="20" spans="1:13" ht="15.95">
      <c r="A20" s="175"/>
      <c r="B20" s="176"/>
      <c r="C20" s="22" t="s">
        <v>64</v>
      </c>
      <c r="D20" s="22" t="s">
        <v>65</v>
      </c>
      <c r="E20" s="22" t="s">
        <v>66</v>
      </c>
      <c r="F20" s="22" t="s">
        <v>67</v>
      </c>
      <c r="G20" s="22" t="s">
        <v>68</v>
      </c>
      <c r="H20" s="22" t="s">
        <v>69</v>
      </c>
      <c r="I20" s="1"/>
      <c r="J20" s="1"/>
      <c r="K20" s="1"/>
    </row>
    <row r="21" spans="1:13">
      <c r="A21" s="177" t="s">
        <v>70</v>
      </c>
      <c r="B21" s="177"/>
      <c r="C21" s="41">
        <v>1</v>
      </c>
      <c r="D21" s="38">
        <v>1</v>
      </c>
      <c r="E21" s="38">
        <v>1</v>
      </c>
      <c r="F21" s="38">
        <v>1</v>
      </c>
      <c r="G21" s="38">
        <v>1</v>
      </c>
      <c r="H21" s="42">
        <v>1</v>
      </c>
      <c r="I21" s="1"/>
      <c r="J21" s="1"/>
      <c r="K21" s="1"/>
    </row>
    <row r="22" spans="1:13">
      <c r="A22" s="177" t="s">
        <v>71</v>
      </c>
      <c r="B22" s="177"/>
      <c r="C22" s="41">
        <v>1</v>
      </c>
      <c r="D22" s="38">
        <f>+AVERAGE(E30:E33)</f>
        <v>1</v>
      </c>
      <c r="E22" s="2"/>
      <c r="F22" s="2"/>
      <c r="G22" s="2"/>
      <c r="H22" s="3" t="s">
        <v>17</v>
      </c>
      <c r="I22" s="1"/>
      <c r="J22" s="1"/>
      <c r="K22" s="1"/>
    </row>
    <row r="23" spans="1:13">
      <c r="A23" s="177" t="s">
        <v>72</v>
      </c>
      <c r="B23" s="177"/>
      <c r="C23" s="20">
        <f>C22/C21</f>
        <v>1</v>
      </c>
      <c r="D23" s="20">
        <f>D22/D21*0.75</f>
        <v>0.75</v>
      </c>
      <c r="E23" s="20">
        <f t="shared" ref="E23:G23" si="0">E22/E21</f>
        <v>0</v>
      </c>
      <c r="F23" s="20">
        <f t="shared" si="0"/>
        <v>0</v>
      </c>
      <c r="G23" s="20">
        <f t="shared" si="0"/>
        <v>0</v>
      </c>
      <c r="H23" s="21" t="s">
        <v>17</v>
      </c>
      <c r="I23" s="1"/>
      <c r="J23" s="1"/>
      <c r="K23" s="1"/>
    </row>
    <row r="24" spans="1:13">
      <c r="A24" s="177" t="s">
        <v>7</v>
      </c>
      <c r="B24" s="177"/>
      <c r="C24" s="77">
        <v>0.125</v>
      </c>
      <c r="D24" s="77">
        <f>IF(((C22/C21)*0.125)+((D22/D21)*0.1875)&gt;0.3125,0.3125,((C22/C21)*0.125)+((D22/D21)*0.1875))</f>
        <v>0.3125</v>
      </c>
      <c r="E24" s="21"/>
      <c r="F24" s="21"/>
      <c r="G24" s="21"/>
      <c r="H24" s="77">
        <f>MAXA(C24:G24)</f>
        <v>0.3125</v>
      </c>
      <c r="I24" s="1"/>
      <c r="J24" s="1"/>
      <c r="K24" s="85">
        <f>100/16</f>
        <v>6.25</v>
      </c>
    </row>
    <row r="25" spans="1:13">
      <c r="A25" s="1"/>
      <c r="B25" s="1"/>
      <c r="C25" s="1"/>
      <c r="D25" s="1"/>
      <c r="E25" s="1"/>
      <c r="F25" s="1"/>
      <c r="G25" s="1"/>
      <c r="H25" s="1"/>
      <c r="I25" s="1"/>
      <c r="J25" s="1"/>
      <c r="K25" s="1"/>
    </row>
    <row r="26" spans="1:13">
      <c r="A26" s="119" t="s">
        <v>73</v>
      </c>
      <c r="B26" s="119"/>
      <c r="C26" s="119"/>
      <c r="D26" s="119"/>
      <c r="E26" s="119"/>
      <c r="F26" s="119"/>
      <c r="G26" s="119"/>
      <c r="H26" s="119"/>
      <c r="I26" s="119"/>
      <c r="J26" s="119"/>
      <c r="K26" s="119"/>
    </row>
    <row r="27" spans="1:13" ht="78.75" customHeight="1">
      <c r="A27" s="6" t="s">
        <v>74</v>
      </c>
      <c r="B27" s="6" t="s">
        <v>75</v>
      </c>
      <c r="C27" s="6" t="s">
        <v>76</v>
      </c>
      <c r="D27" s="6" t="s">
        <v>77</v>
      </c>
      <c r="E27" s="6" t="s">
        <v>78</v>
      </c>
      <c r="F27" s="6" t="s">
        <v>79</v>
      </c>
      <c r="G27" s="178" t="s">
        <v>80</v>
      </c>
      <c r="H27" s="179"/>
      <c r="I27" s="179"/>
      <c r="J27" s="179"/>
      <c r="K27" s="180"/>
    </row>
    <row r="28" spans="1:13" s="1" customFormat="1" ht="240" customHeight="1">
      <c r="A28" s="2">
        <v>1</v>
      </c>
      <c r="B28" s="46">
        <v>2024</v>
      </c>
      <c r="C28" s="46" t="s">
        <v>81</v>
      </c>
      <c r="D28" s="41">
        <v>1</v>
      </c>
      <c r="E28" s="38">
        <v>1</v>
      </c>
      <c r="F28" s="31">
        <f>IF(E28/D28&gt;100%,100%,E28/D28)</f>
        <v>1</v>
      </c>
      <c r="G28" s="160" t="s">
        <v>197</v>
      </c>
      <c r="H28" s="161"/>
      <c r="I28" s="161"/>
      <c r="J28" s="161"/>
      <c r="K28" s="162"/>
    </row>
    <row r="29" spans="1:13" s="1" customFormat="1" ht="269.25" customHeight="1">
      <c r="A29" s="2">
        <v>2</v>
      </c>
      <c r="B29" s="46">
        <v>2024</v>
      </c>
      <c r="C29" s="46" t="s">
        <v>83</v>
      </c>
      <c r="D29" s="41">
        <v>1</v>
      </c>
      <c r="E29" s="38">
        <v>1</v>
      </c>
      <c r="F29" s="31">
        <f t="shared" ref="F29:F33" si="1">IF(E29/D29&gt;100%,100%,E29/D29)</f>
        <v>1</v>
      </c>
      <c r="G29" s="160" t="s">
        <v>198</v>
      </c>
      <c r="H29" s="161"/>
      <c r="I29" s="161"/>
      <c r="J29" s="161"/>
      <c r="K29" s="162"/>
    </row>
    <row r="30" spans="1:13" s="1" customFormat="1" ht="248.25" customHeight="1">
      <c r="A30" s="2">
        <v>3</v>
      </c>
      <c r="B30" s="46">
        <v>2025</v>
      </c>
      <c r="C30" s="46" t="s">
        <v>84</v>
      </c>
      <c r="D30" s="41">
        <v>1</v>
      </c>
      <c r="E30" s="38">
        <v>1</v>
      </c>
      <c r="F30" s="31">
        <f t="shared" si="1"/>
        <v>1</v>
      </c>
      <c r="G30" s="160" t="s">
        <v>199</v>
      </c>
      <c r="H30" s="161"/>
      <c r="I30" s="161"/>
      <c r="J30" s="161"/>
      <c r="K30" s="162"/>
    </row>
    <row r="31" spans="1:13" s="1" customFormat="1" ht="278.25" customHeight="1">
      <c r="A31" s="2">
        <v>4</v>
      </c>
      <c r="B31" s="46">
        <v>2025</v>
      </c>
      <c r="C31" s="46" t="s">
        <v>86</v>
      </c>
      <c r="D31" s="41">
        <v>1</v>
      </c>
      <c r="E31" s="38">
        <v>1</v>
      </c>
      <c r="F31" s="31">
        <f t="shared" si="1"/>
        <v>1</v>
      </c>
      <c r="G31" s="160" t="s">
        <v>200</v>
      </c>
      <c r="H31" s="161"/>
      <c r="I31" s="161"/>
      <c r="J31" s="161"/>
      <c r="K31" s="162"/>
      <c r="M31" s="30"/>
    </row>
    <row r="32" spans="1:13" s="1" customFormat="1" ht="263.25" customHeight="1">
      <c r="A32" s="2">
        <v>5</v>
      </c>
      <c r="B32" s="46">
        <v>2025</v>
      </c>
      <c r="C32" s="46" t="s">
        <v>81</v>
      </c>
      <c r="D32" s="41">
        <v>1</v>
      </c>
      <c r="E32" s="38">
        <v>1</v>
      </c>
      <c r="F32" s="31">
        <f t="shared" si="1"/>
        <v>1</v>
      </c>
      <c r="G32" s="160" t="s">
        <v>201</v>
      </c>
      <c r="H32" s="161"/>
      <c r="I32" s="161"/>
      <c r="J32" s="161"/>
      <c r="K32" s="162"/>
    </row>
    <row r="33" spans="1:11" s="1" customFormat="1">
      <c r="A33" s="2">
        <v>6</v>
      </c>
      <c r="B33" s="46">
        <v>2025</v>
      </c>
      <c r="C33" s="46" t="s">
        <v>83</v>
      </c>
      <c r="D33" s="41">
        <v>1</v>
      </c>
      <c r="E33" s="38"/>
      <c r="F33" s="31">
        <f t="shared" si="1"/>
        <v>0</v>
      </c>
      <c r="G33" s="160"/>
      <c r="H33" s="161"/>
      <c r="I33" s="161"/>
      <c r="J33" s="161"/>
      <c r="K33" s="162"/>
    </row>
    <row r="34" spans="1:11" s="62" customFormat="1"/>
    <row r="35" spans="1:11" s="62" customFormat="1"/>
    <row r="36" spans="1:11" s="62" customFormat="1"/>
    <row r="37" spans="1:11" s="62" customFormat="1"/>
    <row r="38" spans="1:11" s="62" customFormat="1"/>
    <row r="39" spans="1:11" s="62" customFormat="1"/>
    <row r="40" spans="1:11" s="62" customFormat="1"/>
    <row r="41" spans="1:11" s="62" customFormat="1"/>
    <row r="42" spans="1:11" s="62" customFormat="1"/>
    <row r="43" spans="1:11" s="62" customFormat="1"/>
    <row r="44" spans="1:11" s="62" customFormat="1"/>
    <row r="45" spans="1:11" s="62" customFormat="1"/>
    <row r="46" spans="1:11" s="62" customFormat="1"/>
    <row r="47" spans="1:11" s="62" customFormat="1"/>
    <row r="48" spans="1:11" s="62" customFormat="1"/>
    <row r="49" s="62" customFormat="1"/>
    <row r="50" s="62" customFormat="1"/>
    <row r="51" s="62" customFormat="1"/>
    <row r="52" s="62" customFormat="1"/>
    <row r="53" s="62" customFormat="1"/>
    <row r="54" s="62" customFormat="1"/>
    <row r="55" s="62" customFormat="1"/>
    <row r="56" s="62" customFormat="1"/>
    <row r="57" s="62" customFormat="1"/>
    <row r="58" s="62" customFormat="1"/>
    <row r="59" s="62" customFormat="1"/>
    <row r="60" s="62" customFormat="1"/>
    <row r="61" s="62" customFormat="1"/>
    <row r="62" s="62" customFormat="1"/>
    <row r="63" s="62" customFormat="1"/>
    <row r="64" s="62" customFormat="1"/>
    <row r="65" s="62" customFormat="1"/>
    <row r="66" s="62" customFormat="1"/>
    <row r="67" s="62" customFormat="1"/>
    <row r="68" s="62" customFormat="1"/>
    <row r="69" s="62" customFormat="1"/>
    <row r="70" s="62" customFormat="1"/>
    <row r="71" s="62" customFormat="1"/>
    <row r="72" s="62" customFormat="1"/>
    <row r="73" s="62" customFormat="1"/>
    <row r="74" s="62" customFormat="1"/>
    <row r="75" s="62" customFormat="1"/>
    <row r="76" s="62" customFormat="1"/>
    <row r="77" s="62" customFormat="1"/>
    <row r="78" s="62" customFormat="1"/>
    <row r="79" s="62" customFormat="1"/>
    <row r="80" s="62" customFormat="1"/>
    <row r="81" s="62" customFormat="1"/>
    <row r="82" s="62" customFormat="1"/>
    <row r="83" s="62" customFormat="1"/>
    <row r="84" s="62" customFormat="1"/>
    <row r="85" s="62" customFormat="1"/>
    <row r="86" s="62" customFormat="1"/>
    <row r="87" s="62" customFormat="1"/>
    <row r="88" s="62" customFormat="1"/>
    <row r="89" s="62" customFormat="1"/>
    <row r="90" s="62" customFormat="1"/>
    <row r="91" s="62" customFormat="1"/>
    <row r="92" s="62" customFormat="1"/>
    <row r="93" s="62" customFormat="1"/>
    <row r="94" s="62" customFormat="1"/>
    <row r="95" s="62" customFormat="1"/>
    <row r="96" s="62" customFormat="1"/>
    <row r="97" s="62" customFormat="1"/>
    <row r="98" s="62" customFormat="1"/>
    <row r="99" s="62" customFormat="1"/>
    <row r="100" s="62" customFormat="1"/>
    <row r="101" s="62" customFormat="1"/>
    <row r="102" s="62" customFormat="1"/>
    <row r="103" s="62" customFormat="1"/>
    <row r="104" s="62" customFormat="1"/>
    <row r="105" s="62" customFormat="1"/>
    <row r="106" s="62" customFormat="1"/>
    <row r="107" s="62" customFormat="1"/>
    <row r="108" s="62" customFormat="1"/>
    <row r="109" s="62" customFormat="1"/>
    <row r="110" s="62" customFormat="1"/>
    <row r="111" s="62" customFormat="1"/>
    <row r="112" s="62" customFormat="1"/>
    <row r="113" s="62" customFormat="1"/>
    <row r="114" s="62" customFormat="1"/>
    <row r="115" s="62" customFormat="1"/>
    <row r="116" s="62" customFormat="1"/>
    <row r="117" s="62" customFormat="1"/>
    <row r="118" s="62" customFormat="1"/>
    <row r="119" s="62" customFormat="1"/>
    <row r="120" s="62" customFormat="1"/>
    <row r="121" s="62" customFormat="1"/>
    <row r="122" s="62" customFormat="1"/>
    <row r="123" s="62" customFormat="1"/>
    <row r="124" s="62" customFormat="1"/>
    <row r="125" s="62" customFormat="1"/>
    <row r="126" s="62" customFormat="1"/>
    <row r="127" s="62" customFormat="1"/>
    <row r="128" s="62" customFormat="1"/>
    <row r="129" s="62" customFormat="1"/>
    <row r="130" s="62" customFormat="1"/>
    <row r="131" s="62" customFormat="1"/>
    <row r="132" s="62" customFormat="1"/>
    <row r="133" s="62" customFormat="1"/>
    <row r="134" s="62" customFormat="1"/>
    <row r="135" s="62" customFormat="1"/>
    <row r="136" s="62" customFormat="1"/>
    <row r="137" s="62" customFormat="1"/>
    <row r="138" s="62" customFormat="1"/>
    <row r="139" s="62" customFormat="1"/>
    <row r="140" s="62" customFormat="1"/>
    <row r="141" s="62" customFormat="1"/>
    <row r="142" s="62" customFormat="1"/>
    <row r="143" s="62" customFormat="1"/>
    <row r="144" s="62" customFormat="1"/>
    <row r="145" s="62" customFormat="1"/>
    <row r="146" s="62" customFormat="1"/>
    <row r="147" s="62" customFormat="1"/>
    <row r="148" s="62" customFormat="1"/>
    <row r="149" s="62" customFormat="1"/>
    <row r="150" s="62" customFormat="1"/>
    <row r="151" s="62" customFormat="1"/>
    <row r="152" s="62" customFormat="1"/>
    <row r="153" s="62" customFormat="1"/>
    <row r="154" s="62" customFormat="1"/>
    <row r="155" s="62" customFormat="1"/>
    <row r="156" s="62" customFormat="1"/>
    <row r="157" s="62" customFormat="1"/>
    <row r="158" s="62" customFormat="1"/>
    <row r="159" s="62" customFormat="1"/>
    <row r="160" s="62" customFormat="1"/>
    <row r="161" s="62" customFormat="1"/>
    <row r="162" s="62" customFormat="1"/>
    <row r="163" s="62" customFormat="1"/>
    <row r="164" s="62" customFormat="1"/>
    <row r="165" s="62" customFormat="1"/>
    <row r="166" s="62" customFormat="1"/>
    <row r="167" s="62" customFormat="1"/>
    <row r="168" s="62" customFormat="1"/>
    <row r="169" s="62" customFormat="1"/>
    <row r="170" s="62" customFormat="1"/>
    <row r="171" s="62" customFormat="1"/>
    <row r="172" s="62" customFormat="1"/>
    <row r="173" s="62" customFormat="1"/>
    <row r="174" s="62" customFormat="1"/>
    <row r="175" s="62" customFormat="1"/>
    <row r="176" s="62" customFormat="1"/>
    <row r="177" s="62" customFormat="1"/>
    <row r="178" s="62" customFormat="1"/>
    <row r="179" s="62" customFormat="1"/>
    <row r="180" s="62" customFormat="1"/>
    <row r="181" s="62" customFormat="1"/>
    <row r="182" s="62" customFormat="1"/>
    <row r="183" s="62" customFormat="1"/>
    <row r="184" s="62" customFormat="1"/>
    <row r="185" s="62" customFormat="1"/>
    <row r="186" s="62" customFormat="1"/>
  </sheetData>
  <mergeCells count="41">
    <mergeCell ref="A8:B8"/>
    <mergeCell ref="C8:K8"/>
    <mergeCell ref="D1:I4"/>
    <mergeCell ref="A6:B6"/>
    <mergeCell ref="C6:K6"/>
    <mergeCell ref="A7:B7"/>
    <mergeCell ref="D7:K7"/>
    <mergeCell ref="A1:C4"/>
    <mergeCell ref="J1:K4"/>
    <mergeCell ref="A9:B9"/>
    <mergeCell ref="C9:K9"/>
    <mergeCell ref="A10:B10"/>
    <mergeCell ref="C10:K10"/>
    <mergeCell ref="A11:B11"/>
    <mergeCell ref="C11:K11"/>
    <mergeCell ref="A12:B12"/>
    <mergeCell ref="C12:K12"/>
    <mergeCell ref="A13:B13"/>
    <mergeCell ref="C13:K13"/>
    <mergeCell ref="A14:B14"/>
    <mergeCell ref="C14:K14"/>
    <mergeCell ref="A24:B24"/>
    <mergeCell ref="A15:B15"/>
    <mergeCell ref="C15:K15"/>
    <mergeCell ref="A16:B16"/>
    <mergeCell ref="C16:K16"/>
    <mergeCell ref="A17:B17"/>
    <mergeCell ref="C17:K17"/>
    <mergeCell ref="C19:H19"/>
    <mergeCell ref="A20:B20"/>
    <mergeCell ref="A21:B21"/>
    <mergeCell ref="A22:B22"/>
    <mergeCell ref="A23:B23"/>
    <mergeCell ref="G31:K31"/>
    <mergeCell ref="G32:K32"/>
    <mergeCell ref="G33:K33"/>
    <mergeCell ref="A26:K26"/>
    <mergeCell ref="G27:K27"/>
    <mergeCell ref="G28:K28"/>
    <mergeCell ref="G29:K29"/>
    <mergeCell ref="G30:K30"/>
  </mergeCells>
  <pageMargins left="0.7" right="0.7" top="0.75" bottom="0.75" header="0.3" footer="0.3"/>
  <ignoredErrors>
    <ignoredError sqref="D22" formulaRange="1"/>
    <ignoredError sqref="D23" formula="1" formulaRange="1"/>
  </ignoredErrors>
  <drawing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8B4840-1364-42F9-911F-25760F44A905}">
  <sheetPr>
    <tabColor rgb="FFFFFF99"/>
  </sheetPr>
  <dimension ref="A1:AF152"/>
  <sheetViews>
    <sheetView topLeftCell="A12" zoomScale="70" zoomScaleNormal="70" workbookViewId="0">
      <selection activeCell="J22" sqref="J22"/>
    </sheetView>
  </sheetViews>
  <sheetFormatPr defaultColWidth="11.42578125" defaultRowHeight="14.45"/>
  <cols>
    <col min="2" max="2" width="25.140625" customWidth="1"/>
    <col min="3" max="3" width="21" customWidth="1"/>
    <col min="4" max="4" width="21.5703125" customWidth="1"/>
    <col min="5" max="5" width="22" customWidth="1"/>
    <col min="6" max="6" width="19.140625" customWidth="1"/>
    <col min="7" max="7" width="17.28515625" customWidth="1"/>
    <col min="8" max="8" width="21" customWidth="1"/>
    <col min="9" max="9" width="12.140625" bestFit="1" customWidth="1"/>
    <col min="11" max="11" width="15.7109375" customWidth="1"/>
    <col min="12" max="32" width="11.42578125" style="62"/>
  </cols>
  <sheetData>
    <row r="1" spans="1:12" s="62" customFormat="1" ht="22.5" customHeight="1">
      <c r="A1" s="149"/>
      <c r="B1" s="150"/>
      <c r="C1" s="151"/>
      <c r="D1" s="158" t="s">
        <v>37</v>
      </c>
      <c r="E1" s="159"/>
      <c r="F1" s="159"/>
      <c r="G1" s="159"/>
      <c r="H1" s="159"/>
      <c r="I1" s="159"/>
      <c r="J1" s="148" t="s">
        <v>1</v>
      </c>
      <c r="K1" s="148"/>
    </row>
    <row r="2" spans="1:12" s="62" customFormat="1" ht="22.5" customHeight="1">
      <c r="A2" s="152"/>
      <c r="B2" s="153"/>
      <c r="C2" s="154"/>
      <c r="D2" s="159"/>
      <c r="E2" s="159"/>
      <c r="F2" s="159"/>
      <c r="G2" s="159"/>
      <c r="H2" s="159"/>
      <c r="I2" s="159"/>
      <c r="J2" s="148"/>
      <c r="K2" s="148"/>
    </row>
    <row r="3" spans="1:12" s="62" customFormat="1" ht="22.5" customHeight="1">
      <c r="A3" s="152"/>
      <c r="B3" s="153"/>
      <c r="C3" s="154"/>
      <c r="D3" s="159"/>
      <c r="E3" s="159"/>
      <c r="F3" s="159"/>
      <c r="G3" s="159"/>
      <c r="H3" s="159"/>
      <c r="I3" s="159"/>
      <c r="J3" s="148"/>
      <c r="K3" s="148"/>
    </row>
    <row r="4" spans="1:12" s="62" customFormat="1" ht="22.5" customHeight="1">
      <c r="A4" s="155"/>
      <c r="B4" s="156"/>
      <c r="C4" s="157"/>
      <c r="D4" s="159"/>
      <c r="E4" s="159"/>
      <c r="F4" s="159"/>
      <c r="G4" s="159"/>
      <c r="H4" s="159"/>
      <c r="I4" s="159"/>
      <c r="J4" s="148"/>
      <c r="K4" s="148"/>
    </row>
    <row r="5" spans="1:12" ht="20.100000000000001">
      <c r="A5" s="4"/>
      <c r="B5" s="4"/>
      <c r="C5" s="4"/>
      <c r="D5" s="4"/>
      <c r="E5" s="4"/>
      <c r="F5" s="4"/>
      <c r="G5" s="4"/>
      <c r="H5" s="4"/>
      <c r="I5" s="4"/>
      <c r="J5" s="7"/>
      <c r="K5" s="8"/>
    </row>
    <row r="6" spans="1:12" ht="37.5" customHeight="1">
      <c r="A6" s="163" t="s">
        <v>38</v>
      </c>
      <c r="B6" s="163"/>
      <c r="C6" s="212" t="s">
        <v>29</v>
      </c>
      <c r="D6" s="212"/>
      <c r="E6" s="212"/>
      <c r="F6" s="212"/>
      <c r="G6" s="212"/>
      <c r="H6" s="212"/>
      <c r="I6" s="212"/>
      <c r="J6" s="212"/>
      <c r="K6" s="212"/>
    </row>
    <row r="7" spans="1:12" ht="57.75" customHeight="1">
      <c r="A7" s="163" t="s">
        <v>40</v>
      </c>
      <c r="B7" s="163"/>
      <c r="C7" s="49" t="s">
        <v>202</v>
      </c>
      <c r="D7" s="222" t="s">
        <v>31</v>
      </c>
      <c r="E7" s="223"/>
      <c r="F7" s="223"/>
      <c r="G7" s="223"/>
      <c r="H7" s="223"/>
      <c r="I7" s="223"/>
      <c r="J7" s="223"/>
      <c r="K7" s="224"/>
      <c r="L7" s="107"/>
    </row>
    <row r="8" spans="1:12" ht="30" customHeight="1">
      <c r="A8" s="163" t="s">
        <v>42</v>
      </c>
      <c r="B8" s="163"/>
      <c r="C8" s="212" t="s">
        <v>203</v>
      </c>
      <c r="D8" s="212"/>
      <c r="E8" s="212"/>
      <c r="F8" s="212"/>
      <c r="G8" s="212"/>
      <c r="H8" s="212"/>
      <c r="I8" s="212"/>
      <c r="J8" s="212"/>
      <c r="K8" s="212"/>
    </row>
    <row r="9" spans="1:12" ht="41.25" customHeight="1">
      <c r="A9" s="163" t="s">
        <v>44</v>
      </c>
      <c r="B9" s="163"/>
      <c r="C9" s="212" t="s">
        <v>204</v>
      </c>
      <c r="D9" s="212"/>
      <c r="E9" s="212"/>
      <c r="F9" s="212"/>
      <c r="G9" s="212"/>
      <c r="H9" s="212"/>
      <c r="I9" s="212"/>
      <c r="J9" s="212"/>
      <c r="K9" s="212"/>
    </row>
    <row r="10" spans="1:12" ht="31.5" customHeight="1">
      <c r="A10" s="163" t="s">
        <v>46</v>
      </c>
      <c r="B10" s="163"/>
      <c r="C10" s="212" t="s">
        <v>203</v>
      </c>
      <c r="D10" s="212"/>
      <c r="E10" s="212"/>
      <c r="F10" s="212"/>
      <c r="G10" s="212"/>
      <c r="H10" s="212"/>
      <c r="I10" s="212"/>
      <c r="J10" s="212"/>
      <c r="K10" s="212"/>
    </row>
    <row r="11" spans="1:12" ht="30" customHeight="1">
      <c r="A11" s="163" t="s">
        <v>48</v>
      </c>
      <c r="B11" s="163"/>
      <c r="C11" s="217" t="s">
        <v>49</v>
      </c>
      <c r="D11" s="217"/>
      <c r="E11" s="217"/>
      <c r="F11" s="217"/>
      <c r="G11" s="217"/>
      <c r="H11" s="217"/>
      <c r="I11" s="217"/>
      <c r="J11" s="217"/>
      <c r="K11" s="217"/>
    </row>
    <row r="12" spans="1:12" ht="27" customHeight="1">
      <c r="A12" s="163" t="s">
        <v>50</v>
      </c>
      <c r="B12" s="170"/>
      <c r="C12" s="213" t="s">
        <v>51</v>
      </c>
      <c r="D12" s="214"/>
      <c r="E12" s="214"/>
      <c r="F12" s="214"/>
      <c r="G12" s="214"/>
      <c r="H12" s="214"/>
      <c r="I12" s="214"/>
      <c r="J12" s="214"/>
      <c r="K12" s="215"/>
    </row>
    <row r="13" spans="1:12" ht="21" customHeight="1">
      <c r="A13" s="163" t="s">
        <v>52</v>
      </c>
      <c r="B13" s="163"/>
      <c r="C13" s="216" t="s">
        <v>205</v>
      </c>
      <c r="D13" s="216"/>
      <c r="E13" s="216"/>
      <c r="F13" s="216"/>
      <c r="G13" s="216"/>
      <c r="H13" s="216"/>
      <c r="I13" s="216"/>
      <c r="J13" s="216"/>
      <c r="K13" s="216"/>
    </row>
    <row r="14" spans="1:12" ht="30.75" customHeight="1">
      <c r="A14" s="163" t="s">
        <v>54</v>
      </c>
      <c r="B14" s="163"/>
      <c r="C14" s="212" t="s">
        <v>206</v>
      </c>
      <c r="D14" s="212"/>
      <c r="E14" s="212"/>
      <c r="F14" s="212"/>
      <c r="G14" s="212"/>
      <c r="H14" s="212"/>
      <c r="I14" s="212"/>
      <c r="J14" s="212"/>
      <c r="K14" s="212"/>
    </row>
    <row r="15" spans="1:12" ht="15.95">
      <c r="A15" s="163" t="s">
        <v>56</v>
      </c>
      <c r="B15" s="163"/>
      <c r="C15" s="212" t="s">
        <v>207</v>
      </c>
      <c r="D15" s="212"/>
      <c r="E15" s="212"/>
      <c r="F15" s="212"/>
      <c r="G15" s="212"/>
      <c r="H15" s="212"/>
      <c r="I15" s="212"/>
      <c r="J15" s="212"/>
      <c r="K15" s="212"/>
    </row>
    <row r="16" spans="1:12" ht="15.95">
      <c r="A16" s="163" t="s">
        <v>58</v>
      </c>
      <c r="B16" s="163"/>
      <c r="C16" s="212">
        <v>0</v>
      </c>
      <c r="D16" s="212"/>
      <c r="E16" s="212"/>
      <c r="F16" s="212"/>
      <c r="G16" s="212" t="s">
        <v>60</v>
      </c>
      <c r="H16" s="212"/>
      <c r="I16" s="212"/>
      <c r="J16" s="212"/>
      <c r="K16" s="212"/>
    </row>
    <row r="17" spans="1:13" ht="15.95">
      <c r="A17" s="163" t="s">
        <v>61</v>
      </c>
      <c r="B17" s="163"/>
      <c r="C17" s="221" t="s">
        <v>62</v>
      </c>
      <c r="D17" s="221"/>
      <c r="E17" s="221"/>
      <c r="F17" s="221"/>
      <c r="G17" s="221"/>
      <c r="H17" s="221"/>
      <c r="I17" s="221"/>
      <c r="J17" s="221"/>
      <c r="K17" s="221"/>
    </row>
    <row r="18" spans="1:13">
      <c r="A18" s="5"/>
      <c r="B18" s="5"/>
      <c r="C18" s="1"/>
      <c r="D18" s="1"/>
      <c r="E18" s="1"/>
      <c r="F18" s="1"/>
      <c r="G18" s="1"/>
      <c r="H18" s="1"/>
      <c r="I18" s="1"/>
      <c r="J18" s="1"/>
      <c r="K18" s="1"/>
    </row>
    <row r="19" spans="1:13">
      <c r="A19" s="5"/>
      <c r="B19" s="5"/>
      <c r="C19" s="119" t="s">
        <v>63</v>
      </c>
      <c r="D19" s="119"/>
      <c r="E19" s="119"/>
      <c r="F19" s="119"/>
      <c r="G19" s="119"/>
      <c r="H19" s="119"/>
      <c r="I19" s="1"/>
      <c r="J19" s="1"/>
      <c r="K19" s="1"/>
    </row>
    <row r="20" spans="1:13" ht="32.1">
      <c r="A20" s="175"/>
      <c r="B20" s="176"/>
      <c r="C20" s="22" t="s">
        <v>64</v>
      </c>
      <c r="D20" s="22" t="s">
        <v>65</v>
      </c>
      <c r="E20" s="22" t="s">
        <v>66</v>
      </c>
      <c r="F20" s="22" t="s">
        <v>67</v>
      </c>
      <c r="G20" s="22" t="s">
        <v>68</v>
      </c>
      <c r="H20" s="22" t="s">
        <v>69</v>
      </c>
      <c r="I20" s="1"/>
      <c r="J20" s="1"/>
      <c r="K20" s="1"/>
    </row>
    <row r="21" spans="1:13">
      <c r="A21" s="177" t="s">
        <v>70</v>
      </c>
      <c r="B21" s="177"/>
      <c r="C21" s="56">
        <v>0</v>
      </c>
      <c r="D21" s="56">
        <v>1</v>
      </c>
      <c r="E21" s="56">
        <v>1</v>
      </c>
      <c r="F21" s="56">
        <v>1</v>
      </c>
      <c r="G21" s="57">
        <v>0</v>
      </c>
      <c r="H21" s="44">
        <v>3</v>
      </c>
      <c r="I21" s="1"/>
      <c r="J21" s="1"/>
      <c r="K21" s="1"/>
    </row>
    <row r="22" spans="1:13">
      <c r="A22" s="177" t="s">
        <v>71</v>
      </c>
      <c r="B22" s="177"/>
      <c r="C22" s="19" t="s">
        <v>17</v>
      </c>
      <c r="D22" s="76">
        <f>+SUM(E30:E33)</f>
        <v>0.5</v>
      </c>
      <c r="E22" s="2"/>
      <c r="F22" s="2"/>
      <c r="G22" s="2"/>
      <c r="H22" s="111">
        <f>+SUM(D22:G22)</f>
        <v>0.5</v>
      </c>
      <c r="I22" s="1"/>
      <c r="J22" s="1"/>
      <c r="K22" s="1"/>
    </row>
    <row r="23" spans="1:13">
      <c r="A23" s="177" t="s">
        <v>72</v>
      </c>
      <c r="B23" s="177"/>
      <c r="C23" s="19" t="s">
        <v>17</v>
      </c>
      <c r="D23" s="20">
        <f t="shared" ref="D23:F23" si="0">D22/D21</f>
        <v>0.5</v>
      </c>
      <c r="E23" s="20">
        <f t="shared" si="0"/>
        <v>0</v>
      </c>
      <c r="F23" s="20">
        <f t="shared" si="0"/>
        <v>0</v>
      </c>
      <c r="G23" s="20"/>
      <c r="H23" s="21" t="s">
        <v>17</v>
      </c>
      <c r="I23" s="1"/>
      <c r="J23" s="1"/>
      <c r="K23" s="1"/>
    </row>
    <row r="24" spans="1:13">
      <c r="A24" s="177" t="s">
        <v>7</v>
      </c>
      <c r="B24" s="177"/>
      <c r="C24" s="19" t="s">
        <v>17</v>
      </c>
      <c r="D24" s="77">
        <f>((SUM(D22:G22))/$H$21)</f>
        <v>0.16666666666666666</v>
      </c>
      <c r="E24" s="21"/>
      <c r="F24" s="21"/>
      <c r="G24" s="21"/>
      <c r="H24" s="77">
        <f>MAXA(C24:G24)</f>
        <v>0.16666666666666666</v>
      </c>
      <c r="I24" s="1"/>
      <c r="J24" s="1"/>
      <c r="K24" s="1"/>
    </row>
    <row r="25" spans="1:13">
      <c r="A25" s="1"/>
      <c r="B25" s="1"/>
      <c r="C25" s="1"/>
      <c r="D25" s="1"/>
      <c r="E25" s="1"/>
      <c r="F25" s="1"/>
      <c r="G25" s="1"/>
      <c r="H25" s="1"/>
      <c r="I25" s="1"/>
      <c r="J25" s="1"/>
      <c r="K25" s="1"/>
    </row>
    <row r="26" spans="1:13">
      <c r="A26" s="119" t="s">
        <v>73</v>
      </c>
      <c r="B26" s="119"/>
      <c r="C26" s="119"/>
      <c r="D26" s="119"/>
      <c r="E26" s="119"/>
      <c r="F26" s="119"/>
      <c r="G26" s="119"/>
      <c r="H26" s="119"/>
      <c r="I26" s="119"/>
      <c r="J26" s="119"/>
      <c r="K26" s="119"/>
    </row>
    <row r="27" spans="1:13" ht="43.5">
      <c r="A27" s="6" t="s">
        <v>74</v>
      </c>
      <c r="B27" s="6" t="s">
        <v>75</v>
      </c>
      <c r="C27" s="6" t="s">
        <v>76</v>
      </c>
      <c r="D27" s="6" t="s">
        <v>77</v>
      </c>
      <c r="E27" s="6" t="s">
        <v>78</v>
      </c>
      <c r="F27" s="6" t="s">
        <v>79</v>
      </c>
      <c r="G27" s="178" t="s">
        <v>80</v>
      </c>
      <c r="H27" s="179"/>
      <c r="I27" s="179"/>
      <c r="J27" s="179"/>
      <c r="K27" s="180"/>
    </row>
    <row r="28" spans="1:13" s="1" customFormat="1">
      <c r="A28" s="2">
        <v>1</v>
      </c>
      <c r="B28" s="46">
        <v>2024</v>
      </c>
      <c r="C28" s="46" t="s">
        <v>81</v>
      </c>
      <c r="D28" s="38" t="s">
        <v>17</v>
      </c>
      <c r="E28" s="38" t="s">
        <v>17</v>
      </c>
      <c r="F28" s="38" t="s">
        <v>17</v>
      </c>
      <c r="G28" s="160" t="s">
        <v>108</v>
      </c>
      <c r="H28" s="161"/>
      <c r="I28" s="161"/>
      <c r="J28" s="161"/>
      <c r="K28" s="162"/>
    </row>
    <row r="29" spans="1:13" s="1" customFormat="1">
      <c r="A29" s="2">
        <v>2</v>
      </c>
      <c r="B29" s="46">
        <v>2024</v>
      </c>
      <c r="C29" s="46" t="s">
        <v>83</v>
      </c>
      <c r="D29" s="38" t="s">
        <v>17</v>
      </c>
      <c r="E29" s="38" t="s">
        <v>17</v>
      </c>
      <c r="F29" s="38" t="s">
        <v>17</v>
      </c>
      <c r="G29" s="160" t="s">
        <v>108</v>
      </c>
      <c r="H29" s="161"/>
      <c r="I29" s="161"/>
      <c r="J29" s="161"/>
      <c r="K29" s="162"/>
    </row>
    <row r="30" spans="1:13" s="1" customFormat="1">
      <c r="A30" s="2">
        <v>3</v>
      </c>
      <c r="B30" s="46">
        <v>2025</v>
      </c>
      <c r="C30" s="46" t="s">
        <v>84</v>
      </c>
      <c r="D30" s="76">
        <v>0</v>
      </c>
      <c r="E30" s="38" t="s">
        <v>17</v>
      </c>
      <c r="F30" s="38" t="s">
        <v>17</v>
      </c>
      <c r="G30" s="160" t="s">
        <v>108</v>
      </c>
      <c r="H30" s="161"/>
      <c r="I30" s="161"/>
      <c r="J30" s="161"/>
      <c r="K30" s="162"/>
    </row>
    <row r="31" spans="1:13" s="1" customFormat="1" ht="199.5" customHeight="1">
      <c r="A31" s="2">
        <v>4</v>
      </c>
      <c r="B31" s="46">
        <v>2025</v>
      </c>
      <c r="C31" s="46" t="s">
        <v>86</v>
      </c>
      <c r="D31" s="76">
        <v>0.5</v>
      </c>
      <c r="E31" s="76">
        <v>0.5</v>
      </c>
      <c r="F31" s="31">
        <f t="shared" ref="F31:F33" si="1">IF(E31/D31&gt;100%,100%,E31/D31)</f>
        <v>1</v>
      </c>
      <c r="G31" s="218" t="s">
        <v>208</v>
      </c>
      <c r="H31" s="219"/>
      <c r="I31" s="219"/>
      <c r="J31" s="219"/>
      <c r="K31" s="220"/>
      <c r="M31" s="30"/>
    </row>
    <row r="32" spans="1:13" s="1" customFormat="1">
      <c r="A32" s="2">
        <v>5</v>
      </c>
      <c r="B32" s="46">
        <v>2025</v>
      </c>
      <c r="C32" s="46" t="s">
        <v>81</v>
      </c>
      <c r="D32" s="76">
        <v>0</v>
      </c>
      <c r="E32" s="38">
        <v>0</v>
      </c>
      <c r="F32" s="31">
        <f>IFERROR(IF(E32/D32&gt;100%,100%,E32/D32),0)</f>
        <v>0</v>
      </c>
      <c r="G32" s="160" t="s">
        <v>108</v>
      </c>
      <c r="H32" s="161"/>
      <c r="I32" s="161"/>
      <c r="J32" s="161"/>
      <c r="K32" s="162"/>
    </row>
    <row r="33" spans="1:11" s="1" customFormat="1">
      <c r="A33" s="2">
        <v>6</v>
      </c>
      <c r="B33" s="46">
        <v>2025</v>
      </c>
      <c r="C33" s="46" t="s">
        <v>83</v>
      </c>
      <c r="D33" s="76">
        <v>0.5</v>
      </c>
      <c r="E33" s="38"/>
      <c r="F33" s="31">
        <f t="shared" si="1"/>
        <v>0</v>
      </c>
      <c r="G33" s="192"/>
      <c r="H33" s="193"/>
      <c r="I33" s="193"/>
      <c r="J33" s="193"/>
      <c r="K33" s="194"/>
    </row>
    <row r="34" spans="1:11" s="62" customFormat="1"/>
    <row r="35" spans="1:11" s="62" customFormat="1"/>
    <row r="36" spans="1:11" s="62" customFormat="1"/>
    <row r="37" spans="1:11" s="62" customFormat="1"/>
    <row r="38" spans="1:11" s="62" customFormat="1"/>
    <row r="39" spans="1:11" s="62" customFormat="1"/>
    <row r="40" spans="1:11" s="62" customFormat="1"/>
    <row r="41" spans="1:11" s="62" customFormat="1"/>
    <row r="42" spans="1:11" s="62" customFormat="1"/>
    <row r="43" spans="1:11" s="62" customFormat="1"/>
    <row r="44" spans="1:11" s="62" customFormat="1"/>
    <row r="45" spans="1:11" s="62" customFormat="1"/>
    <row r="46" spans="1:11" s="62" customFormat="1"/>
    <row r="47" spans="1:11" s="62" customFormat="1"/>
    <row r="48" spans="1:11" s="62" customFormat="1"/>
    <row r="49" s="62" customFormat="1"/>
    <row r="50" s="62" customFormat="1"/>
    <row r="51" s="62" customFormat="1"/>
    <row r="52" s="62" customFormat="1"/>
    <row r="53" s="62" customFormat="1"/>
    <row r="54" s="62" customFormat="1"/>
    <row r="55" s="62" customFormat="1"/>
    <row r="56" s="62" customFormat="1"/>
    <row r="57" s="62" customFormat="1"/>
    <row r="58" s="62" customFormat="1"/>
    <row r="59" s="62" customFormat="1"/>
    <row r="60" s="62" customFormat="1"/>
    <row r="61" s="62" customFormat="1"/>
    <row r="62" s="62" customFormat="1"/>
    <row r="63" s="62" customFormat="1"/>
    <row r="64" s="62" customFormat="1"/>
    <row r="65" s="62" customFormat="1"/>
    <row r="66" s="62" customFormat="1"/>
    <row r="67" s="62" customFormat="1"/>
    <row r="68" s="62" customFormat="1"/>
    <row r="69" s="62" customFormat="1"/>
    <row r="70" s="62" customFormat="1"/>
    <row r="71" s="62" customFormat="1"/>
    <row r="72" s="62" customFormat="1"/>
    <row r="73" s="62" customFormat="1"/>
    <row r="74" s="62" customFormat="1"/>
    <row r="75" s="62" customFormat="1"/>
    <row r="76" s="62" customFormat="1"/>
    <row r="77" s="62" customFormat="1"/>
    <row r="78" s="62" customFormat="1"/>
    <row r="79" s="62" customFormat="1"/>
    <row r="80" s="62" customFormat="1"/>
    <row r="81" s="62" customFormat="1"/>
    <row r="82" s="62" customFormat="1"/>
    <row r="83" s="62" customFormat="1"/>
    <row r="84" s="62" customFormat="1"/>
    <row r="85" s="62" customFormat="1"/>
    <row r="86" s="62" customFormat="1"/>
    <row r="87" s="62" customFormat="1"/>
    <row r="88" s="62" customFormat="1"/>
    <row r="89" s="62" customFormat="1"/>
    <row r="90" s="62" customFormat="1"/>
    <row r="91" s="62" customFormat="1"/>
    <row r="92" s="62" customFormat="1"/>
    <row r="93" s="62" customFormat="1"/>
    <row r="94" s="62" customFormat="1"/>
    <row r="95" s="62" customFormat="1"/>
    <row r="96" s="62" customFormat="1"/>
    <row r="97" s="62" customFormat="1"/>
    <row r="98" s="62" customFormat="1"/>
    <row r="99" s="62" customFormat="1"/>
    <row r="100" s="62" customFormat="1"/>
    <row r="101" s="62" customFormat="1"/>
    <row r="102" s="62" customFormat="1"/>
    <row r="103" s="62" customFormat="1"/>
    <row r="104" s="62" customFormat="1"/>
    <row r="105" s="62" customFormat="1"/>
    <row r="106" s="62" customFormat="1"/>
    <row r="107" s="62" customFormat="1"/>
    <row r="108" s="62" customFormat="1"/>
    <row r="109" s="62" customFormat="1"/>
    <row r="110" s="62" customFormat="1"/>
    <row r="111" s="62" customFormat="1"/>
    <row r="112" s="62" customFormat="1"/>
    <row r="113" s="62" customFormat="1"/>
    <row r="114" s="62" customFormat="1"/>
    <row r="115" s="62" customFormat="1"/>
    <row r="116" s="62" customFormat="1"/>
    <row r="117" s="62" customFormat="1"/>
    <row r="118" s="62" customFormat="1"/>
    <row r="119" s="62" customFormat="1"/>
    <row r="120" s="62" customFormat="1"/>
    <row r="121" s="62" customFormat="1"/>
    <row r="122" s="62" customFormat="1"/>
    <row r="123" s="62" customFormat="1"/>
    <row r="124" s="62" customFormat="1"/>
    <row r="125" s="62" customFormat="1"/>
    <row r="126" s="62" customFormat="1"/>
    <row r="127" s="62" customFormat="1"/>
    <row r="128" s="62" customFormat="1"/>
    <row r="129" s="62" customFormat="1"/>
    <row r="130" s="62" customFormat="1"/>
    <row r="131" s="62" customFormat="1"/>
    <row r="132" s="62" customFormat="1"/>
    <row r="133" s="62" customFormat="1"/>
    <row r="134" s="62" customFormat="1"/>
    <row r="135" s="62" customFormat="1"/>
    <row r="136" s="62" customFormat="1"/>
    <row r="137" s="62" customFormat="1"/>
    <row r="138" s="62" customFormat="1"/>
    <row r="139" s="62" customFormat="1"/>
    <row r="140" s="62" customFormat="1"/>
    <row r="141" s="62" customFormat="1"/>
    <row r="142" s="62" customFormat="1"/>
    <row r="143" s="62" customFormat="1"/>
    <row r="144" s="62" customFormat="1"/>
    <row r="145" s="62" customFormat="1"/>
    <row r="146" s="62" customFormat="1"/>
    <row r="147" s="62" customFormat="1"/>
    <row r="148" s="62" customFormat="1"/>
    <row r="149" s="62" customFormat="1"/>
    <row r="150" s="62" customFormat="1"/>
    <row r="151" s="62" customFormat="1"/>
    <row r="152" s="62" customFormat="1"/>
  </sheetData>
  <mergeCells count="41">
    <mergeCell ref="A8:B8"/>
    <mergeCell ref="C8:K8"/>
    <mergeCell ref="D1:I4"/>
    <mergeCell ref="A6:B6"/>
    <mergeCell ref="C6:K6"/>
    <mergeCell ref="A7:B7"/>
    <mergeCell ref="D7:K7"/>
    <mergeCell ref="A1:C4"/>
    <mergeCell ref="J1:K4"/>
    <mergeCell ref="A9:B9"/>
    <mergeCell ref="C9:K9"/>
    <mergeCell ref="A10:B10"/>
    <mergeCell ref="C10:K10"/>
    <mergeCell ref="A11:B11"/>
    <mergeCell ref="C11:K11"/>
    <mergeCell ref="A12:B12"/>
    <mergeCell ref="C12:K12"/>
    <mergeCell ref="A13:B13"/>
    <mergeCell ref="C13:K13"/>
    <mergeCell ref="A14:B14"/>
    <mergeCell ref="C14:K14"/>
    <mergeCell ref="A15:B15"/>
    <mergeCell ref="C15:K15"/>
    <mergeCell ref="A16:B16"/>
    <mergeCell ref="C16:K16"/>
    <mergeCell ref="A17:B17"/>
    <mergeCell ref="C17:K17"/>
    <mergeCell ref="G32:K32"/>
    <mergeCell ref="G33:K33"/>
    <mergeCell ref="G31:K31"/>
    <mergeCell ref="C19:H19"/>
    <mergeCell ref="A20:B20"/>
    <mergeCell ref="A21:B21"/>
    <mergeCell ref="A22:B22"/>
    <mergeCell ref="A23:B23"/>
    <mergeCell ref="A24:B24"/>
    <mergeCell ref="A26:K26"/>
    <mergeCell ref="G27:K27"/>
    <mergeCell ref="G28:K28"/>
    <mergeCell ref="G29:K29"/>
    <mergeCell ref="G30:K30"/>
  </mergeCells>
  <pageMargins left="0.7" right="0.7" top="0.75" bottom="0.75" header="0.3" footer="0.3"/>
  <ignoredErrors>
    <ignoredError sqref="F32" formula="1"/>
  </ignoredErrors>
  <drawing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02BADC-D8C0-4E6B-A2DD-12695F2D93CD}">
  <sheetPr>
    <tabColor theme="8" tint="0.79998168889431442"/>
  </sheetPr>
  <dimension ref="A1:M33"/>
  <sheetViews>
    <sheetView topLeftCell="A16" zoomScale="70" zoomScaleNormal="70" workbookViewId="0">
      <selection activeCell="K22" sqref="K22"/>
    </sheetView>
  </sheetViews>
  <sheetFormatPr defaultColWidth="10.85546875" defaultRowHeight="14.45"/>
  <cols>
    <col min="1" max="1" width="5.5703125" style="1" customWidth="1"/>
    <col min="2" max="2" width="34" style="1" customWidth="1"/>
    <col min="3" max="3" width="24.7109375" style="1" customWidth="1"/>
    <col min="4" max="4" width="23.42578125" style="1" customWidth="1"/>
    <col min="5" max="6" width="25.42578125" style="1" customWidth="1"/>
    <col min="7" max="7" width="28.85546875" style="1" customWidth="1"/>
    <col min="8" max="8" width="22.140625" style="1" customWidth="1"/>
    <col min="9" max="9" width="10.7109375" style="1" customWidth="1"/>
    <col min="10" max="10" width="20.140625" style="1" customWidth="1"/>
    <col min="11" max="11" width="22.7109375" style="1" customWidth="1"/>
    <col min="12" max="20" width="0" style="1" hidden="1" customWidth="1"/>
    <col min="21" max="16384" width="10.85546875" style="1"/>
  </cols>
  <sheetData>
    <row r="1" spans="1:13" s="62" customFormat="1" ht="22.5" customHeight="1">
      <c r="A1" s="149"/>
      <c r="B1" s="150"/>
      <c r="C1" s="151"/>
      <c r="D1" s="158" t="s">
        <v>37</v>
      </c>
      <c r="E1" s="159"/>
      <c r="F1" s="159"/>
      <c r="G1" s="159"/>
      <c r="H1" s="159"/>
      <c r="I1" s="159"/>
      <c r="J1" s="148" t="s">
        <v>1</v>
      </c>
      <c r="K1" s="148"/>
    </row>
    <row r="2" spans="1:13" s="62" customFormat="1" ht="22.5" customHeight="1">
      <c r="A2" s="152"/>
      <c r="B2" s="153"/>
      <c r="C2" s="154"/>
      <c r="D2" s="159"/>
      <c r="E2" s="159"/>
      <c r="F2" s="159"/>
      <c r="G2" s="159"/>
      <c r="H2" s="159"/>
      <c r="I2" s="159"/>
      <c r="J2" s="148"/>
      <c r="K2" s="148"/>
    </row>
    <row r="3" spans="1:13" s="62" customFormat="1" ht="22.5" customHeight="1">
      <c r="A3" s="152"/>
      <c r="B3" s="153"/>
      <c r="C3" s="154"/>
      <c r="D3" s="159"/>
      <c r="E3" s="159"/>
      <c r="F3" s="159"/>
      <c r="G3" s="159"/>
      <c r="H3" s="159"/>
      <c r="I3" s="159"/>
      <c r="J3" s="148"/>
      <c r="K3" s="148"/>
    </row>
    <row r="4" spans="1:13" s="62" customFormat="1" ht="22.5" customHeight="1">
      <c r="A4" s="155"/>
      <c r="B4" s="156"/>
      <c r="C4" s="157"/>
      <c r="D4" s="159"/>
      <c r="E4" s="159"/>
      <c r="F4" s="159"/>
      <c r="G4" s="159"/>
      <c r="H4" s="159"/>
      <c r="I4" s="159"/>
      <c r="J4" s="148"/>
      <c r="K4" s="148"/>
    </row>
    <row r="5" spans="1:13" s="4" customFormat="1" ht="20.100000000000001">
      <c r="J5" s="7"/>
      <c r="K5" s="8"/>
    </row>
    <row r="6" spans="1:13" ht="72" customHeight="1">
      <c r="A6" s="163" t="s">
        <v>38</v>
      </c>
      <c r="B6" s="163"/>
      <c r="C6" s="168" t="s">
        <v>32</v>
      </c>
      <c r="D6" s="168"/>
      <c r="E6" s="168"/>
      <c r="F6" s="168"/>
      <c r="G6" s="168"/>
      <c r="H6" s="168"/>
      <c r="I6" s="168"/>
      <c r="J6" s="168"/>
      <c r="K6" s="168"/>
    </row>
    <row r="7" spans="1:13" ht="46.5" customHeight="1">
      <c r="A7" s="163" t="s">
        <v>40</v>
      </c>
      <c r="B7" s="163"/>
      <c r="C7" s="51" t="s">
        <v>209</v>
      </c>
      <c r="D7" s="205" t="s">
        <v>210</v>
      </c>
      <c r="E7" s="206"/>
      <c r="F7" s="206"/>
      <c r="G7" s="206"/>
      <c r="H7" s="206"/>
      <c r="I7" s="206"/>
      <c r="J7" s="206"/>
      <c r="K7" s="207"/>
      <c r="L7" s="1" t="s">
        <v>211</v>
      </c>
    </row>
    <row r="8" spans="1:13" ht="18.600000000000001">
      <c r="A8" s="163" t="s">
        <v>42</v>
      </c>
      <c r="B8" s="163"/>
      <c r="C8" s="168" t="s">
        <v>212</v>
      </c>
      <c r="D8" s="168"/>
      <c r="E8" s="168"/>
      <c r="F8" s="168"/>
      <c r="G8" s="168"/>
      <c r="H8" s="168"/>
      <c r="I8" s="168"/>
      <c r="J8" s="168"/>
      <c r="K8" s="168"/>
      <c r="L8" s="1">
        <v>2025</v>
      </c>
      <c r="M8" s="54" t="s">
        <v>213</v>
      </c>
    </row>
    <row r="9" spans="1:13" ht="18.600000000000001">
      <c r="A9" s="163" t="s">
        <v>44</v>
      </c>
      <c r="B9" s="163"/>
      <c r="C9" s="168" t="s">
        <v>214</v>
      </c>
      <c r="D9" s="168"/>
      <c r="E9" s="168"/>
      <c r="F9" s="168"/>
      <c r="G9" s="168"/>
      <c r="H9" s="168"/>
      <c r="I9" s="168"/>
      <c r="J9" s="168"/>
      <c r="K9" s="168"/>
      <c r="L9" s="1">
        <v>2026</v>
      </c>
      <c r="M9" s="54" t="s">
        <v>215</v>
      </c>
    </row>
    <row r="10" spans="1:13" ht="18.600000000000001">
      <c r="A10" s="163" t="s">
        <v>46</v>
      </c>
      <c r="B10" s="163"/>
      <c r="C10" s="168" t="s">
        <v>216</v>
      </c>
      <c r="D10" s="168"/>
      <c r="E10" s="168"/>
      <c r="F10" s="168"/>
      <c r="G10" s="168"/>
      <c r="H10" s="168"/>
      <c r="I10" s="168"/>
      <c r="J10" s="168"/>
      <c r="K10" s="168"/>
      <c r="L10" s="1">
        <v>2027</v>
      </c>
      <c r="M10" s="54" t="s">
        <v>217</v>
      </c>
    </row>
    <row r="11" spans="1:13" ht="18.600000000000001">
      <c r="A11" s="163" t="s">
        <v>48</v>
      </c>
      <c r="B11" s="163"/>
      <c r="C11" s="169" t="s">
        <v>49</v>
      </c>
      <c r="D11" s="169"/>
      <c r="E11" s="169"/>
      <c r="F11" s="169"/>
      <c r="G11" s="169"/>
      <c r="H11" s="169"/>
      <c r="I11" s="169"/>
      <c r="J11" s="169"/>
      <c r="K11" s="169"/>
    </row>
    <row r="12" spans="1:13" ht="18.600000000000001">
      <c r="A12" s="163" t="s">
        <v>50</v>
      </c>
      <c r="B12" s="170"/>
      <c r="C12" s="171" t="s">
        <v>51</v>
      </c>
      <c r="D12" s="172"/>
      <c r="E12" s="172"/>
      <c r="F12" s="172"/>
      <c r="G12" s="172"/>
      <c r="H12" s="172"/>
      <c r="I12" s="172"/>
      <c r="J12" s="172"/>
      <c r="K12" s="173"/>
    </row>
    <row r="13" spans="1:13" ht="18.600000000000001">
      <c r="A13" s="163" t="s">
        <v>52</v>
      </c>
      <c r="B13" s="163"/>
      <c r="C13" s="211" t="s">
        <v>218</v>
      </c>
      <c r="D13" s="211"/>
      <c r="E13" s="211"/>
      <c r="F13" s="211"/>
      <c r="G13" s="211"/>
      <c r="H13" s="211"/>
      <c r="I13" s="211"/>
      <c r="J13" s="211"/>
      <c r="K13" s="211"/>
    </row>
    <row r="14" spans="1:13" ht="18.600000000000001">
      <c r="A14" s="163" t="s">
        <v>54</v>
      </c>
      <c r="B14" s="163"/>
      <c r="C14" s="168" t="s">
        <v>219</v>
      </c>
      <c r="D14" s="168"/>
      <c r="E14" s="168"/>
      <c r="F14" s="168"/>
      <c r="G14" s="168"/>
      <c r="H14" s="168"/>
      <c r="I14" s="168"/>
      <c r="J14" s="168"/>
      <c r="K14" s="168"/>
    </row>
    <row r="15" spans="1:13" ht="18.600000000000001">
      <c r="A15" s="163" t="s">
        <v>56</v>
      </c>
      <c r="B15" s="163"/>
      <c r="C15" s="168" t="s">
        <v>220</v>
      </c>
      <c r="D15" s="168"/>
      <c r="E15" s="168"/>
      <c r="F15" s="168"/>
      <c r="G15" s="168"/>
      <c r="H15" s="168"/>
      <c r="I15" s="168"/>
      <c r="J15" s="168"/>
      <c r="K15" s="168"/>
    </row>
    <row r="16" spans="1:13" ht="18.600000000000001">
      <c r="A16" s="163" t="s">
        <v>58</v>
      </c>
      <c r="B16" s="163"/>
      <c r="C16" s="168" t="s">
        <v>17</v>
      </c>
      <c r="D16" s="168"/>
      <c r="E16" s="168"/>
      <c r="F16" s="168"/>
      <c r="G16" s="168" t="s">
        <v>60</v>
      </c>
      <c r="H16" s="168"/>
      <c r="I16" s="168"/>
      <c r="J16" s="168"/>
      <c r="K16" s="168"/>
    </row>
    <row r="17" spans="1:13" ht="18.600000000000001">
      <c r="A17" s="163" t="s">
        <v>61</v>
      </c>
      <c r="B17" s="163"/>
      <c r="C17" s="168" t="s">
        <v>196</v>
      </c>
      <c r="D17" s="168"/>
      <c r="E17" s="168"/>
      <c r="F17" s="168"/>
      <c r="G17" s="168"/>
      <c r="H17" s="168"/>
      <c r="I17" s="168"/>
      <c r="J17" s="168"/>
      <c r="K17" s="168"/>
    </row>
    <row r="18" spans="1:13" ht="29.25" customHeight="1">
      <c r="A18" s="5"/>
      <c r="B18" s="5"/>
    </row>
    <row r="19" spans="1:13" ht="29.25" customHeight="1">
      <c r="A19" s="5"/>
      <c r="B19" s="5"/>
      <c r="C19" s="119" t="s">
        <v>63</v>
      </c>
      <c r="D19" s="119"/>
      <c r="E19" s="119"/>
      <c r="F19" s="119"/>
      <c r="G19" s="119"/>
      <c r="H19" s="119"/>
      <c r="I19" s="73"/>
    </row>
    <row r="20" spans="1:13" ht="15.95">
      <c r="A20" s="175"/>
      <c r="B20" s="176"/>
      <c r="C20" s="22" t="s">
        <v>64</v>
      </c>
      <c r="D20" s="22" t="s">
        <v>65</v>
      </c>
      <c r="E20" s="22" t="s">
        <v>66</v>
      </c>
      <c r="F20" s="22" t="s">
        <v>67</v>
      </c>
      <c r="G20" s="22" t="s">
        <v>68</v>
      </c>
      <c r="H20" s="22" t="s">
        <v>69</v>
      </c>
      <c r="I20" s="73"/>
      <c r="J20" s="112"/>
    </row>
    <row r="21" spans="1:13" ht="29.25" customHeight="1">
      <c r="A21" s="177" t="s">
        <v>70</v>
      </c>
      <c r="B21" s="177"/>
      <c r="C21" s="38">
        <v>0</v>
      </c>
      <c r="D21" s="38">
        <v>1</v>
      </c>
      <c r="E21" s="38">
        <v>1</v>
      </c>
      <c r="F21" s="38">
        <v>1</v>
      </c>
      <c r="G21" s="38">
        <v>1</v>
      </c>
      <c r="H21" s="42">
        <v>1</v>
      </c>
    </row>
    <row r="22" spans="1:13" ht="29.25" customHeight="1">
      <c r="A22" s="177" t="s">
        <v>71</v>
      </c>
      <c r="B22" s="177"/>
      <c r="C22" s="55" t="s">
        <v>17</v>
      </c>
      <c r="D22" s="38">
        <f>SUM(E31:E33)</f>
        <v>0.7</v>
      </c>
      <c r="E22" s="2">
        <v>0</v>
      </c>
      <c r="F22" s="2">
        <v>0</v>
      </c>
      <c r="G22" s="2">
        <v>0</v>
      </c>
      <c r="H22" s="3">
        <f>+SUM(C22:G22)</f>
        <v>0.7</v>
      </c>
      <c r="I22" s="72"/>
    </row>
    <row r="23" spans="1:13" ht="29.25" customHeight="1">
      <c r="A23" s="177" t="s">
        <v>72</v>
      </c>
      <c r="B23" s="177"/>
      <c r="C23" s="21" t="s">
        <v>17</v>
      </c>
      <c r="D23" s="20">
        <f t="shared" ref="D23:G23" si="0">D22/D21</f>
        <v>0.7</v>
      </c>
      <c r="E23" s="20">
        <f t="shared" si="0"/>
        <v>0</v>
      </c>
      <c r="F23" s="20">
        <f t="shared" si="0"/>
        <v>0</v>
      </c>
      <c r="G23" s="20">
        <f t="shared" si="0"/>
        <v>0</v>
      </c>
      <c r="H23" s="21" t="s">
        <v>17</v>
      </c>
      <c r="I23" s="73"/>
    </row>
    <row r="24" spans="1:13" ht="29.25" customHeight="1">
      <c r="A24" s="177" t="s">
        <v>7</v>
      </c>
      <c r="B24" s="177"/>
      <c r="C24" s="21" t="s">
        <v>17</v>
      </c>
      <c r="D24" s="20">
        <v>0.15</v>
      </c>
      <c r="E24" s="21"/>
      <c r="F24" s="21"/>
      <c r="G24" s="21"/>
      <c r="H24" s="77">
        <f>MAXA(C24:G24)</f>
        <v>0.15</v>
      </c>
      <c r="I24" s="73"/>
    </row>
    <row r="25" spans="1:13" ht="29.25" customHeight="1"/>
    <row r="26" spans="1:13" ht="28.5" customHeight="1">
      <c r="A26" s="119" t="s">
        <v>73</v>
      </c>
      <c r="B26" s="119"/>
      <c r="C26" s="119"/>
      <c r="D26" s="119"/>
      <c r="E26" s="119"/>
      <c r="F26" s="119"/>
      <c r="G26" s="119"/>
      <c r="H26" s="119"/>
      <c r="I26" s="119"/>
      <c r="J26" s="119"/>
      <c r="K26" s="119"/>
    </row>
    <row r="27" spans="1:13" ht="29.1">
      <c r="A27" s="6" t="s">
        <v>74</v>
      </c>
      <c r="B27" s="6" t="s">
        <v>75</v>
      </c>
      <c r="C27" s="6" t="s">
        <v>76</v>
      </c>
      <c r="D27" s="6" t="s">
        <v>77</v>
      </c>
      <c r="E27" s="6" t="s">
        <v>78</v>
      </c>
      <c r="F27" s="6" t="s">
        <v>79</v>
      </c>
      <c r="G27" s="178" t="s">
        <v>80</v>
      </c>
      <c r="H27" s="179"/>
      <c r="I27" s="179"/>
      <c r="J27" s="179"/>
      <c r="K27" s="180"/>
    </row>
    <row r="28" spans="1:13">
      <c r="A28" s="2">
        <v>1</v>
      </c>
      <c r="B28" s="46">
        <v>2024</v>
      </c>
      <c r="C28" s="46" t="s">
        <v>81</v>
      </c>
      <c r="D28" s="38">
        <v>0</v>
      </c>
      <c r="E28" s="38" t="s">
        <v>17</v>
      </c>
      <c r="F28" s="38" t="s">
        <v>17</v>
      </c>
      <c r="G28" s="160" t="s">
        <v>95</v>
      </c>
      <c r="H28" s="161"/>
      <c r="I28" s="161"/>
      <c r="J28" s="161"/>
      <c r="K28" s="162"/>
    </row>
    <row r="29" spans="1:13">
      <c r="A29" s="2">
        <v>2</v>
      </c>
      <c r="B29" s="46">
        <v>2024</v>
      </c>
      <c r="C29" s="46" t="s">
        <v>83</v>
      </c>
      <c r="D29" s="38">
        <v>0</v>
      </c>
      <c r="E29" s="38" t="s">
        <v>17</v>
      </c>
      <c r="F29" s="38" t="s">
        <v>17</v>
      </c>
      <c r="G29" s="160" t="s">
        <v>95</v>
      </c>
      <c r="H29" s="161"/>
      <c r="I29" s="161"/>
      <c r="J29" s="161"/>
      <c r="K29" s="162"/>
    </row>
    <row r="30" spans="1:13">
      <c r="A30" s="2">
        <v>3</v>
      </c>
      <c r="B30" s="46">
        <v>2025</v>
      </c>
      <c r="C30" s="46" t="s">
        <v>84</v>
      </c>
      <c r="D30" s="38">
        <v>0</v>
      </c>
      <c r="E30" s="38" t="s">
        <v>17</v>
      </c>
      <c r="F30" s="38" t="s">
        <v>17</v>
      </c>
      <c r="G30" s="160" t="s">
        <v>95</v>
      </c>
      <c r="H30" s="161"/>
      <c r="I30" s="161"/>
      <c r="J30" s="161"/>
      <c r="K30" s="162"/>
    </row>
    <row r="31" spans="1:13" ht="68.25" customHeight="1">
      <c r="A31" s="2">
        <v>4</v>
      </c>
      <c r="B31" s="46">
        <v>2025</v>
      </c>
      <c r="C31" s="46" t="s">
        <v>86</v>
      </c>
      <c r="D31" s="38">
        <v>0.5</v>
      </c>
      <c r="E31" s="38">
        <v>0.5</v>
      </c>
      <c r="F31" s="31">
        <f t="shared" ref="F31:F33" si="1">IF(E31/D31&gt;100%,100%,E31/D31)</f>
        <v>1</v>
      </c>
      <c r="G31" s="228" t="s">
        <v>221</v>
      </c>
      <c r="H31" s="229"/>
      <c r="I31" s="229"/>
      <c r="J31" s="229"/>
      <c r="K31" s="230"/>
      <c r="M31" s="30"/>
    </row>
    <row r="32" spans="1:13" ht="37.5" customHeight="1">
      <c r="A32" s="2">
        <v>5</v>
      </c>
      <c r="B32" s="46">
        <v>2025</v>
      </c>
      <c r="C32" s="46" t="s">
        <v>81</v>
      </c>
      <c r="D32" s="38">
        <v>0</v>
      </c>
      <c r="E32" s="113">
        <v>0.2</v>
      </c>
      <c r="F32" s="110">
        <f>IFERROR(IF(E32/D32&gt;100%,100%,E32/D32),0)</f>
        <v>0</v>
      </c>
      <c r="G32" s="225" t="s">
        <v>222</v>
      </c>
      <c r="H32" s="226"/>
      <c r="I32" s="226"/>
      <c r="J32" s="226"/>
      <c r="K32" s="227"/>
    </row>
    <row r="33" spans="1:11">
      <c r="A33" s="2">
        <v>6</v>
      </c>
      <c r="B33" s="46">
        <v>2025</v>
      </c>
      <c r="C33" s="46" t="s">
        <v>83</v>
      </c>
      <c r="D33" s="38">
        <v>0.5</v>
      </c>
      <c r="E33" s="38"/>
      <c r="F33" s="31">
        <f t="shared" si="1"/>
        <v>0</v>
      </c>
      <c r="G33" s="160"/>
      <c r="H33" s="161"/>
      <c r="I33" s="161"/>
      <c r="J33" s="161"/>
      <c r="K33" s="162"/>
    </row>
  </sheetData>
  <mergeCells count="41">
    <mergeCell ref="J1:K4"/>
    <mergeCell ref="A1:C4"/>
    <mergeCell ref="D1:I4"/>
    <mergeCell ref="A9:B9"/>
    <mergeCell ref="C9:K9"/>
    <mergeCell ref="A8:B8"/>
    <mergeCell ref="C8:K8"/>
    <mergeCell ref="A6:B6"/>
    <mergeCell ref="C6:K6"/>
    <mergeCell ref="A7:B7"/>
    <mergeCell ref="D7:K7"/>
    <mergeCell ref="A10:B10"/>
    <mergeCell ref="C10:K10"/>
    <mergeCell ref="A11:B11"/>
    <mergeCell ref="C11:K11"/>
    <mergeCell ref="A12:B12"/>
    <mergeCell ref="C12:K12"/>
    <mergeCell ref="G29:K29"/>
    <mergeCell ref="G30:K30"/>
    <mergeCell ref="A13:B13"/>
    <mergeCell ref="C13:K13"/>
    <mergeCell ref="A14:B14"/>
    <mergeCell ref="C14:K14"/>
    <mergeCell ref="A15:B15"/>
    <mergeCell ref="C15:K15"/>
    <mergeCell ref="G32:K32"/>
    <mergeCell ref="G33:K33"/>
    <mergeCell ref="A16:B16"/>
    <mergeCell ref="C16:K16"/>
    <mergeCell ref="A17:B17"/>
    <mergeCell ref="C17:K17"/>
    <mergeCell ref="G31:K31"/>
    <mergeCell ref="C19:H19"/>
    <mergeCell ref="A20:B20"/>
    <mergeCell ref="A21:B21"/>
    <mergeCell ref="A22:B22"/>
    <mergeCell ref="A23:B23"/>
    <mergeCell ref="A24:B24"/>
    <mergeCell ref="A26:K26"/>
    <mergeCell ref="G27:K27"/>
    <mergeCell ref="G28:K28"/>
  </mergeCells>
  <pageMargins left="0.7" right="0.7" top="0.75" bottom="0.75" header="0.3" footer="0.3"/>
  <ignoredErrors>
    <ignoredError sqref="F32" formula="1"/>
  </ignoredErrors>
  <drawing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B09FF1-D4B8-44A8-9FAD-30B0CE4939D0}">
  <sheetPr>
    <tabColor theme="8" tint="0.79998168889431442"/>
  </sheetPr>
  <dimension ref="A1:M33"/>
  <sheetViews>
    <sheetView topLeftCell="A13" zoomScale="70" zoomScaleNormal="70" workbookViewId="0">
      <selection activeCell="E23" sqref="E23:G23"/>
    </sheetView>
  </sheetViews>
  <sheetFormatPr defaultColWidth="10.85546875" defaultRowHeight="14.45"/>
  <cols>
    <col min="1" max="1" width="5.5703125" style="1" customWidth="1"/>
    <col min="2" max="2" width="34" style="1" customWidth="1"/>
    <col min="3" max="3" width="24.7109375" style="1" customWidth="1"/>
    <col min="4" max="4" width="23.42578125" style="1" customWidth="1"/>
    <col min="5" max="6" width="25.42578125" style="1" customWidth="1"/>
    <col min="7" max="7" width="28.85546875" style="1" customWidth="1"/>
    <col min="8" max="9" width="22.140625" style="1" customWidth="1"/>
    <col min="10" max="10" width="20.140625" style="1" customWidth="1"/>
    <col min="11" max="11" width="22.7109375" style="1" customWidth="1"/>
    <col min="12" max="16384" width="10.85546875" style="1"/>
  </cols>
  <sheetData>
    <row r="1" spans="1:13" s="62" customFormat="1" ht="22.5" customHeight="1">
      <c r="A1" s="149"/>
      <c r="B1" s="150"/>
      <c r="C1" s="151"/>
      <c r="D1" s="158" t="s">
        <v>37</v>
      </c>
      <c r="E1" s="159"/>
      <c r="F1" s="159"/>
      <c r="G1" s="159"/>
      <c r="H1" s="159"/>
      <c r="I1" s="159"/>
      <c r="J1" s="148" t="s">
        <v>1</v>
      </c>
      <c r="K1" s="148"/>
    </row>
    <row r="2" spans="1:13" s="62" customFormat="1" ht="22.5" customHeight="1">
      <c r="A2" s="152"/>
      <c r="B2" s="153"/>
      <c r="C2" s="154"/>
      <c r="D2" s="159"/>
      <c r="E2" s="159"/>
      <c r="F2" s="159"/>
      <c r="G2" s="159"/>
      <c r="H2" s="159"/>
      <c r="I2" s="159"/>
      <c r="J2" s="148"/>
      <c r="K2" s="148"/>
    </row>
    <row r="3" spans="1:13" s="62" customFormat="1" ht="22.5" customHeight="1">
      <c r="A3" s="152"/>
      <c r="B3" s="153"/>
      <c r="C3" s="154"/>
      <c r="D3" s="159"/>
      <c r="E3" s="159"/>
      <c r="F3" s="159"/>
      <c r="G3" s="159"/>
      <c r="H3" s="159"/>
      <c r="I3" s="159"/>
      <c r="J3" s="148"/>
      <c r="K3" s="148"/>
    </row>
    <row r="4" spans="1:13" s="62" customFormat="1" ht="22.5" customHeight="1">
      <c r="A4" s="155"/>
      <c r="B4" s="156"/>
      <c r="C4" s="157"/>
      <c r="D4" s="159"/>
      <c r="E4" s="159"/>
      <c r="F4" s="159"/>
      <c r="G4" s="159"/>
      <c r="H4" s="159"/>
      <c r="I4" s="159"/>
      <c r="J4" s="148"/>
      <c r="K4" s="148"/>
    </row>
    <row r="5" spans="1:13" s="4" customFormat="1" ht="20.100000000000001">
      <c r="J5" s="7"/>
      <c r="K5" s="8"/>
    </row>
    <row r="6" spans="1:13" ht="72.75" customHeight="1">
      <c r="A6" s="163" t="s">
        <v>38</v>
      </c>
      <c r="B6" s="163"/>
      <c r="C6" s="168" t="s">
        <v>32</v>
      </c>
      <c r="D6" s="168"/>
      <c r="E6" s="168"/>
      <c r="F6" s="168"/>
      <c r="G6" s="168"/>
      <c r="H6" s="168"/>
      <c r="I6" s="168"/>
      <c r="J6" s="168"/>
      <c r="K6" s="168"/>
    </row>
    <row r="7" spans="1:13" ht="51.75" customHeight="1">
      <c r="A7" s="163" t="s">
        <v>40</v>
      </c>
      <c r="B7" s="163"/>
      <c r="C7" s="51" t="s">
        <v>223</v>
      </c>
      <c r="D7" s="205" t="s">
        <v>34</v>
      </c>
      <c r="E7" s="206"/>
      <c r="F7" s="206"/>
      <c r="G7" s="206"/>
      <c r="H7" s="206"/>
      <c r="I7" s="206"/>
      <c r="J7" s="206"/>
      <c r="K7" s="207"/>
    </row>
    <row r="8" spans="1:13" ht="18.600000000000001">
      <c r="A8" s="163" t="s">
        <v>42</v>
      </c>
      <c r="B8" s="163"/>
      <c r="C8" s="168" t="s">
        <v>224</v>
      </c>
      <c r="D8" s="168"/>
      <c r="E8" s="168"/>
      <c r="F8" s="168"/>
      <c r="G8" s="168"/>
      <c r="H8" s="168"/>
      <c r="I8" s="168"/>
      <c r="J8" s="168"/>
      <c r="K8" s="168"/>
      <c r="M8" s="54"/>
    </row>
    <row r="9" spans="1:13" ht="18.75" customHeight="1">
      <c r="A9" s="163" t="s">
        <v>44</v>
      </c>
      <c r="B9" s="163"/>
      <c r="C9" s="168" t="s">
        <v>225</v>
      </c>
      <c r="D9" s="168"/>
      <c r="E9" s="168"/>
      <c r="F9" s="168"/>
      <c r="G9" s="168"/>
      <c r="H9" s="168"/>
      <c r="I9" s="168"/>
      <c r="J9" s="168"/>
      <c r="K9" s="168"/>
      <c r="M9" s="54"/>
    </row>
    <row r="10" spans="1:13" ht="18" customHeight="1">
      <c r="A10" s="163" t="s">
        <v>46</v>
      </c>
      <c r="B10" s="163"/>
      <c r="C10" s="168" t="s">
        <v>224</v>
      </c>
      <c r="D10" s="168"/>
      <c r="E10" s="168"/>
      <c r="F10" s="168"/>
      <c r="G10" s="168"/>
      <c r="H10" s="168"/>
      <c r="I10" s="168"/>
      <c r="J10" s="168"/>
      <c r="K10" s="168"/>
      <c r="M10" s="54"/>
    </row>
    <row r="11" spans="1:13" ht="18.600000000000001">
      <c r="A11" s="163" t="s">
        <v>48</v>
      </c>
      <c r="B11" s="163"/>
      <c r="C11" s="169" t="s">
        <v>49</v>
      </c>
      <c r="D11" s="169"/>
      <c r="E11" s="169"/>
      <c r="F11" s="169"/>
      <c r="G11" s="169"/>
      <c r="H11" s="169"/>
      <c r="I11" s="169"/>
      <c r="J11" s="169"/>
      <c r="K11" s="169"/>
    </row>
    <row r="12" spans="1:13" ht="18.600000000000001">
      <c r="A12" s="163" t="s">
        <v>50</v>
      </c>
      <c r="B12" s="170"/>
      <c r="C12" s="171" t="s">
        <v>51</v>
      </c>
      <c r="D12" s="172"/>
      <c r="E12" s="172"/>
      <c r="F12" s="172"/>
      <c r="G12" s="172"/>
      <c r="H12" s="172"/>
      <c r="I12" s="172"/>
      <c r="J12" s="172"/>
      <c r="K12" s="173"/>
    </row>
    <row r="13" spans="1:13" ht="18.600000000000001">
      <c r="A13" s="163" t="s">
        <v>52</v>
      </c>
      <c r="B13" s="163"/>
      <c r="C13" s="211" t="s">
        <v>226</v>
      </c>
      <c r="D13" s="211"/>
      <c r="E13" s="211"/>
      <c r="F13" s="211"/>
      <c r="G13" s="211"/>
      <c r="H13" s="211"/>
      <c r="I13" s="211"/>
      <c r="J13" s="211"/>
      <c r="K13" s="211"/>
    </row>
    <row r="14" spans="1:13" ht="18.600000000000001">
      <c r="A14" s="163" t="s">
        <v>54</v>
      </c>
      <c r="B14" s="163"/>
      <c r="C14" s="168" t="s">
        <v>227</v>
      </c>
      <c r="D14" s="168"/>
      <c r="E14" s="168"/>
      <c r="F14" s="168"/>
      <c r="G14" s="168"/>
      <c r="H14" s="168"/>
      <c r="I14" s="168"/>
      <c r="J14" s="168"/>
      <c r="K14" s="168"/>
    </row>
    <row r="15" spans="1:13" ht="18.600000000000001">
      <c r="A15" s="163" t="s">
        <v>56</v>
      </c>
      <c r="B15" s="163"/>
      <c r="C15" s="168" t="s">
        <v>228</v>
      </c>
      <c r="D15" s="168"/>
      <c r="E15" s="168"/>
      <c r="F15" s="168"/>
      <c r="G15" s="168"/>
      <c r="H15" s="168"/>
      <c r="I15" s="168"/>
      <c r="J15" s="168"/>
      <c r="K15" s="168"/>
    </row>
    <row r="16" spans="1:13" ht="18.600000000000001">
      <c r="A16" s="163" t="s">
        <v>58</v>
      </c>
      <c r="B16" s="163"/>
      <c r="C16" s="168">
        <v>0</v>
      </c>
      <c r="D16" s="168"/>
      <c r="E16" s="168"/>
      <c r="F16" s="168"/>
      <c r="G16" s="168"/>
      <c r="H16" s="168"/>
      <c r="I16" s="168"/>
      <c r="J16" s="168"/>
      <c r="K16" s="168"/>
    </row>
    <row r="17" spans="1:13" ht="18.600000000000001">
      <c r="A17" s="163" t="s">
        <v>61</v>
      </c>
      <c r="B17" s="163"/>
      <c r="C17" s="168" t="s">
        <v>62</v>
      </c>
      <c r="D17" s="168"/>
      <c r="E17" s="168"/>
      <c r="F17" s="168"/>
      <c r="G17" s="168"/>
      <c r="H17" s="168"/>
      <c r="I17" s="168"/>
      <c r="J17" s="168"/>
      <c r="K17" s="168"/>
    </row>
    <row r="18" spans="1:13" ht="29.25" customHeight="1">
      <c r="A18" s="5"/>
      <c r="B18" s="5"/>
    </row>
    <row r="19" spans="1:13" ht="29.25" customHeight="1">
      <c r="A19" s="5"/>
      <c r="B19" s="5"/>
      <c r="C19" s="119" t="s">
        <v>63</v>
      </c>
      <c r="D19" s="119"/>
      <c r="E19" s="119"/>
      <c r="F19" s="119"/>
      <c r="G19" s="119"/>
      <c r="H19" s="119"/>
      <c r="I19" s="73"/>
    </row>
    <row r="20" spans="1:13" ht="15.95">
      <c r="A20" s="175"/>
      <c r="B20" s="176"/>
      <c r="C20" s="22" t="s">
        <v>64</v>
      </c>
      <c r="D20" s="22" t="s">
        <v>65</v>
      </c>
      <c r="E20" s="22" t="s">
        <v>66</v>
      </c>
      <c r="F20" s="22" t="s">
        <v>67</v>
      </c>
      <c r="G20" s="22" t="s">
        <v>68</v>
      </c>
      <c r="H20" s="22" t="s">
        <v>69</v>
      </c>
      <c r="I20" s="73"/>
    </row>
    <row r="21" spans="1:13" ht="29.25" customHeight="1">
      <c r="A21" s="177" t="s">
        <v>70</v>
      </c>
      <c r="B21" s="177"/>
      <c r="C21" s="2">
        <v>0</v>
      </c>
      <c r="D21" s="2">
        <v>1</v>
      </c>
      <c r="E21" s="2">
        <v>0</v>
      </c>
      <c r="F21" s="2">
        <v>0</v>
      </c>
      <c r="G21" s="2">
        <v>0</v>
      </c>
      <c r="H21" s="3">
        <v>1</v>
      </c>
      <c r="I21" s="73"/>
    </row>
    <row r="22" spans="1:13" ht="29.25" customHeight="1">
      <c r="A22" s="177" t="s">
        <v>71</v>
      </c>
      <c r="B22" s="177"/>
      <c r="C22" s="55" t="s">
        <v>17</v>
      </c>
      <c r="D22" s="2">
        <v>0</v>
      </c>
      <c r="E22" s="2"/>
      <c r="F22" s="2"/>
      <c r="G22" s="2"/>
      <c r="H22" s="42">
        <f>SUM(C22:G22)</f>
        <v>0</v>
      </c>
      <c r="I22" s="72"/>
    </row>
    <row r="23" spans="1:13" ht="29.25" customHeight="1">
      <c r="A23" s="177" t="s">
        <v>72</v>
      </c>
      <c r="B23" s="177"/>
      <c r="C23" s="21" t="s">
        <v>17</v>
      </c>
      <c r="D23" s="20">
        <f t="shared" ref="D23" si="0">D22/D21</f>
        <v>0</v>
      </c>
      <c r="E23" s="20"/>
      <c r="F23" s="20"/>
      <c r="G23" s="20"/>
      <c r="H23" s="21" t="s">
        <v>17</v>
      </c>
      <c r="I23" s="73"/>
    </row>
    <row r="24" spans="1:13" ht="29.25" customHeight="1">
      <c r="A24" s="177" t="s">
        <v>7</v>
      </c>
      <c r="B24" s="177"/>
      <c r="C24" s="21" t="s">
        <v>17</v>
      </c>
      <c r="D24" s="21">
        <f>D23</f>
        <v>0</v>
      </c>
      <c r="E24" s="79" t="s">
        <v>17</v>
      </c>
      <c r="F24" s="79" t="s">
        <v>17</v>
      </c>
      <c r="G24" s="79" t="s">
        <v>17</v>
      </c>
      <c r="H24" s="77">
        <f>MAXA(C24:G24)</f>
        <v>0</v>
      </c>
      <c r="I24" s="73"/>
    </row>
    <row r="25" spans="1:13" ht="29.25" customHeight="1"/>
    <row r="26" spans="1:13" ht="28.5" customHeight="1">
      <c r="A26" s="119" t="s">
        <v>73</v>
      </c>
      <c r="B26" s="119"/>
      <c r="C26" s="119"/>
      <c r="D26" s="119"/>
      <c r="E26" s="119"/>
      <c r="F26" s="119"/>
      <c r="G26" s="119"/>
      <c r="H26" s="119"/>
      <c r="I26" s="119"/>
      <c r="J26" s="119"/>
      <c r="K26" s="119"/>
    </row>
    <row r="27" spans="1:13" ht="29.1">
      <c r="A27" s="6" t="s">
        <v>74</v>
      </c>
      <c r="B27" s="6" t="s">
        <v>75</v>
      </c>
      <c r="C27" s="6" t="s">
        <v>76</v>
      </c>
      <c r="D27" s="6" t="s">
        <v>77</v>
      </c>
      <c r="E27" s="6" t="s">
        <v>78</v>
      </c>
      <c r="F27" s="6" t="s">
        <v>79</v>
      </c>
      <c r="G27" s="178" t="s">
        <v>80</v>
      </c>
      <c r="H27" s="179"/>
      <c r="I27" s="179"/>
      <c r="J27" s="179"/>
      <c r="K27" s="180"/>
    </row>
    <row r="28" spans="1:13">
      <c r="A28" s="2">
        <v>1</v>
      </c>
      <c r="B28" s="46">
        <v>2024</v>
      </c>
      <c r="C28" s="46" t="s">
        <v>81</v>
      </c>
      <c r="D28" s="75">
        <v>0</v>
      </c>
      <c r="E28" s="75" t="s">
        <v>17</v>
      </c>
      <c r="F28" s="75" t="s">
        <v>17</v>
      </c>
      <c r="G28" s="160" t="s">
        <v>108</v>
      </c>
      <c r="H28" s="161"/>
      <c r="I28" s="161"/>
      <c r="J28" s="161"/>
      <c r="K28" s="162"/>
    </row>
    <row r="29" spans="1:13">
      <c r="A29" s="2">
        <v>2</v>
      </c>
      <c r="B29" s="46">
        <v>2024</v>
      </c>
      <c r="C29" s="46" t="s">
        <v>83</v>
      </c>
      <c r="D29" s="75">
        <v>0</v>
      </c>
      <c r="E29" s="75" t="s">
        <v>17</v>
      </c>
      <c r="F29" s="75" t="s">
        <v>17</v>
      </c>
      <c r="G29" s="160" t="s">
        <v>108</v>
      </c>
      <c r="H29" s="161"/>
      <c r="I29" s="161"/>
      <c r="J29" s="161"/>
      <c r="K29" s="162"/>
    </row>
    <row r="30" spans="1:13" ht="147.75" customHeight="1">
      <c r="A30" s="2">
        <v>3</v>
      </c>
      <c r="B30" s="46">
        <v>2025</v>
      </c>
      <c r="C30" s="46" t="s">
        <v>84</v>
      </c>
      <c r="D30" s="75">
        <v>0</v>
      </c>
      <c r="E30" s="75" t="s">
        <v>17</v>
      </c>
      <c r="F30" s="75" t="s">
        <v>17</v>
      </c>
      <c r="G30" s="160" t="s">
        <v>229</v>
      </c>
      <c r="H30" s="161"/>
      <c r="I30" s="161"/>
      <c r="J30" s="161"/>
      <c r="K30" s="162"/>
    </row>
    <row r="31" spans="1:13" ht="96.75" customHeight="1">
      <c r="A31" s="2">
        <v>4</v>
      </c>
      <c r="B31" s="46">
        <v>2025</v>
      </c>
      <c r="C31" s="46" t="s">
        <v>86</v>
      </c>
      <c r="D31" s="75">
        <v>0</v>
      </c>
      <c r="E31" s="75" t="s">
        <v>17</v>
      </c>
      <c r="F31" s="75" t="s">
        <v>17</v>
      </c>
      <c r="G31" s="160" t="s">
        <v>230</v>
      </c>
      <c r="H31" s="161"/>
      <c r="I31" s="161"/>
      <c r="J31" s="161"/>
      <c r="K31" s="162"/>
      <c r="M31" s="30"/>
    </row>
    <row r="32" spans="1:13" ht="139.5" customHeight="1">
      <c r="A32" s="2">
        <v>5</v>
      </c>
      <c r="B32" s="46">
        <v>2025</v>
      </c>
      <c r="C32" s="46" t="s">
        <v>81</v>
      </c>
      <c r="D32" s="75">
        <v>0</v>
      </c>
      <c r="E32" s="75">
        <v>0</v>
      </c>
      <c r="F32" s="108">
        <f>IFERROR(IF(E32/D32&gt;100%,100%,E32/D32),0)</f>
        <v>0</v>
      </c>
      <c r="G32" s="160" t="s">
        <v>231</v>
      </c>
      <c r="H32" s="161"/>
      <c r="I32" s="161"/>
      <c r="J32" s="161"/>
      <c r="K32" s="162"/>
    </row>
    <row r="33" spans="1:11" ht="32.450000000000003" customHeight="1">
      <c r="A33" s="2">
        <v>6</v>
      </c>
      <c r="B33" s="46">
        <v>2025</v>
      </c>
      <c r="C33" s="46" t="s">
        <v>83</v>
      </c>
      <c r="D33" s="75">
        <v>1</v>
      </c>
      <c r="E33" s="75"/>
      <c r="F33" s="108">
        <f t="shared" ref="F33" si="1">IF(E33/D33&gt;100%,100%,E33/D33)</f>
        <v>0</v>
      </c>
      <c r="G33" s="160"/>
      <c r="H33" s="161"/>
      <c r="I33" s="161"/>
      <c r="J33" s="161"/>
      <c r="K33" s="162"/>
    </row>
  </sheetData>
  <mergeCells count="41">
    <mergeCell ref="J1:K4"/>
    <mergeCell ref="D1:I4"/>
    <mergeCell ref="A1:C4"/>
    <mergeCell ref="A9:B9"/>
    <mergeCell ref="C9:K9"/>
    <mergeCell ref="A8:B8"/>
    <mergeCell ref="C8:K8"/>
    <mergeCell ref="A6:B6"/>
    <mergeCell ref="C6:K6"/>
    <mergeCell ref="A7:B7"/>
    <mergeCell ref="D7:K7"/>
    <mergeCell ref="A10:B10"/>
    <mergeCell ref="C10:K10"/>
    <mergeCell ref="A11:B11"/>
    <mergeCell ref="C11:K11"/>
    <mergeCell ref="A12:B12"/>
    <mergeCell ref="C12:K12"/>
    <mergeCell ref="G29:K29"/>
    <mergeCell ref="G30:K30"/>
    <mergeCell ref="A13:B13"/>
    <mergeCell ref="C13:K13"/>
    <mergeCell ref="A14:B14"/>
    <mergeCell ref="C14:K14"/>
    <mergeCell ref="A15:B15"/>
    <mergeCell ref="C15:K15"/>
    <mergeCell ref="G32:K32"/>
    <mergeCell ref="G33:K33"/>
    <mergeCell ref="A16:B16"/>
    <mergeCell ref="C16:K16"/>
    <mergeCell ref="A17:B17"/>
    <mergeCell ref="C17:K17"/>
    <mergeCell ref="G31:K31"/>
    <mergeCell ref="C19:H19"/>
    <mergeCell ref="A20:B20"/>
    <mergeCell ref="A21:B21"/>
    <mergeCell ref="A22:B22"/>
    <mergeCell ref="A23:B23"/>
    <mergeCell ref="A24:B24"/>
    <mergeCell ref="A26:K26"/>
    <mergeCell ref="G27:K27"/>
    <mergeCell ref="G28:K28"/>
  </mergeCells>
  <pageMargins left="0.7" right="0.7" top="0.75" bottom="0.75" header="0.3" footer="0.3"/>
  <drawing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1942F5-891A-43FA-A41D-7AA72050197B}">
  <sheetPr>
    <tabColor theme="8" tint="0.79998168889431442"/>
  </sheetPr>
  <dimension ref="A1:M33"/>
  <sheetViews>
    <sheetView topLeftCell="A12" zoomScale="70" zoomScaleNormal="70" workbookViewId="0">
      <selection activeCell="G23" sqref="G23"/>
    </sheetView>
  </sheetViews>
  <sheetFormatPr defaultColWidth="10.85546875" defaultRowHeight="14.45"/>
  <cols>
    <col min="1" max="1" width="5.5703125" style="1" customWidth="1"/>
    <col min="2" max="2" width="34" style="1" customWidth="1"/>
    <col min="3" max="3" width="24.7109375" style="1" customWidth="1"/>
    <col min="4" max="4" width="23.42578125" style="1" customWidth="1"/>
    <col min="5" max="6" width="25.42578125" style="1" customWidth="1"/>
    <col min="7" max="7" width="28.85546875" style="1" customWidth="1"/>
    <col min="8" max="9" width="22.140625" style="1" customWidth="1"/>
    <col min="10" max="10" width="20.140625" style="1" customWidth="1"/>
    <col min="11" max="11" width="22.7109375" style="1" customWidth="1"/>
    <col min="12" max="16384" width="10.85546875" style="1"/>
  </cols>
  <sheetData>
    <row r="1" spans="1:12" s="62" customFormat="1" ht="22.5" customHeight="1">
      <c r="A1" s="149"/>
      <c r="B1" s="150"/>
      <c r="C1" s="151"/>
      <c r="D1" s="158" t="s">
        <v>37</v>
      </c>
      <c r="E1" s="159"/>
      <c r="F1" s="159"/>
      <c r="G1" s="159"/>
      <c r="H1" s="159"/>
      <c r="I1" s="159"/>
      <c r="J1" s="148" t="s">
        <v>1</v>
      </c>
      <c r="K1" s="148"/>
    </row>
    <row r="2" spans="1:12" s="62" customFormat="1" ht="22.5" customHeight="1">
      <c r="A2" s="152"/>
      <c r="B2" s="153"/>
      <c r="C2" s="154"/>
      <c r="D2" s="159"/>
      <c r="E2" s="159"/>
      <c r="F2" s="159"/>
      <c r="G2" s="159"/>
      <c r="H2" s="159"/>
      <c r="I2" s="159"/>
      <c r="J2" s="148"/>
      <c r="K2" s="148"/>
    </row>
    <row r="3" spans="1:12" s="62" customFormat="1" ht="22.5" customHeight="1">
      <c r="A3" s="152"/>
      <c r="B3" s="153"/>
      <c r="C3" s="154"/>
      <c r="D3" s="159"/>
      <c r="E3" s="159"/>
      <c r="F3" s="159"/>
      <c r="G3" s="159"/>
      <c r="H3" s="159"/>
      <c r="I3" s="159"/>
      <c r="J3" s="148"/>
      <c r="K3" s="148"/>
    </row>
    <row r="4" spans="1:12" s="62" customFormat="1" ht="22.5" customHeight="1">
      <c r="A4" s="155"/>
      <c r="B4" s="156"/>
      <c r="C4" s="157"/>
      <c r="D4" s="159"/>
      <c r="E4" s="159"/>
      <c r="F4" s="159"/>
      <c r="G4" s="159"/>
      <c r="H4" s="159"/>
      <c r="I4" s="159"/>
      <c r="J4" s="148"/>
      <c r="K4" s="148"/>
    </row>
    <row r="5" spans="1:12" s="4" customFormat="1" ht="20.100000000000001">
      <c r="J5" s="7"/>
      <c r="K5" s="8"/>
    </row>
    <row r="6" spans="1:12" ht="72.75" customHeight="1">
      <c r="A6" s="163" t="s">
        <v>38</v>
      </c>
      <c r="B6" s="163"/>
      <c r="C6" s="168" t="s">
        <v>32</v>
      </c>
      <c r="D6" s="168"/>
      <c r="E6" s="168"/>
      <c r="F6" s="168"/>
      <c r="G6" s="168"/>
      <c r="H6" s="168"/>
      <c r="I6" s="168"/>
      <c r="J6" s="168"/>
      <c r="K6" s="168"/>
    </row>
    <row r="7" spans="1:12" ht="36.75" customHeight="1">
      <c r="A7" s="163" t="s">
        <v>40</v>
      </c>
      <c r="B7" s="163"/>
      <c r="C7" s="51" t="s">
        <v>232</v>
      </c>
      <c r="D7" s="205" t="s">
        <v>35</v>
      </c>
      <c r="E7" s="206"/>
      <c r="F7" s="206"/>
      <c r="G7" s="206"/>
      <c r="H7" s="206"/>
      <c r="I7" s="206"/>
      <c r="J7" s="206"/>
      <c r="K7" s="206"/>
    </row>
    <row r="8" spans="1:12" ht="18.600000000000001">
      <c r="A8" s="163" t="s">
        <v>42</v>
      </c>
      <c r="B8" s="163"/>
      <c r="C8" s="168" t="s">
        <v>233</v>
      </c>
      <c r="D8" s="168"/>
      <c r="E8" s="168"/>
      <c r="F8" s="168"/>
      <c r="G8" s="168"/>
      <c r="H8" s="168"/>
      <c r="I8" s="168"/>
      <c r="J8" s="168"/>
      <c r="K8" s="168"/>
      <c r="L8" s="54"/>
    </row>
    <row r="9" spans="1:12" ht="18.75" customHeight="1">
      <c r="A9" s="163" t="s">
        <v>44</v>
      </c>
      <c r="B9" s="163"/>
      <c r="C9" s="168" t="s">
        <v>234</v>
      </c>
      <c r="D9" s="168"/>
      <c r="E9" s="168"/>
      <c r="F9" s="168"/>
      <c r="G9" s="168"/>
      <c r="H9" s="168"/>
      <c r="I9" s="168"/>
      <c r="J9" s="168"/>
      <c r="K9" s="168"/>
      <c r="L9" s="54"/>
    </row>
    <row r="10" spans="1:12" ht="18" customHeight="1">
      <c r="A10" s="163" t="s">
        <v>46</v>
      </c>
      <c r="B10" s="163"/>
      <c r="C10" s="168" t="s">
        <v>235</v>
      </c>
      <c r="D10" s="168"/>
      <c r="E10" s="168"/>
      <c r="F10" s="168"/>
      <c r="G10" s="168"/>
      <c r="H10" s="168"/>
      <c r="I10" s="168"/>
      <c r="J10" s="168"/>
      <c r="K10" s="168"/>
      <c r="L10" s="54"/>
    </row>
    <row r="11" spans="1:12" ht="18.600000000000001">
      <c r="A11" s="163" t="s">
        <v>48</v>
      </c>
      <c r="B11" s="163"/>
      <c r="C11" s="169" t="s">
        <v>49</v>
      </c>
      <c r="D11" s="169"/>
      <c r="E11" s="169"/>
      <c r="F11" s="169"/>
      <c r="G11" s="169"/>
      <c r="H11" s="169"/>
      <c r="I11" s="169"/>
      <c r="J11" s="169"/>
      <c r="K11" s="169"/>
    </row>
    <row r="12" spans="1:12" ht="18.600000000000001">
      <c r="A12" s="163" t="s">
        <v>50</v>
      </c>
      <c r="B12" s="170"/>
      <c r="C12" s="171" t="s">
        <v>51</v>
      </c>
      <c r="D12" s="172"/>
      <c r="E12" s="172"/>
      <c r="F12" s="172"/>
      <c r="G12" s="172"/>
      <c r="H12" s="172"/>
      <c r="I12" s="172"/>
      <c r="J12" s="172"/>
      <c r="K12" s="172"/>
    </row>
    <row r="13" spans="1:12" ht="18.600000000000001">
      <c r="A13" s="163" t="s">
        <v>52</v>
      </c>
      <c r="B13" s="163"/>
      <c r="C13" s="211" t="s">
        <v>236</v>
      </c>
      <c r="D13" s="211"/>
      <c r="E13" s="211"/>
      <c r="F13" s="211"/>
      <c r="G13" s="211"/>
      <c r="H13" s="211"/>
      <c r="I13" s="211"/>
      <c r="J13" s="211"/>
      <c r="K13" s="211"/>
    </row>
    <row r="14" spans="1:12" ht="18.600000000000001">
      <c r="A14" s="163" t="s">
        <v>54</v>
      </c>
      <c r="B14" s="163"/>
      <c r="C14" s="168" t="s">
        <v>237</v>
      </c>
      <c r="D14" s="168"/>
      <c r="E14" s="168"/>
      <c r="F14" s="168"/>
      <c r="G14" s="168"/>
      <c r="H14" s="168"/>
      <c r="I14" s="168"/>
      <c r="J14" s="168"/>
      <c r="K14" s="168"/>
    </row>
    <row r="15" spans="1:12" ht="18.600000000000001">
      <c r="A15" s="163" t="s">
        <v>56</v>
      </c>
      <c r="B15" s="163"/>
      <c r="C15" s="168" t="s">
        <v>238</v>
      </c>
      <c r="D15" s="168"/>
      <c r="E15" s="168"/>
      <c r="F15" s="168"/>
      <c r="G15" s="168"/>
      <c r="H15" s="168"/>
      <c r="I15" s="168"/>
      <c r="J15" s="168"/>
      <c r="K15" s="168"/>
    </row>
    <row r="16" spans="1:12" ht="18.75" customHeight="1">
      <c r="A16" s="163" t="s">
        <v>58</v>
      </c>
      <c r="B16" s="163"/>
      <c r="C16" s="168" t="s">
        <v>17</v>
      </c>
      <c r="D16" s="168"/>
      <c r="E16" s="168"/>
      <c r="F16" s="168"/>
      <c r="G16" s="168" t="s">
        <v>60</v>
      </c>
      <c r="H16" s="168"/>
      <c r="I16" s="168"/>
      <c r="J16" s="168"/>
      <c r="K16" s="168"/>
    </row>
    <row r="17" spans="1:13" ht="18.600000000000001">
      <c r="A17" s="163" t="s">
        <v>61</v>
      </c>
      <c r="B17" s="163"/>
      <c r="C17" s="174" t="s">
        <v>62</v>
      </c>
      <c r="D17" s="174"/>
      <c r="E17" s="174"/>
      <c r="F17" s="174"/>
      <c r="G17" s="174"/>
      <c r="H17" s="174"/>
      <c r="I17" s="174"/>
      <c r="J17" s="174"/>
      <c r="K17" s="174"/>
    </row>
    <row r="18" spans="1:13" ht="29.25" customHeight="1">
      <c r="A18" s="5"/>
      <c r="B18" s="5"/>
    </row>
    <row r="19" spans="1:13" ht="29.25" customHeight="1">
      <c r="A19" s="5"/>
      <c r="B19" s="5"/>
      <c r="C19" s="119" t="s">
        <v>63</v>
      </c>
      <c r="D19" s="119"/>
      <c r="E19" s="119"/>
      <c r="F19" s="119"/>
      <c r="G19" s="119"/>
      <c r="H19" s="119"/>
      <c r="I19" s="73"/>
    </row>
    <row r="20" spans="1:13" ht="15.95">
      <c r="A20" s="175"/>
      <c r="B20" s="176"/>
      <c r="C20" s="22" t="s">
        <v>64</v>
      </c>
      <c r="D20" s="22" t="s">
        <v>65</v>
      </c>
      <c r="E20" s="22" t="s">
        <v>66</v>
      </c>
      <c r="F20" s="22" t="s">
        <v>67</v>
      </c>
      <c r="G20" s="22" t="s">
        <v>68</v>
      </c>
      <c r="H20" s="22" t="s">
        <v>69</v>
      </c>
      <c r="I20" s="73"/>
    </row>
    <row r="21" spans="1:13" ht="29.25" customHeight="1">
      <c r="A21" s="177" t="s">
        <v>70</v>
      </c>
      <c r="B21" s="177"/>
      <c r="C21" s="2">
        <v>1</v>
      </c>
      <c r="D21" s="2">
        <v>1</v>
      </c>
      <c r="E21" s="2">
        <v>1</v>
      </c>
      <c r="F21" s="2">
        <v>1</v>
      </c>
      <c r="G21" s="2">
        <v>0</v>
      </c>
      <c r="H21" s="61">
        <v>4</v>
      </c>
      <c r="I21" s="73"/>
    </row>
    <row r="22" spans="1:13" ht="29.25" customHeight="1">
      <c r="A22" s="177" t="s">
        <v>71</v>
      </c>
      <c r="B22" s="177"/>
      <c r="C22" s="86">
        <v>1</v>
      </c>
      <c r="D22" s="86">
        <v>0</v>
      </c>
      <c r="E22" s="86"/>
      <c r="F22" s="86"/>
      <c r="G22" s="86"/>
      <c r="H22" s="87">
        <f>SUM(C22:G22)</f>
        <v>1</v>
      </c>
      <c r="I22" s="73"/>
    </row>
    <row r="23" spans="1:13" ht="29.25" customHeight="1">
      <c r="A23" s="177" t="s">
        <v>72</v>
      </c>
      <c r="B23" s="177"/>
      <c r="C23" s="20">
        <f t="shared" ref="C23:F23" si="0">C22/C21</f>
        <v>1</v>
      </c>
      <c r="D23" s="20">
        <f t="shared" si="0"/>
        <v>0</v>
      </c>
      <c r="E23" s="20">
        <f t="shared" si="0"/>
        <v>0</v>
      </c>
      <c r="F23" s="20">
        <f t="shared" si="0"/>
        <v>0</v>
      </c>
      <c r="G23" s="20"/>
      <c r="H23" s="21" t="s">
        <v>17</v>
      </c>
      <c r="I23" s="73"/>
    </row>
    <row r="24" spans="1:13" ht="29.25" customHeight="1">
      <c r="A24" s="177" t="s">
        <v>7</v>
      </c>
      <c r="B24" s="177"/>
      <c r="C24" s="21">
        <f>C22/$H$21</f>
        <v>0.25</v>
      </c>
      <c r="D24" s="21">
        <f>(SUM(C22:D22))/$H$21</f>
        <v>0.25</v>
      </c>
      <c r="E24" s="79">
        <f>(SUM(C22:E22))/$H$21</f>
        <v>0.25</v>
      </c>
      <c r="F24" s="79">
        <f>(SUM(C22:F22))/$H$21</f>
        <v>0.25</v>
      </c>
      <c r="G24" s="79">
        <f>(SUM(C22:G22))/$H$21</f>
        <v>0.25</v>
      </c>
      <c r="H24" s="77">
        <f>MAXA(C24:G24)</f>
        <v>0.25</v>
      </c>
      <c r="I24" s="73"/>
    </row>
    <row r="25" spans="1:13" ht="29.25" customHeight="1"/>
    <row r="26" spans="1:13" ht="28.5" customHeight="1">
      <c r="A26" s="119" t="s">
        <v>73</v>
      </c>
      <c r="B26" s="119"/>
      <c r="C26" s="119"/>
      <c r="D26" s="119"/>
      <c r="E26" s="119"/>
      <c r="F26" s="119"/>
      <c r="G26" s="119"/>
      <c r="H26" s="119"/>
      <c r="I26" s="119"/>
      <c r="J26" s="119"/>
      <c r="K26" s="119"/>
    </row>
    <row r="27" spans="1:13" ht="29.1">
      <c r="A27" s="6" t="s">
        <v>74</v>
      </c>
      <c r="B27" s="6" t="s">
        <v>75</v>
      </c>
      <c r="C27" s="6" t="s">
        <v>76</v>
      </c>
      <c r="D27" s="6" t="s">
        <v>77</v>
      </c>
      <c r="E27" s="6" t="s">
        <v>78</v>
      </c>
      <c r="F27" s="6" t="s">
        <v>79</v>
      </c>
      <c r="G27" s="178" t="s">
        <v>80</v>
      </c>
      <c r="H27" s="179"/>
      <c r="I27" s="179"/>
      <c r="J27" s="179"/>
      <c r="K27" s="180"/>
    </row>
    <row r="28" spans="1:13">
      <c r="A28" s="2">
        <v>1</v>
      </c>
      <c r="B28" s="46">
        <v>2024</v>
      </c>
      <c r="C28" s="46" t="s">
        <v>81</v>
      </c>
      <c r="D28" s="75">
        <v>0</v>
      </c>
      <c r="E28" s="75" t="s">
        <v>17</v>
      </c>
      <c r="F28" s="75" t="s">
        <v>17</v>
      </c>
      <c r="G28" s="160" t="s">
        <v>239</v>
      </c>
      <c r="H28" s="161"/>
      <c r="I28" s="161"/>
      <c r="J28" s="161"/>
      <c r="K28" s="162"/>
    </row>
    <row r="29" spans="1:13" ht="69" customHeight="1">
      <c r="A29" s="2">
        <v>2</v>
      </c>
      <c r="B29" s="46">
        <v>2024</v>
      </c>
      <c r="C29" s="46" t="s">
        <v>83</v>
      </c>
      <c r="D29" s="75">
        <v>1</v>
      </c>
      <c r="E29" s="75">
        <v>1</v>
      </c>
      <c r="F29" s="31">
        <f t="shared" ref="F29:F33" si="1">IF(E29/D29&gt;100%,100%,E29/D29)</f>
        <v>1</v>
      </c>
      <c r="G29" s="160" t="s">
        <v>240</v>
      </c>
      <c r="H29" s="161"/>
      <c r="I29" s="161"/>
      <c r="J29" s="161"/>
      <c r="K29" s="162"/>
    </row>
    <row r="30" spans="1:13">
      <c r="A30" s="2">
        <v>3</v>
      </c>
      <c r="B30" s="46">
        <v>2025</v>
      </c>
      <c r="C30" s="46" t="s">
        <v>84</v>
      </c>
      <c r="D30" s="75">
        <v>0</v>
      </c>
      <c r="E30" s="75" t="s">
        <v>17</v>
      </c>
      <c r="F30" s="75" t="s">
        <v>17</v>
      </c>
      <c r="G30" s="160" t="s">
        <v>239</v>
      </c>
      <c r="H30" s="161"/>
      <c r="I30" s="161"/>
      <c r="J30" s="161"/>
      <c r="K30" s="162"/>
    </row>
    <row r="31" spans="1:13">
      <c r="A31" s="2">
        <v>4</v>
      </c>
      <c r="B31" s="46">
        <v>2025</v>
      </c>
      <c r="C31" s="46" t="s">
        <v>86</v>
      </c>
      <c r="D31" s="75">
        <v>0</v>
      </c>
      <c r="E31" s="75" t="s">
        <v>17</v>
      </c>
      <c r="F31" s="75" t="s">
        <v>17</v>
      </c>
      <c r="G31" s="160" t="s">
        <v>239</v>
      </c>
      <c r="H31" s="161"/>
      <c r="I31" s="161"/>
      <c r="J31" s="161"/>
      <c r="K31" s="162"/>
      <c r="M31" s="30"/>
    </row>
    <row r="32" spans="1:13">
      <c r="A32" s="2">
        <v>5</v>
      </c>
      <c r="B32" s="46">
        <v>2025</v>
      </c>
      <c r="C32" s="46" t="s">
        <v>81</v>
      </c>
      <c r="D32" s="75">
        <v>0</v>
      </c>
      <c r="E32" s="75">
        <v>0</v>
      </c>
      <c r="F32" s="31">
        <f>IFERROR(IF(E32/D32&gt;100%,100%,E32/D32),0)</f>
        <v>0</v>
      </c>
      <c r="G32" s="160" t="s">
        <v>239</v>
      </c>
      <c r="H32" s="161"/>
      <c r="I32" s="161"/>
      <c r="J32" s="161"/>
      <c r="K32" s="162"/>
    </row>
    <row r="33" spans="1:11">
      <c r="A33" s="2">
        <v>6</v>
      </c>
      <c r="B33" s="46">
        <v>2025</v>
      </c>
      <c r="C33" s="46" t="s">
        <v>83</v>
      </c>
      <c r="D33" s="75">
        <v>1</v>
      </c>
      <c r="E33" s="75"/>
      <c r="F33" s="31">
        <f t="shared" si="1"/>
        <v>0</v>
      </c>
      <c r="G33" s="160"/>
      <c r="H33" s="161"/>
      <c r="I33" s="161"/>
      <c r="J33" s="161"/>
      <c r="K33" s="162"/>
    </row>
  </sheetData>
  <mergeCells count="41">
    <mergeCell ref="G31:K31"/>
    <mergeCell ref="C19:H19"/>
    <mergeCell ref="A20:B20"/>
    <mergeCell ref="A21:B21"/>
    <mergeCell ref="A22:B22"/>
    <mergeCell ref="A23:B23"/>
    <mergeCell ref="A24:B24"/>
    <mergeCell ref="A26:K26"/>
    <mergeCell ref="G27:K27"/>
    <mergeCell ref="G28:K28"/>
    <mergeCell ref="G29:K29"/>
    <mergeCell ref="G30:K30"/>
    <mergeCell ref="A15:B15"/>
    <mergeCell ref="A16:B16"/>
    <mergeCell ref="C16:K16"/>
    <mergeCell ref="A17:B17"/>
    <mergeCell ref="C15:K15"/>
    <mergeCell ref="C17:K17"/>
    <mergeCell ref="C11:K11"/>
    <mergeCell ref="A12:B12"/>
    <mergeCell ref="A13:B13"/>
    <mergeCell ref="A14:B14"/>
    <mergeCell ref="C12:K12"/>
    <mergeCell ref="C13:K13"/>
    <mergeCell ref="C14:K14"/>
    <mergeCell ref="J1:K4"/>
    <mergeCell ref="A1:C4"/>
    <mergeCell ref="D1:I4"/>
    <mergeCell ref="G32:K32"/>
    <mergeCell ref="G33:K33"/>
    <mergeCell ref="A6:B6"/>
    <mergeCell ref="C6:K6"/>
    <mergeCell ref="A7:B7"/>
    <mergeCell ref="A8:B8"/>
    <mergeCell ref="D7:K7"/>
    <mergeCell ref="C8:K8"/>
    <mergeCell ref="A9:B9"/>
    <mergeCell ref="A10:B10"/>
    <mergeCell ref="A11:B11"/>
    <mergeCell ref="C9:K9"/>
    <mergeCell ref="C10:K10"/>
  </mergeCells>
  <pageMargins left="0.7" right="0.7" top="0.75" bottom="0.75" header="0.3" footer="0.3"/>
  <drawing r:id="rId1"/>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480821-699C-4EEB-BBBC-6E806C251377}">
  <sheetPr>
    <tabColor theme="8" tint="0.79998168889431442"/>
  </sheetPr>
  <dimension ref="A1:M33"/>
  <sheetViews>
    <sheetView topLeftCell="A10" zoomScale="70" zoomScaleNormal="70" workbookViewId="0">
      <selection activeCell="D24" sqref="D24"/>
    </sheetView>
  </sheetViews>
  <sheetFormatPr defaultColWidth="10.85546875" defaultRowHeight="14.45"/>
  <cols>
    <col min="1" max="1" width="5.5703125" style="1" customWidth="1"/>
    <col min="2" max="2" width="34" style="1" customWidth="1"/>
    <col min="3" max="3" width="24.7109375" style="1" customWidth="1"/>
    <col min="4" max="4" width="23.42578125" style="1" customWidth="1"/>
    <col min="5" max="6" width="25.42578125" style="1" customWidth="1"/>
    <col min="7" max="7" width="28.85546875" style="1" customWidth="1"/>
    <col min="8" max="9" width="22.140625" style="1" customWidth="1"/>
    <col min="10" max="10" width="20.140625" style="1" customWidth="1"/>
    <col min="11" max="11" width="22.7109375" style="1" customWidth="1"/>
    <col min="12" max="16384" width="10.85546875" style="1"/>
  </cols>
  <sheetData>
    <row r="1" spans="1:12" s="62" customFormat="1" ht="22.5" customHeight="1">
      <c r="A1" s="149"/>
      <c r="B1" s="150"/>
      <c r="C1" s="151"/>
      <c r="D1" s="158" t="s">
        <v>37</v>
      </c>
      <c r="E1" s="159"/>
      <c r="F1" s="159"/>
      <c r="G1" s="159"/>
      <c r="H1" s="159"/>
      <c r="I1" s="159"/>
      <c r="J1" s="148" t="s">
        <v>1</v>
      </c>
      <c r="K1" s="148"/>
    </row>
    <row r="2" spans="1:12" s="62" customFormat="1" ht="22.5" customHeight="1">
      <c r="A2" s="152"/>
      <c r="B2" s="153"/>
      <c r="C2" s="154"/>
      <c r="D2" s="159"/>
      <c r="E2" s="159"/>
      <c r="F2" s="159"/>
      <c r="G2" s="159"/>
      <c r="H2" s="159"/>
      <c r="I2" s="159"/>
      <c r="J2" s="148"/>
      <c r="K2" s="148"/>
    </row>
    <row r="3" spans="1:12" s="62" customFormat="1" ht="22.5" customHeight="1">
      <c r="A3" s="152"/>
      <c r="B3" s="153"/>
      <c r="C3" s="154"/>
      <c r="D3" s="159"/>
      <c r="E3" s="159"/>
      <c r="F3" s="159"/>
      <c r="G3" s="159"/>
      <c r="H3" s="159"/>
      <c r="I3" s="159"/>
      <c r="J3" s="148"/>
      <c r="K3" s="148"/>
    </row>
    <row r="4" spans="1:12" s="62" customFormat="1" ht="22.5" customHeight="1">
      <c r="A4" s="155"/>
      <c r="B4" s="156"/>
      <c r="C4" s="157"/>
      <c r="D4" s="159"/>
      <c r="E4" s="159"/>
      <c r="F4" s="159"/>
      <c r="G4" s="159"/>
      <c r="H4" s="159"/>
      <c r="I4" s="159"/>
      <c r="J4" s="148"/>
      <c r="K4" s="148"/>
    </row>
    <row r="5" spans="1:12" s="4" customFormat="1" ht="20.100000000000001">
      <c r="J5" s="7"/>
      <c r="K5" s="8"/>
    </row>
    <row r="6" spans="1:12" ht="72.75" customHeight="1">
      <c r="A6" s="163" t="s">
        <v>38</v>
      </c>
      <c r="B6" s="163"/>
      <c r="C6" s="168" t="s">
        <v>32</v>
      </c>
      <c r="D6" s="168"/>
      <c r="E6" s="168"/>
      <c r="F6" s="168"/>
      <c r="G6" s="168"/>
      <c r="H6" s="168"/>
      <c r="I6" s="168"/>
      <c r="J6" s="168"/>
      <c r="K6" s="168"/>
    </row>
    <row r="7" spans="1:12" ht="51.75" customHeight="1">
      <c r="A7" s="163" t="s">
        <v>40</v>
      </c>
      <c r="B7" s="163"/>
      <c r="C7" s="51" t="s">
        <v>241</v>
      </c>
      <c r="D7" s="205" t="s">
        <v>242</v>
      </c>
      <c r="E7" s="206"/>
      <c r="F7" s="206"/>
      <c r="G7" s="206"/>
      <c r="H7" s="206"/>
      <c r="I7" s="206"/>
      <c r="J7" s="206"/>
      <c r="K7" s="207"/>
    </row>
    <row r="8" spans="1:12" ht="18.600000000000001">
      <c r="A8" s="163" t="s">
        <v>42</v>
      </c>
      <c r="B8" s="163"/>
      <c r="C8" s="168" t="s">
        <v>243</v>
      </c>
      <c r="D8" s="168"/>
      <c r="E8" s="168"/>
      <c r="F8" s="168"/>
      <c r="G8" s="168"/>
      <c r="H8" s="168"/>
      <c r="I8" s="168"/>
      <c r="J8" s="168"/>
      <c r="K8" s="168"/>
      <c r="L8" s="54"/>
    </row>
    <row r="9" spans="1:12" ht="42" customHeight="1">
      <c r="A9" s="163" t="s">
        <v>44</v>
      </c>
      <c r="B9" s="163"/>
      <c r="C9" s="168" t="s">
        <v>244</v>
      </c>
      <c r="D9" s="168"/>
      <c r="E9" s="168"/>
      <c r="F9" s="168"/>
      <c r="G9" s="168"/>
      <c r="H9" s="168"/>
      <c r="I9" s="168"/>
      <c r="J9" s="168"/>
      <c r="K9" s="168"/>
      <c r="L9" s="54"/>
    </row>
    <row r="10" spans="1:12" ht="18" customHeight="1">
      <c r="A10" s="163" t="s">
        <v>46</v>
      </c>
      <c r="B10" s="163"/>
      <c r="C10" s="168" t="s">
        <v>243</v>
      </c>
      <c r="D10" s="168"/>
      <c r="E10" s="168"/>
      <c r="F10" s="168"/>
      <c r="G10" s="168"/>
      <c r="H10" s="168"/>
      <c r="I10" s="168"/>
      <c r="J10" s="168"/>
      <c r="K10" s="168"/>
      <c r="L10" s="54"/>
    </row>
    <row r="11" spans="1:12" ht="18.600000000000001">
      <c r="A11" s="163" t="s">
        <v>48</v>
      </c>
      <c r="B11" s="163"/>
      <c r="C11" s="169" t="s">
        <v>49</v>
      </c>
      <c r="D11" s="169"/>
      <c r="E11" s="169"/>
      <c r="F11" s="169"/>
      <c r="G11" s="169"/>
      <c r="H11" s="169"/>
      <c r="I11" s="169"/>
      <c r="J11" s="169"/>
      <c r="K11" s="169"/>
    </row>
    <row r="12" spans="1:12" ht="18.600000000000001">
      <c r="A12" s="163" t="s">
        <v>50</v>
      </c>
      <c r="B12" s="170"/>
      <c r="C12" s="171" t="s">
        <v>51</v>
      </c>
      <c r="D12" s="172"/>
      <c r="E12" s="172"/>
      <c r="F12" s="172"/>
      <c r="G12" s="172"/>
      <c r="H12" s="172"/>
      <c r="I12" s="172"/>
      <c r="J12" s="172"/>
      <c r="K12" s="172"/>
    </row>
    <row r="13" spans="1:12" ht="18.600000000000001">
      <c r="A13" s="163" t="s">
        <v>52</v>
      </c>
      <c r="B13" s="163"/>
      <c r="C13" s="211" t="s">
        <v>236</v>
      </c>
      <c r="D13" s="211"/>
      <c r="E13" s="211"/>
      <c r="F13" s="211"/>
      <c r="G13" s="211"/>
      <c r="H13" s="211"/>
      <c r="I13" s="211"/>
      <c r="J13" s="211"/>
      <c r="K13" s="211"/>
    </row>
    <row r="14" spans="1:12" ht="18.600000000000001">
      <c r="A14" s="163" t="s">
        <v>54</v>
      </c>
      <c r="B14" s="163"/>
      <c r="C14" s="168" t="s">
        <v>245</v>
      </c>
      <c r="D14" s="168"/>
      <c r="E14" s="168"/>
      <c r="F14" s="168"/>
      <c r="G14" s="168"/>
      <c r="H14" s="168"/>
      <c r="I14" s="168"/>
      <c r="J14" s="168"/>
      <c r="K14" s="168"/>
    </row>
    <row r="15" spans="1:12" ht="18.600000000000001">
      <c r="A15" s="163" t="s">
        <v>56</v>
      </c>
      <c r="B15" s="163"/>
      <c r="C15" s="168" t="s">
        <v>246</v>
      </c>
      <c r="D15" s="168"/>
      <c r="E15" s="168"/>
      <c r="F15" s="168"/>
      <c r="G15" s="168"/>
      <c r="H15" s="168"/>
      <c r="I15" s="168"/>
      <c r="J15" s="168"/>
      <c r="K15" s="168"/>
    </row>
    <row r="16" spans="1:12" ht="18.600000000000001">
      <c r="A16" s="163" t="s">
        <v>58</v>
      </c>
      <c r="B16" s="163"/>
      <c r="C16" s="168" t="s">
        <v>17</v>
      </c>
      <c r="D16" s="168"/>
      <c r="E16" s="168"/>
      <c r="F16" s="168"/>
      <c r="G16" s="168" t="s">
        <v>60</v>
      </c>
      <c r="H16" s="168"/>
      <c r="I16" s="168"/>
      <c r="J16" s="168"/>
      <c r="K16" s="168"/>
    </row>
    <row r="17" spans="1:13" ht="18.600000000000001">
      <c r="A17" s="163" t="s">
        <v>61</v>
      </c>
      <c r="B17" s="163"/>
      <c r="C17" s="174" t="s">
        <v>62</v>
      </c>
      <c r="D17" s="174"/>
      <c r="E17" s="174"/>
      <c r="F17" s="174"/>
      <c r="G17" s="174"/>
      <c r="H17" s="174"/>
      <c r="I17" s="174"/>
      <c r="J17" s="174"/>
      <c r="K17" s="174"/>
    </row>
    <row r="18" spans="1:13" ht="29.25" customHeight="1">
      <c r="A18" s="5"/>
      <c r="B18" s="5"/>
      <c r="I18" s="73"/>
    </row>
    <row r="19" spans="1:13" ht="29.25" customHeight="1">
      <c r="A19" s="5"/>
      <c r="B19" s="5"/>
      <c r="C19" s="119" t="s">
        <v>63</v>
      </c>
      <c r="D19" s="119"/>
      <c r="E19" s="119"/>
      <c r="F19" s="119"/>
      <c r="G19" s="119"/>
      <c r="H19" s="119"/>
      <c r="I19" s="73"/>
    </row>
    <row r="20" spans="1:13" ht="15.95">
      <c r="A20" s="175"/>
      <c r="B20" s="176"/>
      <c r="C20" s="22" t="s">
        <v>64</v>
      </c>
      <c r="D20" s="22" t="s">
        <v>65</v>
      </c>
      <c r="E20" s="22" t="s">
        <v>66</v>
      </c>
      <c r="F20" s="22" t="s">
        <v>67</v>
      </c>
      <c r="G20" s="22" t="s">
        <v>68</v>
      </c>
      <c r="H20" s="22" t="s">
        <v>69</v>
      </c>
      <c r="I20" s="73"/>
    </row>
    <row r="21" spans="1:13" ht="29.25" customHeight="1">
      <c r="A21" s="177" t="s">
        <v>70</v>
      </c>
      <c r="B21" s="177"/>
      <c r="C21" s="56">
        <v>0</v>
      </c>
      <c r="D21" s="57">
        <v>4</v>
      </c>
      <c r="E21" s="57">
        <v>4</v>
      </c>
      <c r="F21" s="57">
        <v>4</v>
      </c>
      <c r="G21" s="57">
        <v>4</v>
      </c>
      <c r="H21" s="61">
        <f>SUM(C21:G21)</f>
        <v>16</v>
      </c>
      <c r="I21" s="74"/>
    </row>
    <row r="22" spans="1:13" ht="29.25" customHeight="1">
      <c r="A22" s="177" t="s">
        <v>71</v>
      </c>
      <c r="B22" s="177"/>
      <c r="C22" s="55" t="s">
        <v>17</v>
      </c>
      <c r="D22" s="75">
        <f>SUM(E30:E33)</f>
        <v>3</v>
      </c>
      <c r="E22" s="2"/>
      <c r="F22" s="2"/>
      <c r="G22" s="2"/>
      <c r="H22" s="3">
        <f>+SUM(C22:G22)</f>
        <v>3</v>
      </c>
      <c r="I22" s="72"/>
    </row>
    <row r="23" spans="1:13" ht="29.25" customHeight="1">
      <c r="A23" s="177" t="s">
        <v>72</v>
      </c>
      <c r="B23" s="177"/>
      <c r="C23" s="21" t="s">
        <v>17</v>
      </c>
      <c r="D23" s="20">
        <f t="shared" ref="D23:G23" si="0">D22/D21</f>
        <v>0.75</v>
      </c>
      <c r="E23" s="20">
        <f t="shared" si="0"/>
        <v>0</v>
      </c>
      <c r="F23" s="20">
        <f t="shared" si="0"/>
        <v>0</v>
      </c>
      <c r="G23" s="20">
        <f t="shared" si="0"/>
        <v>0</v>
      </c>
      <c r="H23" s="21" t="s">
        <v>17</v>
      </c>
      <c r="I23" s="73"/>
    </row>
    <row r="24" spans="1:13" ht="29.25" customHeight="1">
      <c r="A24" s="177" t="s">
        <v>7</v>
      </c>
      <c r="B24" s="177"/>
      <c r="C24" s="21" t="s">
        <v>17</v>
      </c>
      <c r="D24" s="77">
        <f>D22/$H$21</f>
        <v>0.1875</v>
      </c>
      <c r="E24" s="80">
        <f>(SUM(D22:E22))/$H$21</f>
        <v>0.1875</v>
      </c>
      <c r="F24" s="80">
        <f>(SUM(D22:F22))/$H$21</f>
        <v>0.1875</v>
      </c>
      <c r="G24" s="80">
        <f>(SUM(D22:G22))/$H$21</f>
        <v>0.1875</v>
      </c>
      <c r="H24" s="77">
        <f>MAXA(C24:G24)</f>
        <v>0.1875</v>
      </c>
      <c r="I24" s="73"/>
    </row>
    <row r="25" spans="1:13" ht="29.25" customHeight="1"/>
    <row r="26" spans="1:13" ht="28.5" customHeight="1">
      <c r="A26" s="119" t="s">
        <v>73</v>
      </c>
      <c r="B26" s="119"/>
      <c r="C26" s="119"/>
      <c r="D26" s="119"/>
      <c r="E26" s="119"/>
      <c r="F26" s="119"/>
      <c r="G26" s="119"/>
      <c r="H26" s="119"/>
      <c r="I26" s="119"/>
      <c r="J26" s="119"/>
      <c r="K26" s="119"/>
    </row>
    <row r="27" spans="1:13" ht="29.1">
      <c r="A27" s="6" t="s">
        <v>74</v>
      </c>
      <c r="B27" s="6" t="s">
        <v>75</v>
      </c>
      <c r="C27" s="6" t="s">
        <v>76</v>
      </c>
      <c r="D27" s="6" t="s">
        <v>77</v>
      </c>
      <c r="E27" s="6" t="s">
        <v>78</v>
      </c>
      <c r="F27" s="6" t="s">
        <v>79</v>
      </c>
      <c r="G27" s="178" t="s">
        <v>80</v>
      </c>
      <c r="H27" s="179"/>
      <c r="I27" s="179"/>
      <c r="J27" s="179"/>
      <c r="K27" s="180"/>
    </row>
    <row r="28" spans="1:13">
      <c r="A28" s="2">
        <v>1</v>
      </c>
      <c r="B28" s="46">
        <v>2024</v>
      </c>
      <c r="C28" s="46" t="s">
        <v>81</v>
      </c>
      <c r="D28" s="75">
        <v>0</v>
      </c>
      <c r="E28" s="38" t="s">
        <v>17</v>
      </c>
      <c r="F28" s="38" t="s">
        <v>17</v>
      </c>
      <c r="G28" s="160" t="s">
        <v>95</v>
      </c>
      <c r="H28" s="161"/>
      <c r="I28" s="161"/>
      <c r="J28" s="161"/>
      <c r="K28" s="162"/>
    </row>
    <row r="29" spans="1:13">
      <c r="A29" s="2">
        <v>2</v>
      </c>
      <c r="B29" s="46">
        <v>2024</v>
      </c>
      <c r="C29" s="46" t="s">
        <v>83</v>
      </c>
      <c r="D29" s="75">
        <v>0</v>
      </c>
      <c r="E29" s="38" t="s">
        <v>17</v>
      </c>
      <c r="F29" s="38" t="s">
        <v>17</v>
      </c>
      <c r="G29" s="160" t="s">
        <v>95</v>
      </c>
      <c r="H29" s="161"/>
      <c r="I29" s="161"/>
      <c r="J29" s="161"/>
      <c r="K29" s="162"/>
    </row>
    <row r="30" spans="1:13" ht="189" customHeight="1">
      <c r="A30" s="2">
        <v>3</v>
      </c>
      <c r="B30" s="46">
        <v>2025</v>
      </c>
      <c r="C30" s="46" t="s">
        <v>84</v>
      </c>
      <c r="D30" s="75">
        <v>1</v>
      </c>
      <c r="E30" s="75">
        <v>1</v>
      </c>
      <c r="F30" s="31">
        <f t="shared" ref="F30:F33" si="1">IF(E30/D30&gt;100%,100%,E30/D30)</f>
        <v>1</v>
      </c>
      <c r="G30" s="160" t="s">
        <v>247</v>
      </c>
      <c r="H30" s="161"/>
      <c r="I30" s="161"/>
      <c r="J30" s="161"/>
      <c r="K30" s="162"/>
    </row>
    <row r="31" spans="1:13" ht="112.5" customHeight="1">
      <c r="A31" s="2">
        <v>4</v>
      </c>
      <c r="B31" s="46">
        <v>2025</v>
      </c>
      <c r="C31" s="46" t="s">
        <v>86</v>
      </c>
      <c r="D31" s="75">
        <v>1</v>
      </c>
      <c r="E31" s="75">
        <v>1</v>
      </c>
      <c r="F31" s="31">
        <f t="shared" si="1"/>
        <v>1</v>
      </c>
      <c r="G31" s="160" t="s">
        <v>248</v>
      </c>
      <c r="H31" s="161"/>
      <c r="I31" s="161"/>
      <c r="J31" s="161"/>
      <c r="K31" s="162"/>
      <c r="M31" s="30"/>
    </row>
    <row r="32" spans="1:13" ht="83.45" customHeight="1">
      <c r="A32" s="2">
        <v>5</v>
      </c>
      <c r="B32" s="46">
        <v>2025</v>
      </c>
      <c r="C32" s="46" t="s">
        <v>81</v>
      </c>
      <c r="D32" s="75">
        <v>1</v>
      </c>
      <c r="E32" s="75">
        <v>1</v>
      </c>
      <c r="F32" s="31">
        <f>IF(E32/D32&gt;100%,100%,E32/D32)</f>
        <v>1</v>
      </c>
      <c r="G32" s="160" t="s">
        <v>249</v>
      </c>
      <c r="H32" s="161"/>
      <c r="I32" s="161"/>
      <c r="J32" s="161"/>
      <c r="K32" s="162"/>
    </row>
    <row r="33" spans="1:11">
      <c r="A33" s="2">
        <v>6</v>
      </c>
      <c r="B33" s="46">
        <v>2025</v>
      </c>
      <c r="C33" s="46" t="s">
        <v>83</v>
      </c>
      <c r="D33" s="75">
        <v>1</v>
      </c>
      <c r="E33" s="75"/>
      <c r="F33" s="31">
        <f t="shared" si="1"/>
        <v>0</v>
      </c>
      <c r="G33" s="160"/>
      <c r="H33" s="161"/>
      <c r="I33" s="161"/>
      <c r="J33" s="161"/>
      <c r="K33" s="162"/>
    </row>
  </sheetData>
  <mergeCells count="41">
    <mergeCell ref="A24:B24"/>
    <mergeCell ref="A26:K26"/>
    <mergeCell ref="G27:K27"/>
    <mergeCell ref="G32:K32"/>
    <mergeCell ref="G33:K33"/>
    <mergeCell ref="G30:K30"/>
    <mergeCell ref="G31:K31"/>
    <mergeCell ref="C19:H19"/>
    <mergeCell ref="A20:B20"/>
    <mergeCell ref="A21:B21"/>
    <mergeCell ref="A22:B22"/>
    <mergeCell ref="A23:B23"/>
    <mergeCell ref="A15:B15"/>
    <mergeCell ref="A16:B16"/>
    <mergeCell ref="A17:B17"/>
    <mergeCell ref="C15:K15"/>
    <mergeCell ref="C16:K16"/>
    <mergeCell ref="C17:K17"/>
    <mergeCell ref="C11:K11"/>
    <mergeCell ref="A12:B12"/>
    <mergeCell ref="A13:B13"/>
    <mergeCell ref="A14:B14"/>
    <mergeCell ref="C12:K12"/>
    <mergeCell ref="C13:K13"/>
    <mergeCell ref="C14:K14"/>
    <mergeCell ref="J1:K4"/>
    <mergeCell ref="A1:C4"/>
    <mergeCell ref="D1:I4"/>
    <mergeCell ref="G28:K28"/>
    <mergeCell ref="G29:K29"/>
    <mergeCell ref="A8:B8"/>
    <mergeCell ref="C8:K8"/>
    <mergeCell ref="A6:B6"/>
    <mergeCell ref="C6:K6"/>
    <mergeCell ref="A7:B7"/>
    <mergeCell ref="D7:K7"/>
    <mergeCell ref="A9:B9"/>
    <mergeCell ref="A10:B10"/>
    <mergeCell ref="C10:K10"/>
    <mergeCell ref="A11:B11"/>
    <mergeCell ref="C9:K9"/>
  </mergeCells>
  <pageMargins left="0.7" right="0.7" top="0.75" bottom="0.75" header="0.3" footer="0.3"/>
  <drawing r:id="rId1"/>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D56466-275C-4D03-ACE3-4455115F6877}">
  <dimension ref="B2:D7"/>
  <sheetViews>
    <sheetView workbookViewId="0">
      <selection activeCell="C7" sqref="C7"/>
    </sheetView>
  </sheetViews>
  <sheetFormatPr defaultColWidth="11.42578125" defaultRowHeight="14.45"/>
  <cols>
    <col min="1" max="1" width="11.42578125" style="62"/>
    <col min="2" max="2" width="14.140625" style="62" customWidth="1"/>
    <col min="3" max="3" width="27" style="62" customWidth="1"/>
    <col min="4" max="4" width="64.5703125" style="62" customWidth="1"/>
    <col min="5" max="16384" width="11.42578125" style="62"/>
  </cols>
  <sheetData>
    <row r="2" spans="2:4">
      <c r="B2" s="231" t="s">
        <v>250</v>
      </c>
      <c r="C2" s="231"/>
      <c r="D2" s="231"/>
    </row>
    <row r="3" spans="2:4">
      <c r="B3" s="103" t="s">
        <v>251</v>
      </c>
      <c r="C3" s="103" t="s">
        <v>252</v>
      </c>
      <c r="D3" s="103" t="s">
        <v>253</v>
      </c>
    </row>
    <row r="4" spans="2:4" ht="53.25" customHeight="1">
      <c r="B4" s="95">
        <v>1</v>
      </c>
      <c r="C4" s="95" t="s">
        <v>254</v>
      </c>
      <c r="D4" s="99" t="s">
        <v>255</v>
      </c>
    </row>
    <row r="5" spans="2:4" ht="29.1">
      <c r="B5" s="95">
        <v>2</v>
      </c>
      <c r="C5" s="95" t="s">
        <v>256</v>
      </c>
      <c r="D5" s="99" t="s">
        <v>257</v>
      </c>
    </row>
    <row r="6" spans="2:4" ht="29.1">
      <c r="B6" s="95">
        <v>3</v>
      </c>
      <c r="C6" s="95" t="s">
        <v>258</v>
      </c>
      <c r="D6" s="99" t="s">
        <v>259</v>
      </c>
    </row>
    <row r="7" spans="2:4" ht="29.1">
      <c r="B7" s="105">
        <v>4</v>
      </c>
      <c r="C7" s="105" t="s">
        <v>260</v>
      </c>
      <c r="D7" s="116" t="s">
        <v>261</v>
      </c>
    </row>
  </sheetData>
  <mergeCells count="1">
    <mergeCell ref="B2:D2"/>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C64B01-26E5-41DB-80B5-F1696A3AF356}">
  <dimension ref="A1:B60"/>
  <sheetViews>
    <sheetView workbookViewId="0">
      <selection sqref="A1:B1"/>
    </sheetView>
  </sheetViews>
  <sheetFormatPr defaultColWidth="11.42578125" defaultRowHeight="14.45"/>
  <cols>
    <col min="1" max="1" width="29" style="39" bestFit="1" customWidth="1"/>
    <col min="2" max="2" width="80.5703125" style="39" customWidth="1"/>
    <col min="3" max="16384" width="11.42578125" style="39"/>
  </cols>
  <sheetData>
    <row r="1" spans="1:2" ht="21">
      <c r="A1" s="232" t="s">
        <v>262</v>
      </c>
      <c r="B1" s="232"/>
    </row>
    <row r="3" spans="1:2" ht="21">
      <c r="A3" s="36" t="s">
        <v>263</v>
      </c>
    </row>
    <row r="5" spans="1:2">
      <c r="A5" s="34" t="s">
        <v>264</v>
      </c>
      <c r="B5" s="34" t="s">
        <v>265</v>
      </c>
    </row>
    <row r="6" spans="1:2">
      <c r="A6" s="33" t="s">
        <v>266</v>
      </c>
      <c r="B6" s="40" t="s">
        <v>267</v>
      </c>
    </row>
    <row r="7" spans="1:2" ht="29.1">
      <c r="A7" s="33" t="s">
        <v>268</v>
      </c>
      <c r="B7" s="40" t="s">
        <v>269</v>
      </c>
    </row>
    <row r="8" spans="1:2" ht="159.6">
      <c r="A8" s="33" t="s">
        <v>270</v>
      </c>
      <c r="B8" s="40" t="s">
        <v>271</v>
      </c>
    </row>
    <row r="9" spans="1:2" ht="39" customHeight="1">
      <c r="A9" s="33" t="s">
        <v>272</v>
      </c>
      <c r="B9" s="40" t="s">
        <v>273</v>
      </c>
    </row>
    <row r="10" spans="1:2" ht="116.1">
      <c r="A10" s="33" t="s">
        <v>274</v>
      </c>
      <c r="B10" s="40" t="s">
        <v>275</v>
      </c>
    </row>
    <row r="11" spans="1:2" ht="168" customHeight="1">
      <c r="A11" s="33" t="s">
        <v>276</v>
      </c>
      <c r="B11" s="40" t="s">
        <v>277</v>
      </c>
    </row>
    <row r="12" spans="1:2" ht="49.5" customHeight="1">
      <c r="A12" s="33" t="s">
        <v>278</v>
      </c>
      <c r="B12" s="40" t="s">
        <v>279</v>
      </c>
    </row>
    <row r="13" spans="1:2" ht="29.1">
      <c r="A13" s="33" t="s">
        <v>280</v>
      </c>
      <c r="B13" s="40" t="s">
        <v>281</v>
      </c>
    </row>
    <row r="19" spans="1:2" ht="21">
      <c r="A19" s="36" t="s">
        <v>282</v>
      </c>
    </row>
    <row r="21" spans="1:2">
      <c r="A21" s="37" t="s">
        <v>264</v>
      </c>
      <c r="B21" s="37" t="s">
        <v>265</v>
      </c>
    </row>
    <row r="22" spans="1:2" ht="43.5" customHeight="1">
      <c r="A22" s="33" t="s">
        <v>38</v>
      </c>
      <c r="B22" s="40" t="s">
        <v>283</v>
      </c>
    </row>
    <row r="23" spans="1:2" ht="116.1">
      <c r="A23" s="33" t="s">
        <v>40</v>
      </c>
      <c r="B23" s="40" t="s">
        <v>284</v>
      </c>
    </row>
    <row r="24" spans="1:2" ht="40.5" customHeight="1">
      <c r="A24" s="33" t="s">
        <v>42</v>
      </c>
      <c r="B24" s="40" t="s">
        <v>285</v>
      </c>
    </row>
    <row r="25" spans="1:2" ht="82.5" customHeight="1">
      <c r="A25" s="33" t="s">
        <v>44</v>
      </c>
      <c r="B25" s="40" t="s">
        <v>286</v>
      </c>
    </row>
    <row r="26" spans="1:2" ht="57.95">
      <c r="A26" s="33" t="s">
        <v>46</v>
      </c>
      <c r="B26" s="40" t="s">
        <v>287</v>
      </c>
    </row>
    <row r="27" spans="1:2" ht="57.95">
      <c r="A27" s="33" t="s">
        <v>48</v>
      </c>
      <c r="B27" s="40" t="s">
        <v>288</v>
      </c>
    </row>
    <row r="28" spans="1:2" ht="43.5" customHeight="1">
      <c r="A28" s="33" t="s">
        <v>50</v>
      </c>
      <c r="B28" s="40" t="s">
        <v>289</v>
      </c>
    </row>
    <row r="29" spans="1:2" ht="29.1">
      <c r="A29" s="33" t="s">
        <v>52</v>
      </c>
      <c r="B29" s="40" t="s">
        <v>290</v>
      </c>
    </row>
    <row r="30" spans="1:2" ht="116.1">
      <c r="A30" s="33" t="s">
        <v>54</v>
      </c>
      <c r="B30" s="40" t="s">
        <v>291</v>
      </c>
    </row>
    <row r="31" spans="1:2" ht="79.5" customHeight="1">
      <c r="A31" s="33" t="s">
        <v>56</v>
      </c>
      <c r="B31" s="40" t="s">
        <v>292</v>
      </c>
    </row>
    <row r="32" spans="1:2" ht="78.75" customHeight="1">
      <c r="A32" s="33" t="s">
        <v>58</v>
      </c>
      <c r="B32" s="40" t="s">
        <v>293</v>
      </c>
    </row>
    <row r="33" spans="1:2" ht="113.25" customHeight="1">
      <c r="A33" s="33" t="s">
        <v>61</v>
      </c>
      <c r="B33" s="40" t="s">
        <v>294</v>
      </c>
    </row>
    <row r="35" spans="1:2">
      <c r="A35" s="35" t="s">
        <v>295</v>
      </c>
    </row>
    <row r="36" spans="1:2">
      <c r="A36" s="33" t="s">
        <v>70</v>
      </c>
      <c r="B36" s="40" t="s">
        <v>296</v>
      </c>
    </row>
    <row r="37" spans="1:2" ht="36.75" customHeight="1">
      <c r="A37" s="33" t="s">
        <v>71</v>
      </c>
      <c r="B37" s="40" t="s">
        <v>297</v>
      </c>
    </row>
    <row r="38" spans="1:2" ht="47.25" customHeight="1">
      <c r="A38" s="33" t="s">
        <v>72</v>
      </c>
      <c r="B38" s="40" t="s">
        <v>298</v>
      </c>
    </row>
    <row r="39" spans="1:2" ht="36" customHeight="1">
      <c r="A39" s="33" t="s">
        <v>7</v>
      </c>
      <c r="B39" s="40" t="s">
        <v>299</v>
      </c>
    </row>
    <row r="41" spans="1:2">
      <c r="A41" s="35" t="s">
        <v>300</v>
      </c>
    </row>
    <row r="42" spans="1:2">
      <c r="A42" s="33" t="s">
        <v>75</v>
      </c>
      <c r="B42" s="40" t="s">
        <v>301</v>
      </c>
    </row>
    <row r="43" spans="1:2" ht="101.45">
      <c r="A43" s="33" t="s">
        <v>76</v>
      </c>
      <c r="B43" s="40" t="s">
        <v>302</v>
      </c>
    </row>
    <row r="44" spans="1:2" ht="72.599999999999994">
      <c r="A44" s="33" t="s">
        <v>77</v>
      </c>
      <c r="B44" s="40" t="s">
        <v>303</v>
      </c>
    </row>
    <row r="45" spans="1:2" ht="120" customHeight="1">
      <c r="A45" s="33" t="s">
        <v>78</v>
      </c>
      <c r="B45" s="40" t="s">
        <v>304</v>
      </c>
    </row>
    <row r="46" spans="1:2" ht="52.5" customHeight="1">
      <c r="A46" s="33" t="s">
        <v>79</v>
      </c>
      <c r="B46" s="40" t="s">
        <v>305</v>
      </c>
    </row>
    <row r="47" spans="1:2" ht="66.75" customHeight="1">
      <c r="A47" s="33" t="s">
        <v>80</v>
      </c>
      <c r="B47" s="40" t="s">
        <v>306</v>
      </c>
    </row>
    <row r="52" spans="1:2" ht="21">
      <c r="A52" s="36" t="s">
        <v>307</v>
      </c>
    </row>
    <row r="53" spans="1:2">
      <c r="A53" s="33" t="s">
        <v>3</v>
      </c>
      <c r="B53" s="40" t="s">
        <v>308</v>
      </c>
    </row>
    <row r="54" spans="1:2" ht="29.1">
      <c r="A54" s="33" t="s">
        <v>74</v>
      </c>
      <c r="B54" s="40" t="s">
        <v>309</v>
      </c>
    </row>
    <row r="55" spans="1:2">
      <c r="A55" s="33" t="s">
        <v>5</v>
      </c>
      <c r="B55" s="40" t="s">
        <v>310</v>
      </c>
    </row>
    <row r="56" spans="1:2" ht="73.5" customHeight="1">
      <c r="A56" s="33" t="s">
        <v>311</v>
      </c>
      <c r="B56" s="40" t="s">
        <v>312</v>
      </c>
    </row>
    <row r="57" spans="1:2" ht="15.75" customHeight="1">
      <c r="A57" s="33" t="s">
        <v>7</v>
      </c>
      <c r="B57" s="40" t="s">
        <v>313</v>
      </c>
    </row>
    <row r="58" spans="1:2" ht="54" customHeight="1">
      <c r="A58" s="33" t="s">
        <v>314</v>
      </c>
      <c r="B58" s="40" t="s">
        <v>315</v>
      </c>
    </row>
    <row r="59" spans="1:2" ht="51.75" customHeight="1">
      <c r="A59" s="33" t="s">
        <v>8</v>
      </c>
      <c r="B59" s="40" t="s">
        <v>316</v>
      </c>
    </row>
    <row r="60" spans="1:2" ht="45.75" customHeight="1">
      <c r="A60" s="33" t="s">
        <v>9</v>
      </c>
      <c r="B60" s="40" t="s">
        <v>317</v>
      </c>
    </row>
  </sheetData>
  <mergeCells count="1">
    <mergeCell ref="A1:B1"/>
  </mergeCells>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E61A31-6860-43F5-A661-93D01B923489}">
  <sheetPr>
    <tabColor theme="9" tint="0.39997558519241921"/>
  </sheetPr>
  <dimension ref="A1:M33"/>
  <sheetViews>
    <sheetView topLeftCell="A14" zoomScale="60" zoomScaleNormal="60" workbookViewId="0">
      <selection activeCell="C21" sqref="C21"/>
    </sheetView>
  </sheetViews>
  <sheetFormatPr defaultColWidth="10.85546875" defaultRowHeight="14.45"/>
  <cols>
    <col min="1" max="1" width="5.5703125" style="1" customWidth="1"/>
    <col min="2" max="2" width="34" style="1" customWidth="1"/>
    <col min="3" max="3" width="24.7109375" style="1" customWidth="1"/>
    <col min="4" max="4" width="23.42578125" style="1" customWidth="1"/>
    <col min="5" max="6" width="25.42578125" style="1" customWidth="1"/>
    <col min="7" max="7" width="28.85546875" style="1" customWidth="1"/>
    <col min="8" max="9" width="22.140625" style="1" customWidth="1"/>
    <col min="10" max="10" width="11.7109375" style="1" bestFit="1" customWidth="1"/>
    <col min="11" max="11" width="14" style="1" bestFit="1" customWidth="1"/>
    <col min="12" max="12" width="10.85546875" style="1" customWidth="1"/>
    <col min="13" max="16384" width="10.85546875" style="1"/>
  </cols>
  <sheetData>
    <row r="1" spans="1:12" s="62" customFormat="1" ht="22.5" customHeight="1">
      <c r="A1" s="149"/>
      <c r="B1" s="150"/>
      <c r="C1" s="151"/>
      <c r="D1" s="158" t="s">
        <v>37</v>
      </c>
      <c r="E1" s="159"/>
      <c r="F1" s="159"/>
      <c r="G1" s="159"/>
      <c r="H1" s="159"/>
      <c r="I1" s="159"/>
      <c r="J1" s="148" t="s">
        <v>1</v>
      </c>
      <c r="K1" s="148"/>
    </row>
    <row r="2" spans="1:12" s="62" customFormat="1" ht="22.5" customHeight="1">
      <c r="A2" s="152"/>
      <c r="B2" s="153"/>
      <c r="C2" s="154"/>
      <c r="D2" s="159"/>
      <c r="E2" s="159"/>
      <c r="F2" s="159"/>
      <c r="G2" s="159"/>
      <c r="H2" s="159"/>
      <c r="I2" s="159"/>
      <c r="J2" s="148"/>
      <c r="K2" s="148"/>
    </row>
    <row r="3" spans="1:12" s="62" customFormat="1" ht="22.5" customHeight="1">
      <c r="A3" s="152"/>
      <c r="B3" s="153"/>
      <c r="C3" s="154"/>
      <c r="D3" s="159"/>
      <c r="E3" s="159"/>
      <c r="F3" s="159"/>
      <c r="G3" s="159"/>
      <c r="H3" s="159"/>
      <c r="I3" s="159"/>
      <c r="J3" s="148"/>
      <c r="K3" s="148"/>
    </row>
    <row r="4" spans="1:12" s="62" customFormat="1" ht="22.5" customHeight="1">
      <c r="A4" s="155"/>
      <c r="B4" s="156"/>
      <c r="C4" s="157"/>
      <c r="D4" s="159"/>
      <c r="E4" s="159"/>
      <c r="F4" s="159"/>
      <c r="G4" s="159"/>
      <c r="H4" s="159"/>
      <c r="I4" s="159"/>
      <c r="J4" s="148"/>
      <c r="K4" s="148"/>
    </row>
    <row r="5" spans="1:12" s="4" customFormat="1" ht="20.100000000000001">
      <c r="J5" s="7"/>
      <c r="K5" s="8"/>
    </row>
    <row r="6" spans="1:12" ht="37.5" customHeight="1">
      <c r="A6" s="163" t="s">
        <v>38</v>
      </c>
      <c r="B6" s="163"/>
      <c r="C6" s="164" t="s">
        <v>39</v>
      </c>
      <c r="D6" s="164"/>
      <c r="E6" s="164"/>
      <c r="F6" s="164"/>
      <c r="G6" s="164"/>
      <c r="H6" s="164"/>
      <c r="I6" s="164"/>
      <c r="J6" s="164"/>
      <c r="K6" s="164"/>
    </row>
    <row r="7" spans="1:12" ht="55.5" customHeight="1">
      <c r="A7" s="163" t="s">
        <v>40</v>
      </c>
      <c r="B7" s="163"/>
      <c r="C7" s="50" t="s">
        <v>41</v>
      </c>
      <c r="D7" s="165" t="s">
        <v>16</v>
      </c>
      <c r="E7" s="166"/>
      <c r="F7" s="166"/>
      <c r="G7" s="166"/>
      <c r="H7" s="166"/>
      <c r="I7" s="166"/>
      <c r="J7" s="166"/>
      <c r="K7" s="167"/>
    </row>
    <row r="8" spans="1:12" ht="29.25" customHeight="1">
      <c r="A8" s="163" t="s">
        <v>42</v>
      </c>
      <c r="B8" s="163"/>
      <c r="C8" s="164" t="s">
        <v>43</v>
      </c>
      <c r="D8" s="164"/>
      <c r="E8" s="164"/>
      <c r="F8" s="164"/>
      <c r="G8" s="164"/>
      <c r="H8" s="164"/>
      <c r="I8" s="164"/>
      <c r="J8" s="164"/>
      <c r="K8" s="164"/>
    </row>
    <row r="9" spans="1:12" ht="29.25" customHeight="1">
      <c r="A9" s="163" t="s">
        <v>44</v>
      </c>
      <c r="B9" s="163"/>
      <c r="C9" s="168" t="s">
        <v>45</v>
      </c>
      <c r="D9" s="168"/>
      <c r="E9" s="168"/>
      <c r="F9" s="168"/>
      <c r="G9" s="168"/>
      <c r="H9" s="168"/>
      <c r="I9" s="168"/>
      <c r="J9" s="168"/>
      <c r="K9" s="168"/>
    </row>
    <row r="10" spans="1:12" ht="29.25" customHeight="1">
      <c r="A10" s="163" t="s">
        <v>46</v>
      </c>
      <c r="B10" s="163"/>
      <c r="C10" s="168" t="s">
        <v>47</v>
      </c>
      <c r="D10" s="168"/>
      <c r="E10" s="168"/>
      <c r="F10" s="168"/>
      <c r="G10" s="168"/>
      <c r="H10" s="168"/>
      <c r="I10" s="168"/>
      <c r="J10" s="168"/>
      <c r="K10" s="168"/>
    </row>
    <row r="11" spans="1:12" ht="29.25" customHeight="1">
      <c r="A11" s="163" t="s">
        <v>48</v>
      </c>
      <c r="B11" s="163"/>
      <c r="C11" s="169" t="s">
        <v>49</v>
      </c>
      <c r="D11" s="169"/>
      <c r="E11" s="169"/>
      <c r="F11" s="169"/>
      <c r="G11" s="169"/>
      <c r="H11" s="169"/>
      <c r="I11" s="169"/>
      <c r="J11" s="169"/>
      <c r="K11" s="169"/>
    </row>
    <row r="12" spans="1:12" ht="29.25" customHeight="1">
      <c r="A12" s="163" t="s">
        <v>50</v>
      </c>
      <c r="B12" s="170"/>
      <c r="C12" s="171" t="s">
        <v>51</v>
      </c>
      <c r="D12" s="172"/>
      <c r="E12" s="172"/>
      <c r="F12" s="172"/>
      <c r="G12" s="172"/>
      <c r="H12" s="172"/>
      <c r="I12" s="172"/>
      <c r="J12" s="172"/>
      <c r="K12" s="173"/>
    </row>
    <row r="13" spans="1:12" ht="29.25" customHeight="1">
      <c r="A13" s="163" t="s">
        <v>52</v>
      </c>
      <c r="B13" s="163"/>
      <c r="C13" s="174" t="s">
        <v>53</v>
      </c>
      <c r="D13" s="174"/>
      <c r="E13" s="174"/>
      <c r="F13" s="174"/>
      <c r="G13" s="174"/>
      <c r="H13" s="174"/>
      <c r="I13" s="174"/>
      <c r="J13" s="174"/>
      <c r="K13" s="174"/>
      <c r="L13" s="48"/>
    </row>
    <row r="14" spans="1:12" ht="29.25" customHeight="1">
      <c r="A14" s="163" t="s">
        <v>54</v>
      </c>
      <c r="B14" s="163"/>
      <c r="C14" s="168" t="s">
        <v>55</v>
      </c>
      <c r="D14" s="168"/>
      <c r="E14" s="168"/>
      <c r="F14" s="168"/>
      <c r="G14" s="168"/>
      <c r="H14" s="168"/>
      <c r="I14" s="168"/>
      <c r="J14" s="168"/>
      <c r="K14" s="168"/>
    </row>
    <row r="15" spans="1:12" ht="29.25" customHeight="1">
      <c r="A15" s="163" t="s">
        <v>56</v>
      </c>
      <c r="B15" s="163"/>
      <c r="C15" s="168" t="s">
        <v>57</v>
      </c>
      <c r="D15" s="168"/>
      <c r="E15" s="168"/>
      <c r="F15" s="168"/>
      <c r="G15" s="168"/>
      <c r="H15" s="168"/>
      <c r="I15" s="168"/>
      <c r="J15" s="168"/>
      <c r="K15" s="168"/>
    </row>
    <row r="16" spans="1:12" ht="29.25" customHeight="1">
      <c r="A16" s="163" t="s">
        <v>58</v>
      </c>
      <c r="B16" s="163"/>
      <c r="C16" s="168" t="s">
        <v>59</v>
      </c>
      <c r="D16" s="168"/>
      <c r="E16" s="168"/>
      <c r="F16" s="168"/>
      <c r="G16" s="168" t="s">
        <v>60</v>
      </c>
      <c r="H16" s="168"/>
      <c r="I16" s="168"/>
      <c r="J16" s="168"/>
      <c r="K16" s="168"/>
    </row>
    <row r="17" spans="1:13" ht="29.25" customHeight="1">
      <c r="A17" s="163" t="s">
        <v>61</v>
      </c>
      <c r="B17" s="163"/>
      <c r="C17" s="168" t="s">
        <v>62</v>
      </c>
      <c r="D17" s="168"/>
      <c r="E17" s="168"/>
      <c r="F17" s="168"/>
      <c r="G17" s="168"/>
      <c r="H17" s="168"/>
      <c r="I17" s="168"/>
      <c r="J17" s="168"/>
      <c r="K17" s="168"/>
    </row>
    <row r="18" spans="1:13" ht="29.25" customHeight="1">
      <c r="A18" s="5"/>
      <c r="B18" s="5"/>
    </row>
    <row r="19" spans="1:13" ht="29.25" customHeight="1">
      <c r="A19" s="5"/>
      <c r="B19" s="5"/>
      <c r="C19" s="119" t="s">
        <v>63</v>
      </c>
      <c r="D19" s="119"/>
      <c r="E19" s="119"/>
      <c r="F19" s="119"/>
      <c r="G19" s="119"/>
      <c r="H19" s="119"/>
      <c r="I19" s="73"/>
    </row>
    <row r="20" spans="1:13" ht="43.5" customHeight="1">
      <c r="A20" s="175"/>
      <c r="B20" s="176"/>
      <c r="C20" s="22" t="s">
        <v>64</v>
      </c>
      <c r="D20" s="22" t="s">
        <v>65</v>
      </c>
      <c r="E20" s="22" t="s">
        <v>66</v>
      </c>
      <c r="F20" s="22" t="s">
        <v>67</v>
      </c>
      <c r="G20" s="22" t="s">
        <v>68</v>
      </c>
      <c r="H20" s="22" t="s">
        <v>69</v>
      </c>
      <c r="I20" s="73"/>
    </row>
    <row r="21" spans="1:13" ht="29.25" customHeight="1">
      <c r="A21" s="177" t="s">
        <v>70</v>
      </c>
      <c r="B21" s="177"/>
      <c r="C21" s="19" t="s">
        <v>17</v>
      </c>
      <c r="D21" s="2">
        <v>1</v>
      </c>
      <c r="E21" s="2">
        <v>0</v>
      </c>
      <c r="F21" s="2">
        <v>0</v>
      </c>
      <c r="G21" s="2">
        <v>0</v>
      </c>
      <c r="H21" s="3">
        <v>1</v>
      </c>
      <c r="I21" s="73"/>
    </row>
    <row r="22" spans="1:13" ht="29.25" customHeight="1">
      <c r="A22" s="177" t="s">
        <v>71</v>
      </c>
      <c r="B22" s="177"/>
      <c r="C22" s="19" t="s">
        <v>17</v>
      </c>
      <c r="D22" s="75">
        <f>+SUM(E30:E33)</f>
        <v>1</v>
      </c>
      <c r="E22" s="2">
        <v>0</v>
      </c>
      <c r="F22" s="2">
        <v>0</v>
      </c>
      <c r="G22" s="2">
        <v>0</v>
      </c>
      <c r="H22" s="3">
        <v>0</v>
      </c>
      <c r="I22" s="73"/>
    </row>
    <row r="23" spans="1:13" ht="29.25" customHeight="1">
      <c r="A23" s="177" t="s">
        <v>72</v>
      </c>
      <c r="B23" s="177"/>
      <c r="C23" s="19" t="s">
        <v>17</v>
      </c>
      <c r="D23" s="21">
        <f t="shared" ref="D23" si="0">D22/D21</f>
        <v>1</v>
      </c>
      <c r="E23" s="20"/>
      <c r="F23" s="20"/>
      <c r="G23" s="20"/>
      <c r="H23" s="21">
        <f>+D23</f>
        <v>1</v>
      </c>
      <c r="I23" s="73"/>
    </row>
    <row r="24" spans="1:13" ht="29.25" customHeight="1">
      <c r="A24" s="177" t="s">
        <v>7</v>
      </c>
      <c r="B24" s="177"/>
      <c r="C24" s="19" t="s">
        <v>17</v>
      </c>
      <c r="D24" s="21">
        <f>D23</f>
        <v>1</v>
      </c>
      <c r="E24" s="21"/>
      <c r="F24" s="21"/>
      <c r="G24" s="21"/>
      <c r="H24" s="77">
        <f>MAXA(C24:G24)</f>
        <v>1</v>
      </c>
      <c r="I24" s="73"/>
    </row>
    <row r="25" spans="1:13" ht="29.25" customHeight="1"/>
    <row r="26" spans="1:13" ht="28.5" customHeight="1">
      <c r="A26" s="119" t="s">
        <v>73</v>
      </c>
      <c r="B26" s="119"/>
      <c r="C26" s="119"/>
      <c r="D26" s="119"/>
      <c r="E26" s="119"/>
      <c r="F26" s="119"/>
      <c r="G26" s="119"/>
      <c r="H26" s="119"/>
      <c r="I26" s="119"/>
      <c r="J26" s="119"/>
      <c r="K26" s="119"/>
    </row>
    <row r="27" spans="1:13" ht="53.25" customHeight="1">
      <c r="A27" s="6" t="s">
        <v>74</v>
      </c>
      <c r="B27" s="6" t="s">
        <v>75</v>
      </c>
      <c r="C27" s="6" t="s">
        <v>76</v>
      </c>
      <c r="D27" s="6" t="s">
        <v>77</v>
      </c>
      <c r="E27" s="6" t="s">
        <v>78</v>
      </c>
      <c r="F27" s="6" t="s">
        <v>79</v>
      </c>
      <c r="G27" s="178" t="s">
        <v>80</v>
      </c>
      <c r="H27" s="179"/>
      <c r="I27" s="179"/>
      <c r="J27" s="179"/>
      <c r="K27" s="180"/>
    </row>
    <row r="28" spans="1:13" ht="34.5" customHeight="1">
      <c r="A28" s="2">
        <v>1</v>
      </c>
      <c r="B28" s="46">
        <v>2024</v>
      </c>
      <c r="C28" s="46" t="s">
        <v>81</v>
      </c>
      <c r="D28" s="75">
        <v>0</v>
      </c>
      <c r="E28" s="75" t="s">
        <v>17</v>
      </c>
      <c r="F28" s="109" t="s">
        <v>17</v>
      </c>
      <c r="G28" s="181" t="s">
        <v>82</v>
      </c>
      <c r="H28" s="182"/>
      <c r="I28" s="182"/>
      <c r="J28" s="182"/>
      <c r="K28" s="183"/>
    </row>
    <row r="29" spans="1:13" ht="34.5" customHeight="1">
      <c r="A29" s="2">
        <v>2</v>
      </c>
      <c r="B29" s="46">
        <v>2024</v>
      </c>
      <c r="C29" s="46" t="s">
        <v>83</v>
      </c>
      <c r="D29" s="75">
        <v>0</v>
      </c>
      <c r="E29" s="75" t="s">
        <v>17</v>
      </c>
      <c r="F29" s="109" t="s">
        <v>17</v>
      </c>
      <c r="G29" s="184"/>
      <c r="H29" s="185"/>
      <c r="I29" s="185"/>
      <c r="J29" s="185"/>
      <c r="K29" s="186"/>
    </row>
    <row r="30" spans="1:13" ht="111" customHeight="1">
      <c r="A30" s="2">
        <v>3</v>
      </c>
      <c r="B30" s="46">
        <v>2025</v>
      </c>
      <c r="C30" s="46" t="s">
        <v>84</v>
      </c>
      <c r="D30" s="75">
        <v>0</v>
      </c>
      <c r="E30" s="75" t="s">
        <v>17</v>
      </c>
      <c r="F30" s="109" t="s">
        <v>17</v>
      </c>
      <c r="G30" s="160" t="s">
        <v>85</v>
      </c>
      <c r="H30" s="161"/>
      <c r="I30" s="161"/>
      <c r="J30" s="161"/>
      <c r="K30" s="162"/>
    </row>
    <row r="31" spans="1:13" ht="159.75" customHeight="1">
      <c r="A31" s="2">
        <v>4</v>
      </c>
      <c r="B31" s="46">
        <v>2025</v>
      </c>
      <c r="C31" s="46" t="s">
        <v>86</v>
      </c>
      <c r="D31" s="75">
        <v>0</v>
      </c>
      <c r="E31" s="75">
        <v>1</v>
      </c>
      <c r="F31" s="109">
        <v>1</v>
      </c>
      <c r="G31" s="160" t="s">
        <v>87</v>
      </c>
      <c r="H31" s="161"/>
      <c r="I31" s="161"/>
      <c r="J31" s="161"/>
      <c r="K31" s="162"/>
      <c r="M31" s="30"/>
    </row>
    <row r="32" spans="1:13" ht="47.1" customHeight="1">
      <c r="A32" s="2">
        <v>5</v>
      </c>
      <c r="B32" s="46">
        <v>2025</v>
      </c>
      <c r="C32" s="46" t="s">
        <v>81</v>
      </c>
      <c r="D32" s="75">
        <v>0</v>
      </c>
      <c r="E32" s="75">
        <v>0</v>
      </c>
      <c r="F32" s="75">
        <f>IFERROR(IF(E32/D32&gt;100%,100%,E32/D32),0)</f>
        <v>0</v>
      </c>
      <c r="G32" s="160" t="s">
        <v>88</v>
      </c>
      <c r="H32" s="161"/>
      <c r="I32" s="161"/>
      <c r="J32" s="161"/>
      <c r="K32" s="162"/>
    </row>
    <row r="33" spans="1:11" ht="47.1" customHeight="1">
      <c r="A33" s="2">
        <v>6</v>
      </c>
      <c r="B33" s="46">
        <v>2025</v>
      </c>
      <c r="C33" s="46" t="s">
        <v>83</v>
      </c>
      <c r="D33" s="75">
        <v>1</v>
      </c>
      <c r="E33" s="75"/>
      <c r="F33" s="75">
        <f>IFERROR(IF(E33/D33&gt;100%,100%,E33/D33),0)</f>
        <v>0</v>
      </c>
      <c r="G33" s="160"/>
      <c r="H33" s="161"/>
      <c r="I33" s="161"/>
      <c r="J33" s="161"/>
      <c r="K33" s="162"/>
    </row>
  </sheetData>
  <mergeCells count="40">
    <mergeCell ref="A17:B17"/>
    <mergeCell ref="C17:K17"/>
    <mergeCell ref="G31:K31"/>
    <mergeCell ref="C19:H19"/>
    <mergeCell ref="A20:B20"/>
    <mergeCell ref="A21:B21"/>
    <mergeCell ref="A22:B22"/>
    <mergeCell ref="A23:B23"/>
    <mergeCell ref="A24:B24"/>
    <mergeCell ref="A26:K26"/>
    <mergeCell ref="G27:K27"/>
    <mergeCell ref="G30:K30"/>
    <mergeCell ref="G28:K29"/>
    <mergeCell ref="A14:B14"/>
    <mergeCell ref="C14:K14"/>
    <mergeCell ref="A15:B15"/>
    <mergeCell ref="C15:K15"/>
    <mergeCell ref="A16:B16"/>
    <mergeCell ref="C16:K16"/>
    <mergeCell ref="C11:K11"/>
    <mergeCell ref="A12:B12"/>
    <mergeCell ref="C12:K12"/>
    <mergeCell ref="A13:B13"/>
    <mergeCell ref="C13:K13"/>
    <mergeCell ref="J1:K4"/>
    <mergeCell ref="A1:C4"/>
    <mergeCell ref="D1:I4"/>
    <mergeCell ref="G32:K32"/>
    <mergeCell ref="G33:K33"/>
    <mergeCell ref="A8:B8"/>
    <mergeCell ref="C8:K8"/>
    <mergeCell ref="A6:B6"/>
    <mergeCell ref="C6:K6"/>
    <mergeCell ref="A7:B7"/>
    <mergeCell ref="D7:K7"/>
    <mergeCell ref="A9:B9"/>
    <mergeCell ref="C9:K9"/>
    <mergeCell ref="A10:B10"/>
    <mergeCell ref="C10:K10"/>
    <mergeCell ref="A11:B11"/>
  </mergeCells>
  <pageMargins left="0.7" right="0.7" top="0.75" bottom="0.75" header="0.3" footer="0.3"/>
  <pageSetup paperSize="9" scale="43" orientation="portrait" r:id="rId1"/>
  <drawing r:id="rId2"/>
  <legacyDrawing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BE2EF9-3058-47F9-B54C-DB87B85ED7BD}">
  <dimension ref="A1:M31"/>
  <sheetViews>
    <sheetView topLeftCell="A17" zoomScale="85" zoomScaleNormal="85" workbookViewId="0">
      <selection activeCell="C6" sqref="C6:K6"/>
    </sheetView>
  </sheetViews>
  <sheetFormatPr defaultColWidth="10.85546875" defaultRowHeight="14.45"/>
  <cols>
    <col min="1" max="1" width="5.5703125" style="1" customWidth="1"/>
    <col min="2" max="2" width="34" style="1" customWidth="1"/>
    <col min="3" max="3" width="24.7109375" style="1" customWidth="1"/>
    <col min="4" max="4" width="23.42578125" style="1" customWidth="1"/>
    <col min="5" max="6" width="25.42578125" style="1" customWidth="1"/>
    <col min="7" max="7" width="28.85546875" style="1" customWidth="1"/>
    <col min="8" max="8" width="22.140625" style="1" customWidth="1"/>
    <col min="9" max="9" width="23.5703125" style="1" customWidth="1"/>
    <col min="10" max="10" width="20.140625" style="1" customWidth="1"/>
    <col min="11" max="11" width="22.7109375" style="1" customWidth="1"/>
    <col min="12" max="12" width="10.85546875" style="1" customWidth="1"/>
    <col min="13" max="16384" width="10.85546875" style="1"/>
  </cols>
  <sheetData>
    <row r="1" spans="1:11" ht="23.25" customHeight="1">
      <c r="A1" s="9"/>
      <c r="B1" s="10"/>
      <c r="C1" s="16"/>
      <c r="D1" s="233" t="s">
        <v>318</v>
      </c>
      <c r="E1" s="233"/>
      <c r="F1" s="233"/>
      <c r="G1" s="233"/>
      <c r="H1" s="233"/>
      <c r="I1" s="233"/>
      <c r="J1" s="23" t="s">
        <v>319</v>
      </c>
      <c r="K1" s="24" t="s">
        <v>320</v>
      </c>
    </row>
    <row r="2" spans="1:11" ht="23.25" customHeight="1">
      <c r="A2" s="11"/>
      <c r="C2" s="14"/>
      <c r="D2" s="128"/>
      <c r="E2" s="128"/>
      <c r="F2" s="128"/>
      <c r="G2" s="128"/>
      <c r="H2" s="128"/>
      <c r="I2" s="128"/>
      <c r="J2" s="25" t="s">
        <v>321</v>
      </c>
      <c r="K2" s="26"/>
    </row>
    <row r="3" spans="1:11" ht="23.25" customHeight="1">
      <c r="A3" s="11"/>
      <c r="C3" s="14"/>
      <c r="D3" s="128"/>
      <c r="E3" s="128"/>
      <c r="F3" s="128"/>
      <c r="G3" s="128"/>
      <c r="H3" s="128"/>
      <c r="I3" s="128"/>
      <c r="J3" s="25" t="s">
        <v>322</v>
      </c>
      <c r="K3" s="27"/>
    </row>
    <row r="4" spans="1:11" s="4" customFormat="1" ht="23.25" customHeight="1" thickBot="1">
      <c r="A4" s="12"/>
      <c r="B4" s="13"/>
      <c r="C4" s="15"/>
      <c r="D4" s="234"/>
      <c r="E4" s="234"/>
      <c r="F4" s="234"/>
      <c r="G4" s="234"/>
      <c r="H4" s="234"/>
      <c r="I4" s="234"/>
      <c r="J4" s="28" t="s">
        <v>323</v>
      </c>
      <c r="K4" s="29"/>
    </row>
    <row r="5" spans="1:11" s="4" customFormat="1" ht="20.100000000000001">
      <c r="J5" s="7"/>
      <c r="K5" s="8"/>
    </row>
    <row r="6" spans="1:11" ht="29.25" customHeight="1">
      <c r="A6" s="163" t="s">
        <v>38</v>
      </c>
      <c r="B6" s="163"/>
      <c r="C6" s="168"/>
      <c r="D6" s="168"/>
      <c r="E6" s="168"/>
      <c r="F6" s="168"/>
      <c r="G6" s="168"/>
      <c r="H6" s="168"/>
      <c r="I6" s="168"/>
      <c r="J6" s="168"/>
      <c r="K6" s="168"/>
    </row>
    <row r="7" spans="1:11" ht="29.25" customHeight="1">
      <c r="A7" s="163" t="s">
        <v>40</v>
      </c>
      <c r="B7" s="163"/>
      <c r="C7" s="32" t="s">
        <v>74</v>
      </c>
      <c r="D7" s="235"/>
      <c r="E7" s="236"/>
      <c r="F7" s="236"/>
      <c r="G7" s="236"/>
      <c r="H7" s="236"/>
      <c r="I7" s="236"/>
      <c r="J7" s="236"/>
      <c r="K7" s="237"/>
    </row>
    <row r="8" spans="1:11" ht="29.25" customHeight="1">
      <c r="A8" s="163" t="s">
        <v>42</v>
      </c>
      <c r="B8" s="163"/>
      <c r="C8" s="168"/>
      <c r="D8" s="168"/>
      <c r="E8" s="168"/>
      <c r="F8" s="168"/>
      <c r="G8" s="168"/>
      <c r="H8" s="168"/>
      <c r="I8" s="168"/>
      <c r="J8" s="168"/>
      <c r="K8" s="168"/>
    </row>
    <row r="9" spans="1:11" ht="29.25" customHeight="1">
      <c r="A9" s="163" t="s">
        <v>44</v>
      </c>
      <c r="B9" s="163"/>
      <c r="C9" s="168"/>
      <c r="D9" s="168"/>
      <c r="E9" s="168"/>
      <c r="F9" s="168"/>
      <c r="G9" s="168"/>
      <c r="H9" s="168"/>
      <c r="I9" s="168"/>
      <c r="J9" s="168"/>
      <c r="K9" s="168"/>
    </row>
    <row r="10" spans="1:11" ht="29.25" customHeight="1">
      <c r="A10" s="163" t="s">
        <v>46</v>
      </c>
      <c r="B10" s="163"/>
      <c r="C10" s="168"/>
      <c r="D10" s="168"/>
      <c r="E10" s="168"/>
      <c r="F10" s="168"/>
      <c r="G10" s="168"/>
      <c r="H10" s="168"/>
      <c r="I10" s="168"/>
      <c r="J10" s="168"/>
      <c r="K10" s="168"/>
    </row>
    <row r="11" spans="1:11" ht="29.25" customHeight="1">
      <c r="A11" s="163" t="s">
        <v>48</v>
      </c>
      <c r="B11" s="163"/>
      <c r="C11" s="169"/>
      <c r="D11" s="169"/>
      <c r="E11" s="169"/>
      <c r="F11" s="169"/>
      <c r="G11" s="169"/>
      <c r="H11" s="169"/>
      <c r="I11" s="169"/>
      <c r="J11" s="169"/>
      <c r="K11" s="169"/>
    </row>
    <row r="12" spans="1:11" ht="29.25" customHeight="1">
      <c r="A12" s="163" t="s">
        <v>50</v>
      </c>
      <c r="B12" s="170"/>
      <c r="C12" s="171" t="s">
        <v>51</v>
      </c>
      <c r="D12" s="172"/>
      <c r="E12" s="172"/>
      <c r="F12" s="172"/>
      <c r="G12" s="172"/>
      <c r="H12" s="172"/>
      <c r="I12" s="172"/>
      <c r="J12" s="172"/>
      <c r="K12" s="173"/>
    </row>
    <row r="13" spans="1:11" ht="29.25" customHeight="1">
      <c r="A13" s="163" t="s">
        <v>52</v>
      </c>
      <c r="B13" s="163"/>
      <c r="C13" s="211"/>
      <c r="D13" s="211"/>
      <c r="E13" s="211"/>
      <c r="F13" s="211"/>
      <c r="G13" s="211"/>
      <c r="H13" s="211"/>
      <c r="I13" s="211"/>
      <c r="J13" s="211"/>
      <c r="K13" s="211"/>
    </row>
    <row r="14" spans="1:11" ht="29.25" customHeight="1">
      <c r="A14" s="163" t="s">
        <v>54</v>
      </c>
      <c r="B14" s="163"/>
      <c r="C14" s="168"/>
      <c r="D14" s="168"/>
      <c r="E14" s="168"/>
      <c r="F14" s="168"/>
      <c r="G14" s="168"/>
      <c r="H14" s="168"/>
      <c r="I14" s="168"/>
      <c r="J14" s="168"/>
      <c r="K14" s="168"/>
    </row>
    <row r="15" spans="1:11" ht="29.25" customHeight="1">
      <c r="A15" s="163" t="s">
        <v>56</v>
      </c>
      <c r="B15" s="163"/>
      <c r="C15" s="168"/>
      <c r="D15" s="168"/>
      <c r="E15" s="168"/>
      <c r="F15" s="168"/>
      <c r="G15" s="168"/>
      <c r="H15" s="168"/>
      <c r="I15" s="168"/>
      <c r="J15" s="168"/>
      <c r="K15" s="168"/>
    </row>
    <row r="16" spans="1:11" ht="29.25" customHeight="1">
      <c r="A16" s="163" t="s">
        <v>58</v>
      </c>
      <c r="B16" s="163"/>
      <c r="C16" s="168"/>
      <c r="D16" s="168"/>
      <c r="E16" s="168"/>
      <c r="F16" s="168"/>
      <c r="G16" s="168" t="s">
        <v>60</v>
      </c>
      <c r="H16" s="168"/>
      <c r="I16" s="168"/>
      <c r="J16" s="168"/>
      <c r="K16" s="168"/>
    </row>
    <row r="17" spans="1:13" ht="29.25" customHeight="1">
      <c r="A17" s="163" t="s">
        <v>61</v>
      </c>
      <c r="B17" s="163"/>
      <c r="C17" s="168"/>
      <c r="D17" s="168"/>
      <c r="E17" s="168"/>
      <c r="F17" s="168"/>
      <c r="G17" s="168"/>
      <c r="H17" s="168"/>
      <c r="I17" s="168"/>
      <c r="J17" s="168"/>
      <c r="K17" s="168"/>
    </row>
    <row r="18" spans="1:13" ht="29.25" customHeight="1">
      <c r="A18" s="5"/>
      <c r="B18" s="5"/>
    </row>
    <row r="19" spans="1:13" ht="29.25" customHeight="1">
      <c r="A19" s="5"/>
      <c r="B19" s="5"/>
      <c r="C19" s="119" t="s">
        <v>63</v>
      </c>
      <c r="D19" s="119"/>
      <c r="E19" s="119"/>
      <c r="F19" s="119"/>
      <c r="G19" s="119"/>
      <c r="H19" s="119"/>
    </row>
    <row r="20" spans="1:13" ht="43.5" customHeight="1">
      <c r="A20" s="175"/>
      <c r="B20" s="176"/>
      <c r="C20" s="22" t="s">
        <v>64</v>
      </c>
      <c r="D20" s="22" t="s">
        <v>65</v>
      </c>
      <c r="E20" s="22" t="s">
        <v>66</v>
      </c>
      <c r="F20" s="22" t="s">
        <v>67</v>
      </c>
      <c r="G20" s="22" t="s">
        <v>68</v>
      </c>
      <c r="H20" s="22" t="s">
        <v>69</v>
      </c>
    </row>
    <row r="21" spans="1:13" ht="29.25" customHeight="1">
      <c r="A21" s="177" t="s">
        <v>70</v>
      </c>
      <c r="B21" s="177"/>
      <c r="C21" s="19"/>
      <c r="D21" s="2"/>
      <c r="E21" s="2"/>
      <c r="F21" s="2"/>
      <c r="G21" s="2"/>
      <c r="H21" s="3"/>
    </row>
    <row r="22" spans="1:13" ht="29.25" customHeight="1">
      <c r="A22" s="177" t="s">
        <v>71</v>
      </c>
      <c r="B22" s="177"/>
      <c r="C22" s="19"/>
      <c r="D22" s="2"/>
      <c r="E22" s="2"/>
      <c r="F22" s="2"/>
      <c r="G22" s="2"/>
      <c r="H22" s="3"/>
    </row>
    <row r="23" spans="1:13" ht="29.25" customHeight="1">
      <c r="A23" s="177" t="s">
        <v>72</v>
      </c>
      <c r="B23" s="177"/>
      <c r="C23" s="20" t="e">
        <f>C22/C21</f>
        <v>#DIV/0!</v>
      </c>
      <c r="D23" s="20" t="e">
        <f t="shared" ref="D23:G23" si="0">D22/D21</f>
        <v>#DIV/0!</v>
      </c>
      <c r="E23" s="20" t="e">
        <f t="shared" si="0"/>
        <v>#DIV/0!</v>
      </c>
      <c r="F23" s="20" t="e">
        <f t="shared" si="0"/>
        <v>#DIV/0!</v>
      </c>
      <c r="G23" s="20" t="e">
        <f t="shared" si="0"/>
        <v>#DIV/0!</v>
      </c>
      <c r="H23" s="21" t="s">
        <v>17</v>
      </c>
    </row>
    <row r="24" spans="1:13" ht="29.25" customHeight="1">
      <c r="A24" s="177" t="s">
        <v>7</v>
      </c>
      <c r="B24" s="177"/>
      <c r="C24" s="21"/>
      <c r="D24" s="21"/>
      <c r="E24" s="21"/>
      <c r="F24" s="21"/>
      <c r="G24" s="21"/>
      <c r="H24" s="21"/>
    </row>
    <row r="25" spans="1:13" ht="29.25" customHeight="1"/>
    <row r="26" spans="1:13" ht="28.5" customHeight="1">
      <c r="A26" s="119" t="s">
        <v>73</v>
      </c>
      <c r="B26" s="119"/>
      <c r="C26" s="119"/>
      <c r="D26" s="119"/>
      <c r="E26" s="119"/>
      <c r="F26" s="119"/>
      <c r="G26" s="119"/>
      <c r="H26" s="119"/>
      <c r="I26" s="119"/>
      <c r="J26" s="119"/>
      <c r="K26" s="119"/>
    </row>
    <row r="27" spans="1:13" ht="53.25" customHeight="1">
      <c r="A27" s="6" t="s">
        <v>74</v>
      </c>
      <c r="B27" s="6" t="s">
        <v>75</v>
      </c>
      <c r="C27" s="6" t="s">
        <v>76</v>
      </c>
      <c r="D27" s="6" t="s">
        <v>77</v>
      </c>
      <c r="E27" s="6" t="s">
        <v>78</v>
      </c>
      <c r="F27" s="6" t="s">
        <v>79</v>
      </c>
      <c r="G27" s="178" t="s">
        <v>80</v>
      </c>
      <c r="H27" s="179"/>
      <c r="I27" s="179"/>
      <c r="J27" s="179"/>
      <c r="K27" s="180"/>
    </row>
    <row r="28" spans="1:13" ht="88.5" customHeight="1">
      <c r="A28" s="2">
        <v>1</v>
      </c>
      <c r="B28" s="2"/>
      <c r="C28" s="2"/>
      <c r="D28" s="38">
        <v>0.4</v>
      </c>
      <c r="E28" s="38">
        <v>0.3</v>
      </c>
      <c r="F28" s="31">
        <f>IF(E28/D28&gt;100%,100%,E28/D28)</f>
        <v>0.74999999999999989</v>
      </c>
      <c r="G28" s="192"/>
      <c r="H28" s="193"/>
      <c r="I28" s="193"/>
      <c r="J28" s="193"/>
      <c r="K28" s="194"/>
    </row>
    <row r="29" spans="1:13" ht="88.5" customHeight="1">
      <c r="A29" s="2">
        <v>2</v>
      </c>
      <c r="B29" s="2"/>
      <c r="C29" s="2"/>
      <c r="D29" s="2">
        <v>1</v>
      </c>
      <c r="E29" s="2">
        <v>1</v>
      </c>
      <c r="F29" s="31">
        <f t="shared" ref="F29:F31" si="1">IF(E29/D29&gt;100%,100%,E29/D29)</f>
        <v>1</v>
      </c>
      <c r="G29" s="192"/>
      <c r="H29" s="193"/>
      <c r="I29" s="193"/>
      <c r="J29" s="193"/>
      <c r="K29" s="194"/>
    </row>
    <row r="30" spans="1:13" ht="88.5" customHeight="1">
      <c r="A30" s="2">
        <v>3</v>
      </c>
      <c r="B30" s="2"/>
      <c r="C30" s="2"/>
      <c r="D30" s="2">
        <v>1</v>
      </c>
      <c r="E30" s="2">
        <v>1</v>
      </c>
      <c r="F30" s="31">
        <f t="shared" si="1"/>
        <v>1</v>
      </c>
      <c r="G30" s="192"/>
      <c r="H30" s="193"/>
      <c r="I30" s="193"/>
      <c r="J30" s="193"/>
      <c r="K30" s="194"/>
    </row>
    <row r="31" spans="1:13" ht="88.5" customHeight="1">
      <c r="A31" s="2">
        <v>4</v>
      </c>
      <c r="B31" s="2"/>
      <c r="C31" s="2"/>
      <c r="D31" s="2">
        <v>5</v>
      </c>
      <c r="E31" s="2">
        <v>3</v>
      </c>
      <c r="F31" s="31">
        <f t="shared" si="1"/>
        <v>0.6</v>
      </c>
      <c r="G31" s="192"/>
      <c r="H31" s="193"/>
      <c r="I31" s="193"/>
      <c r="J31" s="193"/>
      <c r="K31" s="194"/>
      <c r="M31" s="30"/>
    </row>
  </sheetData>
  <mergeCells count="37">
    <mergeCell ref="D1:I4"/>
    <mergeCell ref="D7:K7"/>
    <mergeCell ref="C11:K11"/>
    <mergeCell ref="A17:B17"/>
    <mergeCell ref="A10:B10"/>
    <mergeCell ref="A11:B11"/>
    <mergeCell ref="A12:B12"/>
    <mergeCell ref="A16:B16"/>
    <mergeCell ref="A9:B9"/>
    <mergeCell ref="A14:B14"/>
    <mergeCell ref="A15:B15"/>
    <mergeCell ref="A6:B6"/>
    <mergeCell ref="A7:B7"/>
    <mergeCell ref="A8:B8"/>
    <mergeCell ref="C17:K17"/>
    <mergeCell ref="A13:B13"/>
    <mergeCell ref="C13:K13"/>
    <mergeCell ref="A24:B24"/>
    <mergeCell ref="A23:B23"/>
    <mergeCell ref="A20:B20"/>
    <mergeCell ref="A21:B21"/>
    <mergeCell ref="A22:B22"/>
    <mergeCell ref="C14:K14"/>
    <mergeCell ref="C15:K15"/>
    <mergeCell ref="C16:K16"/>
    <mergeCell ref="C19:H19"/>
    <mergeCell ref="C6:K6"/>
    <mergeCell ref="C8:K8"/>
    <mergeCell ref="C9:K9"/>
    <mergeCell ref="C10:K10"/>
    <mergeCell ref="C12:K12"/>
    <mergeCell ref="A26:K26"/>
    <mergeCell ref="G31:K31"/>
    <mergeCell ref="G27:K27"/>
    <mergeCell ref="G28:K28"/>
    <mergeCell ref="G29:K29"/>
    <mergeCell ref="G30:K30"/>
  </mergeCells>
  <pageMargins left="0.7" right="0.7" top="0.75" bottom="0.75" header="0.3" footer="0.3"/>
  <pageSetup paperSize="9" scale="43" orientation="portrait" r:id="rId1"/>
  <drawing r:id="rId2"/>
  <legacyDrawing r:id="rId3"/>
  <extLst>
    <ext xmlns:x14="http://schemas.microsoft.com/office/spreadsheetml/2009/9/main" uri="{CCE6A557-97BC-4b89-ADB6-D9C93CAAB3DF}">
      <x14:dataValidations xmlns:xm="http://schemas.microsoft.com/office/excel/2006/main" count="5">
        <x14:dataValidation type="list" allowBlank="1" showInputMessage="1" showErrorMessage="1" xr:uid="{81888968-BA76-4FBF-B2D2-0B94472EEC6F}">
          <x14:formula1>
            <xm:f>Listas!$F$2:$F$25</xm:f>
          </x14:formula1>
          <xm:sqref>C15:K15</xm:sqref>
        </x14:dataValidation>
        <x14:dataValidation type="list" allowBlank="1" showInputMessage="1" showErrorMessage="1" xr:uid="{C839D9C4-07BD-4BDF-A6D7-6F927B46E5A5}">
          <x14:formula1>
            <xm:f>Listas!$D$2:$D$5</xm:f>
          </x14:formula1>
          <xm:sqref>C17:K17</xm:sqref>
        </x14:dataValidation>
        <x14:dataValidation type="list" allowBlank="1" showInputMessage="1" showErrorMessage="1" xr:uid="{D8144231-05ED-4220-995E-BB7A7D50BFB4}">
          <x14:formula1>
            <xm:f>Listas!$E$2:$E$4</xm:f>
          </x14:formula1>
          <xm:sqref>C11:K11</xm:sqref>
        </x14:dataValidation>
        <x14:dataValidation type="list" allowBlank="1" showInputMessage="1" showErrorMessage="1" xr:uid="{1DAF8F6E-7CBA-44E3-A423-535AD8068CF8}">
          <x14:formula1>
            <xm:f>Listas!$L$22:$L$25</xm:f>
          </x14:formula1>
          <xm:sqref>C28:C31</xm:sqref>
        </x14:dataValidation>
        <x14:dataValidation type="list" allowBlank="1" showInputMessage="1" showErrorMessage="1" xr:uid="{637C94B6-BDED-4F2F-AF84-A97BCDF42AD7}">
          <x14:formula1>
            <xm:f>Listas!$M$2:$M$6</xm:f>
          </x14:formula1>
          <xm:sqref>B28:B31</xm:sqref>
        </x14:dataValidation>
      </x14:dataValidations>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413C9A-334E-48BA-BA09-AA5971EBB2F0}">
  <dimension ref="A1:Q34"/>
  <sheetViews>
    <sheetView topLeftCell="N1" workbookViewId="0">
      <selection activeCell="O30" sqref="O30"/>
    </sheetView>
  </sheetViews>
  <sheetFormatPr defaultColWidth="11.42578125" defaultRowHeight="14.45"/>
  <cols>
    <col min="1" max="1" width="54" customWidth="1"/>
    <col min="3" max="3" width="48.7109375" customWidth="1"/>
    <col min="4" max="4" width="19" customWidth="1"/>
    <col min="5" max="5" width="15.85546875" customWidth="1"/>
    <col min="6" max="6" width="86.28515625" bestFit="1" customWidth="1"/>
    <col min="7" max="7" width="21.7109375" customWidth="1"/>
    <col min="8" max="8" width="29.140625" customWidth="1"/>
    <col min="9" max="9" width="33.85546875" customWidth="1"/>
    <col min="10" max="10" width="7.140625" customWidth="1"/>
    <col min="11" max="11" width="18.42578125" customWidth="1"/>
    <col min="12" max="13" width="37.7109375" customWidth="1"/>
    <col min="15" max="15" width="67.85546875" bestFit="1" customWidth="1"/>
    <col min="17" max="17" width="79.5703125" customWidth="1"/>
  </cols>
  <sheetData>
    <row r="1" spans="1:17" ht="29.1">
      <c r="A1" s="17" t="s">
        <v>324</v>
      </c>
      <c r="C1" s="17" t="s">
        <v>325</v>
      </c>
      <c r="D1" s="18" t="s">
        <v>61</v>
      </c>
      <c r="E1" s="18" t="s">
        <v>48</v>
      </c>
      <c r="F1" s="18" t="s">
        <v>326</v>
      </c>
      <c r="G1" s="18" t="s">
        <v>327</v>
      </c>
      <c r="H1" s="18" t="s">
        <v>76</v>
      </c>
      <c r="K1" s="18" t="s">
        <v>327</v>
      </c>
      <c r="L1" s="18" t="s">
        <v>76</v>
      </c>
      <c r="M1" s="18" t="s">
        <v>75</v>
      </c>
      <c r="O1" s="18" t="s">
        <v>328</v>
      </c>
      <c r="Q1" s="18" t="s">
        <v>329</v>
      </c>
    </row>
    <row r="2" spans="1:17">
      <c r="A2" t="s">
        <v>330</v>
      </c>
      <c r="C2" t="s">
        <v>331</v>
      </c>
      <c r="D2" t="s">
        <v>62</v>
      </c>
      <c r="E2" t="s">
        <v>49</v>
      </c>
      <c r="F2" t="s">
        <v>332</v>
      </c>
      <c r="G2" t="s">
        <v>333</v>
      </c>
      <c r="H2" t="s">
        <v>334</v>
      </c>
      <c r="I2" t="s">
        <v>334</v>
      </c>
      <c r="J2">
        <v>1</v>
      </c>
      <c r="K2" t="s">
        <v>333</v>
      </c>
      <c r="L2" t="s">
        <v>334</v>
      </c>
      <c r="M2">
        <v>2024</v>
      </c>
      <c r="O2" t="s">
        <v>335</v>
      </c>
      <c r="Q2" t="s">
        <v>336</v>
      </c>
    </row>
    <row r="3" spans="1:17">
      <c r="A3" t="s">
        <v>337</v>
      </c>
      <c r="C3" t="s">
        <v>338</v>
      </c>
      <c r="D3" t="s">
        <v>339</v>
      </c>
      <c r="E3" t="s">
        <v>104</v>
      </c>
      <c r="F3" t="s">
        <v>340</v>
      </c>
      <c r="G3" t="s">
        <v>341</v>
      </c>
      <c r="H3" t="s">
        <v>342</v>
      </c>
      <c r="I3" t="s">
        <v>343</v>
      </c>
      <c r="L3" t="s">
        <v>342</v>
      </c>
      <c r="M3">
        <v>2025</v>
      </c>
      <c r="O3" t="s">
        <v>344</v>
      </c>
      <c r="Q3" t="s">
        <v>345</v>
      </c>
    </row>
    <row r="4" spans="1:17">
      <c r="A4" t="s">
        <v>346</v>
      </c>
      <c r="C4" t="s">
        <v>347</v>
      </c>
      <c r="D4" t="s">
        <v>348</v>
      </c>
      <c r="E4" t="s">
        <v>349</v>
      </c>
      <c r="F4" t="s">
        <v>350</v>
      </c>
      <c r="G4" t="s">
        <v>51</v>
      </c>
      <c r="H4" t="s">
        <v>351</v>
      </c>
      <c r="I4" t="s">
        <v>352</v>
      </c>
      <c r="L4" t="s">
        <v>351</v>
      </c>
      <c r="M4">
        <v>2026</v>
      </c>
      <c r="O4" t="s">
        <v>353</v>
      </c>
      <c r="Q4" t="s">
        <v>354</v>
      </c>
    </row>
    <row r="5" spans="1:17">
      <c r="A5" t="s">
        <v>355</v>
      </c>
      <c r="C5" t="s">
        <v>356</v>
      </c>
      <c r="D5" t="s">
        <v>196</v>
      </c>
      <c r="F5" t="s">
        <v>357</v>
      </c>
      <c r="G5" t="s">
        <v>358</v>
      </c>
      <c r="H5" t="s">
        <v>359</v>
      </c>
      <c r="I5" t="s">
        <v>360</v>
      </c>
      <c r="L5" t="s">
        <v>359</v>
      </c>
      <c r="M5">
        <v>2027</v>
      </c>
      <c r="Q5" t="s">
        <v>361</v>
      </c>
    </row>
    <row r="6" spans="1:17">
      <c r="A6" t="s">
        <v>362</v>
      </c>
      <c r="C6" t="s">
        <v>363</v>
      </c>
      <c r="F6" t="s">
        <v>364</v>
      </c>
      <c r="G6" t="s">
        <v>365</v>
      </c>
      <c r="H6" t="s">
        <v>366</v>
      </c>
      <c r="I6" t="s">
        <v>367</v>
      </c>
      <c r="L6" t="s">
        <v>366</v>
      </c>
      <c r="M6">
        <v>2028</v>
      </c>
      <c r="Q6" t="s">
        <v>368</v>
      </c>
    </row>
    <row r="7" spans="1:17">
      <c r="A7" t="s">
        <v>369</v>
      </c>
      <c r="C7" t="s">
        <v>370</v>
      </c>
      <c r="F7" t="s">
        <v>371</v>
      </c>
      <c r="G7" t="s">
        <v>372</v>
      </c>
      <c r="H7" t="s">
        <v>373</v>
      </c>
      <c r="I7" t="s">
        <v>374</v>
      </c>
      <c r="L7" t="s">
        <v>373</v>
      </c>
      <c r="Q7" t="s">
        <v>375</v>
      </c>
    </row>
    <row r="8" spans="1:17">
      <c r="A8" t="s">
        <v>376</v>
      </c>
      <c r="C8" t="s">
        <v>377</v>
      </c>
      <c r="F8" t="s">
        <v>378</v>
      </c>
      <c r="H8" t="s">
        <v>379</v>
      </c>
      <c r="I8" t="s">
        <v>342</v>
      </c>
      <c r="L8" t="s">
        <v>379</v>
      </c>
      <c r="Q8" t="s">
        <v>380</v>
      </c>
    </row>
    <row r="9" spans="1:17">
      <c r="C9" t="s">
        <v>381</v>
      </c>
      <c r="F9" t="s">
        <v>382</v>
      </c>
      <c r="H9" t="s">
        <v>383</v>
      </c>
      <c r="I9" t="s">
        <v>351</v>
      </c>
      <c r="L9" t="s">
        <v>383</v>
      </c>
      <c r="Q9" t="s">
        <v>384</v>
      </c>
    </row>
    <row r="10" spans="1:17">
      <c r="C10" t="s">
        <v>385</v>
      </c>
      <c r="F10" t="s">
        <v>386</v>
      </c>
      <c r="H10" t="s">
        <v>387</v>
      </c>
      <c r="I10" t="s">
        <v>388</v>
      </c>
      <c r="L10" t="s">
        <v>387</v>
      </c>
      <c r="Q10" t="s">
        <v>389</v>
      </c>
    </row>
    <row r="11" spans="1:17">
      <c r="C11" t="s">
        <v>390</v>
      </c>
      <c r="F11" t="s">
        <v>391</v>
      </c>
      <c r="H11" t="s">
        <v>392</v>
      </c>
      <c r="I11" t="s">
        <v>359</v>
      </c>
      <c r="L11" t="s">
        <v>392</v>
      </c>
      <c r="Q11" t="s">
        <v>393</v>
      </c>
    </row>
    <row r="12" spans="1:17">
      <c r="C12" t="s">
        <v>394</v>
      </c>
      <c r="F12" t="s">
        <v>395</v>
      </c>
      <c r="H12" t="s">
        <v>396</v>
      </c>
      <c r="I12" t="s">
        <v>397</v>
      </c>
      <c r="L12" t="s">
        <v>396</v>
      </c>
      <c r="Q12" t="s">
        <v>398</v>
      </c>
    </row>
    <row r="13" spans="1:17">
      <c r="C13" t="s">
        <v>399</v>
      </c>
      <c r="F13" t="s">
        <v>400</v>
      </c>
      <c r="H13" t="s">
        <v>401</v>
      </c>
      <c r="I13" t="s">
        <v>366</v>
      </c>
      <c r="L13" t="s">
        <v>401</v>
      </c>
      <c r="Q13" t="s">
        <v>402</v>
      </c>
    </row>
    <row r="14" spans="1:17">
      <c r="C14" t="s">
        <v>403</v>
      </c>
      <c r="F14" t="s">
        <v>404</v>
      </c>
      <c r="H14" t="s">
        <v>343</v>
      </c>
      <c r="I14" t="s">
        <v>405</v>
      </c>
      <c r="Q14" t="s">
        <v>406</v>
      </c>
    </row>
    <row r="15" spans="1:17">
      <c r="C15" t="s">
        <v>407</v>
      </c>
      <c r="F15" t="s">
        <v>408</v>
      </c>
      <c r="H15" t="s">
        <v>388</v>
      </c>
      <c r="I15" t="s">
        <v>409</v>
      </c>
      <c r="J15">
        <v>2</v>
      </c>
      <c r="K15" t="s">
        <v>341</v>
      </c>
      <c r="L15" t="s">
        <v>343</v>
      </c>
      <c r="Q15" t="s">
        <v>410</v>
      </c>
    </row>
    <row r="16" spans="1:17">
      <c r="C16" t="s">
        <v>411</v>
      </c>
      <c r="F16" t="s">
        <v>412</v>
      </c>
      <c r="H16" t="s">
        <v>405</v>
      </c>
      <c r="I16" t="s">
        <v>373</v>
      </c>
      <c r="L16" t="s">
        <v>388</v>
      </c>
      <c r="Q16" t="s">
        <v>413</v>
      </c>
    </row>
    <row r="17" spans="3:17">
      <c r="C17" t="s">
        <v>414</v>
      </c>
      <c r="F17" t="s">
        <v>415</v>
      </c>
      <c r="H17" t="s">
        <v>416</v>
      </c>
      <c r="I17" t="s">
        <v>379</v>
      </c>
      <c r="L17" t="s">
        <v>405</v>
      </c>
      <c r="Q17" t="s">
        <v>417</v>
      </c>
    </row>
    <row r="18" spans="3:17">
      <c r="C18" t="s">
        <v>418</v>
      </c>
      <c r="F18" t="s">
        <v>419</v>
      </c>
      <c r="H18" t="s">
        <v>420</v>
      </c>
      <c r="I18" t="s">
        <v>416</v>
      </c>
      <c r="L18" t="s">
        <v>416</v>
      </c>
      <c r="Q18" t="s">
        <v>421</v>
      </c>
    </row>
    <row r="19" spans="3:17">
      <c r="C19" t="s">
        <v>422</v>
      </c>
      <c r="F19" t="s">
        <v>423</v>
      </c>
      <c r="H19" t="s">
        <v>424</v>
      </c>
      <c r="I19" t="s">
        <v>425</v>
      </c>
      <c r="L19" t="s">
        <v>420</v>
      </c>
      <c r="Q19" t="s">
        <v>426</v>
      </c>
    </row>
    <row r="20" spans="3:17">
      <c r="C20" t="s">
        <v>427</v>
      </c>
      <c r="F20" t="s">
        <v>428</v>
      </c>
      <c r="H20" t="s">
        <v>352</v>
      </c>
      <c r="I20" t="s">
        <v>429</v>
      </c>
      <c r="L20" t="s">
        <v>424</v>
      </c>
      <c r="Q20" t="s">
        <v>430</v>
      </c>
    </row>
    <row r="21" spans="3:17">
      <c r="C21" t="s">
        <v>431</v>
      </c>
      <c r="F21" t="s">
        <v>432</v>
      </c>
      <c r="H21" t="s">
        <v>397</v>
      </c>
      <c r="I21" t="s">
        <v>383</v>
      </c>
      <c r="Q21" t="s">
        <v>433</v>
      </c>
    </row>
    <row r="22" spans="3:17">
      <c r="F22" t="s">
        <v>434</v>
      </c>
      <c r="H22" t="s">
        <v>429</v>
      </c>
      <c r="I22" t="s">
        <v>387</v>
      </c>
      <c r="J22">
        <v>3</v>
      </c>
      <c r="K22" t="s">
        <v>51</v>
      </c>
      <c r="L22" t="s">
        <v>352</v>
      </c>
      <c r="Q22" t="s">
        <v>435</v>
      </c>
    </row>
    <row r="23" spans="3:17">
      <c r="F23" t="s">
        <v>436</v>
      </c>
      <c r="H23" t="s">
        <v>437</v>
      </c>
      <c r="I23" t="s">
        <v>420</v>
      </c>
      <c r="L23" t="s">
        <v>397</v>
      </c>
      <c r="Q23" t="s">
        <v>438</v>
      </c>
    </row>
    <row r="24" spans="3:17">
      <c r="F24" t="s">
        <v>220</v>
      </c>
      <c r="H24" t="s">
        <v>360</v>
      </c>
      <c r="I24" t="s">
        <v>439</v>
      </c>
      <c r="L24" t="s">
        <v>429</v>
      </c>
      <c r="Q24" t="s">
        <v>440</v>
      </c>
    </row>
    <row r="25" spans="3:17">
      <c r="F25" t="s">
        <v>441</v>
      </c>
      <c r="H25" t="s">
        <v>409</v>
      </c>
      <c r="I25" t="s">
        <v>392</v>
      </c>
      <c r="L25" t="s">
        <v>437</v>
      </c>
      <c r="Q25" t="s">
        <v>442</v>
      </c>
    </row>
    <row r="26" spans="3:17">
      <c r="H26" t="s">
        <v>439</v>
      </c>
      <c r="I26" t="s">
        <v>437</v>
      </c>
      <c r="Q26" t="s">
        <v>443</v>
      </c>
    </row>
    <row r="27" spans="3:17">
      <c r="H27" t="s">
        <v>367</v>
      </c>
      <c r="I27" t="s">
        <v>396</v>
      </c>
      <c r="J27">
        <v>4</v>
      </c>
      <c r="K27" t="s">
        <v>358</v>
      </c>
      <c r="L27" t="s">
        <v>360</v>
      </c>
      <c r="Q27" t="s">
        <v>444</v>
      </c>
    </row>
    <row r="28" spans="3:17">
      <c r="H28" t="s">
        <v>425</v>
      </c>
      <c r="I28" t="s">
        <v>424</v>
      </c>
      <c r="L28" t="s">
        <v>409</v>
      </c>
      <c r="Q28" t="s">
        <v>445</v>
      </c>
    </row>
    <row r="29" spans="3:17">
      <c r="H29" t="s">
        <v>374</v>
      </c>
      <c r="I29" t="s">
        <v>401</v>
      </c>
      <c r="L29" t="s">
        <v>439</v>
      </c>
      <c r="Q29" t="s">
        <v>446</v>
      </c>
    </row>
    <row r="30" spans="3:17">
      <c r="Q30" t="s">
        <v>447</v>
      </c>
    </row>
    <row r="31" spans="3:17">
      <c r="J31">
        <v>5</v>
      </c>
      <c r="K31" t="s">
        <v>365</v>
      </c>
      <c r="L31" t="s">
        <v>367</v>
      </c>
      <c r="Q31" t="s">
        <v>448</v>
      </c>
    </row>
    <row r="32" spans="3:17">
      <c r="L32" t="s">
        <v>425</v>
      </c>
    </row>
    <row r="34" spans="10:12">
      <c r="J34">
        <v>6</v>
      </c>
      <c r="K34" t="s">
        <v>372</v>
      </c>
      <c r="L34" t="s">
        <v>374</v>
      </c>
    </row>
  </sheetData>
  <sortState xmlns:xlrd2="http://schemas.microsoft.com/office/spreadsheetml/2017/richdata2" ref="I2:I29">
    <sortCondition ref="I2:I29"/>
  </sortState>
  <phoneticPr fontId="11"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738E5E-12CF-48D7-BBA9-4D8DEC7D260A}">
  <sheetPr>
    <tabColor theme="9" tint="0.39997558519241921"/>
  </sheetPr>
  <dimension ref="A1:M33"/>
  <sheetViews>
    <sheetView topLeftCell="A18" zoomScale="60" zoomScaleNormal="60" workbookViewId="0">
      <selection activeCell="E30" sqref="E30"/>
    </sheetView>
  </sheetViews>
  <sheetFormatPr defaultColWidth="10.85546875" defaultRowHeight="14.45"/>
  <cols>
    <col min="1" max="1" width="5.5703125" style="1" customWidth="1"/>
    <col min="2" max="2" width="34" style="1" customWidth="1"/>
    <col min="3" max="3" width="19.7109375" style="1" customWidth="1"/>
    <col min="4" max="4" width="23.42578125" style="1" customWidth="1"/>
    <col min="5" max="6" width="25.42578125" style="1" customWidth="1"/>
    <col min="7" max="7" width="28.85546875" style="1" customWidth="1"/>
    <col min="8" max="9" width="22.140625" style="1" customWidth="1"/>
    <col min="10" max="10" width="11.7109375" style="1" bestFit="1" customWidth="1"/>
    <col min="11" max="11" width="14" style="1" bestFit="1" customWidth="1"/>
    <col min="12" max="12" width="10.85546875" style="1" customWidth="1"/>
    <col min="13" max="16384" width="10.85546875" style="1"/>
  </cols>
  <sheetData>
    <row r="1" spans="1:12" s="62" customFormat="1" ht="22.5" customHeight="1">
      <c r="A1" s="149"/>
      <c r="B1" s="150"/>
      <c r="C1" s="151"/>
      <c r="D1" s="158" t="s">
        <v>37</v>
      </c>
      <c r="E1" s="159"/>
      <c r="F1" s="159"/>
      <c r="G1" s="159"/>
      <c r="H1" s="159"/>
      <c r="I1" s="159"/>
      <c r="J1" s="148" t="s">
        <v>1</v>
      </c>
      <c r="K1" s="148"/>
    </row>
    <row r="2" spans="1:12" s="62" customFormat="1" ht="22.5" customHeight="1">
      <c r="A2" s="152"/>
      <c r="B2" s="153"/>
      <c r="C2" s="154"/>
      <c r="D2" s="159"/>
      <c r="E2" s="159"/>
      <c r="F2" s="159"/>
      <c r="G2" s="159"/>
      <c r="H2" s="159"/>
      <c r="I2" s="159"/>
      <c r="J2" s="148"/>
      <c r="K2" s="148"/>
    </row>
    <row r="3" spans="1:12" s="62" customFormat="1" ht="22.5" customHeight="1">
      <c r="A3" s="152"/>
      <c r="B3" s="153"/>
      <c r="C3" s="154"/>
      <c r="D3" s="159"/>
      <c r="E3" s="159"/>
      <c r="F3" s="159"/>
      <c r="G3" s="159"/>
      <c r="H3" s="159"/>
      <c r="I3" s="159"/>
      <c r="J3" s="148"/>
      <c r="K3" s="148"/>
    </row>
    <row r="4" spans="1:12" s="62" customFormat="1" ht="22.5" customHeight="1">
      <c r="A4" s="155"/>
      <c r="B4" s="156"/>
      <c r="C4" s="157"/>
      <c r="D4" s="159"/>
      <c r="E4" s="159"/>
      <c r="F4" s="159"/>
      <c r="G4" s="159"/>
      <c r="H4" s="159"/>
      <c r="I4" s="159"/>
      <c r="J4" s="148"/>
      <c r="K4" s="148"/>
    </row>
    <row r="5" spans="1:12" s="4" customFormat="1" ht="20.100000000000001">
      <c r="J5" s="7"/>
      <c r="K5" s="8"/>
    </row>
    <row r="6" spans="1:12" ht="47.25" customHeight="1">
      <c r="A6" s="163" t="s">
        <v>38</v>
      </c>
      <c r="B6" s="163"/>
      <c r="C6" s="164" t="s">
        <v>39</v>
      </c>
      <c r="D6" s="164"/>
      <c r="E6" s="164"/>
      <c r="F6" s="164"/>
      <c r="G6" s="164"/>
      <c r="H6" s="164"/>
      <c r="I6" s="164"/>
      <c r="J6" s="164"/>
      <c r="K6" s="164"/>
    </row>
    <row r="7" spans="1:12" ht="64.5" customHeight="1">
      <c r="A7" s="163" t="s">
        <v>40</v>
      </c>
      <c r="B7" s="163"/>
      <c r="C7" s="50" t="s">
        <v>89</v>
      </c>
      <c r="D7" s="187" t="s">
        <v>18</v>
      </c>
      <c r="E7" s="188"/>
      <c r="F7" s="188"/>
      <c r="G7" s="188"/>
      <c r="H7" s="188"/>
      <c r="I7" s="188"/>
      <c r="J7" s="188"/>
      <c r="K7" s="189"/>
    </row>
    <row r="8" spans="1:12" ht="29.25" customHeight="1">
      <c r="A8" s="163" t="s">
        <v>42</v>
      </c>
      <c r="B8" s="163"/>
      <c r="C8" s="164" t="s">
        <v>90</v>
      </c>
      <c r="D8" s="164"/>
      <c r="E8" s="164"/>
      <c r="F8" s="164"/>
      <c r="G8" s="164"/>
      <c r="H8" s="164"/>
      <c r="I8" s="164"/>
      <c r="J8" s="164"/>
      <c r="K8" s="164"/>
    </row>
    <row r="9" spans="1:12" ht="29.25" customHeight="1">
      <c r="A9" s="163" t="s">
        <v>44</v>
      </c>
      <c r="B9" s="163"/>
      <c r="C9" s="164" t="s">
        <v>90</v>
      </c>
      <c r="D9" s="164"/>
      <c r="E9" s="164"/>
      <c r="F9" s="164"/>
      <c r="G9" s="164"/>
      <c r="H9" s="164"/>
      <c r="I9" s="164"/>
      <c r="J9" s="164"/>
      <c r="K9" s="164"/>
    </row>
    <row r="10" spans="1:12" ht="29.25" customHeight="1">
      <c r="A10" s="163" t="s">
        <v>46</v>
      </c>
      <c r="B10" s="163"/>
      <c r="C10" s="164" t="s">
        <v>90</v>
      </c>
      <c r="D10" s="164"/>
      <c r="E10" s="164"/>
      <c r="F10" s="164"/>
      <c r="G10" s="164"/>
      <c r="H10" s="164"/>
      <c r="I10" s="164"/>
      <c r="J10" s="164"/>
      <c r="K10" s="164"/>
    </row>
    <row r="11" spans="1:12" ht="29.25" customHeight="1">
      <c r="A11" s="163" t="s">
        <v>48</v>
      </c>
      <c r="B11" s="163"/>
      <c r="C11" s="190" t="s">
        <v>49</v>
      </c>
      <c r="D11" s="190"/>
      <c r="E11" s="190"/>
      <c r="F11" s="190"/>
      <c r="G11" s="190"/>
      <c r="H11" s="190"/>
      <c r="I11" s="190"/>
      <c r="J11" s="190"/>
      <c r="K11" s="190"/>
    </row>
    <row r="12" spans="1:12" ht="29.25" customHeight="1">
      <c r="A12" s="163" t="s">
        <v>50</v>
      </c>
      <c r="B12" s="170"/>
      <c r="C12" s="165" t="s">
        <v>51</v>
      </c>
      <c r="D12" s="166"/>
      <c r="E12" s="166"/>
      <c r="F12" s="166"/>
      <c r="G12" s="166"/>
      <c r="H12" s="166"/>
      <c r="I12" s="166"/>
      <c r="J12" s="166"/>
      <c r="K12" s="167"/>
    </row>
    <row r="13" spans="1:12" ht="29.25" customHeight="1">
      <c r="A13" s="163" t="s">
        <v>52</v>
      </c>
      <c r="B13" s="163"/>
      <c r="C13" s="191" t="s">
        <v>91</v>
      </c>
      <c r="D13" s="191"/>
      <c r="E13" s="191"/>
      <c r="F13" s="191"/>
      <c r="G13" s="191"/>
      <c r="H13" s="191"/>
      <c r="I13" s="191"/>
      <c r="J13" s="191"/>
      <c r="K13" s="191"/>
      <c r="L13" s="48"/>
    </row>
    <row r="14" spans="1:12" ht="38.25" customHeight="1">
      <c r="A14" s="163" t="s">
        <v>54</v>
      </c>
      <c r="B14" s="163"/>
      <c r="C14" s="164" t="s">
        <v>92</v>
      </c>
      <c r="D14" s="164"/>
      <c r="E14" s="164"/>
      <c r="F14" s="164"/>
      <c r="G14" s="164"/>
      <c r="H14" s="164"/>
      <c r="I14" s="164"/>
      <c r="J14" s="164"/>
      <c r="K14" s="164"/>
    </row>
    <row r="15" spans="1:12" ht="29.25" customHeight="1">
      <c r="A15" s="163" t="s">
        <v>56</v>
      </c>
      <c r="B15" s="163"/>
      <c r="C15" s="164" t="s">
        <v>93</v>
      </c>
      <c r="D15" s="164"/>
      <c r="E15" s="164"/>
      <c r="F15" s="164"/>
      <c r="G15" s="164"/>
      <c r="H15" s="164"/>
      <c r="I15" s="164"/>
      <c r="J15" s="164"/>
      <c r="K15" s="164"/>
    </row>
    <row r="16" spans="1:12" ht="29.25" customHeight="1">
      <c r="A16" s="163" t="s">
        <v>58</v>
      </c>
      <c r="B16" s="163"/>
      <c r="C16" s="164" t="s">
        <v>94</v>
      </c>
      <c r="D16" s="164"/>
      <c r="E16" s="164"/>
      <c r="F16" s="164"/>
      <c r="G16" s="164" t="s">
        <v>60</v>
      </c>
      <c r="H16" s="164"/>
      <c r="I16" s="164"/>
      <c r="J16" s="164"/>
      <c r="K16" s="164"/>
    </row>
    <row r="17" spans="1:13" ht="29.25" customHeight="1">
      <c r="A17" s="163" t="s">
        <v>61</v>
      </c>
      <c r="B17" s="163"/>
      <c r="C17" s="191" t="s">
        <v>62</v>
      </c>
      <c r="D17" s="191"/>
      <c r="E17" s="191"/>
      <c r="F17" s="191"/>
      <c r="G17" s="191"/>
      <c r="H17" s="191"/>
      <c r="I17" s="191"/>
      <c r="J17" s="191"/>
      <c r="K17" s="191"/>
      <c r="L17" s="43"/>
    </row>
    <row r="18" spans="1:13" ht="29.25" customHeight="1">
      <c r="A18" s="5"/>
      <c r="B18" s="5"/>
    </row>
    <row r="19" spans="1:13" ht="29.25" customHeight="1">
      <c r="A19" s="5"/>
      <c r="B19" s="5"/>
      <c r="C19" s="119" t="s">
        <v>63</v>
      </c>
      <c r="D19" s="119"/>
      <c r="E19" s="119"/>
      <c r="F19" s="119"/>
      <c r="G19" s="119"/>
      <c r="H19" s="119"/>
    </row>
    <row r="20" spans="1:13" ht="43.5" customHeight="1">
      <c r="A20" s="175"/>
      <c r="B20" s="176"/>
      <c r="C20" s="22" t="s">
        <v>64</v>
      </c>
      <c r="D20" s="22" t="s">
        <v>65</v>
      </c>
      <c r="E20" s="22" t="s">
        <v>66</v>
      </c>
      <c r="F20" s="22" t="s">
        <v>67</v>
      </c>
      <c r="G20" s="22" t="s">
        <v>68</v>
      </c>
      <c r="H20" s="22" t="s">
        <v>69</v>
      </c>
    </row>
    <row r="21" spans="1:13" ht="29.25" customHeight="1">
      <c r="A21" s="177" t="s">
        <v>70</v>
      </c>
      <c r="B21" s="177"/>
      <c r="C21" s="47">
        <v>2</v>
      </c>
      <c r="D21" s="46">
        <v>4</v>
      </c>
      <c r="E21" s="46">
        <v>1</v>
      </c>
      <c r="F21" s="46">
        <v>0</v>
      </c>
      <c r="G21" s="46">
        <v>0</v>
      </c>
      <c r="H21" s="58">
        <f>SUM(C21:G21)</f>
        <v>7</v>
      </c>
    </row>
    <row r="22" spans="1:13" ht="29.25" customHeight="1">
      <c r="A22" s="177" t="s">
        <v>71</v>
      </c>
      <c r="B22" s="177"/>
      <c r="C22" s="82">
        <f>SUM(E28:E29)</f>
        <v>2</v>
      </c>
      <c r="D22" s="75">
        <f>SUM(E30:E33)</f>
        <v>3</v>
      </c>
      <c r="E22" s="2"/>
      <c r="F22" s="2"/>
      <c r="G22" s="2"/>
      <c r="H22" s="83">
        <f>SUM(C22:G22)</f>
        <v>5</v>
      </c>
      <c r="I22" s="72"/>
    </row>
    <row r="23" spans="1:13" ht="29.25" customHeight="1">
      <c r="A23" s="177" t="s">
        <v>72</v>
      </c>
      <c r="B23" s="177"/>
      <c r="C23" s="20">
        <f>C22/C21</f>
        <v>1</v>
      </c>
      <c r="D23" s="20">
        <f t="shared" ref="D23" si="0">D22/D21</f>
        <v>0.75</v>
      </c>
      <c r="E23" s="20"/>
      <c r="F23" s="20"/>
      <c r="G23" s="20"/>
      <c r="H23" s="21" t="s">
        <v>17</v>
      </c>
      <c r="I23" s="73"/>
    </row>
    <row r="24" spans="1:13" ht="29.25" customHeight="1">
      <c r="A24" s="177" t="s">
        <v>7</v>
      </c>
      <c r="B24" s="177"/>
      <c r="C24" s="20">
        <f>(SUM(C22))/$H$21</f>
        <v>0.2857142857142857</v>
      </c>
      <c r="D24" s="20">
        <f>(SUM(C22:D22))/$H$21</f>
        <v>0.7142857142857143</v>
      </c>
      <c r="E24" s="80">
        <f>(SUM(C22:E22))/$H$21</f>
        <v>0.7142857142857143</v>
      </c>
      <c r="F24" s="80">
        <f>(SUM(C22:F22))/$H$21</f>
        <v>0.7142857142857143</v>
      </c>
      <c r="G24" s="79" t="s">
        <v>17</v>
      </c>
      <c r="H24" s="77">
        <f>MAXA(C24:G24)</f>
        <v>0.7142857142857143</v>
      </c>
      <c r="I24" s="73"/>
    </row>
    <row r="25" spans="1:13" ht="29.25" customHeight="1"/>
    <row r="26" spans="1:13" ht="28.5" customHeight="1">
      <c r="A26" s="119" t="s">
        <v>73</v>
      </c>
      <c r="B26" s="119"/>
      <c r="C26" s="119"/>
      <c r="D26" s="119"/>
      <c r="E26" s="119"/>
      <c r="F26" s="119"/>
      <c r="G26" s="119"/>
      <c r="H26" s="119"/>
      <c r="I26" s="119"/>
      <c r="J26" s="119"/>
      <c r="K26" s="119"/>
    </row>
    <row r="27" spans="1:13" ht="53.25" customHeight="1">
      <c r="A27" s="6" t="s">
        <v>74</v>
      </c>
      <c r="B27" s="6" t="s">
        <v>75</v>
      </c>
      <c r="C27" s="6" t="s">
        <v>76</v>
      </c>
      <c r="D27" s="6" t="s">
        <v>77</v>
      </c>
      <c r="E27" s="6" t="s">
        <v>78</v>
      </c>
      <c r="F27" s="6" t="s">
        <v>79</v>
      </c>
      <c r="G27" s="178" t="s">
        <v>80</v>
      </c>
      <c r="H27" s="179"/>
      <c r="I27" s="179"/>
      <c r="J27" s="179"/>
      <c r="K27" s="180"/>
    </row>
    <row r="28" spans="1:13">
      <c r="A28" s="2">
        <v>1</v>
      </c>
      <c r="B28" s="46">
        <v>2024</v>
      </c>
      <c r="C28" s="46" t="s">
        <v>81</v>
      </c>
      <c r="D28" s="75">
        <v>0</v>
      </c>
      <c r="E28" s="75" t="s">
        <v>17</v>
      </c>
      <c r="F28" s="110" t="e">
        <f>IF(E28/D28&gt;100%,100%,E28/D28)</f>
        <v>#VALUE!</v>
      </c>
      <c r="G28" s="192" t="s">
        <v>95</v>
      </c>
      <c r="H28" s="193"/>
      <c r="I28" s="193"/>
      <c r="J28" s="193"/>
      <c r="K28" s="194"/>
    </row>
    <row r="29" spans="1:13" ht="60" customHeight="1">
      <c r="A29" s="2">
        <v>2</v>
      </c>
      <c r="B29" s="46">
        <v>2024</v>
      </c>
      <c r="C29" s="46" t="s">
        <v>83</v>
      </c>
      <c r="D29" s="75">
        <v>2</v>
      </c>
      <c r="E29" s="75">
        <v>2</v>
      </c>
      <c r="F29" s="31">
        <f t="shared" ref="F29:F33" si="1">IF(E29/D29&gt;100%,100%,E29/D29)</f>
        <v>1</v>
      </c>
      <c r="G29" s="160" t="s">
        <v>96</v>
      </c>
      <c r="H29" s="161"/>
      <c r="I29" s="161"/>
      <c r="J29" s="161"/>
      <c r="K29" s="162"/>
    </row>
    <row r="30" spans="1:13" ht="45" customHeight="1">
      <c r="A30" s="2">
        <v>3</v>
      </c>
      <c r="B30" s="46">
        <v>2025</v>
      </c>
      <c r="C30" s="46" t="s">
        <v>84</v>
      </c>
      <c r="D30" s="75">
        <v>1</v>
      </c>
      <c r="E30" s="75">
        <v>1</v>
      </c>
      <c r="F30" s="31">
        <f t="shared" si="1"/>
        <v>1</v>
      </c>
      <c r="G30" s="160" t="s">
        <v>97</v>
      </c>
      <c r="H30" s="161"/>
      <c r="I30" s="161"/>
      <c r="J30" s="161"/>
      <c r="K30" s="162"/>
    </row>
    <row r="31" spans="1:13" ht="198.75" customHeight="1">
      <c r="A31" s="2">
        <v>4</v>
      </c>
      <c r="B31" s="46">
        <v>2025</v>
      </c>
      <c r="C31" s="46" t="s">
        <v>86</v>
      </c>
      <c r="D31" s="75">
        <v>1</v>
      </c>
      <c r="E31" s="75">
        <v>1</v>
      </c>
      <c r="F31" s="31">
        <f t="shared" si="1"/>
        <v>1</v>
      </c>
      <c r="G31" s="160" t="s">
        <v>98</v>
      </c>
      <c r="H31" s="161"/>
      <c r="I31" s="161"/>
      <c r="J31" s="161"/>
      <c r="K31" s="162"/>
      <c r="M31" s="30"/>
    </row>
    <row r="32" spans="1:13" ht="194.1" customHeight="1">
      <c r="A32" s="2">
        <v>5</v>
      </c>
      <c r="B32" s="46">
        <v>2025</v>
      </c>
      <c r="C32" s="46" t="s">
        <v>81</v>
      </c>
      <c r="D32" s="75">
        <v>1</v>
      </c>
      <c r="E32" s="75">
        <v>1</v>
      </c>
      <c r="F32" s="31">
        <f t="shared" si="1"/>
        <v>1</v>
      </c>
      <c r="G32" s="160" t="s">
        <v>99</v>
      </c>
      <c r="H32" s="161"/>
      <c r="I32" s="161"/>
      <c r="J32" s="161"/>
      <c r="K32" s="162"/>
    </row>
    <row r="33" spans="1:11" ht="20.25" customHeight="1">
      <c r="A33" s="2">
        <v>6</v>
      </c>
      <c r="B33" s="46">
        <v>2025</v>
      </c>
      <c r="C33" s="46" t="s">
        <v>83</v>
      </c>
      <c r="D33" s="75">
        <v>1</v>
      </c>
      <c r="E33" s="75"/>
      <c r="F33" s="31">
        <f t="shared" si="1"/>
        <v>0</v>
      </c>
      <c r="G33" s="160"/>
      <c r="H33" s="161"/>
      <c r="I33" s="161"/>
      <c r="J33" s="161"/>
      <c r="K33" s="162"/>
    </row>
  </sheetData>
  <mergeCells count="41">
    <mergeCell ref="G32:K32"/>
    <mergeCell ref="G33:K33"/>
    <mergeCell ref="A26:K26"/>
    <mergeCell ref="G27:K27"/>
    <mergeCell ref="G28:K28"/>
    <mergeCell ref="G29:K29"/>
    <mergeCell ref="G30:K30"/>
    <mergeCell ref="G31:K31"/>
    <mergeCell ref="A24:B24"/>
    <mergeCell ref="A15:B15"/>
    <mergeCell ref="C15:K15"/>
    <mergeCell ref="A16:B16"/>
    <mergeCell ref="C16:K16"/>
    <mergeCell ref="A17:B17"/>
    <mergeCell ref="C17:K17"/>
    <mergeCell ref="C19:H19"/>
    <mergeCell ref="A20:B20"/>
    <mergeCell ref="A21:B21"/>
    <mergeCell ref="A22:B22"/>
    <mergeCell ref="A23:B23"/>
    <mergeCell ref="A12:B12"/>
    <mergeCell ref="C12:K12"/>
    <mergeCell ref="A13:B13"/>
    <mergeCell ref="C13:K13"/>
    <mergeCell ref="A14:B14"/>
    <mergeCell ref="C14:K14"/>
    <mergeCell ref="A9:B9"/>
    <mergeCell ref="C9:K9"/>
    <mergeCell ref="A10:B10"/>
    <mergeCell ref="C10:K10"/>
    <mergeCell ref="A11:B11"/>
    <mergeCell ref="C11:K11"/>
    <mergeCell ref="J1:K4"/>
    <mergeCell ref="A1:C4"/>
    <mergeCell ref="D1:I4"/>
    <mergeCell ref="A8:B8"/>
    <mergeCell ref="C8:K8"/>
    <mergeCell ref="A6:B6"/>
    <mergeCell ref="C6:K6"/>
    <mergeCell ref="A7:B7"/>
    <mergeCell ref="D7:K7"/>
  </mergeCells>
  <pageMargins left="0.7" right="0.7" top="0.75" bottom="0.75" header="0.3" footer="0.3"/>
  <pageSetup paperSize="9" scale="43" orientation="portrait" r:id="rId1"/>
  <ignoredErrors>
    <ignoredError sqref="D22" formulaRange="1"/>
  </ignoredErrors>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BE4795-1D8A-47CD-9361-9573C959D3DC}">
  <sheetPr>
    <tabColor theme="9" tint="0.39997558519241921"/>
  </sheetPr>
  <dimension ref="A1:M33"/>
  <sheetViews>
    <sheetView topLeftCell="A19" zoomScale="70" zoomScaleNormal="70" workbookViewId="0">
      <selection activeCell="H24" sqref="H24"/>
    </sheetView>
  </sheetViews>
  <sheetFormatPr defaultColWidth="10.85546875" defaultRowHeight="14.45"/>
  <cols>
    <col min="1" max="1" width="5.5703125" style="1" customWidth="1"/>
    <col min="2" max="2" width="34" style="1" customWidth="1"/>
    <col min="3" max="3" width="24.7109375" style="1" customWidth="1"/>
    <col min="4" max="4" width="23.42578125" style="1" customWidth="1"/>
    <col min="5" max="6" width="25.42578125" style="1" customWidth="1"/>
    <col min="7" max="7" width="28.85546875" style="1" customWidth="1"/>
    <col min="8" max="9" width="22.140625" style="1" customWidth="1"/>
    <col min="10" max="10" width="11.7109375" style="1" bestFit="1" customWidth="1"/>
    <col min="11" max="11" width="14" style="1" bestFit="1" customWidth="1"/>
    <col min="12" max="12" width="10.85546875" style="1" customWidth="1"/>
    <col min="13" max="16384" width="10.85546875" style="1"/>
  </cols>
  <sheetData>
    <row r="1" spans="1:11" s="62" customFormat="1" ht="22.5" customHeight="1">
      <c r="A1" s="149"/>
      <c r="B1" s="150"/>
      <c r="C1" s="151"/>
      <c r="D1" s="158" t="s">
        <v>37</v>
      </c>
      <c r="E1" s="159"/>
      <c r="F1" s="159"/>
      <c r="G1" s="159"/>
      <c r="H1" s="159"/>
      <c r="I1" s="159"/>
      <c r="J1" s="148" t="s">
        <v>1</v>
      </c>
      <c r="K1" s="148"/>
    </row>
    <row r="2" spans="1:11" s="62" customFormat="1" ht="22.5" customHeight="1">
      <c r="A2" s="152"/>
      <c r="B2" s="153"/>
      <c r="C2" s="154"/>
      <c r="D2" s="159"/>
      <c r="E2" s="159"/>
      <c r="F2" s="159"/>
      <c r="G2" s="159"/>
      <c r="H2" s="159"/>
      <c r="I2" s="159"/>
      <c r="J2" s="148"/>
      <c r="K2" s="148"/>
    </row>
    <row r="3" spans="1:11" s="62" customFormat="1" ht="22.5" customHeight="1">
      <c r="A3" s="152"/>
      <c r="B3" s="153"/>
      <c r="C3" s="154"/>
      <c r="D3" s="159"/>
      <c r="E3" s="159"/>
      <c r="F3" s="159"/>
      <c r="G3" s="159"/>
      <c r="H3" s="159"/>
      <c r="I3" s="159"/>
      <c r="J3" s="148"/>
      <c r="K3" s="148"/>
    </row>
    <row r="4" spans="1:11" s="62" customFormat="1" ht="22.5" customHeight="1">
      <c r="A4" s="155"/>
      <c r="B4" s="156"/>
      <c r="C4" s="157"/>
      <c r="D4" s="159"/>
      <c r="E4" s="159"/>
      <c r="F4" s="159"/>
      <c r="G4" s="159"/>
      <c r="H4" s="159"/>
      <c r="I4" s="159"/>
      <c r="J4" s="148"/>
      <c r="K4" s="148"/>
    </row>
    <row r="5" spans="1:11" s="4" customFormat="1" ht="20.100000000000001">
      <c r="J5" s="7"/>
      <c r="K5" s="8"/>
    </row>
    <row r="6" spans="1:11" ht="39.75" customHeight="1">
      <c r="A6" s="163" t="s">
        <v>38</v>
      </c>
      <c r="B6" s="163"/>
      <c r="C6" s="164" t="s">
        <v>39</v>
      </c>
      <c r="D6" s="164"/>
      <c r="E6" s="164"/>
      <c r="F6" s="164"/>
      <c r="G6" s="164"/>
      <c r="H6" s="164"/>
      <c r="I6" s="164"/>
      <c r="J6" s="164"/>
      <c r="K6" s="164"/>
    </row>
    <row r="7" spans="1:11" ht="41.25" customHeight="1">
      <c r="A7" s="163" t="s">
        <v>40</v>
      </c>
      <c r="B7" s="163"/>
      <c r="C7" s="50" t="s">
        <v>100</v>
      </c>
      <c r="D7" s="187" t="s">
        <v>101</v>
      </c>
      <c r="E7" s="188"/>
      <c r="F7" s="188"/>
      <c r="G7" s="188"/>
      <c r="H7" s="188"/>
      <c r="I7" s="188"/>
      <c r="J7" s="188"/>
      <c r="K7" s="189"/>
    </row>
    <row r="8" spans="1:11" ht="29.25" customHeight="1">
      <c r="A8" s="163" t="s">
        <v>42</v>
      </c>
      <c r="B8" s="163"/>
      <c r="C8" s="164" t="s">
        <v>102</v>
      </c>
      <c r="D8" s="164"/>
      <c r="E8" s="164"/>
      <c r="F8" s="164"/>
      <c r="G8" s="164"/>
      <c r="H8" s="164"/>
      <c r="I8" s="164"/>
      <c r="J8" s="164"/>
      <c r="K8" s="164"/>
    </row>
    <row r="9" spans="1:11" ht="51" customHeight="1">
      <c r="A9" s="163" t="s">
        <v>44</v>
      </c>
      <c r="B9" s="163"/>
      <c r="C9" s="164" t="s">
        <v>103</v>
      </c>
      <c r="D9" s="164"/>
      <c r="E9" s="164"/>
      <c r="F9" s="164"/>
      <c r="G9" s="164"/>
      <c r="H9" s="164"/>
      <c r="I9" s="164"/>
      <c r="J9" s="164"/>
      <c r="K9" s="164"/>
    </row>
    <row r="10" spans="1:11" ht="29.25" customHeight="1">
      <c r="A10" s="163" t="s">
        <v>46</v>
      </c>
      <c r="B10" s="163"/>
      <c r="C10" s="164" t="s">
        <v>102</v>
      </c>
      <c r="D10" s="164"/>
      <c r="E10" s="164"/>
      <c r="F10" s="164"/>
      <c r="G10" s="164"/>
      <c r="H10" s="164"/>
      <c r="I10" s="164"/>
      <c r="J10" s="164"/>
      <c r="K10" s="164"/>
    </row>
    <row r="11" spans="1:11" ht="29.25" customHeight="1">
      <c r="A11" s="163" t="s">
        <v>48</v>
      </c>
      <c r="B11" s="163"/>
      <c r="C11" s="190" t="s">
        <v>104</v>
      </c>
      <c r="D11" s="190"/>
      <c r="E11" s="190"/>
      <c r="F11" s="190"/>
      <c r="G11" s="190"/>
      <c r="H11" s="190"/>
      <c r="I11" s="190"/>
      <c r="J11" s="190"/>
      <c r="K11" s="190"/>
    </row>
    <row r="12" spans="1:11" ht="29.25" customHeight="1">
      <c r="A12" s="163" t="s">
        <v>50</v>
      </c>
      <c r="B12" s="170"/>
      <c r="C12" s="165" t="s">
        <v>51</v>
      </c>
      <c r="D12" s="166"/>
      <c r="E12" s="166"/>
      <c r="F12" s="166"/>
      <c r="G12" s="166"/>
      <c r="H12" s="166"/>
      <c r="I12" s="166"/>
      <c r="J12" s="166"/>
      <c r="K12" s="167"/>
    </row>
    <row r="13" spans="1:11" ht="29.25" customHeight="1">
      <c r="A13" s="163" t="s">
        <v>52</v>
      </c>
      <c r="B13" s="163"/>
      <c r="C13" s="198" t="s">
        <v>105</v>
      </c>
      <c r="D13" s="198"/>
      <c r="E13" s="198"/>
      <c r="F13" s="198"/>
      <c r="G13" s="198"/>
      <c r="H13" s="198"/>
      <c r="I13" s="198"/>
      <c r="J13" s="198"/>
      <c r="K13" s="198"/>
    </row>
    <row r="14" spans="1:11" ht="29.25" customHeight="1">
      <c r="A14" s="163" t="s">
        <v>54</v>
      </c>
      <c r="B14" s="163"/>
      <c r="C14" s="164" t="s">
        <v>106</v>
      </c>
      <c r="D14" s="164"/>
      <c r="E14" s="164"/>
      <c r="F14" s="164"/>
      <c r="G14" s="164"/>
      <c r="H14" s="164"/>
      <c r="I14" s="164"/>
      <c r="J14" s="164"/>
      <c r="K14" s="164"/>
    </row>
    <row r="15" spans="1:11" ht="29.25" customHeight="1">
      <c r="A15" s="163" t="s">
        <v>56</v>
      </c>
      <c r="B15" s="163"/>
      <c r="C15" s="164" t="s">
        <v>107</v>
      </c>
      <c r="D15" s="164"/>
      <c r="E15" s="164"/>
      <c r="F15" s="164"/>
      <c r="G15" s="164"/>
      <c r="H15" s="164"/>
      <c r="I15" s="164"/>
      <c r="J15" s="164"/>
      <c r="K15" s="164"/>
    </row>
    <row r="16" spans="1:11" ht="29.25" customHeight="1">
      <c r="A16" s="163" t="s">
        <v>58</v>
      </c>
      <c r="B16" s="163"/>
      <c r="C16" s="164" t="s">
        <v>17</v>
      </c>
      <c r="D16" s="164"/>
      <c r="E16" s="164"/>
      <c r="F16" s="164"/>
      <c r="G16" s="164" t="s">
        <v>60</v>
      </c>
      <c r="H16" s="164"/>
      <c r="I16" s="164"/>
      <c r="J16" s="164"/>
      <c r="K16" s="164"/>
    </row>
    <row r="17" spans="1:13" ht="29.25" customHeight="1">
      <c r="A17" s="163" t="s">
        <v>61</v>
      </c>
      <c r="B17" s="163"/>
      <c r="C17" s="191" t="s">
        <v>62</v>
      </c>
      <c r="D17" s="191"/>
      <c r="E17" s="191"/>
      <c r="F17" s="191"/>
      <c r="G17" s="191"/>
      <c r="H17" s="191"/>
      <c r="I17" s="191"/>
      <c r="J17" s="191"/>
      <c r="K17" s="191"/>
    </row>
    <row r="18" spans="1:13" ht="29.25" customHeight="1">
      <c r="A18" s="5"/>
      <c r="B18" s="5"/>
    </row>
    <row r="19" spans="1:13" ht="29.25" customHeight="1">
      <c r="A19" s="5"/>
      <c r="B19" s="5"/>
      <c r="C19" s="119" t="s">
        <v>63</v>
      </c>
      <c r="D19" s="119"/>
      <c r="E19" s="119"/>
      <c r="F19" s="119"/>
      <c r="G19" s="119"/>
      <c r="H19" s="119"/>
    </row>
    <row r="20" spans="1:13" ht="43.5" customHeight="1">
      <c r="A20" s="175"/>
      <c r="B20" s="176"/>
      <c r="C20" s="22" t="s">
        <v>64</v>
      </c>
      <c r="D20" s="22" t="s">
        <v>65</v>
      </c>
      <c r="E20" s="22" t="s">
        <v>66</v>
      </c>
      <c r="F20" s="22" t="s">
        <v>67</v>
      </c>
      <c r="G20" s="22" t="s">
        <v>68</v>
      </c>
      <c r="H20" s="22" t="s">
        <v>69</v>
      </c>
    </row>
    <row r="21" spans="1:13" ht="29.25" customHeight="1">
      <c r="A21" s="177" t="s">
        <v>70</v>
      </c>
      <c r="B21" s="177"/>
      <c r="C21" s="38" t="s">
        <v>17</v>
      </c>
      <c r="D21" s="38">
        <v>0.35</v>
      </c>
      <c r="E21" s="38">
        <v>0.35</v>
      </c>
      <c r="F21" s="38">
        <v>0.2</v>
      </c>
      <c r="G21" s="38">
        <v>0.1</v>
      </c>
      <c r="H21" s="59">
        <f>SUM(C21:G21)</f>
        <v>0.99999999999999989</v>
      </c>
    </row>
    <row r="22" spans="1:13" ht="29.25" customHeight="1">
      <c r="A22" s="177" t="s">
        <v>71</v>
      </c>
      <c r="B22" s="177"/>
      <c r="C22" s="38" t="s">
        <v>17</v>
      </c>
      <c r="D22" s="38">
        <f>SUM(E30:E33)</f>
        <v>0.30000000000000004</v>
      </c>
      <c r="E22" s="60"/>
      <c r="F22" s="60"/>
      <c r="G22" s="60"/>
      <c r="H22" s="59">
        <f>SUM(C22:G22)</f>
        <v>0.30000000000000004</v>
      </c>
      <c r="I22" s="72"/>
    </row>
    <row r="23" spans="1:13" ht="29.25" customHeight="1">
      <c r="A23" s="177" t="s">
        <v>72</v>
      </c>
      <c r="B23" s="177"/>
      <c r="C23" s="38" t="s">
        <v>17</v>
      </c>
      <c r="D23" s="20">
        <f t="shared" ref="D23:G23" si="0">D22/D21</f>
        <v>0.85714285714285732</v>
      </c>
      <c r="E23" s="20">
        <f t="shared" si="0"/>
        <v>0</v>
      </c>
      <c r="F23" s="20">
        <f t="shared" si="0"/>
        <v>0</v>
      </c>
      <c r="G23" s="20">
        <f t="shared" si="0"/>
        <v>0</v>
      </c>
      <c r="H23" s="21" t="s">
        <v>17</v>
      </c>
      <c r="I23" s="73"/>
    </row>
    <row r="24" spans="1:13" ht="29.25" customHeight="1">
      <c r="A24" s="177" t="s">
        <v>7</v>
      </c>
      <c r="B24" s="177"/>
      <c r="C24" s="38" t="s">
        <v>17</v>
      </c>
      <c r="D24" s="77">
        <f>(SUM(C22:D22))/$H$21</f>
        <v>0.3000000000000001</v>
      </c>
      <c r="E24" s="80">
        <f t="shared" ref="E24" si="1">(SUM(D22:E22))/$H$21</f>
        <v>0.3000000000000001</v>
      </c>
      <c r="F24" s="80">
        <f>(SUM(D22:F22))/$H$21</f>
        <v>0.3000000000000001</v>
      </c>
      <c r="G24" s="80">
        <f>(SUM(D22:G22))/$H$21</f>
        <v>0.3000000000000001</v>
      </c>
      <c r="H24" s="77">
        <f>MAXA(C24:G24)</f>
        <v>0.3000000000000001</v>
      </c>
      <c r="I24" s="73"/>
    </row>
    <row r="25" spans="1:13" ht="29.25" customHeight="1"/>
    <row r="26" spans="1:13" ht="28.5" customHeight="1">
      <c r="A26" s="119" t="s">
        <v>73</v>
      </c>
      <c r="B26" s="119"/>
      <c r="C26" s="119"/>
      <c r="D26" s="119"/>
      <c r="E26" s="119"/>
      <c r="F26" s="119"/>
      <c r="G26" s="119"/>
      <c r="H26" s="119"/>
      <c r="I26" s="119"/>
      <c r="J26" s="119"/>
      <c r="K26" s="119"/>
    </row>
    <row r="27" spans="1:13" ht="53.25" customHeight="1">
      <c r="A27" s="6" t="s">
        <v>74</v>
      </c>
      <c r="B27" s="6" t="s">
        <v>75</v>
      </c>
      <c r="C27" s="6" t="s">
        <v>76</v>
      </c>
      <c r="D27" s="6" t="s">
        <v>77</v>
      </c>
      <c r="E27" s="6" t="s">
        <v>78</v>
      </c>
      <c r="F27" s="6" t="s">
        <v>79</v>
      </c>
      <c r="G27" s="178" t="s">
        <v>80</v>
      </c>
      <c r="H27" s="179"/>
      <c r="I27" s="179"/>
      <c r="J27" s="179"/>
      <c r="K27" s="180"/>
    </row>
    <row r="28" spans="1:13">
      <c r="A28" s="2">
        <v>1</v>
      </c>
      <c r="B28" s="46">
        <v>2024</v>
      </c>
      <c r="C28" s="46" t="s">
        <v>81</v>
      </c>
      <c r="D28" s="38" t="s">
        <v>17</v>
      </c>
      <c r="E28" s="38" t="s">
        <v>17</v>
      </c>
      <c r="F28" s="38" t="s">
        <v>17</v>
      </c>
      <c r="G28" s="192" t="s">
        <v>108</v>
      </c>
      <c r="H28" s="193"/>
      <c r="I28" s="193"/>
      <c r="J28" s="193"/>
      <c r="K28" s="194"/>
    </row>
    <row r="29" spans="1:13">
      <c r="A29" s="2">
        <v>2</v>
      </c>
      <c r="B29" s="46">
        <v>2024</v>
      </c>
      <c r="C29" s="46" t="s">
        <v>83</v>
      </c>
      <c r="D29" s="38" t="s">
        <v>17</v>
      </c>
      <c r="E29" s="38" t="s">
        <v>17</v>
      </c>
      <c r="F29" s="38" t="s">
        <v>17</v>
      </c>
      <c r="G29" s="192" t="s">
        <v>108</v>
      </c>
      <c r="H29" s="193"/>
      <c r="I29" s="193"/>
      <c r="J29" s="193"/>
      <c r="K29" s="194"/>
    </row>
    <row r="30" spans="1:13" ht="60.75" customHeight="1">
      <c r="A30" s="2">
        <v>3</v>
      </c>
      <c r="B30" s="46">
        <v>2025</v>
      </c>
      <c r="C30" s="46" t="s">
        <v>84</v>
      </c>
      <c r="D30" s="38">
        <v>0.15</v>
      </c>
      <c r="E30" s="38">
        <v>0.15</v>
      </c>
      <c r="F30" s="31">
        <f t="shared" ref="F30:F33" si="2">IF(E30/D30&gt;100%,100%,E30/D30)</f>
        <v>1</v>
      </c>
      <c r="G30" s="192" t="s">
        <v>109</v>
      </c>
      <c r="H30" s="193"/>
      <c r="I30" s="193"/>
      <c r="J30" s="193"/>
      <c r="K30" s="194"/>
    </row>
    <row r="31" spans="1:13" ht="47.25" customHeight="1">
      <c r="A31" s="2">
        <v>4</v>
      </c>
      <c r="B31" s="46">
        <v>2025</v>
      </c>
      <c r="C31" s="46" t="s">
        <v>86</v>
      </c>
      <c r="D31" s="38">
        <v>0.05</v>
      </c>
      <c r="E31" s="38">
        <v>0.05</v>
      </c>
      <c r="F31" s="31">
        <f t="shared" si="2"/>
        <v>1</v>
      </c>
      <c r="G31" s="192" t="s">
        <v>110</v>
      </c>
      <c r="H31" s="193"/>
      <c r="I31" s="193"/>
      <c r="J31" s="193"/>
      <c r="K31" s="194"/>
      <c r="M31" s="30"/>
    </row>
    <row r="32" spans="1:13" ht="49.5" customHeight="1">
      <c r="A32" s="2">
        <v>5</v>
      </c>
      <c r="B32" s="46">
        <v>2025</v>
      </c>
      <c r="C32" s="46" t="s">
        <v>81</v>
      </c>
      <c r="D32" s="38">
        <v>0.1</v>
      </c>
      <c r="E32" s="38">
        <v>0.1</v>
      </c>
      <c r="F32" s="31">
        <f t="shared" si="2"/>
        <v>1</v>
      </c>
      <c r="G32" s="195" t="s">
        <v>111</v>
      </c>
      <c r="H32" s="196"/>
      <c r="I32" s="196"/>
      <c r="J32" s="196"/>
      <c r="K32" s="197"/>
    </row>
    <row r="33" spans="1:11">
      <c r="A33" s="2">
        <v>6</v>
      </c>
      <c r="B33" s="46">
        <v>2025</v>
      </c>
      <c r="C33" s="46" t="s">
        <v>83</v>
      </c>
      <c r="D33" s="38">
        <v>0.05</v>
      </c>
      <c r="E33" s="38"/>
      <c r="F33" s="31">
        <f t="shared" si="2"/>
        <v>0</v>
      </c>
      <c r="G33" s="192"/>
      <c r="H33" s="193"/>
      <c r="I33" s="193"/>
      <c r="J33" s="193"/>
      <c r="K33" s="194"/>
    </row>
  </sheetData>
  <mergeCells count="41">
    <mergeCell ref="J1:K4"/>
    <mergeCell ref="A1:C4"/>
    <mergeCell ref="D1:I4"/>
    <mergeCell ref="A9:B9"/>
    <mergeCell ref="C9:K9"/>
    <mergeCell ref="A8:B8"/>
    <mergeCell ref="C8:K8"/>
    <mergeCell ref="A6:B6"/>
    <mergeCell ref="C6:K6"/>
    <mergeCell ref="A7:B7"/>
    <mergeCell ref="D7:K7"/>
    <mergeCell ref="A10:B10"/>
    <mergeCell ref="C10:K10"/>
    <mergeCell ref="A11:B11"/>
    <mergeCell ref="C11:K11"/>
    <mergeCell ref="A12:B12"/>
    <mergeCell ref="C12:K12"/>
    <mergeCell ref="G29:K29"/>
    <mergeCell ref="G30:K30"/>
    <mergeCell ref="A13:B13"/>
    <mergeCell ref="C13:K13"/>
    <mergeCell ref="A14:B14"/>
    <mergeCell ref="C14:K14"/>
    <mergeCell ref="A15:B15"/>
    <mergeCell ref="C15:K15"/>
    <mergeCell ref="G32:K32"/>
    <mergeCell ref="G33:K33"/>
    <mergeCell ref="A16:B16"/>
    <mergeCell ref="C16:K16"/>
    <mergeCell ref="A17:B17"/>
    <mergeCell ref="C17:K17"/>
    <mergeCell ref="G31:K31"/>
    <mergeCell ref="C19:H19"/>
    <mergeCell ref="A20:B20"/>
    <mergeCell ref="A21:B21"/>
    <mergeCell ref="A22:B22"/>
    <mergeCell ref="A23:B23"/>
    <mergeCell ref="A24:B24"/>
    <mergeCell ref="A26:K26"/>
    <mergeCell ref="G27:K27"/>
    <mergeCell ref="G28:K28"/>
  </mergeCells>
  <pageMargins left="0.7" right="0.7" top="0.75" bottom="0.75" header="0.3" footer="0.3"/>
  <pageSetup paperSize="9" scale="43" orientation="portrait"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B9ED94-3B2B-4552-8C38-7C14ECD5163D}">
  <sheetPr>
    <tabColor theme="3" tint="0.499984740745262"/>
  </sheetPr>
  <dimension ref="A1:M33"/>
  <sheetViews>
    <sheetView topLeftCell="B30" zoomScale="70" zoomScaleNormal="70" workbookViewId="0">
      <selection activeCell="F32" sqref="F32"/>
    </sheetView>
  </sheetViews>
  <sheetFormatPr defaultColWidth="10.85546875" defaultRowHeight="14.45"/>
  <cols>
    <col min="1" max="1" width="5.5703125" style="1" customWidth="1"/>
    <col min="2" max="2" width="34" style="1" customWidth="1"/>
    <col min="3" max="3" width="19" style="1" customWidth="1"/>
    <col min="4" max="4" width="23.42578125" style="1" customWidth="1"/>
    <col min="5" max="6" width="25.42578125" style="1" customWidth="1"/>
    <col min="7" max="7" width="28.85546875" style="1" customWidth="1"/>
    <col min="8" max="9" width="22.140625" style="1" customWidth="1"/>
    <col min="10" max="10" width="11.7109375" style="1" bestFit="1" customWidth="1"/>
    <col min="11" max="11" width="14" style="1" bestFit="1" customWidth="1"/>
    <col min="12" max="12" width="10.85546875" style="1" customWidth="1"/>
    <col min="13" max="16384" width="10.85546875" style="1"/>
  </cols>
  <sheetData>
    <row r="1" spans="1:11" s="62" customFormat="1" ht="22.5" customHeight="1">
      <c r="A1" s="149"/>
      <c r="B1" s="150"/>
      <c r="C1" s="151"/>
      <c r="D1" s="158" t="s">
        <v>37</v>
      </c>
      <c r="E1" s="159"/>
      <c r="F1" s="159"/>
      <c r="G1" s="159"/>
      <c r="H1" s="159"/>
      <c r="I1" s="159"/>
      <c r="J1" s="148" t="s">
        <v>1</v>
      </c>
      <c r="K1" s="148"/>
    </row>
    <row r="2" spans="1:11" s="62" customFormat="1" ht="22.5" customHeight="1">
      <c r="A2" s="152"/>
      <c r="B2" s="153"/>
      <c r="C2" s="154"/>
      <c r="D2" s="159"/>
      <c r="E2" s="159"/>
      <c r="F2" s="159"/>
      <c r="G2" s="159"/>
      <c r="H2" s="159"/>
      <c r="I2" s="159"/>
      <c r="J2" s="148"/>
      <c r="K2" s="148"/>
    </row>
    <row r="3" spans="1:11" s="62" customFormat="1" ht="22.5" customHeight="1">
      <c r="A3" s="152"/>
      <c r="B3" s="153"/>
      <c r="C3" s="154"/>
      <c r="D3" s="159"/>
      <c r="E3" s="159"/>
      <c r="F3" s="159"/>
      <c r="G3" s="159"/>
      <c r="H3" s="159"/>
      <c r="I3" s="159"/>
      <c r="J3" s="148"/>
      <c r="K3" s="148"/>
    </row>
    <row r="4" spans="1:11" s="62" customFormat="1" ht="22.5" customHeight="1">
      <c r="A4" s="155"/>
      <c r="B4" s="156"/>
      <c r="C4" s="157"/>
      <c r="D4" s="159"/>
      <c r="E4" s="159"/>
      <c r="F4" s="159"/>
      <c r="G4" s="159"/>
      <c r="H4" s="159"/>
      <c r="I4" s="159"/>
      <c r="J4" s="148"/>
      <c r="K4" s="148"/>
    </row>
    <row r="5" spans="1:11" s="4" customFormat="1" ht="20.100000000000001">
      <c r="J5" s="7"/>
      <c r="K5" s="8"/>
    </row>
    <row r="6" spans="1:11" ht="46.5" customHeight="1">
      <c r="A6" s="163" t="s">
        <v>38</v>
      </c>
      <c r="B6" s="163"/>
      <c r="C6" s="164" t="s">
        <v>20</v>
      </c>
      <c r="D6" s="164"/>
      <c r="E6" s="164"/>
      <c r="F6" s="164"/>
      <c r="G6" s="164"/>
      <c r="H6" s="164"/>
      <c r="I6" s="164"/>
      <c r="J6" s="164"/>
      <c r="K6" s="164"/>
    </row>
    <row r="7" spans="1:11" ht="51.75" customHeight="1">
      <c r="A7" s="163" t="s">
        <v>40</v>
      </c>
      <c r="B7" s="163"/>
      <c r="C7" s="50" t="s">
        <v>112</v>
      </c>
      <c r="D7" s="165" t="s">
        <v>21</v>
      </c>
      <c r="E7" s="166"/>
      <c r="F7" s="166"/>
      <c r="G7" s="166"/>
      <c r="H7" s="166"/>
      <c r="I7" s="166"/>
      <c r="J7" s="166"/>
      <c r="K7" s="167"/>
    </row>
    <row r="8" spans="1:11" ht="29.25" customHeight="1">
      <c r="A8" s="163" t="s">
        <v>42</v>
      </c>
      <c r="B8" s="163"/>
      <c r="C8" s="164" t="s">
        <v>113</v>
      </c>
      <c r="D8" s="164"/>
      <c r="E8" s="164"/>
      <c r="F8" s="164"/>
      <c r="G8" s="164"/>
      <c r="H8" s="164"/>
      <c r="I8" s="164"/>
      <c r="J8" s="164"/>
      <c r="K8" s="164"/>
    </row>
    <row r="9" spans="1:11" ht="36" customHeight="1">
      <c r="A9" s="163" t="s">
        <v>44</v>
      </c>
      <c r="B9" s="163"/>
      <c r="C9" s="164" t="s">
        <v>114</v>
      </c>
      <c r="D9" s="164"/>
      <c r="E9" s="164"/>
      <c r="F9" s="164"/>
      <c r="G9" s="164"/>
      <c r="H9" s="164"/>
      <c r="I9" s="164"/>
      <c r="J9" s="164"/>
      <c r="K9" s="164"/>
    </row>
    <row r="10" spans="1:11" ht="29.25" customHeight="1">
      <c r="A10" s="163" t="s">
        <v>46</v>
      </c>
      <c r="B10" s="163"/>
      <c r="C10" s="164" t="s">
        <v>115</v>
      </c>
      <c r="D10" s="164"/>
      <c r="E10" s="164"/>
      <c r="F10" s="164"/>
      <c r="G10" s="164"/>
      <c r="H10" s="164"/>
      <c r="I10" s="164"/>
      <c r="J10" s="164"/>
      <c r="K10" s="164"/>
    </row>
    <row r="11" spans="1:11" ht="29.25" customHeight="1">
      <c r="A11" s="163" t="s">
        <v>48</v>
      </c>
      <c r="B11" s="163"/>
      <c r="C11" s="190" t="s">
        <v>104</v>
      </c>
      <c r="D11" s="190"/>
      <c r="E11" s="190"/>
      <c r="F11" s="190"/>
      <c r="G11" s="190"/>
      <c r="H11" s="190"/>
      <c r="I11" s="190"/>
      <c r="J11" s="190"/>
      <c r="K11" s="190"/>
    </row>
    <row r="12" spans="1:11" ht="29.25" customHeight="1">
      <c r="A12" s="163" t="s">
        <v>50</v>
      </c>
      <c r="B12" s="170"/>
      <c r="C12" s="165" t="s">
        <v>51</v>
      </c>
      <c r="D12" s="166"/>
      <c r="E12" s="166"/>
      <c r="F12" s="166"/>
      <c r="G12" s="166"/>
      <c r="H12" s="166"/>
      <c r="I12" s="166"/>
      <c r="J12" s="166"/>
      <c r="K12" s="167"/>
    </row>
    <row r="13" spans="1:11" ht="29.25" customHeight="1">
      <c r="A13" s="163" t="s">
        <v>52</v>
      </c>
      <c r="B13" s="163"/>
      <c r="C13" s="200" t="s">
        <v>116</v>
      </c>
      <c r="D13" s="200"/>
      <c r="E13" s="200"/>
      <c r="F13" s="200"/>
      <c r="G13" s="200"/>
      <c r="H13" s="200"/>
      <c r="I13" s="200"/>
      <c r="J13" s="200"/>
      <c r="K13" s="200"/>
    </row>
    <row r="14" spans="1:11" ht="29.25" customHeight="1">
      <c r="A14" s="163" t="s">
        <v>54</v>
      </c>
      <c r="B14" s="163"/>
      <c r="C14" s="164" t="s">
        <v>117</v>
      </c>
      <c r="D14" s="164"/>
      <c r="E14" s="164"/>
      <c r="F14" s="164"/>
      <c r="G14" s="164"/>
      <c r="H14" s="164"/>
      <c r="I14" s="164"/>
      <c r="J14" s="164"/>
      <c r="K14" s="164"/>
    </row>
    <row r="15" spans="1:11" ht="29.25" customHeight="1">
      <c r="A15" s="163" t="s">
        <v>56</v>
      </c>
      <c r="B15" s="163"/>
      <c r="C15" s="164" t="s">
        <v>118</v>
      </c>
      <c r="D15" s="164"/>
      <c r="E15" s="164"/>
      <c r="F15" s="164"/>
      <c r="G15" s="164"/>
      <c r="H15" s="164"/>
      <c r="I15" s="164"/>
      <c r="J15" s="164"/>
      <c r="K15" s="164"/>
    </row>
    <row r="16" spans="1:11" ht="29.25" customHeight="1">
      <c r="A16" s="163" t="s">
        <v>58</v>
      </c>
      <c r="B16" s="163"/>
      <c r="C16" s="164">
        <v>0</v>
      </c>
      <c r="D16" s="164"/>
      <c r="E16" s="164"/>
      <c r="F16" s="164"/>
      <c r="G16" s="164" t="s">
        <v>60</v>
      </c>
      <c r="H16" s="164"/>
      <c r="I16" s="164"/>
      <c r="J16" s="164"/>
      <c r="K16" s="164"/>
    </row>
    <row r="17" spans="1:13" ht="29.25" customHeight="1">
      <c r="A17" s="163" t="s">
        <v>61</v>
      </c>
      <c r="B17" s="163"/>
      <c r="C17" s="164" t="s">
        <v>62</v>
      </c>
      <c r="D17" s="164"/>
      <c r="E17" s="164"/>
      <c r="F17" s="164"/>
      <c r="G17" s="164"/>
      <c r="H17" s="164"/>
      <c r="I17" s="164"/>
      <c r="J17" s="164"/>
      <c r="K17" s="164"/>
    </row>
    <row r="18" spans="1:13" ht="29.25" customHeight="1">
      <c r="A18" s="5"/>
      <c r="B18" s="5"/>
    </row>
    <row r="19" spans="1:13" ht="29.25" customHeight="1">
      <c r="A19" s="5"/>
      <c r="B19" s="5"/>
      <c r="C19" s="119" t="s">
        <v>63</v>
      </c>
      <c r="D19" s="119"/>
      <c r="E19" s="119"/>
      <c r="F19" s="119"/>
      <c r="G19" s="119"/>
      <c r="H19" s="119"/>
      <c r="I19" s="72"/>
    </row>
    <row r="20" spans="1:13" ht="43.5" customHeight="1">
      <c r="A20" s="175"/>
      <c r="B20" s="176"/>
      <c r="C20" s="22" t="s">
        <v>64</v>
      </c>
      <c r="D20" s="22" t="s">
        <v>65</v>
      </c>
      <c r="E20" s="22" t="s">
        <v>66</v>
      </c>
      <c r="F20" s="22" t="s">
        <v>67</v>
      </c>
      <c r="G20" s="22" t="s">
        <v>68</v>
      </c>
      <c r="H20" s="22" t="s">
        <v>69</v>
      </c>
      <c r="I20" s="72"/>
    </row>
    <row r="21" spans="1:13" ht="29.25" customHeight="1">
      <c r="A21" s="177" t="s">
        <v>70</v>
      </c>
      <c r="B21" s="177"/>
      <c r="C21" s="19">
        <v>100</v>
      </c>
      <c r="D21" s="2">
        <v>573</v>
      </c>
      <c r="E21" s="2">
        <v>827</v>
      </c>
      <c r="F21" s="2">
        <v>400</v>
      </c>
      <c r="G21" s="2">
        <v>100</v>
      </c>
      <c r="H21" s="3">
        <f>SUM(C21:G21)</f>
        <v>2000</v>
      </c>
      <c r="I21" s="72"/>
    </row>
    <row r="22" spans="1:13" ht="29.25" customHeight="1">
      <c r="A22" s="177" t="s">
        <v>71</v>
      </c>
      <c r="B22" s="177"/>
      <c r="C22" s="19">
        <v>200</v>
      </c>
      <c r="D22" s="82">
        <f>SUM(E30:E33)</f>
        <v>194</v>
      </c>
      <c r="E22" s="2"/>
      <c r="F22" s="2"/>
      <c r="G22" s="2"/>
      <c r="H22" s="3">
        <f>SUM(C22:G22)</f>
        <v>394</v>
      </c>
      <c r="I22" s="72"/>
    </row>
    <row r="23" spans="1:13" ht="29.25" customHeight="1">
      <c r="A23" s="177" t="s">
        <v>72</v>
      </c>
      <c r="B23" s="177"/>
      <c r="C23" s="20">
        <f>IF(C22/C21&gt;100%,100%,C22/C21)</f>
        <v>1</v>
      </c>
      <c r="D23" s="20">
        <f t="shared" ref="D23:G23" si="0">IF(D22/D21&gt;100%,100%,D22/D21)</f>
        <v>0.33856893542757416</v>
      </c>
      <c r="E23" s="20">
        <f t="shared" si="0"/>
        <v>0</v>
      </c>
      <c r="F23" s="20">
        <f t="shared" si="0"/>
        <v>0</v>
      </c>
      <c r="G23" s="20">
        <f t="shared" si="0"/>
        <v>0</v>
      </c>
      <c r="H23" s="21" t="s">
        <v>17</v>
      </c>
      <c r="I23" s="73"/>
    </row>
    <row r="24" spans="1:13" ht="29.25" customHeight="1">
      <c r="A24" s="177" t="s">
        <v>7</v>
      </c>
      <c r="B24" s="177"/>
      <c r="C24" s="21">
        <f>C22/$H$21</f>
        <v>0.1</v>
      </c>
      <c r="D24" s="20">
        <f>(SUM(C22:D22))/$H$21</f>
        <v>0.19700000000000001</v>
      </c>
      <c r="E24" s="79">
        <f>(SUM(C22:E22))/$H$21</f>
        <v>0.19700000000000001</v>
      </c>
      <c r="F24" s="79">
        <f>(SUM(C22:F22))/$H$21</f>
        <v>0.19700000000000001</v>
      </c>
      <c r="G24" s="79">
        <f>(SUM(C22:G22))/$H$21</f>
        <v>0.19700000000000001</v>
      </c>
      <c r="H24" s="77">
        <f>MAXA(C24:G24)</f>
        <v>0.19700000000000001</v>
      </c>
      <c r="I24" s="73"/>
    </row>
    <row r="25" spans="1:13" ht="29.25" customHeight="1"/>
    <row r="26" spans="1:13" ht="28.5" customHeight="1">
      <c r="A26" s="119" t="s">
        <v>73</v>
      </c>
      <c r="B26" s="119"/>
      <c r="C26" s="119"/>
      <c r="D26" s="119"/>
      <c r="E26" s="119"/>
      <c r="F26" s="119"/>
      <c r="G26" s="119"/>
      <c r="H26" s="119"/>
      <c r="I26" s="119"/>
      <c r="J26" s="119"/>
      <c r="K26" s="119"/>
    </row>
    <row r="27" spans="1:13" ht="53.25" customHeight="1">
      <c r="A27" s="6" t="s">
        <v>74</v>
      </c>
      <c r="B27" s="6" t="s">
        <v>75</v>
      </c>
      <c r="C27" s="6" t="s">
        <v>76</v>
      </c>
      <c r="D27" s="6" t="s">
        <v>77</v>
      </c>
      <c r="E27" s="6" t="s">
        <v>78</v>
      </c>
      <c r="F27" s="6" t="s">
        <v>79</v>
      </c>
      <c r="G27" s="178" t="s">
        <v>80</v>
      </c>
      <c r="H27" s="179"/>
      <c r="I27" s="179"/>
      <c r="J27" s="179"/>
      <c r="K27" s="180"/>
    </row>
    <row r="28" spans="1:13" ht="38.25" customHeight="1">
      <c r="A28" s="2">
        <v>1</v>
      </c>
      <c r="B28" s="46">
        <v>2024</v>
      </c>
      <c r="C28" s="46" t="s">
        <v>81</v>
      </c>
      <c r="D28" s="75">
        <v>10</v>
      </c>
      <c r="E28" s="75">
        <v>10</v>
      </c>
      <c r="F28" s="31">
        <f>IF(E28/D28&gt;100%,100%,E28/D28)</f>
        <v>1</v>
      </c>
      <c r="G28" s="160" t="s">
        <v>119</v>
      </c>
      <c r="H28" s="161"/>
      <c r="I28" s="161"/>
      <c r="J28" s="161"/>
      <c r="K28" s="162"/>
    </row>
    <row r="29" spans="1:13" ht="93" customHeight="1">
      <c r="A29" s="2">
        <v>2</v>
      </c>
      <c r="B29" s="46">
        <v>2024</v>
      </c>
      <c r="C29" s="46" t="s">
        <v>83</v>
      </c>
      <c r="D29" s="75">
        <v>90</v>
      </c>
      <c r="E29" s="75">
        <v>190</v>
      </c>
      <c r="F29" s="31">
        <f t="shared" ref="F29:F33" si="1">IF(E29/D29&gt;100%,100%,E29/D29)</f>
        <v>1</v>
      </c>
      <c r="G29" s="160" t="s">
        <v>120</v>
      </c>
      <c r="H29" s="161"/>
      <c r="I29" s="161"/>
      <c r="J29" s="161"/>
      <c r="K29" s="162"/>
    </row>
    <row r="30" spans="1:13" ht="87" customHeight="1">
      <c r="A30" s="2">
        <v>3</v>
      </c>
      <c r="B30" s="46">
        <v>2025</v>
      </c>
      <c r="C30" s="46" t="s">
        <v>84</v>
      </c>
      <c r="D30" s="75" t="s">
        <v>121</v>
      </c>
      <c r="E30" s="75" t="s">
        <v>121</v>
      </c>
      <c r="F30" s="31" t="s">
        <v>121</v>
      </c>
      <c r="G30" s="160" t="s">
        <v>122</v>
      </c>
      <c r="H30" s="161"/>
      <c r="I30" s="161"/>
      <c r="J30" s="161"/>
      <c r="K30" s="162"/>
    </row>
    <row r="31" spans="1:13" ht="96.75" customHeight="1">
      <c r="A31" s="2">
        <v>4</v>
      </c>
      <c r="B31" s="46">
        <v>2025</v>
      </c>
      <c r="C31" s="46" t="s">
        <v>86</v>
      </c>
      <c r="D31" s="75">
        <v>99</v>
      </c>
      <c r="E31" s="75">
        <v>99</v>
      </c>
      <c r="F31" s="31">
        <f t="shared" si="1"/>
        <v>1</v>
      </c>
      <c r="G31" s="160" t="s">
        <v>123</v>
      </c>
      <c r="H31" s="161"/>
      <c r="I31" s="161"/>
      <c r="J31" s="161"/>
      <c r="K31" s="162"/>
      <c r="M31" s="30"/>
    </row>
    <row r="32" spans="1:13" ht="226.5" customHeight="1">
      <c r="A32" s="2">
        <v>5</v>
      </c>
      <c r="B32" s="46">
        <v>2025</v>
      </c>
      <c r="C32" s="46" t="s">
        <v>81</v>
      </c>
      <c r="D32" s="75">
        <v>237</v>
      </c>
      <c r="E32" s="109">
        <v>95</v>
      </c>
      <c r="F32" s="31">
        <f t="shared" si="1"/>
        <v>0.40084388185654007</v>
      </c>
      <c r="G32" s="199" t="s">
        <v>124</v>
      </c>
      <c r="H32" s="199"/>
      <c r="I32" s="199"/>
      <c r="J32" s="199"/>
      <c r="K32" s="199"/>
    </row>
    <row r="33" spans="1:11">
      <c r="A33" s="2">
        <v>6</v>
      </c>
      <c r="B33" s="46">
        <v>2025</v>
      </c>
      <c r="C33" s="46" t="s">
        <v>83</v>
      </c>
      <c r="D33" s="75">
        <v>237</v>
      </c>
      <c r="E33" s="75"/>
      <c r="F33" s="31">
        <f t="shared" si="1"/>
        <v>0</v>
      </c>
      <c r="G33" s="160"/>
      <c r="H33" s="161"/>
      <c r="I33" s="161"/>
      <c r="J33" s="161"/>
      <c r="K33" s="162"/>
    </row>
  </sheetData>
  <mergeCells count="41">
    <mergeCell ref="A10:B10"/>
    <mergeCell ref="C10:K10"/>
    <mergeCell ref="A11:B11"/>
    <mergeCell ref="C11:K11"/>
    <mergeCell ref="J1:K4"/>
    <mergeCell ref="A1:C4"/>
    <mergeCell ref="D1:I4"/>
    <mergeCell ref="A9:B9"/>
    <mergeCell ref="C9:K9"/>
    <mergeCell ref="A8:B8"/>
    <mergeCell ref="C8:K8"/>
    <mergeCell ref="A6:B6"/>
    <mergeCell ref="C6:K6"/>
    <mergeCell ref="A7:B7"/>
    <mergeCell ref="D7:K7"/>
    <mergeCell ref="A12:B12"/>
    <mergeCell ref="C12:K12"/>
    <mergeCell ref="G29:K29"/>
    <mergeCell ref="A13:B13"/>
    <mergeCell ref="C13:K13"/>
    <mergeCell ref="A14:B14"/>
    <mergeCell ref="C14:K14"/>
    <mergeCell ref="A15:B15"/>
    <mergeCell ref="C15:K15"/>
    <mergeCell ref="G28:K28"/>
    <mergeCell ref="G30:K30"/>
    <mergeCell ref="G32:K32"/>
    <mergeCell ref="G33:K33"/>
    <mergeCell ref="A16:B16"/>
    <mergeCell ref="C16:K16"/>
    <mergeCell ref="A17:B17"/>
    <mergeCell ref="C17:K17"/>
    <mergeCell ref="C19:H19"/>
    <mergeCell ref="A20:B20"/>
    <mergeCell ref="A21:B21"/>
    <mergeCell ref="A22:B22"/>
    <mergeCell ref="A23:B23"/>
    <mergeCell ref="A24:B24"/>
    <mergeCell ref="A26:K26"/>
    <mergeCell ref="G27:K27"/>
    <mergeCell ref="G31:K31"/>
  </mergeCells>
  <pageMargins left="0.7" right="0.7" top="0.75" bottom="0.75" header="0.3" footer="0.3"/>
  <pageSetup paperSize="9" scale="43" orientation="portrait"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97F450-D5B2-4A1F-9D04-C59FEFEE2AEB}">
  <sheetPr>
    <tabColor theme="3" tint="0.499984740745262"/>
  </sheetPr>
  <dimension ref="A1:M33"/>
  <sheetViews>
    <sheetView topLeftCell="A26" zoomScale="70" zoomScaleNormal="70" workbookViewId="0">
      <selection activeCell="D22" sqref="D22"/>
    </sheetView>
  </sheetViews>
  <sheetFormatPr defaultColWidth="10.85546875" defaultRowHeight="14.45"/>
  <cols>
    <col min="1" max="1" width="5.5703125" style="1" customWidth="1"/>
    <col min="2" max="2" width="34" style="1" customWidth="1"/>
    <col min="3" max="3" width="19.28515625" style="1" customWidth="1"/>
    <col min="4" max="4" width="23.42578125" style="1" customWidth="1"/>
    <col min="5" max="6" width="25.42578125" style="1" customWidth="1"/>
    <col min="7" max="7" width="28.85546875" style="1" customWidth="1"/>
    <col min="8" max="9" width="22.140625" style="1" customWidth="1"/>
    <col min="10" max="10" width="20.140625" style="1" customWidth="1"/>
    <col min="11" max="11" width="22.7109375" style="1" customWidth="1"/>
    <col min="12" max="16384" width="10.85546875" style="1"/>
  </cols>
  <sheetData>
    <row r="1" spans="1:11" s="62" customFormat="1" ht="22.5" customHeight="1">
      <c r="A1" s="149"/>
      <c r="B1" s="150"/>
      <c r="C1" s="151"/>
      <c r="D1" s="158" t="s">
        <v>37</v>
      </c>
      <c r="E1" s="159"/>
      <c r="F1" s="159"/>
      <c r="G1" s="159"/>
      <c r="H1" s="159"/>
      <c r="I1" s="159"/>
      <c r="J1" s="148" t="s">
        <v>1</v>
      </c>
      <c r="K1" s="148"/>
    </row>
    <row r="2" spans="1:11" s="62" customFormat="1" ht="22.5" customHeight="1">
      <c r="A2" s="152"/>
      <c r="B2" s="153"/>
      <c r="C2" s="154"/>
      <c r="D2" s="159"/>
      <c r="E2" s="159"/>
      <c r="F2" s="159"/>
      <c r="G2" s="159"/>
      <c r="H2" s="159"/>
      <c r="I2" s="159"/>
      <c r="J2" s="148"/>
      <c r="K2" s="148"/>
    </row>
    <row r="3" spans="1:11" s="62" customFormat="1" ht="22.5" customHeight="1">
      <c r="A3" s="152"/>
      <c r="B3" s="153"/>
      <c r="C3" s="154"/>
      <c r="D3" s="159"/>
      <c r="E3" s="159"/>
      <c r="F3" s="159"/>
      <c r="G3" s="159"/>
      <c r="H3" s="159"/>
      <c r="I3" s="159"/>
      <c r="J3" s="148"/>
      <c r="K3" s="148"/>
    </row>
    <row r="4" spans="1:11" s="62" customFormat="1" ht="22.5" customHeight="1">
      <c r="A4" s="155"/>
      <c r="B4" s="156"/>
      <c r="C4" s="157"/>
      <c r="D4" s="159"/>
      <c r="E4" s="159"/>
      <c r="F4" s="159"/>
      <c r="G4" s="159"/>
      <c r="H4" s="159"/>
      <c r="I4" s="159"/>
      <c r="J4" s="148"/>
      <c r="K4" s="148"/>
    </row>
    <row r="5" spans="1:11" s="4" customFormat="1" ht="20.100000000000001">
      <c r="J5" s="7"/>
      <c r="K5" s="8"/>
    </row>
    <row r="6" spans="1:11" ht="42" customHeight="1">
      <c r="A6" s="163" t="s">
        <v>38</v>
      </c>
      <c r="B6" s="163"/>
      <c r="C6" s="164" t="s">
        <v>20</v>
      </c>
      <c r="D6" s="164"/>
      <c r="E6" s="164"/>
      <c r="F6" s="164"/>
      <c r="G6" s="164"/>
      <c r="H6" s="164"/>
      <c r="I6" s="164"/>
      <c r="J6" s="164"/>
      <c r="K6" s="164"/>
    </row>
    <row r="7" spans="1:11" ht="41.25" customHeight="1">
      <c r="A7" s="163" t="s">
        <v>40</v>
      </c>
      <c r="B7" s="163"/>
      <c r="C7" s="50" t="s">
        <v>125</v>
      </c>
      <c r="D7" s="165" t="s">
        <v>22</v>
      </c>
      <c r="E7" s="166"/>
      <c r="F7" s="166"/>
      <c r="G7" s="166"/>
      <c r="H7" s="166"/>
      <c r="I7" s="166"/>
      <c r="J7" s="166"/>
      <c r="K7" s="167"/>
    </row>
    <row r="8" spans="1:11" ht="29.25" customHeight="1">
      <c r="A8" s="163" t="s">
        <v>42</v>
      </c>
      <c r="B8" s="163"/>
      <c r="C8" s="164" t="s">
        <v>126</v>
      </c>
      <c r="D8" s="164"/>
      <c r="E8" s="164"/>
      <c r="F8" s="164"/>
      <c r="G8" s="164"/>
      <c r="H8" s="164"/>
      <c r="I8" s="164"/>
      <c r="J8" s="164"/>
      <c r="K8" s="164"/>
    </row>
    <row r="9" spans="1:11" ht="29.25" customHeight="1">
      <c r="A9" s="163" t="s">
        <v>44</v>
      </c>
      <c r="B9" s="163"/>
      <c r="C9" s="164" t="s">
        <v>126</v>
      </c>
      <c r="D9" s="164"/>
      <c r="E9" s="164"/>
      <c r="F9" s="164"/>
      <c r="G9" s="164"/>
      <c r="H9" s="164"/>
      <c r="I9" s="164"/>
      <c r="J9" s="164"/>
      <c r="K9" s="164"/>
    </row>
    <row r="10" spans="1:11" ht="29.25" customHeight="1">
      <c r="A10" s="163" t="s">
        <v>46</v>
      </c>
      <c r="B10" s="163"/>
      <c r="C10" s="164" t="s">
        <v>127</v>
      </c>
      <c r="D10" s="164"/>
      <c r="E10" s="164"/>
      <c r="F10" s="164"/>
      <c r="G10" s="164"/>
      <c r="H10" s="164"/>
      <c r="I10" s="164"/>
      <c r="J10" s="164"/>
      <c r="K10" s="164"/>
    </row>
    <row r="11" spans="1:11" ht="29.25" customHeight="1">
      <c r="A11" s="163" t="s">
        <v>48</v>
      </c>
      <c r="B11" s="163"/>
      <c r="C11" s="190" t="s">
        <v>104</v>
      </c>
      <c r="D11" s="190"/>
      <c r="E11" s="190"/>
      <c r="F11" s="190"/>
      <c r="G11" s="190"/>
      <c r="H11" s="190"/>
      <c r="I11" s="190"/>
      <c r="J11" s="190"/>
      <c r="K11" s="190"/>
    </row>
    <row r="12" spans="1:11" ht="29.25" customHeight="1">
      <c r="A12" s="163" t="s">
        <v>50</v>
      </c>
      <c r="B12" s="170"/>
      <c r="C12" s="165" t="s">
        <v>51</v>
      </c>
      <c r="D12" s="166"/>
      <c r="E12" s="166"/>
      <c r="F12" s="166"/>
      <c r="G12" s="166"/>
      <c r="H12" s="166"/>
      <c r="I12" s="166"/>
      <c r="J12" s="166"/>
      <c r="K12" s="167"/>
    </row>
    <row r="13" spans="1:11" ht="29.25" customHeight="1">
      <c r="A13" s="163" t="s">
        <v>52</v>
      </c>
      <c r="B13" s="163"/>
      <c r="C13" s="200" t="s">
        <v>128</v>
      </c>
      <c r="D13" s="200"/>
      <c r="E13" s="200"/>
      <c r="F13" s="200"/>
      <c r="G13" s="200"/>
      <c r="H13" s="200"/>
      <c r="I13" s="200"/>
      <c r="J13" s="200"/>
      <c r="K13" s="200"/>
    </row>
    <row r="14" spans="1:11" ht="29.25" customHeight="1">
      <c r="A14" s="163" t="s">
        <v>54</v>
      </c>
      <c r="B14" s="163"/>
      <c r="C14" s="164" t="s">
        <v>129</v>
      </c>
      <c r="D14" s="164"/>
      <c r="E14" s="164"/>
      <c r="F14" s="164"/>
      <c r="G14" s="164"/>
      <c r="H14" s="164"/>
      <c r="I14" s="164"/>
      <c r="J14" s="164"/>
      <c r="K14" s="164"/>
    </row>
    <row r="15" spans="1:11" ht="29.25" customHeight="1">
      <c r="A15" s="163" t="s">
        <v>56</v>
      </c>
      <c r="B15" s="163"/>
      <c r="C15" s="164" t="s">
        <v>118</v>
      </c>
      <c r="D15" s="164"/>
      <c r="E15" s="164"/>
      <c r="F15" s="164"/>
      <c r="G15" s="164"/>
      <c r="H15" s="164"/>
      <c r="I15" s="164"/>
      <c r="J15" s="164"/>
      <c r="K15" s="164"/>
    </row>
    <row r="16" spans="1:11" ht="29.25" customHeight="1">
      <c r="A16" s="163" t="s">
        <v>58</v>
      </c>
      <c r="B16" s="163"/>
      <c r="C16" s="164">
        <v>0</v>
      </c>
      <c r="D16" s="164"/>
      <c r="E16" s="164"/>
      <c r="F16" s="164"/>
      <c r="G16" s="164" t="s">
        <v>60</v>
      </c>
      <c r="H16" s="164"/>
      <c r="I16" s="164"/>
      <c r="J16" s="164"/>
      <c r="K16" s="164"/>
    </row>
    <row r="17" spans="1:13" ht="29.25" customHeight="1">
      <c r="A17" s="163" t="s">
        <v>61</v>
      </c>
      <c r="B17" s="163"/>
      <c r="C17" s="164" t="s">
        <v>130</v>
      </c>
      <c r="D17" s="164"/>
      <c r="E17" s="164"/>
      <c r="F17" s="164"/>
      <c r="G17" s="164"/>
      <c r="H17" s="164"/>
      <c r="I17" s="164"/>
      <c r="J17" s="164"/>
      <c r="K17" s="164"/>
    </row>
    <row r="18" spans="1:13" ht="29.25" customHeight="1">
      <c r="A18" s="5"/>
      <c r="B18" s="5"/>
    </row>
    <row r="19" spans="1:13" ht="29.25" customHeight="1">
      <c r="A19" s="5"/>
      <c r="B19" s="5"/>
      <c r="C19" s="119" t="s">
        <v>63</v>
      </c>
      <c r="D19" s="119"/>
      <c r="E19" s="119"/>
      <c r="F19" s="119"/>
      <c r="G19" s="119"/>
      <c r="H19" s="119"/>
      <c r="I19" s="73"/>
    </row>
    <row r="20" spans="1:13" ht="43.5" customHeight="1">
      <c r="A20" s="175"/>
      <c r="B20" s="176"/>
      <c r="C20" s="22" t="s">
        <v>64</v>
      </c>
      <c r="D20" s="22" t="s">
        <v>65</v>
      </c>
      <c r="E20" s="22" t="s">
        <v>66</v>
      </c>
      <c r="F20" s="22" t="s">
        <v>67</v>
      </c>
      <c r="G20" s="22" t="s">
        <v>68</v>
      </c>
      <c r="H20" s="22" t="s">
        <v>69</v>
      </c>
      <c r="I20" s="73"/>
    </row>
    <row r="21" spans="1:13" ht="29.25" customHeight="1">
      <c r="A21" s="177" t="s">
        <v>70</v>
      </c>
      <c r="B21" s="177"/>
      <c r="C21" s="88">
        <v>10000</v>
      </c>
      <c r="D21" s="89">
        <v>30000</v>
      </c>
      <c r="E21" s="89">
        <v>50000</v>
      </c>
      <c r="F21" s="89">
        <v>20000</v>
      </c>
      <c r="G21" s="89">
        <v>10000</v>
      </c>
      <c r="H21" s="90">
        <f>SUM(C21:G21)</f>
        <v>120000</v>
      </c>
      <c r="I21" s="73"/>
    </row>
    <row r="22" spans="1:13" ht="29.25" customHeight="1">
      <c r="A22" s="177" t="s">
        <v>71</v>
      </c>
      <c r="B22" s="177"/>
      <c r="C22" s="88">
        <v>20002</v>
      </c>
      <c r="D22" s="89">
        <f>SUM(E30:E33)</f>
        <v>27440</v>
      </c>
      <c r="E22" s="89"/>
      <c r="F22" s="89"/>
      <c r="G22" s="89"/>
      <c r="H22" s="90">
        <f>SUM(C22:G22)</f>
        <v>47442</v>
      </c>
      <c r="I22" s="72"/>
    </row>
    <row r="23" spans="1:13" ht="29.25" customHeight="1">
      <c r="A23" s="177" t="s">
        <v>72</v>
      </c>
      <c r="B23" s="177"/>
      <c r="C23" s="91">
        <f>IF(C22/C21&gt;100%,100%,C22/C21)</f>
        <v>1</v>
      </c>
      <c r="D23" s="91">
        <f t="shared" ref="D23:G23" si="0">IF(D22/D21&gt;100%,100%,D22/D21)</f>
        <v>0.91466666666666663</v>
      </c>
      <c r="E23" s="91">
        <f t="shared" si="0"/>
        <v>0</v>
      </c>
      <c r="F23" s="91">
        <f t="shared" si="0"/>
        <v>0</v>
      </c>
      <c r="G23" s="91">
        <f t="shared" si="0"/>
        <v>0</v>
      </c>
      <c r="H23" s="92" t="s">
        <v>17</v>
      </c>
      <c r="I23" s="73"/>
    </row>
    <row r="24" spans="1:13" ht="29.25" customHeight="1">
      <c r="A24" s="177" t="s">
        <v>7</v>
      </c>
      <c r="B24" s="177"/>
      <c r="C24" s="91">
        <f>C22/$H$21</f>
        <v>0.16668333333333332</v>
      </c>
      <c r="D24" s="91">
        <f>(SUM(C22:D22))/$H$21</f>
        <v>0.39534999999999998</v>
      </c>
      <c r="E24" s="91"/>
      <c r="F24" s="91"/>
      <c r="G24" s="91"/>
      <c r="H24" s="93">
        <f>MAXA(C24:G24)</f>
        <v>0.39534999999999998</v>
      </c>
      <c r="I24" s="73"/>
    </row>
    <row r="25" spans="1:13" ht="29.25" customHeight="1"/>
    <row r="26" spans="1:13" ht="28.5" customHeight="1">
      <c r="A26" s="119" t="s">
        <v>73</v>
      </c>
      <c r="B26" s="119"/>
      <c r="C26" s="119"/>
      <c r="D26" s="119"/>
      <c r="E26" s="119"/>
      <c r="F26" s="119"/>
      <c r="G26" s="119"/>
      <c r="H26" s="119"/>
      <c r="I26" s="119"/>
      <c r="J26" s="119"/>
      <c r="K26" s="119"/>
    </row>
    <row r="27" spans="1:13" ht="53.25" customHeight="1">
      <c r="A27" s="6" t="s">
        <v>74</v>
      </c>
      <c r="B27" s="6" t="s">
        <v>75</v>
      </c>
      <c r="C27" s="6" t="s">
        <v>76</v>
      </c>
      <c r="D27" s="6" t="s">
        <v>77</v>
      </c>
      <c r="E27" s="6" t="s">
        <v>78</v>
      </c>
      <c r="F27" s="6" t="s">
        <v>79</v>
      </c>
      <c r="G27" s="178" t="s">
        <v>80</v>
      </c>
      <c r="H27" s="179"/>
      <c r="I27" s="179"/>
      <c r="J27" s="179"/>
      <c r="K27" s="180"/>
    </row>
    <row r="28" spans="1:13" ht="60" customHeight="1">
      <c r="A28" s="2">
        <v>1</v>
      </c>
      <c r="B28" s="46">
        <v>2024</v>
      </c>
      <c r="C28" s="46" t="s">
        <v>81</v>
      </c>
      <c r="D28" s="104">
        <v>4892</v>
      </c>
      <c r="E28" s="104">
        <v>4892</v>
      </c>
      <c r="F28" s="31">
        <f>IF(E28/D28&gt;100%,100%,E28/D28)</f>
        <v>1</v>
      </c>
      <c r="G28" s="160" t="s">
        <v>131</v>
      </c>
      <c r="H28" s="161"/>
      <c r="I28" s="161"/>
      <c r="J28" s="161"/>
      <c r="K28" s="162"/>
    </row>
    <row r="29" spans="1:13" ht="47.25" customHeight="1">
      <c r="A29" s="2">
        <v>2</v>
      </c>
      <c r="B29" s="46">
        <v>2024</v>
      </c>
      <c r="C29" s="46" t="s">
        <v>83</v>
      </c>
      <c r="D29" s="104">
        <v>5108</v>
      </c>
      <c r="E29" s="104">
        <v>15110</v>
      </c>
      <c r="F29" s="31">
        <f t="shared" ref="F29:F33" si="1">IF(E29/D29&gt;100%,100%,E29/D29)</f>
        <v>1</v>
      </c>
      <c r="G29" s="201" t="s">
        <v>132</v>
      </c>
      <c r="H29" s="161"/>
      <c r="I29" s="161"/>
      <c r="J29" s="161"/>
      <c r="K29" s="162"/>
    </row>
    <row r="30" spans="1:13" ht="47.25" customHeight="1">
      <c r="A30" s="2">
        <v>3</v>
      </c>
      <c r="B30" s="46">
        <v>2025</v>
      </c>
      <c r="C30" s="46" t="s">
        <v>84</v>
      </c>
      <c r="D30" s="104">
        <v>9539</v>
      </c>
      <c r="E30" s="104">
        <v>9539</v>
      </c>
      <c r="F30" s="31">
        <f t="shared" si="1"/>
        <v>1</v>
      </c>
      <c r="G30" s="160" t="s">
        <v>133</v>
      </c>
      <c r="H30" s="161"/>
      <c r="I30" s="161"/>
      <c r="J30" s="161"/>
      <c r="K30" s="162"/>
    </row>
    <row r="31" spans="1:13" ht="46.5" customHeight="1">
      <c r="A31" s="2">
        <v>4</v>
      </c>
      <c r="B31" s="46">
        <v>2025</v>
      </c>
      <c r="C31" s="46" t="s">
        <v>86</v>
      </c>
      <c r="D31" s="104">
        <v>1081</v>
      </c>
      <c r="E31" s="104">
        <v>1081</v>
      </c>
      <c r="F31" s="31">
        <f t="shared" si="1"/>
        <v>1</v>
      </c>
      <c r="G31" s="160" t="s">
        <v>134</v>
      </c>
      <c r="H31" s="161"/>
      <c r="I31" s="161"/>
      <c r="J31" s="161"/>
      <c r="K31" s="162"/>
      <c r="M31" s="30"/>
    </row>
    <row r="32" spans="1:13" ht="86.1" customHeight="1">
      <c r="A32" s="2">
        <v>5</v>
      </c>
      <c r="B32" s="46">
        <v>2025</v>
      </c>
      <c r="C32" s="46" t="s">
        <v>81</v>
      </c>
      <c r="D32" s="104">
        <v>9000</v>
      </c>
      <c r="E32" s="114">
        <v>16820</v>
      </c>
      <c r="F32" s="110">
        <f t="shared" si="1"/>
        <v>1</v>
      </c>
      <c r="G32" s="195" t="s">
        <v>135</v>
      </c>
      <c r="H32" s="196"/>
      <c r="I32" s="196"/>
      <c r="J32" s="196"/>
      <c r="K32" s="197"/>
    </row>
    <row r="33" spans="1:11">
      <c r="A33" s="2">
        <v>6</v>
      </c>
      <c r="B33" s="46">
        <v>2025</v>
      </c>
      <c r="C33" s="46" t="s">
        <v>83</v>
      </c>
      <c r="D33" s="104">
        <v>10380</v>
      </c>
      <c r="E33" s="104"/>
      <c r="F33" s="31">
        <f t="shared" si="1"/>
        <v>0</v>
      </c>
      <c r="G33" s="160"/>
      <c r="H33" s="161"/>
      <c r="I33" s="161"/>
      <c r="J33" s="161"/>
      <c r="K33" s="162"/>
    </row>
  </sheetData>
  <mergeCells count="41">
    <mergeCell ref="A10:B10"/>
    <mergeCell ref="C10:K10"/>
    <mergeCell ref="A11:B11"/>
    <mergeCell ref="J1:K4"/>
    <mergeCell ref="A1:C4"/>
    <mergeCell ref="D1:I4"/>
    <mergeCell ref="A9:B9"/>
    <mergeCell ref="C9:K9"/>
    <mergeCell ref="A8:B8"/>
    <mergeCell ref="C8:K8"/>
    <mergeCell ref="A6:B6"/>
    <mergeCell ref="C6:K6"/>
    <mergeCell ref="A7:B7"/>
    <mergeCell ref="D7:K7"/>
    <mergeCell ref="C11:K11"/>
    <mergeCell ref="A12:B12"/>
    <mergeCell ref="C12:K12"/>
    <mergeCell ref="A13:B13"/>
    <mergeCell ref="C13:K13"/>
    <mergeCell ref="A14:B14"/>
    <mergeCell ref="C14:K14"/>
    <mergeCell ref="A15:B15"/>
    <mergeCell ref="C15:K15"/>
    <mergeCell ref="G29:K29"/>
    <mergeCell ref="G28:K28"/>
    <mergeCell ref="G30:K30"/>
    <mergeCell ref="G32:K32"/>
    <mergeCell ref="G33:K33"/>
    <mergeCell ref="A16:B16"/>
    <mergeCell ref="C16:K16"/>
    <mergeCell ref="A17:B17"/>
    <mergeCell ref="C17:K17"/>
    <mergeCell ref="C19:H19"/>
    <mergeCell ref="A20:B20"/>
    <mergeCell ref="A21:B21"/>
    <mergeCell ref="A22:B22"/>
    <mergeCell ref="A23:B23"/>
    <mergeCell ref="A24:B24"/>
    <mergeCell ref="A26:K26"/>
    <mergeCell ref="G27:K27"/>
    <mergeCell ref="G31:K31"/>
  </mergeCells>
  <pageMargins left="0.7" right="0.7" top="0.75" bottom="0.75" header="0.3" footer="0.3"/>
  <ignoredErrors>
    <ignoredError sqref="D22" formulaRange="1"/>
  </ignoredErrors>
  <drawing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7A9F9A-2A22-4AB9-A3B3-750578FA937E}">
  <sheetPr>
    <tabColor theme="3" tint="0.499984740745262"/>
  </sheetPr>
  <dimension ref="A1:M33"/>
  <sheetViews>
    <sheetView topLeftCell="A17" zoomScale="70" zoomScaleNormal="70" workbookViewId="0">
      <selection activeCell="C23" sqref="C23"/>
    </sheetView>
  </sheetViews>
  <sheetFormatPr defaultColWidth="10.85546875" defaultRowHeight="14.45"/>
  <cols>
    <col min="1" max="1" width="5.42578125" style="1" customWidth="1"/>
    <col min="2" max="2" width="34" style="1" customWidth="1"/>
    <col min="3" max="3" width="19.5703125" style="1" customWidth="1"/>
    <col min="4" max="4" width="23.42578125" style="1" customWidth="1"/>
    <col min="5" max="6" width="25.42578125" style="1" customWidth="1"/>
    <col min="7" max="7" width="28.85546875" style="1" customWidth="1"/>
    <col min="8" max="9" width="22.140625" style="1" customWidth="1"/>
    <col min="10" max="10" width="20.140625" style="1" customWidth="1"/>
    <col min="11" max="11" width="22.7109375" style="1" customWidth="1"/>
    <col min="12" max="12" width="10.85546875" style="1" customWidth="1"/>
    <col min="13" max="16384" width="10.85546875" style="1"/>
  </cols>
  <sheetData>
    <row r="1" spans="1:12" s="62" customFormat="1" ht="22.5" customHeight="1">
      <c r="A1" s="149"/>
      <c r="B1" s="150"/>
      <c r="C1" s="151"/>
      <c r="D1" s="158" t="s">
        <v>37</v>
      </c>
      <c r="E1" s="159"/>
      <c r="F1" s="159"/>
      <c r="G1" s="159"/>
      <c r="H1" s="159"/>
      <c r="I1" s="159"/>
      <c r="J1" s="148" t="s">
        <v>1</v>
      </c>
      <c r="K1" s="148"/>
    </row>
    <row r="2" spans="1:12" s="62" customFormat="1" ht="22.5" customHeight="1">
      <c r="A2" s="152"/>
      <c r="B2" s="153"/>
      <c r="C2" s="154"/>
      <c r="D2" s="159"/>
      <c r="E2" s="159"/>
      <c r="F2" s="159"/>
      <c r="G2" s="159"/>
      <c r="H2" s="159"/>
      <c r="I2" s="159"/>
      <c r="J2" s="148"/>
      <c r="K2" s="148"/>
    </row>
    <row r="3" spans="1:12" s="62" customFormat="1" ht="22.5" customHeight="1">
      <c r="A3" s="152"/>
      <c r="B3" s="153"/>
      <c r="C3" s="154"/>
      <c r="D3" s="159"/>
      <c r="E3" s="159"/>
      <c r="F3" s="159"/>
      <c r="G3" s="159"/>
      <c r="H3" s="159"/>
      <c r="I3" s="159"/>
      <c r="J3" s="148"/>
      <c r="K3" s="148"/>
    </row>
    <row r="4" spans="1:12" s="62" customFormat="1" ht="22.5" customHeight="1">
      <c r="A4" s="155"/>
      <c r="B4" s="156"/>
      <c r="C4" s="157"/>
      <c r="D4" s="159"/>
      <c r="E4" s="159"/>
      <c r="F4" s="159"/>
      <c r="G4" s="159"/>
      <c r="H4" s="159"/>
      <c r="I4" s="159"/>
      <c r="J4" s="148"/>
      <c r="K4" s="148"/>
    </row>
    <row r="5" spans="1:12" s="4" customFormat="1" ht="20.100000000000001">
      <c r="J5" s="7"/>
      <c r="K5" s="8"/>
    </row>
    <row r="6" spans="1:12" ht="26.25" customHeight="1">
      <c r="A6" s="163" t="s">
        <v>38</v>
      </c>
      <c r="B6" s="163"/>
      <c r="C6" s="164" t="s">
        <v>20</v>
      </c>
      <c r="D6" s="164"/>
      <c r="E6" s="164"/>
      <c r="F6" s="164"/>
      <c r="G6" s="164"/>
      <c r="H6" s="164"/>
      <c r="I6" s="164"/>
      <c r="J6" s="164"/>
      <c r="K6" s="164"/>
    </row>
    <row r="7" spans="1:12" ht="42" customHeight="1">
      <c r="A7" s="163" t="s">
        <v>40</v>
      </c>
      <c r="B7" s="163"/>
      <c r="C7" s="52" t="s">
        <v>136</v>
      </c>
      <c r="D7" s="205" t="s">
        <v>23</v>
      </c>
      <c r="E7" s="206"/>
      <c r="F7" s="206"/>
      <c r="G7" s="206"/>
      <c r="H7" s="206"/>
      <c r="I7" s="206"/>
      <c r="J7" s="206"/>
      <c r="K7" s="207"/>
    </row>
    <row r="8" spans="1:12" ht="29.25" customHeight="1">
      <c r="A8" s="163" t="s">
        <v>42</v>
      </c>
      <c r="B8" s="163"/>
      <c r="C8" s="174" t="s">
        <v>137</v>
      </c>
      <c r="D8" s="174"/>
      <c r="E8" s="174"/>
      <c r="F8" s="174"/>
      <c r="G8" s="174"/>
      <c r="H8" s="174"/>
      <c r="I8" s="174"/>
      <c r="J8" s="174"/>
      <c r="K8" s="174"/>
    </row>
    <row r="9" spans="1:12" ht="29.25" customHeight="1">
      <c r="A9" s="163" t="s">
        <v>44</v>
      </c>
      <c r="B9" s="163"/>
      <c r="C9" s="174" t="s">
        <v>138</v>
      </c>
      <c r="D9" s="174"/>
      <c r="E9" s="174"/>
      <c r="F9" s="174"/>
      <c r="G9" s="174"/>
      <c r="H9" s="174"/>
      <c r="I9" s="174"/>
      <c r="J9" s="174"/>
      <c r="K9" s="174"/>
      <c r="L9" s="45"/>
    </row>
    <row r="10" spans="1:12" ht="29.25" customHeight="1">
      <c r="A10" s="163" t="s">
        <v>46</v>
      </c>
      <c r="B10" s="163"/>
      <c r="C10" s="174" t="s">
        <v>139</v>
      </c>
      <c r="D10" s="174"/>
      <c r="E10" s="174"/>
      <c r="F10" s="174"/>
      <c r="G10" s="174"/>
      <c r="H10" s="174"/>
      <c r="I10" s="174"/>
      <c r="J10" s="174"/>
      <c r="K10" s="174"/>
      <c r="L10" s="45"/>
    </row>
    <row r="11" spans="1:12" ht="29.25" customHeight="1">
      <c r="A11" s="163" t="s">
        <v>48</v>
      </c>
      <c r="B11" s="163"/>
      <c r="C11" s="208" t="s">
        <v>49</v>
      </c>
      <c r="D11" s="208"/>
      <c r="E11" s="208"/>
      <c r="F11" s="208"/>
      <c r="G11" s="208"/>
      <c r="H11" s="208"/>
      <c r="I11" s="208"/>
      <c r="J11" s="208"/>
      <c r="K11" s="208"/>
    </row>
    <row r="12" spans="1:12" ht="29.25" customHeight="1">
      <c r="A12" s="163" t="s">
        <v>50</v>
      </c>
      <c r="B12" s="170"/>
      <c r="C12" s="187" t="s">
        <v>51</v>
      </c>
      <c r="D12" s="188"/>
      <c r="E12" s="188"/>
      <c r="F12" s="188"/>
      <c r="G12" s="188"/>
      <c r="H12" s="188"/>
      <c r="I12" s="188"/>
      <c r="J12" s="188"/>
      <c r="K12" s="189"/>
    </row>
    <row r="13" spans="1:12" ht="29.25" customHeight="1">
      <c r="A13" s="163" t="s">
        <v>52</v>
      </c>
      <c r="B13" s="163"/>
      <c r="C13" s="200" t="s">
        <v>140</v>
      </c>
      <c r="D13" s="200"/>
      <c r="E13" s="200"/>
      <c r="F13" s="200"/>
      <c r="G13" s="200"/>
      <c r="H13" s="200"/>
      <c r="I13" s="200"/>
      <c r="J13" s="200"/>
      <c r="K13" s="200"/>
    </row>
    <row r="14" spans="1:12" ht="18.600000000000001">
      <c r="A14" s="163" t="s">
        <v>54</v>
      </c>
      <c r="B14" s="163"/>
      <c r="C14" s="191" t="s">
        <v>141</v>
      </c>
      <c r="D14" s="191"/>
      <c r="E14" s="191"/>
      <c r="F14" s="191"/>
      <c r="G14" s="191"/>
      <c r="H14" s="191"/>
      <c r="I14" s="191"/>
      <c r="J14" s="191"/>
      <c r="K14" s="191"/>
    </row>
    <row r="15" spans="1:12" ht="29.25" customHeight="1">
      <c r="A15" s="163" t="s">
        <v>56</v>
      </c>
      <c r="B15" s="163"/>
      <c r="C15" s="191" t="s">
        <v>142</v>
      </c>
      <c r="D15" s="191"/>
      <c r="E15" s="191"/>
      <c r="F15" s="191"/>
      <c r="G15" s="191"/>
      <c r="H15" s="191"/>
      <c r="I15" s="191"/>
      <c r="J15" s="191"/>
      <c r="K15" s="191"/>
    </row>
    <row r="16" spans="1:12" ht="29.25" customHeight="1">
      <c r="A16" s="163" t="s">
        <v>58</v>
      </c>
      <c r="B16" s="163"/>
      <c r="C16" s="191" t="s">
        <v>143</v>
      </c>
      <c r="D16" s="191"/>
      <c r="E16" s="191"/>
      <c r="F16" s="191"/>
      <c r="G16" s="191" t="s">
        <v>60</v>
      </c>
      <c r="H16" s="191"/>
      <c r="I16" s="191"/>
      <c r="J16" s="191"/>
      <c r="K16" s="191"/>
    </row>
    <row r="17" spans="1:13" ht="29.25" customHeight="1">
      <c r="A17" s="163" t="s">
        <v>61</v>
      </c>
      <c r="B17" s="163"/>
      <c r="C17" s="191" t="s">
        <v>62</v>
      </c>
      <c r="D17" s="191"/>
      <c r="E17" s="191"/>
      <c r="F17" s="191"/>
      <c r="G17" s="191"/>
      <c r="H17" s="191"/>
      <c r="I17" s="191"/>
      <c r="J17" s="191"/>
      <c r="K17" s="191"/>
    </row>
    <row r="18" spans="1:13" ht="29.25" customHeight="1">
      <c r="A18" s="5"/>
      <c r="B18" s="5"/>
    </row>
    <row r="19" spans="1:13" ht="29.25" customHeight="1">
      <c r="A19" s="5"/>
      <c r="B19" s="5"/>
      <c r="C19" s="119" t="s">
        <v>63</v>
      </c>
      <c r="D19" s="119"/>
      <c r="E19" s="119"/>
      <c r="F19" s="119"/>
      <c r="G19" s="119"/>
      <c r="H19" s="119"/>
      <c r="I19" s="72"/>
    </row>
    <row r="20" spans="1:13" ht="43.5" customHeight="1">
      <c r="A20" s="175"/>
      <c r="B20" s="176"/>
      <c r="C20" s="22" t="s">
        <v>64</v>
      </c>
      <c r="D20" s="22" t="s">
        <v>65</v>
      </c>
      <c r="E20" s="22" t="s">
        <v>66</v>
      </c>
      <c r="F20" s="22" t="s">
        <v>67</v>
      </c>
      <c r="G20" s="22" t="s">
        <v>68</v>
      </c>
      <c r="H20" s="22" t="s">
        <v>69</v>
      </c>
      <c r="I20" s="72"/>
    </row>
    <row r="21" spans="1:13" ht="29.25" customHeight="1">
      <c r="A21" s="177" t="s">
        <v>70</v>
      </c>
      <c r="B21" s="177"/>
      <c r="C21" s="44">
        <v>1</v>
      </c>
      <c r="D21" s="44">
        <v>1</v>
      </c>
      <c r="E21" s="44">
        <v>1</v>
      </c>
      <c r="F21" s="44">
        <v>1</v>
      </c>
      <c r="G21" s="44">
        <v>0</v>
      </c>
      <c r="H21" s="53">
        <v>4</v>
      </c>
      <c r="I21" s="72"/>
    </row>
    <row r="22" spans="1:13" ht="29.25" customHeight="1">
      <c r="A22" s="177" t="s">
        <v>71</v>
      </c>
      <c r="B22" s="177"/>
      <c r="C22" s="19">
        <v>1</v>
      </c>
      <c r="D22" s="76">
        <f>SUM(E30:E33)</f>
        <v>0.5</v>
      </c>
      <c r="E22" s="2"/>
      <c r="F22" s="2"/>
      <c r="G22" s="2"/>
      <c r="H22" s="3">
        <f>SUM(C22:G22)</f>
        <v>1.5</v>
      </c>
      <c r="I22" s="72"/>
    </row>
    <row r="23" spans="1:13" ht="29.25" customHeight="1">
      <c r="A23" s="177" t="s">
        <v>72</v>
      </c>
      <c r="B23" s="177"/>
      <c r="C23" s="20">
        <f>C22/C21</f>
        <v>1</v>
      </c>
      <c r="D23" s="20">
        <f t="shared" ref="D23:F23" si="0">D22/D21</f>
        <v>0.5</v>
      </c>
      <c r="E23" s="20">
        <f t="shared" si="0"/>
        <v>0</v>
      </c>
      <c r="F23" s="20">
        <f t="shared" si="0"/>
        <v>0</v>
      </c>
      <c r="G23" s="20"/>
      <c r="H23" s="21" t="s">
        <v>17</v>
      </c>
      <c r="I23" s="73"/>
    </row>
    <row r="24" spans="1:13" ht="29.25" customHeight="1">
      <c r="A24" s="177" t="s">
        <v>7</v>
      </c>
      <c r="B24" s="177"/>
      <c r="C24" s="21">
        <f>(SUM(C22))/$H$21</f>
        <v>0.25</v>
      </c>
      <c r="D24" s="77">
        <f>(SUM(C22:D22))/$H$21</f>
        <v>0.375</v>
      </c>
      <c r="E24" s="79">
        <f>(SUM(C22:E22))/$H$21</f>
        <v>0.375</v>
      </c>
      <c r="F24" s="79">
        <f>(SUM(C22:F22))/$H$21</f>
        <v>0.375</v>
      </c>
      <c r="G24" s="79">
        <f>(SUM(C22:G22))/$H$21</f>
        <v>0.375</v>
      </c>
      <c r="H24" s="20">
        <f>MAXA(C24:G24)</f>
        <v>0.375</v>
      </c>
      <c r="I24" s="73"/>
    </row>
    <row r="25" spans="1:13" ht="29.25" customHeight="1"/>
    <row r="26" spans="1:13" ht="28.5" customHeight="1">
      <c r="A26" s="119" t="s">
        <v>73</v>
      </c>
      <c r="B26" s="119"/>
      <c r="C26" s="119"/>
      <c r="D26" s="119"/>
      <c r="E26" s="119"/>
      <c r="F26" s="119"/>
      <c r="G26" s="119"/>
      <c r="H26" s="119"/>
      <c r="I26" s="119"/>
      <c r="J26" s="119"/>
      <c r="K26" s="119"/>
    </row>
    <row r="27" spans="1:13" ht="53.25" customHeight="1">
      <c r="A27" s="6" t="s">
        <v>74</v>
      </c>
      <c r="B27" s="6" t="s">
        <v>75</v>
      </c>
      <c r="C27" s="6" t="s">
        <v>76</v>
      </c>
      <c r="D27" s="6" t="s">
        <v>77</v>
      </c>
      <c r="E27" s="6" t="s">
        <v>78</v>
      </c>
      <c r="F27" s="6" t="s">
        <v>79</v>
      </c>
      <c r="G27" s="178" t="s">
        <v>80</v>
      </c>
      <c r="H27" s="179"/>
      <c r="I27" s="179"/>
      <c r="J27" s="179"/>
      <c r="K27" s="180"/>
    </row>
    <row r="28" spans="1:13" ht="132.75" customHeight="1">
      <c r="A28" s="2">
        <v>1</v>
      </c>
      <c r="B28" s="46">
        <v>2024</v>
      </c>
      <c r="C28" s="46" t="s">
        <v>81</v>
      </c>
      <c r="D28" s="76">
        <v>0.5</v>
      </c>
      <c r="E28" s="76">
        <v>0.5</v>
      </c>
      <c r="F28" s="60">
        <f>IF(E28/D28&gt;100%,100%,E28/D28)</f>
        <v>1</v>
      </c>
      <c r="G28" s="160" t="s">
        <v>144</v>
      </c>
      <c r="H28" s="161"/>
      <c r="I28" s="161"/>
      <c r="J28" s="161"/>
      <c r="K28" s="162"/>
    </row>
    <row r="29" spans="1:13" ht="163.5" customHeight="1">
      <c r="A29" s="2">
        <v>2</v>
      </c>
      <c r="B29" s="46">
        <v>2024</v>
      </c>
      <c r="C29" s="46" t="s">
        <v>83</v>
      </c>
      <c r="D29" s="76">
        <v>0.5</v>
      </c>
      <c r="E29" s="76">
        <v>0.5</v>
      </c>
      <c r="F29" s="60">
        <f t="shared" ref="F29:F33" si="1">IF(E29/D29&gt;100%,100%,E29/D29)</f>
        <v>1</v>
      </c>
      <c r="G29" s="160" t="s">
        <v>145</v>
      </c>
      <c r="H29" s="161"/>
      <c r="I29" s="161"/>
      <c r="J29" s="161"/>
      <c r="K29" s="162"/>
    </row>
    <row r="30" spans="1:13">
      <c r="A30" s="2">
        <v>3</v>
      </c>
      <c r="B30" s="46">
        <v>2025</v>
      </c>
      <c r="C30" s="46" t="s">
        <v>84</v>
      </c>
      <c r="D30" s="76">
        <v>0</v>
      </c>
      <c r="E30" s="76" t="s">
        <v>17</v>
      </c>
      <c r="F30" s="76" t="s">
        <v>17</v>
      </c>
      <c r="G30" s="160" t="s">
        <v>95</v>
      </c>
      <c r="H30" s="161"/>
      <c r="I30" s="161"/>
      <c r="J30" s="161"/>
      <c r="K30" s="162"/>
    </row>
    <row r="31" spans="1:13">
      <c r="A31" s="2">
        <v>4</v>
      </c>
      <c r="B31" s="46">
        <v>2025</v>
      </c>
      <c r="C31" s="46" t="s">
        <v>86</v>
      </c>
      <c r="D31" s="76">
        <v>0</v>
      </c>
      <c r="E31" s="76" t="s">
        <v>17</v>
      </c>
      <c r="F31" s="76" t="s">
        <v>17</v>
      </c>
      <c r="G31" s="160" t="s">
        <v>95</v>
      </c>
      <c r="H31" s="161"/>
      <c r="I31" s="161"/>
      <c r="J31" s="161"/>
      <c r="K31" s="162"/>
      <c r="M31" s="30"/>
    </row>
    <row r="32" spans="1:13" ht="90.95" customHeight="1">
      <c r="A32" s="2">
        <v>5</v>
      </c>
      <c r="B32" s="46">
        <v>2025</v>
      </c>
      <c r="C32" s="46" t="s">
        <v>81</v>
      </c>
      <c r="D32" s="76">
        <v>0.5</v>
      </c>
      <c r="E32" s="76">
        <v>0.5</v>
      </c>
      <c r="F32" s="60">
        <f t="shared" ref="F32" si="2">IF(E32/D32&gt;100%,100%,E32/D32)</f>
        <v>1</v>
      </c>
      <c r="G32" s="202" t="s">
        <v>146</v>
      </c>
      <c r="H32" s="203"/>
      <c r="I32" s="203"/>
      <c r="J32" s="203"/>
      <c r="K32" s="204"/>
    </row>
    <row r="33" spans="1:11">
      <c r="A33" s="2">
        <v>6</v>
      </c>
      <c r="B33" s="46">
        <v>2025</v>
      </c>
      <c r="C33" s="46" t="s">
        <v>83</v>
      </c>
      <c r="D33" s="76">
        <v>0.5</v>
      </c>
      <c r="E33" s="76"/>
      <c r="F33" s="60">
        <f t="shared" si="1"/>
        <v>0</v>
      </c>
      <c r="G33" s="160"/>
      <c r="H33" s="161"/>
      <c r="I33" s="161"/>
      <c r="J33" s="161"/>
      <c r="K33" s="162"/>
    </row>
  </sheetData>
  <mergeCells count="41">
    <mergeCell ref="A17:B17"/>
    <mergeCell ref="C17:K17"/>
    <mergeCell ref="G31:K31"/>
    <mergeCell ref="C19:H19"/>
    <mergeCell ref="A20:B20"/>
    <mergeCell ref="A21:B21"/>
    <mergeCell ref="A22:B22"/>
    <mergeCell ref="A23:B23"/>
    <mergeCell ref="A24:B24"/>
    <mergeCell ref="A26:K26"/>
    <mergeCell ref="G27:K27"/>
    <mergeCell ref="G28:K28"/>
    <mergeCell ref="G29:K29"/>
    <mergeCell ref="G30:K30"/>
    <mergeCell ref="A14:B14"/>
    <mergeCell ref="C14:K14"/>
    <mergeCell ref="A15:B15"/>
    <mergeCell ref="C15:K15"/>
    <mergeCell ref="A16:B16"/>
    <mergeCell ref="C16:K16"/>
    <mergeCell ref="C11:K11"/>
    <mergeCell ref="A12:B12"/>
    <mergeCell ref="C12:K12"/>
    <mergeCell ref="A13:B13"/>
    <mergeCell ref="C13:K13"/>
    <mergeCell ref="J1:K4"/>
    <mergeCell ref="A1:C4"/>
    <mergeCell ref="D1:I4"/>
    <mergeCell ref="G32:K32"/>
    <mergeCell ref="G33:K33"/>
    <mergeCell ref="A8:B8"/>
    <mergeCell ref="C8:K8"/>
    <mergeCell ref="A6:B6"/>
    <mergeCell ref="C6:K6"/>
    <mergeCell ref="A7:B7"/>
    <mergeCell ref="D7:K7"/>
    <mergeCell ref="A9:B9"/>
    <mergeCell ref="C9:K9"/>
    <mergeCell ref="A10:B10"/>
    <mergeCell ref="C10:K10"/>
    <mergeCell ref="A11:B11"/>
  </mergeCells>
  <pageMargins left="0.7" right="0.7" top="0.75" bottom="0.75" header="0.3" footer="0.3"/>
  <pageSetup paperSize="9" scale="43" orientation="portrait" r:id="rId1"/>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AFA526-9746-4B7A-BBFF-5D2E6790B3AD}">
  <sheetPr>
    <tabColor theme="3" tint="0.499984740745262"/>
  </sheetPr>
  <dimension ref="A1:M33"/>
  <sheetViews>
    <sheetView topLeftCell="A14" zoomScale="70" zoomScaleNormal="70" workbookViewId="0">
      <selection activeCell="H24" sqref="H24"/>
    </sheetView>
  </sheetViews>
  <sheetFormatPr defaultColWidth="10.85546875" defaultRowHeight="14.45"/>
  <cols>
    <col min="1" max="1" width="5.42578125" style="1" customWidth="1"/>
    <col min="2" max="2" width="34" style="1" customWidth="1"/>
    <col min="3" max="3" width="24.7109375" style="1" customWidth="1"/>
    <col min="4" max="4" width="23.42578125" style="1" customWidth="1"/>
    <col min="5" max="6" width="25.42578125" style="1" customWidth="1"/>
    <col min="7" max="7" width="28.85546875" style="1" customWidth="1"/>
    <col min="8" max="9" width="22.140625" style="1" customWidth="1"/>
    <col min="10" max="10" width="20.140625" style="1" customWidth="1"/>
    <col min="11" max="11" width="22.7109375" style="1" customWidth="1"/>
    <col min="12" max="12" width="10.85546875" style="1" customWidth="1"/>
    <col min="13" max="16384" width="10.85546875" style="1"/>
  </cols>
  <sheetData>
    <row r="1" spans="1:12" s="62" customFormat="1" ht="22.5" customHeight="1">
      <c r="A1" s="149"/>
      <c r="B1" s="150"/>
      <c r="C1" s="151"/>
      <c r="D1" s="158" t="s">
        <v>37</v>
      </c>
      <c r="E1" s="159"/>
      <c r="F1" s="159"/>
      <c r="G1" s="159"/>
      <c r="H1" s="159"/>
      <c r="I1" s="159"/>
      <c r="J1" s="148" t="s">
        <v>1</v>
      </c>
      <c r="K1" s="148"/>
    </row>
    <row r="2" spans="1:12" s="62" customFormat="1" ht="22.5" customHeight="1">
      <c r="A2" s="152"/>
      <c r="B2" s="153"/>
      <c r="C2" s="154"/>
      <c r="D2" s="159"/>
      <c r="E2" s="159"/>
      <c r="F2" s="159"/>
      <c r="G2" s="159"/>
      <c r="H2" s="159"/>
      <c r="I2" s="159"/>
      <c r="J2" s="148"/>
      <c r="K2" s="148"/>
    </row>
    <row r="3" spans="1:12" s="62" customFormat="1" ht="22.5" customHeight="1">
      <c r="A3" s="152"/>
      <c r="B3" s="153"/>
      <c r="C3" s="154"/>
      <c r="D3" s="159"/>
      <c r="E3" s="159"/>
      <c r="F3" s="159"/>
      <c r="G3" s="159"/>
      <c r="H3" s="159"/>
      <c r="I3" s="159"/>
      <c r="J3" s="148"/>
      <c r="K3" s="148"/>
    </row>
    <row r="4" spans="1:12" s="62" customFormat="1" ht="22.5" customHeight="1">
      <c r="A4" s="155"/>
      <c r="B4" s="156"/>
      <c r="C4" s="157"/>
      <c r="D4" s="159"/>
      <c r="E4" s="159"/>
      <c r="F4" s="159"/>
      <c r="G4" s="159"/>
      <c r="H4" s="159"/>
      <c r="I4" s="159"/>
      <c r="J4" s="148"/>
      <c r="K4" s="148"/>
    </row>
    <row r="5" spans="1:12" s="4" customFormat="1" ht="20.100000000000001">
      <c r="J5" s="7"/>
      <c r="K5" s="8"/>
    </row>
    <row r="6" spans="1:12" ht="35.25" customHeight="1">
      <c r="A6" s="163" t="s">
        <v>38</v>
      </c>
      <c r="B6" s="163"/>
      <c r="C6" s="164" t="s">
        <v>20</v>
      </c>
      <c r="D6" s="164"/>
      <c r="E6" s="164"/>
      <c r="F6" s="164"/>
      <c r="G6" s="164"/>
      <c r="H6" s="164"/>
      <c r="I6" s="164"/>
      <c r="J6" s="164"/>
      <c r="K6" s="164"/>
    </row>
    <row r="7" spans="1:12" ht="48.75" customHeight="1">
      <c r="A7" s="163" t="s">
        <v>40</v>
      </c>
      <c r="B7" s="163"/>
      <c r="C7" s="52" t="s">
        <v>147</v>
      </c>
      <c r="D7" s="205" t="s">
        <v>24</v>
      </c>
      <c r="E7" s="206"/>
      <c r="F7" s="206"/>
      <c r="G7" s="206"/>
      <c r="H7" s="206"/>
      <c r="I7" s="206"/>
      <c r="J7" s="206"/>
      <c r="K7" s="207"/>
    </row>
    <row r="8" spans="1:12" ht="29.25" customHeight="1">
      <c r="A8" s="163" t="s">
        <v>42</v>
      </c>
      <c r="B8" s="163"/>
      <c r="C8" s="174" t="s">
        <v>148</v>
      </c>
      <c r="D8" s="174"/>
      <c r="E8" s="174"/>
      <c r="F8" s="174"/>
      <c r="G8" s="174"/>
      <c r="H8" s="174"/>
      <c r="I8" s="174"/>
      <c r="J8" s="174"/>
      <c r="K8" s="174"/>
    </row>
    <row r="9" spans="1:12" ht="29.25" customHeight="1">
      <c r="A9" s="163" t="s">
        <v>44</v>
      </c>
      <c r="B9" s="163"/>
      <c r="C9" s="174" t="s">
        <v>149</v>
      </c>
      <c r="D9" s="174"/>
      <c r="E9" s="174"/>
      <c r="F9" s="174"/>
      <c r="G9" s="174"/>
      <c r="H9" s="174"/>
      <c r="I9" s="174"/>
      <c r="J9" s="174"/>
      <c r="K9" s="174"/>
      <c r="L9" s="45"/>
    </row>
    <row r="10" spans="1:12" ht="18.600000000000001">
      <c r="A10" s="163" t="s">
        <v>46</v>
      </c>
      <c r="B10" s="163"/>
      <c r="C10" s="174" t="s">
        <v>150</v>
      </c>
      <c r="D10" s="174"/>
      <c r="E10" s="174"/>
      <c r="F10" s="174"/>
      <c r="G10" s="174"/>
      <c r="H10" s="174"/>
      <c r="I10" s="174"/>
      <c r="J10" s="174"/>
      <c r="K10" s="174"/>
    </row>
    <row r="11" spans="1:12" ht="29.25" customHeight="1">
      <c r="A11" s="163" t="s">
        <v>48</v>
      </c>
      <c r="B11" s="163"/>
      <c r="C11" s="209" t="s">
        <v>49</v>
      </c>
      <c r="D11" s="209"/>
      <c r="E11" s="209"/>
      <c r="F11" s="209"/>
      <c r="G11" s="209"/>
      <c r="H11" s="209"/>
      <c r="I11" s="209"/>
      <c r="J11" s="209"/>
      <c r="K11" s="209"/>
    </row>
    <row r="12" spans="1:12" ht="29.25" customHeight="1">
      <c r="A12" s="163" t="s">
        <v>50</v>
      </c>
      <c r="B12" s="170"/>
      <c r="C12" s="205" t="s">
        <v>51</v>
      </c>
      <c r="D12" s="206"/>
      <c r="E12" s="206"/>
      <c r="F12" s="206"/>
      <c r="G12" s="206"/>
      <c r="H12" s="206"/>
      <c r="I12" s="206"/>
      <c r="J12" s="206"/>
      <c r="K12" s="207"/>
    </row>
    <row r="13" spans="1:12" ht="29.25" customHeight="1">
      <c r="A13" s="163" t="s">
        <v>52</v>
      </c>
      <c r="B13" s="163"/>
      <c r="C13" s="210" t="s">
        <v>151</v>
      </c>
      <c r="D13" s="210"/>
      <c r="E13" s="210"/>
      <c r="F13" s="210"/>
      <c r="G13" s="210"/>
      <c r="H13" s="210"/>
      <c r="I13" s="210"/>
      <c r="J13" s="210"/>
      <c r="K13" s="210"/>
    </row>
    <row r="14" spans="1:12" ht="29.25" customHeight="1">
      <c r="A14" s="163" t="s">
        <v>54</v>
      </c>
      <c r="B14" s="163"/>
      <c r="C14" s="174" t="s">
        <v>152</v>
      </c>
      <c r="D14" s="174"/>
      <c r="E14" s="174"/>
      <c r="F14" s="174"/>
      <c r="G14" s="174"/>
      <c r="H14" s="174"/>
      <c r="I14" s="174"/>
      <c r="J14" s="174"/>
      <c r="K14" s="174"/>
    </row>
    <row r="15" spans="1:12" ht="29.25" customHeight="1">
      <c r="A15" s="163" t="s">
        <v>56</v>
      </c>
      <c r="B15" s="163"/>
      <c r="C15" s="174" t="s">
        <v>142</v>
      </c>
      <c r="D15" s="174"/>
      <c r="E15" s="174"/>
      <c r="F15" s="174"/>
      <c r="G15" s="174"/>
      <c r="H15" s="174"/>
      <c r="I15" s="174"/>
      <c r="J15" s="174"/>
      <c r="K15" s="174"/>
    </row>
    <row r="16" spans="1:12" ht="29.25" customHeight="1">
      <c r="A16" s="163" t="s">
        <v>58</v>
      </c>
      <c r="B16" s="163"/>
      <c r="C16" s="168" t="s">
        <v>17</v>
      </c>
      <c r="D16" s="168"/>
      <c r="E16" s="168"/>
      <c r="F16" s="168"/>
      <c r="G16" s="168" t="s">
        <v>60</v>
      </c>
      <c r="H16" s="168"/>
      <c r="I16" s="168"/>
      <c r="J16" s="168"/>
      <c r="K16" s="168"/>
    </row>
    <row r="17" spans="1:13" ht="29.25" customHeight="1">
      <c r="A17" s="163" t="s">
        <v>61</v>
      </c>
      <c r="B17" s="163"/>
      <c r="C17" s="168" t="s">
        <v>62</v>
      </c>
      <c r="D17" s="168"/>
      <c r="E17" s="168"/>
      <c r="F17" s="168"/>
      <c r="G17" s="168"/>
      <c r="H17" s="168"/>
      <c r="I17" s="168"/>
      <c r="J17" s="168"/>
      <c r="K17" s="168"/>
    </row>
    <row r="18" spans="1:13" ht="29.25" customHeight="1">
      <c r="A18" s="5"/>
      <c r="B18" s="5"/>
    </row>
    <row r="19" spans="1:13" ht="29.25" customHeight="1">
      <c r="A19" s="5"/>
      <c r="B19" s="5"/>
      <c r="C19" s="119" t="s">
        <v>63</v>
      </c>
      <c r="D19" s="119"/>
      <c r="E19" s="119"/>
      <c r="F19" s="119"/>
      <c r="G19" s="119"/>
      <c r="H19" s="119"/>
      <c r="I19" s="73"/>
    </row>
    <row r="20" spans="1:13" ht="43.5" customHeight="1">
      <c r="A20" s="175"/>
      <c r="B20" s="176"/>
      <c r="C20" s="22" t="s">
        <v>64</v>
      </c>
      <c r="D20" s="22" t="s">
        <v>65</v>
      </c>
      <c r="E20" s="22" t="s">
        <v>66</v>
      </c>
      <c r="F20" s="22" t="s">
        <v>67</v>
      </c>
      <c r="G20" s="22" t="s">
        <v>68</v>
      </c>
      <c r="H20" s="22" t="s">
        <v>69</v>
      </c>
      <c r="I20" s="73"/>
    </row>
    <row r="21" spans="1:13" ht="29.25" customHeight="1">
      <c r="A21" s="177" t="s">
        <v>70</v>
      </c>
      <c r="B21" s="177"/>
      <c r="C21" s="19">
        <v>6</v>
      </c>
      <c r="D21" s="2">
        <v>6</v>
      </c>
      <c r="E21" s="2">
        <v>6</v>
      </c>
      <c r="F21" s="2">
        <v>6</v>
      </c>
      <c r="G21" s="2">
        <v>6</v>
      </c>
      <c r="H21" s="3">
        <v>30</v>
      </c>
      <c r="I21" s="73"/>
    </row>
    <row r="22" spans="1:13" ht="29.25" customHeight="1">
      <c r="A22" s="177" t="s">
        <v>71</v>
      </c>
      <c r="B22" s="177"/>
      <c r="C22" s="19">
        <v>6</v>
      </c>
      <c r="D22" s="75">
        <f>+SUM(E30:E33)</f>
        <v>4</v>
      </c>
      <c r="E22" s="2"/>
      <c r="F22" s="2"/>
      <c r="G22" s="2"/>
      <c r="H22" s="3">
        <f>SUM(C22:G22)</f>
        <v>10</v>
      </c>
      <c r="I22" s="72"/>
    </row>
    <row r="23" spans="1:13" ht="29.25" customHeight="1">
      <c r="A23" s="177" t="s">
        <v>72</v>
      </c>
      <c r="B23" s="177"/>
      <c r="C23" s="20">
        <f>C22/C21</f>
        <v>1</v>
      </c>
      <c r="D23" s="20">
        <f t="shared" ref="D23:G23" si="0">D22/D21</f>
        <v>0.66666666666666663</v>
      </c>
      <c r="E23" s="20">
        <f t="shared" si="0"/>
        <v>0</v>
      </c>
      <c r="F23" s="20">
        <f t="shared" si="0"/>
        <v>0</v>
      </c>
      <c r="G23" s="20">
        <f t="shared" si="0"/>
        <v>0</v>
      </c>
      <c r="H23" s="21" t="s">
        <v>17</v>
      </c>
      <c r="I23" s="73"/>
    </row>
    <row r="24" spans="1:13" ht="29.25" customHeight="1">
      <c r="A24" s="177" t="s">
        <v>7</v>
      </c>
      <c r="B24" s="177"/>
      <c r="C24" s="77">
        <f>(SUM(C22))/$H$21</f>
        <v>0.2</v>
      </c>
      <c r="D24" s="20">
        <f>(SUM(C22:D22))/$H$21</f>
        <v>0.33333333333333331</v>
      </c>
      <c r="E24" s="79">
        <f>(SUM(C22:E22))/$H$21</f>
        <v>0.33333333333333331</v>
      </c>
      <c r="F24" s="79">
        <f>(SUM(C22:F22))/$H$21</f>
        <v>0.33333333333333331</v>
      </c>
      <c r="G24" s="79">
        <f>(SUM(C22:G22))/$H$21</f>
        <v>0.33333333333333331</v>
      </c>
      <c r="H24" s="77">
        <f>MAXA(C24:G24)</f>
        <v>0.33333333333333331</v>
      </c>
      <c r="I24" s="73"/>
    </row>
    <row r="25" spans="1:13" ht="29.25" customHeight="1"/>
    <row r="26" spans="1:13" ht="28.5" customHeight="1">
      <c r="A26" s="119" t="s">
        <v>73</v>
      </c>
      <c r="B26" s="119"/>
      <c r="C26" s="119"/>
      <c r="D26" s="119"/>
      <c r="E26" s="119"/>
      <c r="F26" s="119"/>
      <c r="G26" s="119"/>
      <c r="H26" s="119"/>
      <c r="I26" s="119"/>
      <c r="J26" s="119"/>
      <c r="K26" s="119"/>
    </row>
    <row r="27" spans="1:13" ht="53.25" customHeight="1">
      <c r="A27" s="6" t="s">
        <v>74</v>
      </c>
      <c r="B27" s="6" t="s">
        <v>75</v>
      </c>
      <c r="C27" s="6" t="s">
        <v>76</v>
      </c>
      <c r="D27" s="6" t="s">
        <v>77</v>
      </c>
      <c r="E27" s="6" t="s">
        <v>78</v>
      </c>
      <c r="F27" s="6" t="s">
        <v>79</v>
      </c>
      <c r="G27" s="178" t="s">
        <v>80</v>
      </c>
      <c r="H27" s="179"/>
      <c r="I27" s="179"/>
      <c r="J27" s="179"/>
      <c r="K27" s="180"/>
    </row>
    <row r="28" spans="1:13" ht="192" customHeight="1">
      <c r="A28" s="2">
        <v>1</v>
      </c>
      <c r="B28" s="46">
        <v>2024</v>
      </c>
      <c r="C28" s="46" t="s">
        <v>81</v>
      </c>
      <c r="D28" s="75">
        <v>3</v>
      </c>
      <c r="E28" s="75">
        <v>3</v>
      </c>
      <c r="F28" s="31">
        <f>IF(E28/D28&gt;100%,100%,E28/D28)</f>
        <v>1</v>
      </c>
      <c r="G28" s="160" t="s">
        <v>153</v>
      </c>
      <c r="H28" s="161"/>
      <c r="I28" s="161"/>
      <c r="J28" s="161"/>
      <c r="K28" s="162"/>
    </row>
    <row r="29" spans="1:13" ht="165.75" customHeight="1">
      <c r="A29" s="2">
        <v>2</v>
      </c>
      <c r="B29" s="46">
        <v>2024</v>
      </c>
      <c r="C29" s="46" t="s">
        <v>83</v>
      </c>
      <c r="D29" s="75">
        <v>3</v>
      </c>
      <c r="E29" s="75">
        <v>3</v>
      </c>
      <c r="F29" s="31">
        <f t="shared" ref="F29:F33" si="1">IF(E29/D29&gt;100%,100%,E29/D29)</f>
        <v>1</v>
      </c>
      <c r="G29" s="160" t="s">
        <v>154</v>
      </c>
      <c r="H29" s="161"/>
      <c r="I29" s="161"/>
      <c r="J29" s="161"/>
      <c r="K29" s="162"/>
    </row>
    <row r="30" spans="1:13" ht="249.75" customHeight="1">
      <c r="A30" s="2">
        <v>3</v>
      </c>
      <c r="B30" s="46">
        <v>2025</v>
      </c>
      <c r="C30" s="46" t="s">
        <v>84</v>
      </c>
      <c r="D30" s="75">
        <v>1</v>
      </c>
      <c r="E30" s="75">
        <v>1</v>
      </c>
      <c r="F30" s="31">
        <f t="shared" si="1"/>
        <v>1</v>
      </c>
      <c r="G30" s="160" t="s">
        <v>155</v>
      </c>
      <c r="H30" s="161"/>
      <c r="I30" s="161"/>
      <c r="J30" s="161"/>
      <c r="K30" s="162"/>
    </row>
    <row r="31" spans="1:13" ht="390" customHeight="1">
      <c r="A31" s="2">
        <v>4</v>
      </c>
      <c r="B31" s="46">
        <v>2025</v>
      </c>
      <c r="C31" s="46" t="s">
        <v>86</v>
      </c>
      <c r="D31" s="75">
        <v>1</v>
      </c>
      <c r="E31" s="75">
        <v>1</v>
      </c>
      <c r="F31" s="31">
        <f t="shared" si="1"/>
        <v>1</v>
      </c>
      <c r="G31" s="160" t="s">
        <v>156</v>
      </c>
      <c r="H31" s="161"/>
      <c r="I31" s="161"/>
      <c r="J31" s="161"/>
      <c r="K31" s="162"/>
      <c r="M31" s="30"/>
    </row>
    <row r="32" spans="1:13" ht="201" customHeight="1">
      <c r="A32" s="2">
        <v>5</v>
      </c>
      <c r="B32" s="46">
        <v>2025</v>
      </c>
      <c r="C32" s="46" t="s">
        <v>81</v>
      </c>
      <c r="D32" s="75">
        <v>2</v>
      </c>
      <c r="E32" s="75">
        <v>2</v>
      </c>
      <c r="F32" s="31">
        <f>IF(E32/D32&gt;100%,100%,E32/D32)</f>
        <v>1</v>
      </c>
      <c r="G32" s="160" t="s">
        <v>157</v>
      </c>
      <c r="H32" s="161"/>
      <c r="I32" s="161"/>
      <c r="J32" s="161"/>
      <c r="K32" s="162"/>
    </row>
    <row r="33" spans="1:11" ht="37.5" customHeight="1">
      <c r="A33" s="2">
        <v>6</v>
      </c>
      <c r="B33" s="46">
        <v>2025</v>
      </c>
      <c r="C33" s="46" t="s">
        <v>83</v>
      </c>
      <c r="D33" s="75">
        <v>2</v>
      </c>
      <c r="E33" s="38"/>
      <c r="F33" s="31">
        <f t="shared" si="1"/>
        <v>0</v>
      </c>
      <c r="G33" s="160"/>
      <c r="H33" s="161"/>
      <c r="I33" s="161"/>
      <c r="J33" s="161"/>
      <c r="K33" s="162"/>
    </row>
  </sheetData>
  <mergeCells count="41">
    <mergeCell ref="A17:B17"/>
    <mergeCell ref="C17:K17"/>
    <mergeCell ref="G31:K31"/>
    <mergeCell ref="C19:H19"/>
    <mergeCell ref="A20:B20"/>
    <mergeCell ref="A21:B21"/>
    <mergeCell ref="A22:B22"/>
    <mergeCell ref="A23:B23"/>
    <mergeCell ref="A24:B24"/>
    <mergeCell ref="A26:K26"/>
    <mergeCell ref="G27:K27"/>
    <mergeCell ref="G28:K28"/>
    <mergeCell ref="G29:K29"/>
    <mergeCell ref="G30:K30"/>
    <mergeCell ref="A14:B14"/>
    <mergeCell ref="C14:K14"/>
    <mergeCell ref="A15:B15"/>
    <mergeCell ref="C15:K15"/>
    <mergeCell ref="A16:B16"/>
    <mergeCell ref="C16:K16"/>
    <mergeCell ref="C11:K11"/>
    <mergeCell ref="A12:B12"/>
    <mergeCell ref="C12:K12"/>
    <mergeCell ref="A13:B13"/>
    <mergeCell ref="C13:K13"/>
    <mergeCell ref="J1:K4"/>
    <mergeCell ref="A1:C4"/>
    <mergeCell ref="D1:I4"/>
    <mergeCell ref="G32:K32"/>
    <mergeCell ref="G33:K33"/>
    <mergeCell ref="A8:B8"/>
    <mergeCell ref="C8:K8"/>
    <mergeCell ref="A6:B6"/>
    <mergeCell ref="C6:K6"/>
    <mergeCell ref="A7:B7"/>
    <mergeCell ref="D7:K7"/>
    <mergeCell ref="A9:B9"/>
    <mergeCell ref="C9:K9"/>
    <mergeCell ref="A10:B10"/>
    <mergeCell ref="C10:K10"/>
    <mergeCell ref="A11:B11"/>
  </mergeCells>
  <pageMargins left="0.7" right="0.7" top="0.75" bottom="0.75" header="0.3" footer="0.3"/>
  <pageSetup paperSize="9" scale="43" orientation="portrait" r:id="rId1"/>
  <ignoredErrors>
    <ignoredError sqref="D22" formulaRange="1"/>
  </ignoredErrors>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EAFFAC-2257-4CC9-A01F-4C5FF0FDF2B5}">
  <sheetPr>
    <tabColor theme="5" tint="0.39997558519241921"/>
  </sheetPr>
  <dimension ref="A1:M33"/>
  <sheetViews>
    <sheetView topLeftCell="A29" zoomScale="70" zoomScaleNormal="70" workbookViewId="0">
      <selection activeCell="G32" sqref="G32:K32"/>
    </sheetView>
  </sheetViews>
  <sheetFormatPr defaultColWidth="10.85546875" defaultRowHeight="14.45"/>
  <cols>
    <col min="1" max="1" width="5.5703125" style="1" customWidth="1"/>
    <col min="2" max="2" width="34" style="1" customWidth="1"/>
    <col min="3" max="3" width="19.42578125" style="1" customWidth="1"/>
    <col min="4" max="4" width="23.42578125" style="1" customWidth="1"/>
    <col min="5" max="6" width="25.42578125" style="1" customWidth="1"/>
    <col min="7" max="7" width="28.85546875" style="1" customWidth="1"/>
    <col min="8" max="9" width="22.140625" style="1" customWidth="1"/>
    <col min="10" max="10" width="20.140625" style="1" customWidth="1"/>
    <col min="11" max="11" width="22.7109375" style="1" customWidth="1"/>
    <col min="12" max="16384" width="10.85546875" style="1"/>
  </cols>
  <sheetData>
    <row r="1" spans="1:11" s="62" customFormat="1" ht="22.5" customHeight="1">
      <c r="A1" s="149"/>
      <c r="B1" s="150"/>
      <c r="C1" s="151"/>
      <c r="D1" s="158" t="s">
        <v>37</v>
      </c>
      <c r="E1" s="159"/>
      <c r="F1" s="159"/>
      <c r="G1" s="159"/>
      <c r="H1" s="159"/>
      <c r="I1" s="159"/>
      <c r="J1" s="148" t="s">
        <v>1</v>
      </c>
      <c r="K1" s="148"/>
    </row>
    <row r="2" spans="1:11" s="62" customFormat="1" ht="22.5" customHeight="1">
      <c r="A2" s="152"/>
      <c r="B2" s="153"/>
      <c r="C2" s="154"/>
      <c r="D2" s="159"/>
      <c r="E2" s="159"/>
      <c r="F2" s="159"/>
      <c r="G2" s="159"/>
      <c r="H2" s="159"/>
      <c r="I2" s="159"/>
      <c r="J2" s="148"/>
      <c r="K2" s="148"/>
    </row>
    <row r="3" spans="1:11" s="62" customFormat="1" ht="22.5" customHeight="1">
      <c r="A3" s="152"/>
      <c r="B3" s="153"/>
      <c r="C3" s="154"/>
      <c r="D3" s="159"/>
      <c r="E3" s="159"/>
      <c r="F3" s="159"/>
      <c r="G3" s="159"/>
      <c r="H3" s="159"/>
      <c r="I3" s="159"/>
      <c r="J3" s="148"/>
      <c r="K3" s="148"/>
    </row>
    <row r="4" spans="1:11" s="62" customFormat="1" ht="22.5" customHeight="1">
      <c r="A4" s="155"/>
      <c r="B4" s="156"/>
      <c r="C4" s="157"/>
      <c r="D4" s="159"/>
      <c r="E4" s="159"/>
      <c r="F4" s="159"/>
      <c r="G4" s="159"/>
      <c r="H4" s="159"/>
      <c r="I4" s="159"/>
      <c r="J4" s="148"/>
      <c r="K4" s="148"/>
    </row>
    <row r="5" spans="1:11" s="4" customFormat="1" ht="20.100000000000001">
      <c r="J5" s="7"/>
      <c r="K5" s="8"/>
    </row>
    <row r="6" spans="1:11" ht="45.75" customHeight="1">
      <c r="A6" s="163" t="s">
        <v>38</v>
      </c>
      <c r="B6" s="163"/>
      <c r="C6" s="164" t="s">
        <v>25</v>
      </c>
      <c r="D6" s="164"/>
      <c r="E6" s="164"/>
      <c r="F6" s="164"/>
      <c r="G6" s="164"/>
      <c r="H6" s="164"/>
      <c r="I6" s="164"/>
      <c r="J6" s="164"/>
      <c r="K6" s="164"/>
    </row>
    <row r="7" spans="1:11" ht="44.25" customHeight="1">
      <c r="A7" s="163" t="s">
        <v>40</v>
      </c>
      <c r="B7" s="163"/>
      <c r="C7" s="50" t="s">
        <v>158</v>
      </c>
      <c r="D7" s="165" t="s">
        <v>26</v>
      </c>
      <c r="E7" s="166"/>
      <c r="F7" s="166"/>
      <c r="G7" s="166"/>
      <c r="H7" s="166"/>
      <c r="I7" s="166"/>
      <c r="J7" s="166"/>
      <c r="K7" s="167"/>
    </row>
    <row r="8" spans="1:11" ht="42.75" customHeight="1">
      <c r="A8" s="163" t="s">
        <v>42</v>
      </c>
      <c r="B8" s="163"/>
      <c r="C8" s="164" t="s">
        <v>159</v>
      </c>
      <c r="D8" s="164"/>
      <c r="E8" s="164"/>
      <c r="F8" s="164"/>
      <c r="G8" s="164"/>
      <c r="H8" s="164"/>
      <c r="I8" s="164"/>
      <c r="J8" s="164"/>
      <c r="K8" s="164"/>
    </row>
    <row r="9" spans="1:11" ht="42" customHeight="1">
      <c r="A9" s="163" t="s">
        <v>44</v>
      </c>
      <c r="B9" s="163"/>
      <c r="C9" s="164" t="s">
        <v>159</v>
      </c>
      <c r="D9" s="164"/>
      <c r="E9" s="164"/>
      <c r="F9" s="164"/>
      <c r="G9" s="164"/>
      <c r="H9" s="164"/>
      <c r="I9" s="164"/>
      <c r="J9" s="164"/>
      <c r="K9" s="164"/>
    </row>
    <row r="10" spans="1:11" ht="39.75" customHeight="1">
      <c r="A10" s="163" t="s">
        <v>46</v>
      </c>
      <c r="B10" s="163"/>
      <c r="C10" s="164" t="s">
        <v>160</v>
      </c>
      <c r="D10" s="164"/>
      <c r="E10" s="164"/>
      <c r="F10" s="164"/>
      <c r="G10" s="164"/>
      <c r="H10" s="164"/>
      <c r="I10" s="164"/>
      <c r="J10" s="164"/>
      <c r="K10" s="164"/>
    </row>
    <row r="11" spans="1:11" ht="29.25" customHeight="1">
      <c r="A11" s="163" t="s">
        <v>48</v>
      </c>
      <c r="B11" s="163"/>
      <c r="C11" s="190" t="s">
        <v>49</v>
      </c>
      <c r="D11" s="190"/>
      <c r="E11" s="190"/>
      <c r="F11" s="190"/>
      <c r="G11" s="190"/>
      <c r="H11" s="190"/>
      <c r="I11" s="190"/>
      <c r="J11" s="190"/>
      <c r="K11" s="190"/>
    </row>
    <row r="12" spans="1:11" ht="29.25" customHeight="1">
      <c r="A12" s="163" t="s">
        <v>50</v>
      </c>
      <c r="B12" s="170"/>
      <c r="C12" s="165" t="s">
        <v>51</v>
      </c>
      <c r="D12" s="166"/>
      <c r="E12" s="166"/>
      <c r="F12" s="166"/>
      <c r="G12" s="166"/>
      <c r="H12" s="166"/>
      <c r="I12" s="166"/>
      <c r="J12" s="166"/>
      <c r="K12" s="167"/>
    </row>
    <row r="13" spans="1:11" ht="29.25" customHeight="1">
      <c r="A13" s="163" t="s">
        <v>52</v>
      </c>
      <c r="B13" s="163"/>
      <c r="C13" s="200" t="s">
        <v>161</v>
      </c>
      <c r="D13" s="200"/>
      <c r="E13" s="200"/>
      <c r="F13" s="200"/>
      <c r="G13" s="200"/>
      <c r="H13" s="200"/>
      <c r="I13" s="200"/>
      <c r="J13" s="200"/>
      <c r="K13" s="200"/>
    </row>
    <row r="14" spans="1:11" ht="29.25" customHeight="1">
      <c r="A14" s="163" t="s">
        <v>54</v>
      </c>
      <c r="B14" s="163"/>
      <c r="C14" s="164" t="s">
        <v>162</v>
      </c>
      <c r="D14" s="164"/>
      <c r="E14" s="164"/>
      <c r="F14" s="164"/>
      <c r="G14" s="164"/>
      <c r="H14" s="164"/>
      <c r="I14" s="164"/>
      <c r="J14" s="164"/>
      <c r="K14" s="164"/>
    </row>
    <row r="15" spans="1:11" ht="29.25" customHeight="1">
      <c r="A15" s="163" t="s">
        <v>56</v>
      </c>
      <c r="B15" s="163"/>
      <c r="C15" s="165" t="s">
        <v>118</v>
      </c>
      <c r="D15" s="166"/>
      <c r="E15" s="166"/>
      <c r="F15" s="166"/>
      <c r="G15" s="166"/>
      <c r="H15" s="166"/>
      <c r="I15" s="166"/>
      <c r="J15" s="166"/>
      <c r="K15" s="167"/>
    </row>
    <row r="16" spans="1:11" ht="29.25" customHeight="1">
      <c r="A16" s="163" t="s">
        <v>58</v>
      </c>
      <c r="B16" s="163"/>
      <c r="C16" s="164">
        <v>0</v>
      </c>
      <c r="D16" s="164"/>
      <c r="E16" s="164"/>
      <c r="F16" s="164"/>
      <c r="G16" s="164" t="s">
        <v>60</v>
      </c>
      <c r="H16" s="164"/>
      <c r="I16" s="164"/>
      <c r="J16" s="164"/>
      <c r="K16" s="164"/>
    </row>
    <row r="17" spans="1:13" ht="29.25" customHeight="1">
      <c r="A17" s="163" t="s">
        <v>61</v>
      </c>
      <c r="B17" s="163"/>
      <c r="C17" s="164" t="s">
        <v>62</v>
      </c>
      <c r="D17" s="164"/>
      <c r="E17" s="164"/>
      <c r="F17" s="164"/>
      <c r="G17" s="164"/>
      <c r="H17" s="164"/>
      <c r="I17" s="164"/>
      <c r="J17" s="164"/>
      <c r="K17" s="164"/>
    </row>
    <row r="18" spans="1:13" ht="29.25" customHeight="1">
      <c r="A18" s="5"/>
      <c r="B18" s="5"/>
    </row>
    <row r="19" spans="1:13" ht="29.25" customHeight="1">
      <c r="A19" s="5"/>
      <c r="B19" s="5"/>
      <c r="C19" s="119" t="s">
        <v>63</v>
      </c>
      <c r="D19" s="119"/>
      <c r="E19" s="119"/>
      <c r="F19" s="119"/>
      <c r="G19" s="119"/>
      <c r="H19" s="119"/>
      <c r="I19" s="72"/>
    </row>
    <row r="20" spans="1:13" ht="43.5" customHeight="1">
      <c r="A20" s="175"/>
      <c r="B20" s="176"/>
      <c r="C20" s="22" t="s">
        <v>64</v>
      </c>
      <c r="D20" s="22" t="s">
        <v>65</v>
      </c>
      <c r="E20" s="22" t="s">
        <v>66</v>
      </c>
      <c r="F20" s="22" t="s">
        <v>67</v>
      </c>
      <c r="G20" s="22" t="s">
        <v>68</v>
      </c>
      <c r="H20" s="22" t="s">
        <v>69</v>
      </c>
      <c r="I20" s="72"/>
    </row>
    <row r="21" spans="1:13" ht="29.25" customHeight="1">
      <c r="A21" s="177" t="s">
        <v>70</v>
      </c>
      <c r="B21" s="177"/>
      <c r="C21" s="19">
        <v>2</v>
      </c>
      <c r="D21" s="2">
        <v>12</v>
      </c>
      <c r="E21" s="2">
        <v>12</v>
      </c>
      <c r="F21" s="2">
        <v>7</v>
      </c>
      <c r="G21" s="2">
        <v>2</v>
      </c>
      <c r="H21" s="3">
        <f>SUM(C21:G21)</f>
        <v>35</v>
      </c>
      <c r="I21" s="72"/>
    </row>
    <row r="22" spans="1:13" ht="29.25" customHeight="1">
      <c r="A22" s="177" t="s">
        <v>71</v>
      </c>
      <c r="B22" s="177"/>
      <c r="C22" s="19">
        <v>4</v>
      </c>
      <c r="D22" s="106">
        <f>SUM(E30:E33)</f>
        <v>12</v>
      </c>
      <c r="E22" s="2"/>
      <c r="F22" s="2"/>
      <c r="G22" s="2"/>
      <c r="H22" s="3">
        <f>SUM(C22:G22)</f>
        <v>16</v>
      </c>
      <c r="I22" s="72"/>
    </row>
    <row r="23" spans="1:13" ht="29.25" customHeight="1">
      <c r="A23" s="177" t="s">
        <v>72</v>
      </c>
      <c r="B23" s="177"/>
      <c r="C23" s="20">
        <f>IF(C22/C21&gt;100%,100%,C22/C21)</f>
        <v>1</v>
      </c>
      <c r="D23" s="20">
        <f t="shared" ref="D23:G23" si="0">D22/D21</f>
        <v>1</v>
      </c>
      <c r="E23" s="20">
        <f t="shared" si="0"/>
        <v>0</v>
      </c>
      <c r="F23" s="20">
        <f t="shared" si="0"/>
        <v>0</v>
      </c>
      <c r="G23" s="20">
        <f t="shared" si="0"/>
        <v>0</v>
      </c>
      <c r="H23" s="21" t="s">
        <v>17</v>
      </c>
      <c r="I23" s="73"/>
    </row>
    <row r="24" spans="1:13" ht="29.25" customHeight="1">
      <c r="A24" s="177" t="s">
        <v>7</v>
      </c>
      <c r="B24" s="177"/>
      <c r="C24" s="20">
        <f>C22/$H$21</f>
        <v>0.11428571428571428</v>
      </c>
      <c r="D24" s="20">
        <f>(SUM(C22:D22))/$H$21</f>
        <v>0.45714285714285713</v>
      </c>
      <c r="E24" s="20"/>
      <c r="F24" s="20"/>
      <c r="G24" s="20"/>
      <c r="H24" s="20">
        <f>MAXA(C24:G24)</f>
        <v>0.45714285714285713</v>
      </c>
      <c r="I24" s="73"/>
    </row>
    <row r="25" spans="1:13" ht="29.25" customHeight="1"/>
    <row r="26" spans="1:13" ht="28.5" customHeight="1">
      <c r="A26" s="119" t="s">
        <v>73</v>
      </c>
      <c r="B26" s="119"/>
      <c r="C26" s="119"/>
      <c r="D26" s="119"/>
      <c r="E26" s="119"/>
      <c r="F26" s="119"/>
      <c r="G26" s="119"/>
      <c r="H26" s="119"/>
      <c r="I26" s="119"/>
      <c r="J26" s="119"/>
      <c r="K26" s="119"/>
    </row>
    <row r="27" spans="1:13" ht="53.25" customHeight="1">
      <c r="A27" s="6" t="s">
        <v>74</v>
      </c>
      <c r="B27" s="6" t="s">
        <v>75</v>
      </c>
      <c r="C27" s="6" t="s">
        <v>76</v>
      </c>
      <c r="D27" s="6" t="s">
        <v>77</v>
      </c>
      <c r="E27" s="6" t="s">
        <v>78</v>
      </c>
      <c r="F27" s="6" t="s">
        <v>79</v>
      </c>
      <c r="G27" s="178" t="s">
        <v>80</v>
      </c>
      <c r="H27" s="179"/>
      <c r="I27" s="179"/>
      <c r="J27" s="179"/>
      <c r="K27" s="180"/>
    </row>
    <row r="28" spans="1:13" ht="50.25" customHeight="1">
      <c r="A28" s="2">
        <v>1</v>
      </c>
      <c r="B28" s="46">
        <v>2024</v>
      </c>
      <c r="C28" s="46" t="s">
        <v>81</v>
      </c>
      <c r="D28" s="106" t="s">
        <v>121</v>
      </c>
      <c r="E28" s="106" t="s">
        <v>121</v>
      </c>
      <c r="F28" s="31" t="s">
        <v>121</v>
      </c>
      <c r="G28" s="160" t="s">
        <v>163</v>
      </c>
      <c r="H28" s="161"/>
      <c r="I28" s="161"/>
      <c r="J28" s="161"/>
      <c r="K28" s="162"/>
    </row>
    <row r="29" spans="1:13" ht="104.25" customHeight="1">
      <c r="A29" s="2">
        <v>2</v>
      </c>
      <c r="B29" s="46">
        <v>2024</v>
      </c>
      <c r="C29" s="46" t="s">
        <v>83</v>
      </c>
      <c r="D29" s="106">
        <v>2</v>
      </c>
      <c r="E29" s="106">
        <v>4</v>
      </c>
      <c r="F29" s="31">
        <v>1</v>
      </c>
      <c r="G29" s="160" t="s">
        <v>164</v>
      </c>
      <c r="H29" s="161"/>
      <c r="I29" s="161"/>
      <c r="J29" s="161"/>
      <c r="K29" s="162"/>
    </row>
    <row r="30" spans="1:13" ht="38.25" customHeight="1">
      <c r="A30" s="2">
        <v>3</v>
      </c>
      <c r="B30" s="46">
        <v>2025</v>
      </c>
      <c r="C30" s="46" t="s">
        <v>84</v>
      </c>
      <c r="D30" s="106" t="s">
        <v>121</v>
      </c>
      <c r="E30" s="106" t="s">
        <v>121</v>
      </c>
      <c r="F30" s="31" t="s">
        <v>121</v>
      </c>
      <c r="G30" s="160" t="s">
        <v>165</v>
      </c>
      <c r="H30" s="161"/>
      <c r="I30" s="161"/>
      <c r="J30" s="161"/>
      <c r="K30" s="162"/>
    </row>
    <row r="31" spans="1:13" ht="131.25" customHeight="1">
      <c r="A31" s="2">
        <v>4</v>
      </c>
      <c r="B31" s="46">
        <v>2025</v>
      </c>
      <c r="C31" s="46" t="s">
        <v>86</v>
      </c>
      <c r="D31" s="106">
        <v>3</v>
      </c>
      <c r="E31" s="106">
        <v>3</v>
      </c>
      <c r="F31" s="31">
        <v>1</v>
      </c>
      <c r="G31" s="160" t="s">
        <v>166</v>
      </c>
      <c r="H31" s="161"/>
      <c r="I31" s="161"/>
      <c r="J31" s="161"/>
      <c r="K31" s="162"/>
      <c r="M31" s="30"/>
    </row>
    <row r="32" spans="1:13" ht="132" customHeight="1">
      <c r="A32" s="2">
        <v>5</v>
      </c>
      <c r="B32" s="46">
        <v>2025</v>
      </c>
      <c r="C32" s="46" t="s">
        <v>81</v>
      </c>
      <c r="D32" s="115">
        <v>4</v>
      </c>
      <c r="E32" s="115">
        <f>12-E31</f>
        <v>9</v>
      </c>
      <c r="F32" s="110">
        <f t="shared" ref="F32" si="1">IF(E32/D32&gt;100%,100%,E32/D32)</f>
        <v>1</v>
      </c>
      <c r="G32" s="195" t="s">
        <v>167</v>
      </c>
      <c r="H32" s="196"/>
      <c r="I32" s="196"/>
      <c r="J32" s="196"/>
      <c r="K32" s="197"/>
    </row>
    <row r="33" spans="1:11" ht="42.6" customHeight="1">
      <c r="A33" s="2">
        <v>6</v>
      </c>
      <c r="B33" s="46">
        <v>2025</v>
      </c>
      <c r="C33" s="46" t="s">
        <v>83</v>
      </c>
      <c r="D33" s="106">
        <v>5</v>
      </c>
      <c r="E33" s="106"/>
      <c r="F33" s="31">
        <v>0</v>
      </c>
      <c r="G33" s="160"/>
      <c r="H33" s="161"/>
      <c r="I33" s="161"/>
      <c r="J33" s="161"/>
      <c r="K33" s="162"/>
    </row>
  </sheetData>
  <mergeCells count="41">
    <mergeCell ref="G32:K32"/>
    <mergeCell ref="G33:K33"/>
    <mergeCell ref="G31:K31"/>
    <mergeCell ref="G28:K28"/>
    <mergeCell ref="J1:K4"/>
    <mergeCell ref="G29:K29"/>
    <mergeCell ref="G30:K30"/>
    <mergeCell ref="A26:K26"/>
    <mergeCell ref="G27:K27"/>
    <mergeCell ref="A1:C4"/>
    <mergeCell ref="D1:I4"/>
    <mergeCell ref="A9:B9"/>
    <mergeCell ref="C9:K9"/>
    <mergeCell ref="A8:B8"/>
    <mergeCell ref="C8:K8"/>
    <mergeCell ref="A6:B6"/>
    <mergeCell ref="C6:K6"/>
    <mergeCell ref="A7:B7"/>
    <mergeCell ref="D7:K7"/>
    <mergeCell ref="A10:B10"/>
    <mergeCell ref="C10:K10"/>
    <mergeCell ref="A11:B11"/>
    <mergeCell ref="C11:K11"/>
    <mergeCell ref="A12:B12"/>
    <mergeCell ref="C12:K12"/>
    <mergeCell ref="A13:B13"/>
    <mergeCell ref="C13:K13"/>
    <mergeCell ref="A14:B14"/>
    <mergeCell ref="C14:K14"/>
    <mergeCell ref="A15:B15"/>
    <mergeCell ref="C15:K15"/>
    <mergeCell ref="A16:B16"/>
    <mergeCell ref="C16:K16"/>
    <mergeCell ref="A22:B22"/>
    <mergeCell ref="A23:B23"/>
    <mergeCell ref="A24:B24"/>
    <mergeCell ref="A17:B17"/>
    <mergeCell ref="C17:K17"/>
    <mergeCell ref="C19:H19"/>
    <mergeCell ref="A20:B20"/>
    <mergeCell ref="A21:B21"/>
  </mergeCells>
  <pageMargins left="0.7" right="0.7" top="0.75" bottom="0.75" header="0.3" footer="0.3"/>
  <drawing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4d1d2e24-7be0-47eb-a1db-99cc6d75caff">
      <Terms xmlns="http://schemas.microsoft.com/office/infopath/2007/PartnerControls"/>
    </lcf76f155ced4ddcb4097134ff3c332f>
    <TaxCatchAll xmlns="d6eaa91c-3afb-4015-aba1-5ff992c1a5ca" xsi:nil="true"/>
    <_Flow_SignoffStatus xmlns="4d1d2e24-7be0-47eb-a1db-99cc6d75caff"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41BFFB4411CFC54CA6A3FA228255AE4E" ma:contentTypeVersion="20" ma:contentTypeDescription="Crear nuevo documento." ma:contentTypeScope="" ma:versionID="e2c61d711546a8d177325e865e6eca1a">
  <xsd:schema xmlns:xsd="http://www.w3.org/2001/XMLSchema" xmlns:xs="http://www.w3.org/2001/XMLSchema" xmlns:p="http://schemas.microsoft.com/office/2006/metadata/properties" xmlns:ns2="4d1d2e24-7be0-47eb-a1db-99cc6d75caff" xmlns:ns3="d6eaa91c-3afb-4015-aba1-5ff992c1a5ca" targetNamespace="http://schemas.microsoft.com/office/2006/metadata/properties" ma:root="true" ma:fieldsID="f0f8f8eb9048146977135574a6b0b1e3" ns2:_="" ns3:_="">
    <xsd:import namespace="4d1d2e24-7be0-47eb-a1db-99cc6d75caff"/>
    <xsd:import namespace="d6eaa91c-3afb-4015-aba1-5ff992c1a5c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1d2e24-7be0-47eb-a1db-99cc6d75ca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Estado de aprobación" ma:internalName="Estado_x0020_de_x0020_aprobaci_x00f3_n">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1310d8ee-99bf-4ea4-9dbe-e9e068685e8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6eaa91c-3afb-4015-aba1-5ff992c1a5ca"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4" nillable="true" ma:displayName="Taxonomy Catch All Column" ma:hidden="true" ma:list="{3879f101-e3f4-43e5-bfb2-af477e66da4d}" ma:internalName="TaxCatchAll" ma:showField="CatchAllData" ma:web="d6eaa91c-3afb-4015-aba1-5ff992c1a5c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B04B6D9-4E79-4B3B-979F-65DFED374D4F}"/>
</file>

<file path=customXml/itemProps2.xml><?xml version="1.0" encoding="utf-8"?>
<ds:datastoreItem xmlns:ds="http://schemas.openxmlformats.org/officeDocument/2006/customXml" ds:itemID="{32CB87A3-0D3C-4D4B-80DA-1C879E593F79}"/>
</file>

<file path=customXml/itemProps3.xml><?xml version="1.0" encoding="utf-8"?>
<ds:datastoreItem xmlns:ds="http://schemas.openxmlformats.org/officeDocument/2006/customXml" ds:itemID="{1CB0339D-7D95-4AFD-9A12-A2BCBE94867E}"/>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Yamile Espinosa Galindo</dc:creator>
  <cp:keywords/>
  <dc:description/>
  <cp:lastModifiedBy>Leidy Johana Avila Arias</cp:lastModifiedBy>
  <cp:revision/>
  <dcterms:created xsi:type="dcterms:W3CDTF">2024-05-21T13:20:17Z</dcterms:created>
  <dcterms:modified xsi:type="dcterms:W3CDTF">2025-12-02T01:16:07Z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0x01010041BFFB4411CFC54CA6A3FA228255AE4E</vt:lpwstr>
  </property>
  <property fmtid="{D5CDD505-2E9C-101B-9397-08002B2CF9AE}" pid="3" name="MediaServiceImageTags">
    <vt:lpwstr/>
  </property>
</Properties>
</file>