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defaultThemeVersion="166925"/>
  <mc:AlternateContent xmlns:mc="http://schemas.openxmlformats.org/markup-compatibility/2006">
    <mc:Choice Requires="x15">
      <x15ac:absPath xmlns:x15ac="http://schemas.microsoft.com/office/spreadsheetml/2010/11/ac" url="C:\Users\delcy\Downloads\"/>
    </mc:Choice>
  </mc:AlternateContent>
  <xr:revisionPtr revIDLastSave="387" documentId="13_ncr:1_{BCA283E5-3E08-4ACC-B4FC-1B0E891B25E7}" xr6:coauthVersionLast="47" xr6:coauthVersionMax="47" xr10:uidLastSave="{E2BAD62F-A29E-4758-A4DC-EB25DB05155F}"/>
  <bookViews>
    <workbookView xWindow="-120" yWindow="-120" windowWidth="20730" windowHeight="11040" firstSheet="1" activeTab="1" xr2:uid="{82425007-B10C-4B30-B14E-E133B79C6502}"/>
  </bookViews>
  <sheets>
    <sheet name="ajustado_VF" sheetId="4" state="hidden" r:id="rId1"/>
    <sheet name="Hoja1" sheetId="1" r:id="rId2"/>
    <sheet name="Hoja2" sheetId="3" state="hidden" r:id="rId3"/>
    <sheet name="Listas" sheetId="2"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1" i="1" l="1"/>
  <c r="AQ17" i="1"/>
  <c r="AQ15" i="1"/>
  <c r="AQ23" i="1"/>
  <c r="AQ22" i="1"/>
  <c r="AQ19" i="1"/>
  <c r="AQ18" i="1"/>
  <c r="AP23" i="1"/>
  <c r="AP22" i="1"/>
  <c r="AP21" i="1"/>
  <c r="AP20" i="1"/>
  <c r="AP19" i="1"/>
  <c r="AK23" i="1"/>
  <c r="AK22" i="1"/>
  <c r="AK21" i="1"/>
  <c r="AK20" i="1"/>
  <c r="AK19" i="1"/>
  <c r="AK18" i="1"/>
  <c r="AF23" i="1"/>
  <c r="AF22" i="1"/>
  <c r="AF21" i="1"/>
  <c r="AF20" i="1"/>
  <c r="AF19" i="1"/>
  <c r="AF18" i="1"/>
  <c r="AA23" i="1"/>
  <c r="AA22" i="1"/>
  <c r="AA21" i="1"/>
  <c r="AA20" i="1"/>
  <c r="AA19" i="1"/>
  <c r="AA18" i="1"/>
  <c r="AR23" i="1"/>
  <c r="AR22" i="1"/>
  <c r="AR19" i="1"/>
  <c r="AM23" i="1"/>
  <c r="AM22" i="1"/>
  <c r="AM21" i="1"/>
  <c r="AM20" i="1"/>
  <c r="AM19" i="1"/>
  <c r="AM18" i="1"/>
  <c r="AH23" i="1"/>
  <c r="AH22" i="1"/>
  <c r="AH21" i="1"/>
  <c r="AH20" i="1"/>
  <c r="AH19" i="1"/>
  <c r="AH18" i="1"/>
  <c r="AH24" i="1" s="1"/>
  <c r="AC23" i="1"/>
  <c r="AC22" i="1"/>
  <c r="AC21" i="1"/>
  <c r="AC20" i="1"/>
  <c r="AC19" i="1"/>
  <c r="AC18" i="1"/>
  <c r="V23" i="1"/>
  <c r="X23" i="1" s="1"/>
  <c r="V22" i="1"/>
  <c r="X22" i="1" s="1"/>
  <c r="V21" i="1"/>
  <c r="V20" i="1"/>
  <c r="V19" i="1"/>
  <c r="X19" i="1" s="1"/>
  <c r="V17" i="1"/>
  <c r="X17" i="1" s="1"/>
  <c r="V15" i="1"/>
  <c r="X15" i="1" s="1"/>
  <c r="W21" i="1"/>
  <c r="AR21" i="1" s="1"/>
  <c r="W20" i="1"/>
  <c r="AP17" i="1"/>
  <c r="AR17" i="1" s="1"/>
  <c r="V18" i="1"/>
  <c r="X18" i="1" s="1"/>
  <c r="O18" i="1"/>
  <c r="AP18" i="1" s="1"/>
  <c r="AR18" i="1" s="1"/>
  <c r="AQ20" i="1" l="1"/>
  <c r="AR20" i="1" s="1"/>
  <c r="AR24" i="1" s="1"/>
  <c r="X20" i="1"/>
  <c r="X21" i="1"/>
  <c r="AK17" i="1"/>
  <c r="AM17" i="1" s="1"/>
  <c r="AM24" i="1" s="1"/>
  <c r="AF17" i="1"/>
  <c r="AH17" i="1" s="1"/>
  <c r="AA17" i="1"/>
  <c r="AC17" i="1" s="1"/>
  <c r="AC24" i="1" s="1"/>
  <c r="X24" i="1" l="1"/>
  <c r="X16" i="1"/>
  <c r="X25" i="1" s="1"/>
  <c r="AO40" i="4" l="1"/>
  <c r="AQ40" i="4" s="1"/>
  <c r="AJ40" i="4"/>
  <c r="AL40" i="4" s="1"/>
  <c r="AE40" i="4"/>
  <c r="AG40" i="4" s="1"/>
  <c r="Z40" i="4"/>
  <c r="AB40" i="4" s="1"/>
  <c r="U40" i="4"/>
  <c r="W40" i="4" s="1"/>
  <c r="AO39" i="4"/>
  <c r="AQ39" i="4" s="1"/>
  <c r="AJ39" i="4"/>
  <c r="AL39" i="4" s="1"/>
  <c r="AE39" i="4"/>
  <c r="AG39" i="4" s="1"/>
  <c r="Z39" i="4"/>
  <c r="AB39" i="4" s="1"/>
  <c r="U39" i="4"/>
  <c r="W39" i="4" s="1"/>
  <c r="AO38" i="4"/>
  <c r="AQ38" i="4" s="1"/>
  <c r="AJ38" i="4"/>
  <c r="AL38" i="4" s="1"/>
  <c r="AE38" i="4"/>
  <c r="AG38" i="4" s="1"/>
  <c r="Z38" i="4"/>
  <c r="AB38" i="4" s="1"/>
  <c r="U38" i="4"/>
  <c r="W38" i="4" s="1"/>
  <c r="AO37" i="4"/>
  <c r="AQ37" i="4" s="1"/>
  <c r="AJ37" i="4"/>
  <c r="AL37" i="4" s="1"/>
  <c r="AE37" i="4"/>
  <c r="AG37" i="4" s="1"/>
  <c r="Z37" i="4"/>
  <c r="AB37" i="4" s="1"/>
  <c r="U37" i="4"/>
  <c r="W37" i="4" s="1"/>
  <c r="AO36" i="4"/>
  <c r="AQ36" i="4" s="1"/>
  <c r="AQ41" i="4" s="1"/>
  <c r="AJ36" i="4"/>
  <c r="AL36" i="4" s="1"/>
  <c r="AL41" i="4" s="1"/>
  <c r="AE36" i="4"/>
  <c r="AG36" i="4" s="1"/>
  <c r="AG41" i="4" s="1"/>
  <c r="Z36" i="4"/>
  <c r="AB36" i="4" s="1"/>
  <c r="AB41" i="4" s="1"/>
  <c r="U36" i="4"/>
  <c r="W36" i="4" s="1"/>
  <c r="W41" i="4" s="1"/>
  <c r="AO34" i="4"/>
  <c r="AQ34" i="4" s="1"/>
  <c r="AJ34" i="4"/>
  <c r="AL34" i="4" s="1"/>
  <c r="AE34" i="4"/>
  <c r="AG34" i="4" s="1"/>
  <c r="Z34" i="4"/>
  <c r="AB34" i="4" s="1"/>
  <c r="U34" i="4"/>
  <c r="W34" i="4" s="1"/>
  <c r="AO33" i="4"/>
  <c r="AQ33" i="4" s="1"/>
  <c r="AJ33" i="4"/>
  <c r="AL33" i="4" s="1"/>
  <c r="AE33" i="4"/>
  <c r="AG33" i="4" s="1"/>
  <c r="Z33" i="4"/>
  <c r="AB33" i="4" s="1"/>
  <c r="U33" i="4"/>
  <c r="W33" i="4" s="1"/>
  <c r="AO32" i="4"/>
  <c r="AQ32" i="4" s="1"/>
  <c r="AJ32" i="4"/>
  <c r="AL32" i="4" s="1"/>
  <c r="AE32" i="4"/>
  <c r="AG32" i="4" s="1"/>
  <c r="Z32" i="4"/>
  <c r="AB32" i="4" s="1"/>
  <c r="U32" i="4"/>
  <c r="W32" i="4" s="1"/>
  <c r="AO31" i="4"/>
  <c r="AQ31" i="4" s="1"/>
  <c r="AJ31" i="4"/>
  <c r="AL31" i="4" s="1"/>
  <c r="AE31" i="4"/>
  <c r="AG31" i="4" s="1"/>
  <c r="Z31" i="4"/>
  <c r="AB31" i="4" s="1"/>
  <c r="U31" i="4"/>
  <c r="W31" i="4" s="1"/>
  <c r="AO30" i="4"/>
  <c r="AQ30" i="4" s="1"/>
  <c r="AJ30" i="4"/>
  <c r="AL30" i="4" s="1"/>
  <c r="AE30" i="4"/>
  <c r="AG30" i="4" s="1"/>
  <c r="Z30" i="4"/>
  <c r="AB30" i="4" s="1"/>
  <c r="U30" i="4"/>
  <c r="W30" i="4" s="1"/>
  <c r="AO29" i="4"/>
  <c r="AQ29" i="4" s="1"/>
  <c r="AJ29" i="4"/>
  <c r="AL29" i="4" s="1"/>
  <c r="AE29" i="4"/>
  <c r="AG29" i="4" s="1"/>
  <c r="Z29" i="4"/>
  <c r="AB29" i="4" s="1"/>
  <c r="U29" i="4"/>
  <c r="W29" i="4" s="1"/>
  <c r="AO28" i="4"/>
  <c r="AQ28" i="4" s="1"/>
  <c r="AJ28" i="4"/>
  <c r="AL28" i="4" s="1"/>
  <c r="AE28" i="4"/>
  <c r="AG28" i="4" s="1"/>
  <c r="Z28" i="4"/>
  <c r="AB28" i="4" s="1"/>
  <c r="U28" i="4"/>
  <c r="W28" i="4" s="1"/>
  <c r="AO27" i="4"/>
  <c r="AQ27" i="4" s="1"/>
  <c r="AJ27" i="4"/>
  <c r="AL27" i="4" s="1"/>
  <c r="AE27" i="4"/>
  <c r="AG27" i="4" s="1"/>
  <c r="Z27" i="4"/>
  <c r="AB27" i="4" s="1"/>
  <c r="U27" i="4"/>
  <c r="W27" i="4" s="1"/>
  <c r="AO26" i="4"/>
  <c r="AQ26" i="4" s="1"/>
  <c r="AJ26" i="4"/>
  <c r="AL26" i="4" s="1"/>
  <c r="AE26" i="4"/>
  <c r="AG26" i="4" s="1"/>
  <c r="Z26" i="4"/>
  <c r="AB26" i="4" s="1"/>
  <c r="U26" i="4"/>
  <c r="W26" i="4" s="1"/>
  <c r="AO25" i="4"/>
  <c r="AQ25" i="4" s="1"/>
  <c r="AJ25" i="4"/>
  <c r="AL25" i="4" s="1"/>
  <c r="AE25" i="4"/>
  <c r="AG25" i="4" s="1"/>
  <c r="Z25" i="4"/>
  <c r="AB25" i="4" s="1"/>
  <c r="U25" i="4"/>
  <c r="W25" i="4" s="1"/>
  <c r="AO24" i="4"/>
  <c r="AQ24" i="4" s="1"/>
  <c r="AJ24" i="4"/>
  <c r="AL24" i="4" s="1"/>
  <c r="AE24" i="4"/>
  <c r="AG24" i="4" s="1"/>
  <c r="Z24" i="4"/>
  <c r="AB24" i="4" s="1"/>
  <c r="U24" i="4"/>
  <c r="W24" i="4" s="1"/>
  <c r="AO23" i="4"/>
  <c r="AQ23" i="4" s="1"/>
  <c r="AJ23" i="4"/>
  <c r="AL23" i="4" s="1"/>
  <c r="AE23" i="4"/>
  <c r="AG23" i="4" s="1"/>
  <c r="Z23" i="4"/>
  <c r="AB23" i="4" s="1"/>
  <c r="U23" i="4"/>
  <c r="W23" i="4" s="1"/>
  <c r="AO22" i="4"/>
  <c r="AQ22" i="4" s="1"/>
  <c r="AJ22" i="4"/>
  <c r="AL22" i="4" s="1"/>
  <c r="AE22" i="4"/>
  <c r="AG22" i="4" s="1"/>
  <c r="Z22" i="4"/>
  <c r="AB22" i="4" s="1"/>
  <c r="U22" i="4"/>
  <c r="W22" i="4" s="1"/>
  <c r="AO21" i="4"/>
  <c r="AQ21" i="4" s="1"/>
  <c r="AJ21" i="4"/>
  <c r="AL21" i="4" s="1"/>
  <c r="AE21" i="4"/>
  <c r="AG21" i="4" s="1"/>
  <c r="Z21" i="4"/>
  <c r="AB21" i="4" s="1"/>
  <c r="U21" i="4"/>
  <c r="W21" i="4" s="1"/>
  <c r="AO20" i="4"/>
  <c r="AQ20" i="4" s="1"/>
  <c r="AJ20" i="4"/>
  <c r="AL20" i="4" s="1"/>
  <c r="AE20" i="4"/>
  <c r="AG20" i="4" s="1"/>
  <c r="Z20" i="4"/>
  <c r="AB20" i="4" s="1"/>
  <c r="U20" i="4"/>
  <c r="W20" i="4" s="1"/>
  <c r="AO19" i="4"/>
  <c r="AQ19" i="4" s="1"/>
  <c r="AJ19" i="4"/>
  <c r="AL19" i="4" s="1"/>
  <c r="AE19" i="4"/>
  <c r="AG19" i="4" s="1"/>
  <c r="Z19" i="4"/>
  <c r="AB19" i="4" s="1"/>
  <c r="U19" i="4"/>
  <c r="W19" i="4" s="1"/>
  <c r="AO18" i="4"/>
  <c r="AQ18" i="4" s="1"/>
  <c r="AJ18" i="4"/>
  <c r="AL18" i="4" s="1"/>
  <c r="AE18" i="4"/>
  <c r="AG18" i="4" s="1"/>
  <c r="Z18" i="4"/>
  <c r="AB18" i="4" s="1"/>
  <c r="U18" i="4"/>
  <c r="W18" i="4" s="1"/>
  <c r="AO17" i="4"/>
  <c r="AQ17" i="4" s="1"/>
  <c r="AJ17" i="4"/>
  <c r="AL17" i="4" s="1"/>
  <c r="AE17" i="4"/>
  <c r="AG17" i="4" s="1"/>
  <c r="Z17" i="4"/>
  <c r="AB17" i="4" s="1"/>
  <c r="U17" i="4"/>
  <c r="W17" i="4" s="1"/>
  <c r="AO16" i="4"/>
  <c r="AQ16" i="4" s="1"/>
  <c r="AJ16" i="4"/>
  <c r="AL16" i="4" s="1"/>
  <c r="AE16" i="4"/>
  <c r="AG16" i="4" s="1"/>
  <c r="Z16" i="4"/>
  <c r="AB16" i="4" s="1"/>
  <c r="U16" i="4"/>
  <c r="W16" i="4" s="1"/>
  <c r="AO15" i="4"/>
  <c r="AQ15" i="4" s="1"/>
  <c r="AJ15" i="4"/>
  <c r="AL15" i="4" s="1"/>
  <c r="AE15" i="4"/>
  <c r="AG15" i="4" s="1"/>
  <c r="Z15" i="4"/>
  <c r="AB15" i="4" s="1"/>
  <c r="U15" i="4"/>
  <c r="W15" i="4" s="1"/>
  <c r="AO14" i="4"/>
  <c r="AQ14" i="4" s="1"/>
  <c r="AJ14" i="4"/>
  <c r="AL14" i="4" s="1"/>
  <c r="AE14" i="4"/>
  <c r="AG14" i="4" s="1"/>
  <c r="Z14" i="4"/>
  <c r="AB14" i="4" s="1"/>
  <c r="U14" i="4"/>
  <c r="W14" i="4" s="1"/>
  <c r="AO13" i="4"/>
  <c r="AQ13" i="4" s="1"/>
  <c r="AQ35" i="4" s="1"/>
  <c r="AQ42" i="4" s="1"/>
  <c r="AJ13" i="4"/>
  <c r="AL13" i="4" s="1"/>
  <c r="AL35" i="4" s="1"/>
  <c r="AL42" i="4" s="1"/>
  <c r="AE13" i="4"/>
  <c r="AG13" i="4" s="1"/>
  <c r="AG35" i="4" s="1"/>
  <c r="AG42" i="4" s="1"/>
  <c r="Z13" i="4"/>
  <c r="AB13" i="4" s="1"/>
  <c r="AB35" i="4" s="1"/>
  <c r="U13" i="4"/>
  <c r="W13" i="4" s="1"/>
  <c r="W35" i="4" s="1"/>
  <c r="AP15" i="1"/>
  <c r="AK15" i="1"/>
  <c r="AM15" i="1" s="1"/>
  <c r="AM16" i="1" s="1"/>
  <c r="AF15" i="1"/>
  <c r="AH15" i="1" s="1"/>
  <c r="AH16" i="1" s="1"/>
  <c r="AA15" i="1"/>
  <c r="AC15" i="1" s="1"/>
  <c r="AC16" i="1" s="1"/>
  <c r="AR15" i="1" l="1"/>
  <c r="W42" i="4"/>
  <c r="AB42" i="4"/>
  <c r="AM25" i="1"/>
  <c r="AH25" i="1"/>
  <c r="AC25" i="1"/>
  <c r="AR16" i="1" l="1"/>
  <c r="AR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Usuario</author>
  </authors>
  <commentList>
    <comment ref="H5" authorId="0" shapeId="0" xr:uid="{FD29CB99-27AA-454A-83B3-8FBE27446DF3}">
      <text>
        <r>
          <rPr>
            <b/>
            <sz val="9"/>
            <color indexed="81"/>
            <rFont val="Tahoma"/>
            <family val="2"/>
          </rPr>
          <t>Fecha de la versión generada</t>
        </r>
      </text>
    </comment>
    <comment ref="I5" authorId="0" shapeId="0" xr:uid="{6CAE03E1-655C-4EA4-96B3-6DCB54298BF9}">
      <text>
        <r>
          <rPr>
            <b/>
            <sz val="9"/>
            <color indexed="81"/>
            <rFont val="Tahoma"/>
            <family val="2"/>
          </rPr>
          <t>Breve descripción del cambio realizado en la nueva versión</t>
        </r>
      </text>
    </comment>
    <comment ref="S10" authorId="1" shapeId="0" xr:uid="{4D690A85-FCBB-4E42-83C4-FDC105918D90}">
      <text>
        <r>
          <rPr>
            <b/>
            <sz val="9"/>
            <color indexed="81"/>
            <rFont val="Tahoma"/>
            <family val="2"/>
          </rPr>
          <t>Seleccione la política de MIPG asociada a la meta</t>
        </r>
      </text>
    </comment>
    <comment ref="T10" authorId="1" shapeId="0" xr:uid="{6C088947-3648-406D-AFC7-EB94A8B62181}">
      <text>
        <r>
          <rPr>
            <b/>
            <sz val="9"/>
            <color indexed="81"/>
            <rFont val="Tahoma"/>
            <family val="2"/>
          </rPr>
          <t>Seleccione el proyecto de inversión que financia o aporta al cumplimiento de la meta. En caso contrario, indique NO APLICA</t>
        </r>
      </text>
    </comment>
    <comment ref="A12" authorId="0" shapeId="0" xr:uid="{A2DB8623-7993-4D66-B4A4-7888FC2C74B6}">
      <text>
        <r>
          <rPr>
            <b/>
            <sz val="9"/>
            <color indexed="81"/>
            <rFont val="Tahoma"/>
            <family val="2"/>
          </rPr>
          <t>Incluya el número del objetivo estratégico, de acuerdo con lo adoptado en el Plan Estratégico Institucional</t>
        </r>
      </text>
    </comment>
    <comment ref="B12" authorId="0" shapeId="0" xr:uid="{27D2C8EC-EF19-4237-B496-33A5756FBF7D}">
      <text>
        <r>
          <rPr>
            <b/>
            <sz val="9"/>
            <color indexed="81"/>
            <rFont val="Tahoma"/>
            <family val="2"/>
          </rPr>
          <t>Incluya el objetivo estratégico, de acuerdo con lo adoptado en el Plan Estratégico Institucional, al cual se asocia la meta</t>
        </r>
      </text>
    </comment>
    <comment ref="D12" authorId="0" shapeId="0" xr:uid="{86B22E08-82A9-494D-8E92-84CE653AD593}">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2" authorId="0" shapeId="0" xr:uid="{16EC08A6-E100-4D90-92FA-64A4EA162C5E}">
      <text>
        <r>
          <rPr>
            <b/>
            <sz val="9"/>
            <color indexed="81"/>
            <rFont val="Tahoma"/>
            <family val="2"/>
          </rPr>
          <t>Indique la herramienta o aplicativo donde reposa la información que da origen al entregable o en el que es posible contrastar o verificar la información de ser necesario.</t>
        </r>
      </text>
    </comment>
    <comment ref="G12" authorId="0" shapeId="0" xr:uid="{9088E971-77DF-4D72-8890-09D6468A98C9}">
      <text>
        <r>
          <rPr>
            <b/>
            <sz val="9"/>
            <color indexed="81"/>
            <rFont val="Tahoma"/>
            <family val="2"/>
          </rPr>
          <t>Indique el área y grupo de trabajo (si se tiene), responsable de cumplir o ejecutar la meta</t>
        </r>
      </text>
    </comment>
    <comment ref="H12" authorId="0" shapeId="0" xr:uid="{BA201A08-3AF8-4FC6-BD47-03BF22B5C6EA}">
      <text>
        <r>
          <rPr>
            <b/>
            <sz val="9"/>
            <color indexed="81"/>
            <rFont val="Tahoma"/>
            <family val="2"/>
          </rPr>
          <t>Indique un nombre corto que refleje lo que pretende medir. 
Ej. Porcentaje de giros acumulados</t>
        </r>
      </text>
    </comment>
    <comment ref="I12" authorId="0" shapeId="0" xr:uid="{9B331E06-E8AE-4E7B-A7E9-536EED0B5D55}">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J12" authorId="0" shapeId="0" xr:uid="{B3EA5557-0016-4C91-A974-8DE58F1BBD73}">
      <text>
        <r>
          <rPr>
            <b/>
            <sz val="9"/>
            <color indexed="81"/>
            <rFont val="Tahoma"/>
            <family val="2"/>
          </rPr>
          <t>Valor inicial que se toma como referencia para comparar el avance de la meta. Es imporante indicar la magnitud, unidad de medida y la vigencia en la cual se obtuvo</t>
        </r>
      </text>
    </comment>
    <comment ref="K12" authorId="0" shapeId="0" xr:uid="{0CD6B15C-593C-498D-B58F-B1456752AE11}">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L12" authorId="0" shapeId="0" xr:uid="{6686CE59-C162-4EEE-8955-AE62DA2D313C}">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M12" authorId="0" shapeId="0" xr:uid="{F20A2AC6-0D14-4DE2-922D-A026B05717B5}">
      <text>
        <r>
          <rPr>
            <b/>
            <sz val="9"/>
            <color indexed="81"/>
            <rFont val="Tahoma"/>
            <family val="2"/>
          </rPr>
          <t xml:space="preserve">Indique la magnitud programada para el trimestre. </t>
        </r>
      </text>
    </comment>
    <comment ref="N12" authorId="0" shapeId="0" xr:uid="{123BD58D-15CA-4E9F-9C3B-9D1B3E1180DD}">
      <text>
        <r>
          <rPr>
            <b/>
            <sz val="9"/>
            <color indexed="81"/>
            <rFont val="Tahoma"/>
            <family val="2"/>
          </rPr>
          <t xml:space="preserve">Indique la magnitud programada para el trimestre. </t>
        </r>
      </text>
    </comment>
    <comment ref="O12" authorId="0" shapeId="0" xr:uid="{6F76F0CB-2498-48EF-9C96-68743CA4A381}">
      <text>
        <r>
          <rPr>
            <b/>
            <sz val="9"/>
            <color indexed="81"/>
            <rFont val="Tahoma"/>
            <family val="2"/>
          </rPr>
          <t xml:space="preserve">Indique la magnitud programada para el trimestre. </t>
        </r>
      </text>
    </comment>
    <comment ref="P12" authorId="0" shapeId="0" xr:uid="{22F3BA95-0932-477A-A560-B266721C97F0}">
      <text>
        <r>
          <rPr>
            <b/>
            <sz val="9"/>
            <color indexed="81"/>
            <rFont val="Tahoma"/>
            <family val="2"/>
          </rPr>
          <t xml:space="preserve">Indique la magnitud programada para el trimestre. </t>
        </r>
      </text>
    </comment>
    <comment ref="Q12" authorId="0" shapeId="0" xr:uid="{94270457-AD8E-4BD8-A08B-6DCFA8CB4BED}">
      <text>
        <r>
          <rPr>
            <b/>
            <sz val="9"/>
            <color indexed="81"/>
            <rFont val="Tahoma"/>
            <family val="2"/>
          </rPr>
          <t>Indique la programación total de la vigencia. 
Debe ser coherente con la meta.</t>
        </r>
      </text>
    </comment>
    <comment ref="R12" authorId="0" shapeId="0" xr:uid="{534D79D3-77AF-44B1-B3D0-7681004C92D9}">
      <text>
        <r>
          <rPr>
            <b/>
            <sz val="9"/>
            <color indexed="81"/>
            <rFont val="Tahoma"/>
            <family val="2"/>
          </rPr>
          <t xml:space="preserve">Indique el tipo de indicador: 
- Eficancia 
- Eficiencia 
- Efectividad </t>
        </r>
      </text>
    </comment>
    <comment ref="U12" authorId="0" shapeId="0" xr:uid="{53908C84-4FED-49A9-8619-910EF0A65EF4}">
      <text>
        <r>
          <rPr>
            <b/>
            <sz val="9"/>
            <color indexed="81"/>
            <rFont val="Tahoma"/>
            <family val="2"/>
          </rPr>
          <t>Indique la magnitud programada</t>
        </r>
      </text>
    </comment>
    <comment ref="V12" authorId="0" shapeId="0" xr:uid="{2C2166F8-A33D-429D-9632-00CD1714EF17}">
      <text>
        <r>
          <rPr>
            <b/>
            <sz val="9"/>
            <color indexed="81"/>
            <rFont val="Tahoma"/>
            <family val="2"/>
          </rPr>
          <t>Indique la magnitud ejecutada. Corresponde al resultado de medir el indicador de la meta</t>
        </r>
      </text>
    </comment>
    <comment ref="W12" authorId="0" shapeId="0" xr:uid="{57FC239E-3059-4A4B-B297-4475F78EC557}">
      <text>
        <r>
          <rPr>
            <b/>
            <sz val="9"/>
            <color indexed="81"/>
            <rFont val="Tahoma"/>
            <family val="2"/>
          </rPr>
          <t>Es el resultado porcentual de dividir lo ejecutado vs. lo programado. En caso de sobre ejecución, el resultado máximo es el 100%</t>
        </r>
      </text>
    </comment>
    <comment ref="X12" authorId="0" shapeId="0" xr:uid="{A56C92EF-2EDA-4E94-9073-8908BDB1E5B1}">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Y12" authorId="0" shapeId="0" xr:uid="{83FEF0D8-D907-41F4-A074-5E10A5AE09F0}">
      <text>
        <r>
          <rPr>
            <b/>
            <sz val="9"/>
            <color indexed="81"/>
            <rFont val="Tahoma"/>
            <family val="2"/>
          </rPr>
          <t xml:space="preserve">Indicar el nombre concreto de la evidencia aportada. </t>
        </r>
      </text>
    </comment>
    <comment ref="Z12" authorId="0" shapeId="0" xr:uid="{CC260662-0F4C-4932-81F3-4818B6949A6D}">
      <text>
        <r>
          <rPr>
            <b/>
            <sz val="9"/>
            <color indexed="81"/>
            <rFont val="Tahoma"/>
            <family val="2"/>
          </rPr>
          <t>Indique la magnitud programada</t>
        </r>
      </text>
    </comment>
    <comment ref="AA12" authorId="0" shapeId="0" xr:uid="{4761F792-55FE-4414-AF8B-DE26F6A5A9C6}">
      <text>
        <r>
          <rPr>
            <b/>
            <sz val="9"/>
            <color indexed="81"/>
            <rFont val="Tahoma"/>
            <family val="2"/>
          </rPr>
          <t>Indique la magnitud ejecutada. Corresponde al resultado de medir el indicador de la meta</t>
        </r>
      </text>
    </comment>
    <comment ref="AB12" authorId="0" shapeId="0" xr:uid="{1767736C-ED92-4F75-8AAD-FE9FA6D8A653}">
      <text>
        <r>
          <rPr>
            <b/>
            <sz val="9"/>
            <color indexed="81"/>
            <rFont val="Tahoma"/>
            <family val="2"/>
          </rPr>
          <t>Es el resultado porcentual de dividir lo ejecutado vs. lo programado. En caso de sobre ejecución, el resultado máximo es el 100%</t>
        </r>
      </text>
    </comment>
    <comment ref="AC12" authorId="0" shapeId="0" xr:uid="{CBAFBF81-BF33-4E26-9CC7-9421B03EBBCC}">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D12" authorId="0" shapeId="0" xr:uid="{18C9D6B3-E7D0-4798-9593-3B92D1A01657}">
      <text>
        <r>
          <rPr>
            <b/>
            <sz val="9"/>
            <color indexed="81"/>
            <rFont val="Tahoma"/>
            <family val="2"/>
          </rPr>
          <t xml:space="preserve">Indicar el nombre concreto de la evidencia aportada. </t>
        </r>
      </text>
    </comment>
    <comment ref="AE12" authorId="0" shapeId="0" xr:uid="{1614D470-CD0F-4332-8AAC-F1EB8C5FDA34}">
      <text>
        <r>
          <rPr>
            <b/>
            <sz val="9"/>
            <color indexed="81"/>
            <rFont val="Tahoma"/>
            <family val="2"/>
          </rPr>
          <t>Indique la magnitud programada</t>
        </r>
      </text>
    </comment>
    <comment ref="AF12" authorId="0" shapeId="0" xr:uid="{95533279-FE7B-4F31-951C-8153CB585EC3}">
      <text>
        <r>
          <rPr>
            <b/>
            <sz val="9"/>
            <color indexed="81"/>
            <rFont val="Tahoma"/>
            <family val="2"/>
          </rPr>
          <t>Indique la magnitud ejecutada. Corresponde al resultado de medir el indicador de la meta</t>
        </r>
      </text>
    </comment>
    <comment ref="AG12" authorId="0" shapeId="0" xr:uid="{19593078-4DCF-413F-A6B2-24ED8AB3971F}">
      <text>
        <r>
          <rPr>
            <b/>
            <sz val="9"/>
            <color indexed="81"/>
            <rFont val="Tahoma"/>
            <family val="2"/>
          </rPr>
          <t>Es el resultado porcentual de dividir lo ejecutado vs. lo programado. En caso de sobre ejecución, el resultado máximo es el 100%</t>
        </r>
      </text>
    </comment>
    <comment ref="AH12" authorId="0" shapeId="0" xr:uid="{3FA4C656-7611-4498-9E93-FE41C0FCC5CB}">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I12" authorId="0" shapeId="0" xr:uid="{C47D4410-349A-4425-B0E7-196C7162C96E}">
      <text>
        <r>
          <rPr>
            <b/>
            <sz val="9"/>
            <color indexed="81"/>
            <rFont val="Tahoma"/>
            <family val="2"/>
          </rPr>
          <t xml:space="preserve">Indicar el nombre concreto de la evidencia aportada. </t>
        </r>
      </text>
    </comment>
    <comment ref="AJ12" authorId="0" shapeId="0" xr:uid="{FD63F612-9A1F-4272-9EB0-28F1ED786BBD}">
      <text>
        <r>
          <rPr>
            <b/>
            <sz val="9"/>
            <color indexed="81"/>
            <rFont val="Tahoma"/>
            <family val="2"/>
          </rPr>
          <t>Indique la magnitud programada</t>
        </r>
      </text>
    </comment>
    <comment ref="AK12" authorId="0" shapeId="0" xr:uid="{631CCB82-BD96-4B48-9ADC-508B71352E76}">
      <text>
        <r>
          <rPr>
            <b/>
            <sz val="9"/>
            <color indexed="81"/>
            <rFont val="Tahoma"/>
            <family val="2"/>
          </rPr>
          <t>Indique la magnitud ejecutada. Corresponde al resultado de medir el indicador de la meta</t>
        </r>
      </text>
    </comment>
    <comment ref="AL12" authorId="0" shapeId="0" xr:uid="{F954A19E-8E8C-4108-B050-E60F5F5A3576}">
      <text>
        <r>
          <rPr>
            <b/>
            <sz val="9"/>
            <color indexed="81"/>
            <rFont val="Tahoma"/>
            <family val="2"/>
          </rPr>
          <t>Es el resultado porcentual de dividir lo ejecutado vs. lo programado. En caso de sobre ejecución, el resultado máximo es el 100%</t>
        </r>
      </text>
    </comment>
    <comment ref="AM12" authorId="0" shapeId="0" xr:uid="{9C1ADABE-F6E8-4989-AECF-83F48737E82B}">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N12" authorId="0" shapeId="0" xr:uid="{93FABCD1-4573-4A66-81ED-763C23F32471}">
      <text>
        <r>
          <rPr>
            <b/>
            <sz val="9"/>
            <color indexed="81"/>
            <rFont val="Tahoma"/>
            <family val="2"/>
          </rPr>
          <t xml:space="preserve">Indicar el nombre concreto de la evidencia aportada. </t>
        </r>
      </text>
    </comment>
    <comment ref="AO12" authorId="0" shapeId="0" xr:uid="{3853E49B-60A0-412F-8DE1-21BB7B6D968F}">
      <text>
        <r>
          <rPr>
            <b/>
            <sz val="9"/>
            <color indexed="81"/>
            <rFont val="Tahoma"/>
            <family val="2"/>
          </rPr>
          <t>Indique la magnitud total programada para la vigencia</t>
        </r>
      </text>
    </comment>
    <comment ref="AP12" authorId="0" shapeId="0" xr:uid="{424C6E4A-D843-4510-AB4D-C8F84774769F}">
      <text>
        <r>
          <rPr>
            <b/>
            <sz val="9"/>
            <color indexed="81"/>
            <rFont val="Tahoma"/>
            <family val="2"/>
          </rPr>
          <t xml:space="preserve">Indique la magnitud ejecutada acumulada para la vigencia </t>
        </r>
      </text>
    </comment>
    <comment ref="AQ12" authorId="0" shapeId="0" xr:uid="{1FCC030C-BBA3-418E-9E05-0FCA2C8F4128}">
      <text>
        <r>
          <rPr>
            <b/>
            <sz val="9"/>
            <color indexed="81"/>
            <rFont val="Tahoma"/>
            <family val="2"/>
          </rPr>
          <t>Es el resultado porcentual de dividir lo ejecutado vs. lo programado. En caso de sobre ejecución, el resultado máximo es el 100%</t>
        </r>
      </text>
    </comment>
    <comment ref="AR12" authorId="0" shapeId="0" xr:uid="{2096B1E7-E010-4E7B-8BC4-6F10D66B7DB9}">
      <text>
        <r>
          <rPr>
            <b/>
            <sz val="9"/>
            <color indexed="81"/>
            <rFont val="Tahoma"/>
            <family val="2"/>
          </rPr>
          <t>Es la descripción detallada de los avances y logros obtenidos con la ejecución de la meta acumulados para la vigencia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Yamile Espinosa Galindo</author>
    <author>Usuario</author>
  </authors>
  <commentList>
    <comment ref="E4" authorId="0" shapeId="0" xr:uid="{B011372B-E314-4D7A-ABA2-BAC2779934D9}">
      <text>
        <r>
          <rPr>
            <b/>
            <sz val="9"/>
            <color indexed="81"/>
            <rFont val="Tahoma"/>
            <family val="2"/>
          </rPr>
          <t>Cuadro que resume los cambios realizados de una versión a otra</t>
        </r>
      </text>
    </comment>
    <comment ref="E5" authorId="0" shapeId="0" xr:uid="{6D3510AD-814C-4D92-BAFC-71F0839843F3}">
      <text>
        <r>
          <rPr>
            <b/>
            <sz val="9"/>
            <color indexed="81"/>
            <rFont val="Tahoma"/>
            <family val="2"/>
          </rPr>
          <t xml:space="preserve">Número consecutivo de la versión generada </t>
        </r>
      </text>
    </comment>
    <comment ref="F5" authorId="0" shapeId="0" xr:uid="{455B4D1B-4D4F-46D8-A045-91E14430E00E}">
      <text>
        <r>
          <rPr>
            <b/>
            <sz val="9"/>
            <color indexed="81"/>
            <rFont val="Tahoma"/>
            <family val="2"/>
          </rPr>
          <t>Fecha de la versión generada</t>
        </r>
      </text>
    </comment>
    <comment ref="G5" authorId="0" shapeId="0" xr:uid="{4F6DD881-4064-46E2-AD27-7B033F5287F5}">
      <text>
        <r>
          <rPr>
            <b/>
            <sz val="9"/>
            <color indexed="81"/>
            <rFont val="Tahoma"/>
            <family val="2"/>
          </rPr>
          <t>Breve descripción del cambio realizado en la nueva versión</t>
        </r>
      </text>
    </comment>
    <comment ref="Q12" authorId="1" shapeId="0" xr:uid="{F0AF0265-0A24-4C53-9A8F-D8B71FD53AA9}">
      <text>
        <r>
          <rPr>
            <b/>
            <sz val="9"/>
            <color indexed="81"/>
            <rFont val="Tahoma"/>
            <family val="2"/>
          </rPr>
          <t>Seleccione la política de MIPG asociada a la meta</t>
        </r>
      </text>
    </comment>
    <comment ref="R12" authorId="1" shapeId="0" xr:uid="{A9500B29-80DB-409C-866E-A3D042657059}">
      <text>
        <r>
          <rPr>
            <b/>
            <sz val="9"/>
            <color indexed="81"/>
            <rFont val="Tahoma"/>
            <family val="2"/>
          </rPr>
          <t>Seleccione el proyecto de inversión que financia o aporta al cumplimiento de la meta. En caso contrario, indique NO APLICA</t>
        </r>
      </text>
    </comment>
    <comment ref="A14" authorId="0" shapeId="0" xr:uid="{2DD4CECD-D756-4467-A62C-53A6FC3549DD}">
      <text>
        <r>
          <rPr>
            <b/>
            <sz val="9"/>
            <color indexed="81"/>
            <rFont val="Tahoma"/>
            <family val="2"/>
          </rPr>
          <t>Incluya el número del objetivo estratégico, de acuerdo con lo adoptado en el Plan Estratégico Institucional</t>
        </r>
      </text>
    </comment>
    <comment ref="B14" authorId="0" shapeId="0" xr:uid="{BA0E1B6A-9724-479C-9C24-7C202AB8373D}">
      <text>
        <r>
          <rPr>
            <b/>
            <sz val="9"/>
            <color indexed="81"/>
            <rFont val="Tahoma"/>
            <family val="2"/>
          </rPr>
          <t>Incluya el objetivo estratégico, de acuerdo con lo adoptado en el Plan Estratégico Institucional, al cual se asocia la meta</t>
        </r>
      </text>
    </comment>
    <comment ref="C14" authorId="0" shapeId="0" xr:uid="{119F47BD-BB9E-4059-B26B-7A00F4141FBE}">
      <text>
        <r>
          <rPr>
            <b/>
            <sz val="9"/>
            <color indexed="81"/>
            <rFont val="Tahoma"/>
            <family val="2"/>
          </rPr>
          <t>Escriba el número de la meta, en orden consecutivo</t>
        </r>
      </text>
    </comment>
    <comment ref="D14" authorId="0" shapeId="0" xr:uid="{751BB42F-F6E4-422B-91AD-AD50D5510A18}">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E14" authorId="0" shapeId="0" xr:uid="{66100535-6C62-4F58-A17C-0BE85EBD4F67}">
      <text>
        <r>
          <rPr>
            <b/>
            <sz val="9"/>
            <color indexed="81"/>
            <rFont val="Tahoma"/>
            <family val="2"/>
          </rPr>
          <t xml:space="preserve">Seleccione la opción que corresponda
</t>
        </r>
      </text>
    </comment>
    <comment ref="F14" authorId="0" shapeId="0" xr:uid="{2A83FE2C-B2C1-4597-A76A-578AAE54FC34}">
      <text>
        <r>
          <rPr>
            <b/>
            <sz val="9"/>
            <color indexed="81"/>
            <rFont val="Tahoma"/>
            <family val="2"/>
          </rPr>
          <t>Indique un nombre corto que refleje lo que pretende medir. 
Ej. Porcentaje de giros acumulados</t>
        </r>
      </text>
    </comment>
    <comment ref="G14" authorId="0" shapeId="0" xr:uid="{D0800236-B4FE-4CB1-B3B9-634F81DF4156}">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H14" authorId="0" shapeId="0" xr:uid="{9720355A-42B5-4521-A971-3991DAD0CBDD}">
      <text>
        <r>
          <rPr>
            <b/>
            <sz val="9"/>
            <color indexed="81"/>
            <rFont val="Tahoma"/>
            <family val="2"/>
          </rPr>
          <t>Valor inicial que se toma como referencia para comparar el avance de la meta. Es imporante indicar la magnitud, unidad de medida y la vigencia en la cual se obtuvo</t>
        </r>
      </text>
    </comment>
    <comment ref="I14" authorId="0" shapeId="0" xr:uid="{1AECC889-2B35-4962-8482-78F84CE03D6F}">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J14" authorId="0" shapeId="0" xr:uid="{2208232E-487F-4B17-B920-92D360C002B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K14" authorId="0" shapeId="0" xr:uid="{B30BBDB4-EC1D-4EA1-8538-25A32CED2539}">
      <text>
        <r>
          <rPr>
            <b/>
            <sz val="9"/>
            <color indexed="81"/>
            <rFont val="Tahoma"/>
            <family val="2"/>
          </rPr>
          <t xml:space="preserve">Indique la magnitud programada para el trimestre. </t>
        </r>
      </text>
    </comment>
    <comment ref="L14" authorId="0" shapeId="0" xr:uid="{31373292-3723-487A-8503-BD0B0A79E8B6}">
      <text>
        <r>
          <rPr>
            <b/>
            <sz val="9"/>
            <color indexed="81"/>
            <rFont val="Tahoma"/>
            <family val="2"/>
          </rPr>
          <t xml:space="preserve">Indique la magnitud programada para el trimestre. </t>
        </r>
      </text>
    </comment>
    <comment ref="M14" authorId="0" shapeId="0" xr:uid="{C846E2D7-3065-4128-8C76-51161E0D7C17}">
      <text>
        <r>
          <rPr>
            <b/>
            <sz val="9"/>
            <color indexed="81"/>
            <rFont val="Tahoma"/>
            <family val="2"/>
          </rPr>
          <t xml:space="preserve">Indique la magnitud programada para el trimestre. </t>
        </r>
      </text>
    </comment>
    <comment ref="N14" authorId="0" shapeId="0" xr:uid="{474117DA-14AA-4BAF-B752-1413A5718EC7}">
      <text>
        <r>
          <rPr>
            <b/>
            <sz val="9"/>
            <color indexed="81"/>
            <rFont val="Tahoma"/>
            <family val="2"/>
          </rPr>
          <t xml:space="preserve">Indique la magnitud programada para el trimestre. </t>
        </r>
      </text>
    </comment>
    <comment ref="O14" authorId="0" shapeId="0" xr:uid="{F1D07228-88D0-4309-9D4E-5EB885D7FDC6}">
      <text>
        <r>
          <rPr>
            <b/>
            <sz val="9"/>
            <color indexed="81"/>
            <rFont val="Tahoma"/>
            <family val="2"/>
          </rPr>
          <t>Indique la programación total de la vigencia. 
Debe ser coherente con la meta.</t>
        </r>
      </text>
    </comment>
    <comment ref="P14" authorId="0" shapeId="0" xr:uid="{FE21DFDB-AFF8-4147-B537-10C1B10248CA}">
      <text>
        <r>
          <rPr>
            <b/>
            <sz val="9"/>
            <color indexed="81"/>
            <rFont val="Tahoma"/>
            <family val="2"/>
          </rPr>
          <t xml:space="preserve">Indique el tipo de indicador: 
- Eficancia 
- Eficiencia 
- Efectividad </t>
        </r>
      </text>
    </comment>
    <comment ref="S14" authorId="0" shapeId="0" xr:uid="{F21E4E22-60F3-48C1-9204-B22990CF58E2}">
      <text>
        <r>
          <rPr>
            <b/>
            <sz val="9"/>
            <color indexed="81"/>
            <rFont val="Tahoma"/>
            <family val="2"/>
          </rPr>
          <t>Indique la evidencia a presentar del cumplimiento de la meta. Se debe redactar de forma concreta y coherente con la meta</t>
        </r>
      </text>
    </comment>
    <comment ref="T14" authorId="0" shapeId="0" xr:uid="{1B621C19-38F6-4806-A4C4-B1C8550B782C}">
      <text>
        <r>
          <rPr>
            <b/>
            <sz val="9"/>
            <color indexed="81"/>
            <rFont val="Tahoma"/>
            <family val="2"/>
          </rPr>
          <t>Indique la herramienta o aplicativo donde reposa la información que da origen al entregable o en el que es posible contrastar o verificar la información de ser necesario.</t>
        </r>
      </text>
    </comment>
    <comment ref="U14" authorId="0" shapeId="0" xr:uid="{29D96EE3-F7F5-47F6-888D-8FBFF7195BF0}">
      <text>
        <r>
          <rPr>
            <b/>
            <sz val="9"/>
            <color indexed="81"/>
            <rFont val="Tahoma"/>
            <family val="2"/>
          </rPr>
          <t>Indique el área y grupo de trabajo (si se tiene), responsable de cumplir o ejecutar la meta</t>
        </r>
      </text>
    </comment>
    <comment ref="V14" authorId="0" shapeId="0" xr:uid="{F773CF66-93F3-45C1-8401-3500EA5DFE30}">
      <text>
        <r>
          <rPr>
            <b/>
            <sz val="9"/>
            <color indexed="81"/>
            <rFont val="Tahoma"/>
            <family val="2"/>
          </rPr>
          <t>Indique la magnitud programada</t>
        </r>
      </text>
    </comment>
    <comment ref="W14" authorId="0" shapeId="0" xr:uid="{F5228218-2E22-4357-BBA2-F05EC2E0672D}">
      <text>
        <r>
          <rPr>
            <b/>
            <sz val="9"/>
            <color indexed="81"/>
            <rFont val="Tahoma"/>
            <family val="2"/>
          </rPr>
          <t>Indique la magnitud ejecutada. Corresponde al resultado de medir el indicador de la meta</t>
        </r>
      </text>
    </comment>
    <comment ref="X14" authorId="0" shapeId="0" xr:uid="{83E45AA4-B05B-44F9-939A-1584783024C0}">
      <text>
        <r>
          <rPr>
            <b/>
            <sz val="9"/>
            <color indexed="81"/>
            <rFont val="Tahoma"/>
            <family val="2"/>
          </rPr>
          <t>Es el resultado porcentual de dividir lo ejecutado vs. lo programado. En caso de sobre ejecución, el resultado máximo es el 100%</t>
        </r>
      </text>
    </comment>
    <comment ref="Y14" authorId="0" shapeId="0" xr:uid="{988C4601-812E-40FE-85FE-3C09AFA1D7E2}">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4" authorId="0" shapeId="0" xr:uid="{D0D90FBE-E6E2-4075-87AB-6F323F2D84BC}">
      <text>
        <r>
          <rPr>
            <b/>
            <sz val="9"/>
            <color indexed="81"/>
            <rFont val="Tahoma"/>
            <family val="2"/>
          </rPr>
          <t xml:space="preserve">Indicar el nombre concreto de la evidencia aportada. </t>
        </r>
      </text>
    </comment>
    <comment ref="AA14" authorId="0" shapeId="0" xr:uid="{B6305720-C9BD-47A6-9225-C9206B502FD0}">
      <text>
        <r>
          <rPr>
            <b/>
            <sz val="9"/>
            <color indexed="81"/>
            <rFont val="Tahoma"/>
            <family val="2"/>
          </rPr>
          <t>Indique la magnitud programada</t>
        </r>
      </text>
    </comment>
    <comment ref="AB14" authorId="0" shapeId="0" xr:uid="{49896E7A-471D-4CA3-B6D2-CA055AA84F85}">
      <text>
        <r>
          <rPr>
            <b/>
            <sz val="9"/>
            <color indexed="81"/>
            <rFont val="Tahoma"/>
            <family val="2"/>
          </rPr>
          <t>Indique la magnitud ejecutada. Corresponde al resultado de medir el indicador de la meta</t>
        </r>
      </text>
    </comment>
    <comment ref="AC14" authorId="0" shapeId="0" xr:uid="{6C4CA308-F62A-4560-A290-C6F961DD9EB9}">
      <text>
        <r>
          <rPr>
            <b/>
            <sz val="9"/>
            <color indexed="81"/>
            <rFont val="Tahoma"/>
            <family val="2"/>
          </rPr>
          <t>Es el resultado porcentual de dividir lo ejecutado vs. lo programado. En caso de sobre ejecución, el resultado máximo es el 100%</t>
        </r>
      </text>
    </comment>
    <comment ref="AD14" authorId="0" shapeId="0" xr:uid="{911B7D68-1818-41B4-A811-431278669113}">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4" authorId="0" shapeId="0" xr:uid="{BF2915B6-D49D-4DC1-86C3-8A2E656FD968}">
      <text>
        <r>
          <rPr>
            <b/>
            <sz val="9"/>
            <color indexed="81"/>
            <rFont val="Tahoma"/>
            <family val="2"/>
          </rPr>
          <t xml:space="preserve">Indicar el nombre concreto de la evidencia aportada. </t>
        </r>
      </text>
    </comment>
    <comment ref="AF14" authorId="0" shapeId="0" xr:uid="{5CCDF014-BF0B-42B7-92F7-6CBF58EA98EF}">
      <text>
        <r>
          <rPr>
            <b/>
            <sz val="9"/>
            <color indexed="81"/>
            <rFont val="Tahoma"/>
            <family val="2"/>
          </rPr>
          <t>Indique la magnitud programada</t>
        </r>
      </text>
    </comment>
    <comment ref="AG14" authorId="0" shapeId="0" xr:uid="{A3FA785E-EDEC-4164-99A5-88C5B890A708}">
      <text>
        <r>
          <rPr>
            <b/>
            <sz val="9"/>
            <color indexed="81"/>
            <rFont val="Tahoma"/>
            <family val="2"/>
          </rPr>
          <t>Indique la magnitud ejecutada. Corresponde al resultado de medir el indicador de la meta</t>
        </r>
      </text>
    </comment>
    <comment ref="AH14" authorId="0" shapeId="0" xr:uid="{005E4D9E-D1F6-4A46-8371-9EB40A9C2F76}">
      <text>
        <r>
          <rPr>
            <b/>
            <sz val="9"/>
            <color indexed="81"/>
            <rFont val="Tahoma"/>
            <family val="2"/>
          </rPr>
          <t>Es el resultado porcentual de dividir lo ejecutado vs. lo programado. En caso de sobre ejecución, el resultado máximo es el 100%</t>
        </r>
      </text>
    </comment>
    <comment ref="AI14" authorId="0" shapeId="0" xr:uid="{F4977502-E86B-42EE-B00B-334848FCB9A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4" authorId="0" shapeId="0" xr:uid="{07F8A95D-778F-4057-9D7F-FC1A1EDBDEC6}">
      <text>
        <r>
          <rPr>
            <b/>
            <sz val="9"/>
            <color indexed="81"/>
            <rFont val="Tahoma"/>
            <family val="2"/>
          </rPr>
          <t xml:space="preserve">Indicar el nombre concreto de la evidencia aportada. </t>
        </r>
      </text>
    </comment>
    <comment ref="AK14" authorId="0" shapeId="0" xr:uid="{1CF6DDD2-D0F7-497B-A878-3984E176C12A}">
      <text>
        <r>
          <rPr>
            <b/>
            <sz val="9"/>
            <color indexed="81"/>
            <rFont val="Tahoma"/>
            <family val="2"/>
          </rPr>
          <t>Indique la magnitud programada</t>
        </r>
      </text>
    </comment>
    <comment ref="AL14" authorId="0" shapeId="0" xr:uid="{978B8E67-E2CF-4EA1-B0E8-C23EE154AD33}">
      <text>
        <r>
          <rPr>
            <b/>
            <sz val="9"/>
            <color indexed="81"/>
            <rFont val="Tahoma"/>
            <family val="2"/>
          </rPr>
          <t>Indique la magnitud ejecutada. Corresponde al resultado de medir el indicador de la meta</t>
        </r>
      </text>
    </comment>
    <comment ref="AM14" authorId="0" shapeId="0" xr:uid="{7949A3C4-FD79-41C9-B393-15F71C2BB313}">
      <text>
        <r>
          <rPr>
            <b/>
            <sz val="9"/>
            <color indexed="81"/>
            <rFont val="Tahoma"/>
            <family val="2"/>
          </rPr>
          <t>Es el resultado porcentual de dividir lo ejecutado vs. lo programado. En caso de sobre ejecución, el resultado máximo es el 100%</t>
        </r>
      </text>
    </comment>
    <comment ref="AN14" authorId="0" shapeId="0" xr:uid="{F1983010-98A0-4525-A8F5-BC9974C9F9F2}">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4" authorId="0" shapeId="0" xr:uid="{517F2593-F76E-4236-90C8-0209530447DA}">
      <text>
        <r>
          <rPr>
            <b/>
            <sz val="9"/>
            <color indexed="81"/>
            <rFont val="Tahoma"/>
            <family val="2"/>
          </rPr>
          <t xml:space="preserve">Indicar el nombre concreto de la evidencia aportada. </t>
        </r>
      </text>
    </comment>
    <comment ref="AP14" authorId="0" shapeId="0" xr:uid="{A3C321AB-87DC-4E7F-8C8F-8F767BB0A1DF}">
      <text>
        <r>
          <rPr>
            <b/>
            <sz val="9"/>
            <color indexed="81"/>
            <rFont val="Tahoma"/>
            <family val="2"/>
          </rPr>
          <t>Indique la magnitud total programada para la vigencia</t>
        </r>
      </text>
    </comment>
    <comment ref="AQ14" authorId="0" shapeId="0" xr:uid="{FC771540-1D2C-4B21-9686-7D6684444881}">
      <text>
        <r>
          <rPr>
            <b/>
            <sz val="9"/>
            <color indexed="81"/>
            <rFont val="Tahoma"/>
            <family val="2"/>
          </rPr>
          <t xml:space="preserve">Indique la magnitud ejecutada acumulada para la vigencia </t>
        </r>
      </text>
    </comment>
    <comment ref="AR14" authorId="0" shapeId="0" xr:uid="{1ECDFD14-21A6-444C-BF6C-3E8B35E647CC}">
      <text>
        <r>
          <rPr>
            <b/>
            <sz val="9"/>
            <color indexed="81"/>
            <rFont val="Tahoma"/>
            <family val="2"/>
          </rPr>
          <t>Es el resultado porcentual de dividir lo ejecutado vs. lo programado. En caso de sobre ejecución, el resultado máximo es el 100%</t>
        </r>
      </text>
    </comment>
    <comment ref="AS14" authorId="0" shapeId="0" xr:uid="{308CE112-015B-49F8-A4DA-7DB95EB2D67D}">
      <text>
        <r>
          <rPr>
            <b/>
            <sz val="9"/>
            <color indexed="81"/>
            <rFont val="Tahoma"/>
            <family val="2"/>
          </rPr>
          <t>Es la descripción detallada de los avances y logros obtenidos con la ejecución de la meta acumulados para la vigencia</t>
        </r>
      </text>
    </comment>
    <comment ref="D16" authorId="0" shapeId="0" xr:uid="{CD94BD62-55DA-4C1E-96B6-1A5F6A4412D7}">
      <text>
        <r>
          <rPr>
            <b/>
            <sz val="9"/>
            <color indexed="81"/>
            <rFont val="Tahoma"/>
            <family val="2"/>
          </rPr>
          <t>Promedio obtenido para el periodo x 80%</t>
        </r>
      </text>
    </comment>
    <comment ref="D24" authorId="0" shapeId="0" xr:uid="{9871DD7B-59A9-4D33-830E-91A8A028A8A2}">
      <text>
        <r>
          <rPr>
            <b/>
            <sz val="9"/>
            <color indexed="81"/>
            <rFont val="Tahoma"/>
            <family val="2"/>
          </rPr>
          <t>Promedio obtenido en las metas transversales para el periodo x 20%</t>
        </r>
      </text>
    </comment>
    <comment ref="D25" authorId="0" shapeId="0" xr:uid="{30E82D26-5BE8-4336-B590-55EFD66077D4}">
      <text>
        <r>
          <rPr>
            <b/>
            <sz val="9"/>
            <color indexed="81"/>
            <rFont val="Tahoma"/>
            <family val="2"/>
          </rPr>
          <t>Sumatoria del total de metas técnicas y metas transversales</t>
        </r>
      </text>
    </comment>
  </commentList>
</comments>
</file>

<file path=xl/sharedStrings.xml><?xml version="1.0" encoding="utf-8"?>
<sst xmlns="http://schemas.openxmlformats.org/spreadsheetml/2006/main" count="394" uniqueCount="209">
  <si>
    <r>
      <rPr>
        <b/>
        <sz val="14"/>
        <rFont val="Calibri Light"/>
        <family val="2"/>
        <scheme val="major"/>
      </rPr>
      <t>FORMULACIÓN Y SEGUIMIENTO PLANES DE GESTIÓN NIVEL CENTRAL</t>
    </r>
    <r>
      <rPr>
        <b/>
        <sz val="11"/>
        <color theme="1"/>
        <rFont val="Calibri Light"/>
        <family val="2"/>
        <scheme val="major"/>
      </rPr>
      <t xml:space="preserve">
PROCESO   _____________</t>
    </r>
  </si>
  <si>
    <r>
      <rPr>
        <b/>
        <sz val="11"/>
        <color theme="1"/>
        <rFont val="Calibri Light"/>
        <family val="2"/>
        <scheme val="major"/>
      </rPr>
      <t xml:space="preserve">Código Formato: </t>
    </r>
    <r>
      <rPr>
        <sz val="11"/>
        <color theme="1"/>
        <rFont val="Calibri Light"/>
        <family val="2"/>
        <scheme val="major"/>
      </rPr>
      <t xml:space="preserve">PLE-PIN-F017
</t>
    </r>
    <r>
      <rPr>
        <b/>
        <sz val="11"/>
        <color theme="1"/>
        <rFont val="Calibri Light"/>
        <family val="2"/>
        <scheme val="major"/>
      </rPr>
      <t xml:space="preserve">Versión: </t>
    </r>
    <r>
      <rPr>
        <sz val="11"/>
        <color theme="1"/>
        <rFont val="Calibri Light"/>
        <family val="2"/>
        <scheme val="major"/>
      </rPr>
      <t xml:space="preserve">
</t>
    </r>
    <r>
      <rPr>
        <b/>
        <sz val="11"/>
        <color theme="1"/>
        <rFont val="Calibri Light"/>
        <family val="2"/>
        <scheme val="major"/>
      </rPr>
      <t xml:space="preserve">Vigencia desde: </t>
    </r>
    <r>
      <rPr>
        <sz val="11"/>
        <color theme="1"/>
        <rFont val="Calibri Light"/>
        <family val="2"/>
        <scheme val="major"/>
      </rPr>
      <t xml:space="preserve">
</t>
    </r>
    <r>
      <rPr>
        <b/>
        <sz val="11"/>
        <color theme="1"/>
        <rFont val="Calibri Light"/>
        <family val="2"/>
        <scheme val="major"/>
      </rPr>
      <t xml:space="preserve">Caso HOLA: </t>
    </r>
  </si>
  <si>
    <t>VIGENCIA DE LA PLANEACIÓN 202__</t>
  </si>
  <si>
    <t>DEPENDENCIAS ASOCIADAS</t>
  </si>
  <si>
    <t>FECHA</t>
  </si>
  <si>
    <t>DESCRIPCIÓN DE LA MODIFICACIÓN</t>
  </si>
  <si>
    <t xml:space="preserve">Publicación del plan de gestión aprobado. Caso HOLA: </t>
  </si>
  <si>
    <t>PLAN ESTRATÉGICO INSTITUCIONAL</t>
  </si>
  <si>
    <t>PRODUCTO</t>
  </si>
  <si>
    <t>INDICADOR</t>
  </si>
  <si>
    <t>POLÍTICA DE GESTIÓN Y DESEMPEÑO ASOCIADA</t>
  </si>
  <si>
    <t>FUENTE DE FINANCIACIÓN</t>
  </si>
  <si>
    <t>I TRIMESTRE</t>
  </si>
  <si>
    <t>II TRIMESTRE</t>
  </si>
  <si>
    <t>III TRIMESTRE</t>
  </si>
  <si>
    <t>IV TRIMESTRE</t>
  </si>
  <si>
    <t>SEGUIMIENTO ACUMULADO PLAN GESTIÓN</t>
  </si>
  <si>
    <t>No OE</t>
  </si>
  <si>
    <t>OBJETIVO ESTRATÉGICO</t>
  </si>
  <si>
    <t xml:space="preserve">ACTIVIDAD </t>
  </si>
  <si>
    <t xml:space="preserve">ENTREGABLE </t>
  </si>
  <si>
    <t xml:space="preserve">META </t>
  </si>
  <si>
    <t>FUENTE DE INFORMACIÓN</t>
  </si>
  <si>
    <t>RESPONSABLES DE LA META</t>
  </si>
  <si>
    <t>NOMBRE DEL INDICADOR</t>
  </si>
  <si>
    <t>FÓRMULA DEL INDICADOR</t>
  </si>
  <si>
    <t>LÍNEA BASE</t>
  </si>
  <si>
    <t xml:space="preserve">TIPO DE PROGRAMACIÓN </t>
  </si>
  <si>
    <t>UNIDAD DE MEDIDA</t>
  </si>
  <si>
    <t>I TRI</t>
  </si>
  <si>
    <t>II TRI</t>
  </si>
  <si>
    <t>III TRI</t>
  </si>
  <si>
    <t>IV TRI</t>
  </si>
  <si>
    <t>TOTAL PROGRAMACIÓN VIGENCIA</t>
  </si>
  <si>
    <t>TIPO DE INDICADOR</t>
  </si>
  <si>
    <t>PROGRAMADO</t>
  </si>
  <si>
    <t>EJECUTADO</t>
  </si>
  <si>
    <t>RESULTADO DE LA MEDICIÓN</t>
  </si>
  <si>
    <t>ANÁLISIS DE AVANCE</t>
  </si>
  <si>
    <t xml:space="preserve">EVIDENCIA </t>
  </si>
  <si>
    <r>
      <rPr>
        <b/>
        <sz val="14"/>
        <color theme="1"/>
        <rFont val="Calibri Light"/>
        <family val="2"/>
        <scheme val="major"/>
      </rPr>
      <t>FORMULACIÓN Y SEGUIMIENTO PLANES DE GESTIÓN NIVEL CENTRAL</t>
    </r>
    <r>
      <rPr>
        <b/>
        <sz val="11"/>
        <color theme="1"/>
        <rFont val="Calibri Light"/>
        <family val="2"/>
        <scheme val="major"/>
      </rPr>
      <t xml:space="preserve">
PROCESO </t>
    </r>
    <r>
      <rPr>
        <b/>
        <u/>
        <sz val="11"/>
        <color theme="1"/>
        <rFont val="Calibri Light"/>
        <family val="2"/>
        <scheme val="major"/>
      </rPr>
      <t>EVALUACIÓN INDEPENDIENTE</t>
    </r>
  </si>
  <si>
    <r>
      <rPr>
        <b/>
        <sz val="11"/>
        <color theme="1"/>
        <rFont val="Calibri Light"/>
        <family val="2"/>
        <scheme val="major"/>
      </rPr>
      <t xml:space="preserve">Código Formato: </t>
    </r>
    <r>
      <rPr>
        <sz val="11"/>
        <color theme="1"/>
        <rFont val="Calibri Light"/>
        <family val="2"/>
        <scheme val="major"/>
      </rPr>
      <t xml:space="preserve">PLE-PIN-F017
</t>
    </r>
    <r>
      <rPr>
        <b/>
        <sz val="11"/>
        <color theme="1"/>
        <rFont val="Calibri Light"/>
        <family val="2"/>
        <scheme val="major"/>
      </rPr>
      <t xml:space="preserve">Versión: </t>
    </r>
    <r>
      <rPr>
        <sz val="11"/>
        <color theme="1"/>
        <rFont val="Calibri Light"/>
        <family val="2"/>
        <scheme val="major"/>
      </rPr>
      <t xml:space="preserve">07
</t>
    </r>
    <r>
      <rPr>
        <b/>
        <sz val="11"/>
        <color theme="1"/>
        <rFont val="Calibri Light"/>
        <family val="2"/>
        <scheme val="major"/>
      </rPr>
      <t xml:space="preserve">Vigencia: </t>
    </r>
    <r>
      <rPr>
        <sz val="11"/>
        <color theme="1"/>
        <rFont val="Calibri Light"/>
        <family val="2"/>
        <scheme val="major"/>
      </rPr>
      <t>21 de enero de 2025</t>
    </r>
    <r>
      <rPr>
        <b/>
        <sz val="11"/>
        <color theme="1"/>
        <rFont val="Calibri Light"/>
        <family val="2"/>
        <scheme val="major"/>
      </rPr>
      <t xml:space="preserve"> </t>
    </r>
    <r>
      <rPr>
        <sz val="11"/>
        <color theme="1"/>
        <rFont val="Calibri Light"/>
        <family val="2"/>
        <scheme val="major"/>
      </rPr>
      <t xml:space="preserve">
</t>
    </r>
    <r>
      <rPr>
        <b/>
        <sz val="11"/>
        <color theme="1"/>
        <rFont val="Calibri Light"/>
        <family val="2"/>
        <scheme val="major"/>
      </rPr>
      <t xml:space="preserve">Caso HOLA: </t>
    </r>
    <r>
      <rPr>
        <sz val="11"/>
        <color theme="1"/>
        <rFont val="Calibri Light"/>
        <family val="2"/>
        <scheme val="major"/>
      </rPr>
      <t>113317</t>
    </r>
  </si>
  <si>
    <t>VIGENCIA DE LA PLANEACIÓN 2025</t>
  </si>
  <si>
    <t>Oficina de Control Interno</t>
  </si>
  <si>
    <t>CONTROL DE CAMBIOS</t>
  </si>
  <si>
    <t>VERSIÓN</t>
  </si>
  <si>
    <t>28 de enero de 2025</t>
  </si>
  <si>
    <t>Publicación del plan de gestión aprobado. Caso HOLA: 115949</t>
  </si>
  <si>
    <t>15 de abril de 2025</t>
  </si>
  <si>
    <t>Para el primer trimestre de la vigencia 2025, el Plan de Gestión del proceso Evaluacion Indepediente  alcanzó un nivel de desempeño del 100,00% y 30,55% acumulado para la vigencia.</t>
  </si>
  <si>
    <t>16 de julio de 2025</t>
  </si>
  <si>
    <t>Para el segundo trimestre de la vigencia 2025, el Plan de Gestión del proceso Evaluacion Indepediente  alcanzó un nivel de desempeño del 99,66% y 53,75% acumulado para la vigencia.</t>
  </si>
  <si>
    <t>16 de octubre de 2025</t>
  </si>
  <si>
    <t>Para el  III trimestre de la vigencia 2025, el Plan de Gestión del proceso Evaluacion Indepediente  alcanzó un nivel de desempeño del 100,00% y 75,71% acumulado para la vigencia.</t>
  </si>
  <si>
    <t>19 de enero de 2026</t>
  </si>
  <si>
    <t>Para el  IV trimestre de la vigencia 2025, el Plan de Gestión del proceso Evaluacion Indepediente  alcanzó un nivel de desempeño del 100,00% y 99,92% acumulado para la vigencia.</t>
  </si>
  <si>
    <t>META</t>
  </si>
  <si>
    <t>RESULTADO</t>
  </si>
  <si>
    <t xml:space="preserve">No. Meta </t>
  </si>
  <si>
    <t>META PLAN DE GESTIÓN VIGENCIA</t>
  </si>
  <si>
    <t>TIPO DE META</t>
  </si>
  <si>
    <t>TIPO DE PROGRAMACIÓN</t>
  </si>
  <si>
    <t>ENTREGABLE</t>
  </si>
  <si>
    <t>Propiciar la revolución del servicio público con criterios de calidad, calidez, eficacia, oportunidad, sostenibilidad y transformación digital</t>
  </si>
  <si>
    <t>Desarrollar el 100% del Plan Anual de Auditoría 2025, ejecutándolo en las fechas definidas para cada actividad, como mecanismo para evaluar el Sistema de Control Interno.</t>
  </si>
  <si>
    <t>Retadora (mejora)</t>
  </si>
  <si>
    <t>Porcentaje de Plan Anual de Auditoría 2025 desarrollado.</t>
  </si>
  <si>
    <t>Número de actividades ejecutadas en el marco del Plan Anual de Auditoria  / Número de actividades programadas en el marco del Plan Anual de Auditoria X 100</t>
  </si>
  <si>
    <t>100% plan de gestión vigencia 2024</t>
  </si>
  <si>
    <t>Constante</t>
  </si>
  <si>
    <t>Actividades ejecutadas en el marco del Plan Anual  de Auditoría</t>
  </si>
  <si>
    <t>Eficacia</t>
  </si>
  <si>
    <t>Política 19. Control Interno</t>
  </si>
  <si>
    <t>8179- Fortalecimiento de la gestión administrativa y operativa de la Secretaria Distrital de Gobierno Bogotá D.C.</t>
  </si>
  <si>
    <t>Informes presentados a través del aplicativo de gestión documental y/o publicados a través de la página web</t>
  </si>
  <si>
    <t>Plan anual de auditoria</t>
  </si>
  <si>
    <t>Durante el primer trimestre de 2025, la Oficina de Control Interno dio cumplimiento del 100%  a las actividades descritas en el Plan Anual de Auditorias de la presenta vigencia, lo que permitió generar el rol de evaluación y seguimiento a través de los ejercicios de  seguimiento y auditoría interna, con el fin de verificar y evaluar permanentemente el Sistema de Control Interno de la Secretaría Distrital de Gobierno, a través de actividades basadas en la planeación, ejecución, comunicación de resultados y seguimiento a  los diferentes procesos y procedimientos tanto a nivel central como local de manera integral, para concluir con la emisión de conceptos acerca del funcionamiento del SCI, la gestión desarrollada y los resultados alcanzados por la entidad y por último generar las respectivas recomendaciones que contribuyan al fortalecimiento de la gestión y toma de decisiones.
Por lo anterior a continuación se relacionan los informes generados:
Informes /reportes correspondientes al primer trimestre de 2025:
1. Evaluación Anual del Sistema de Control Interno Contable (Una vez al año para nivel central 20 alcaldías locales)
2. Informe de seguimiento al Programa de Transparencia y Ética Pública y seguimiento a la gestión de riesgos de corrupción
3. Evaluación de la gestión por áreas y/o dependencias (*) (Una vez al año para las 38 dependencias)
4. Informe de seguimiento a derechos de autor
5. Informe Austeridad en el Gasto (Nivel central y alcaldías locales)
6. Informe atención al ciudadano sobre las Peticiones, Quejas, Reclamos, Sugerencias y Denuncias (PQRSD)
7. Seguimiento a las Funciones del Comité de Conciliaciones y acciones de repetición. (nivel central).
8. Informe semestral seguimiento a los instrumentos técnicos y administrativos que hacen parte de la función de auditoría interna y gestión del riesgo de la SDG.
9. Evaluación Independiente al Sistema de Control Interno
10. Informe de seguimiento “Informe de gestión" (seguimiento enero – diciembre)
11. Asesoría y acompañamiento en diversos temas que sean requeridos por la Alta Dirección y dependencias de la Entidad
12. Atención a entes de control
13. Seguimiento y transmisión de información cuenta anual y mensual a la Contraloría de Bogotá.
14. Fomento cultura de control</t>
  </si>
  <si>
    <t>El avance de cumplimiento de esta meta se puede verificar en la matriz anexa del Plan Anual de Auditoría 2025, la cual muestra al detalle la relación de los informes reportados, los números de los radicados y links de publicación en la página Web de la entidad.
Para el primer trimestre se realizaron setenta y seis (76) informes de auditorías y/o seguimientos y siete (7) acompañamientos, de los cuales se hizo el reporte del 100% de los informes. Así mismo, se realizaron las correspondientes actividades y/o reportes ejecutados en el marco del Plan Anual de Auditoria
Los informes fueron liberados a través del aplicativo de gestión documental ORFEO y/o publicados a través de la página web de la entidad en el siguiente Link: https://www.gobiernobogota.gov.co/transparencia/planeacion-presupuesto-informes/informes-oficina-control-interno/otros-informes-consultas-a-bases-de-datos-o-sistemas-de-informacion</t>
  </si>
  <si>
    <t>Durante el segundo trimestre de 2025, la Oficina de Control Interno dio cumplimiento del 100%  a las actividades descritas en el Plan Anual de Auditorias de la presenta vigencia, lo que permitió generar el rol de evaluación y seguimiento a través de los ejercicios de  seguimiento y auditoría interna, con el fin de verificar y evaluar permanentemente el Sistema de Control Interno de la Secretaría Distrital de Gobierno, a través de actividades basadas en la planeación, ejecución, comunicación de resultados y seguimiento a  los diferentes procesos y procedimientos tanto a nivel central como local de manera integral, para concluir con la emisión de conceptos acerca del funcionamiento del SCI, la gestión desarrollada y los resultados alcanzados por la entidad y por último generar las respectivas recomendaciones que contribuyan al fortalecimiento de la gestión y toma de decisiones.
Por lo anterior a continuación se relacionan los Informes /reportes correspondientes al segundo trimestre de 2025:
1. Auditorías a los procesos de contratación / Decreto 371 de 2010, Art. 2° - Un (1) informe de auditoría
2.Seguimiento al Decreto 371 de 2010, Art. 4° y Plan de Participación Ciudadana - Un (1) informe de seguimiento
3.Auditoría proceso INSPECCIÓN, VIGILANCIA Y CONTROL – Cinco (5) informes de auditoria 
4.Informe de seguimiento planes de mejoramiento suscritos con Contraloría Nivel Central y 20 AL – Doce (12) informes de seguimiento 
5.Informe de seguimiento planes de mejoramiento producto de auditorías internas - Un (1) informe de seguimiento
6.Informe de seguimiento a la Gestión del riesgo- Un (1) informe de seguimiento
7.Atención a requerimientos especiales Alta Dirección *Reservas presupuestales- Un (1) informe de seguimiento
8.Asesoría y acompañamiento en diversos temas que sean requeridos por la Alta Dirección y dependencias de la Entidad. – Veinte (20) acompañamientos y/o asesorías 
9.Atención a entes de control. –  En atención a la auditoría con Código N°40 - PDVCF 2025, en el mes de abril se remitió a la Contraloría de Bogotá dos (2) respuestas de solicitud de información 
10.Seguimiento y transmisión de información cuenta anual y mensual a la Contraloría de Bogotá. – Tres (3) reportes de cuenta mensual 
11.Fomento de la cultura del control – En desarrollo 
12.Reporte medición del desempeño institucional – encuesta FURAG – Un (1) reporte en el mes de abril. 
13.Comisión de personal – Un (1) informe de seguimiento - 
14.Seguimiento de reservas presupuestales (Ejecución presupuestal, constitución de reservas presupuestales y pasivos exigibles)- Mediante presentaciones se genera avance al seguimiento de las reservas presupuestales
15.Estrategia de racionalización de trámites. Reportes en SUIT - Sistema electrónico de administración de información de trámites y servicios de la administración pública colombiana. Un (1) informe de seguimiento
En concordancia con lo anterior, en el segundo trimestre se desarrollaron en su totalidad 50 actividades, en la cuales se ejecutaron seis (6) informes de auditoría; Dieciocho (18) informes de seguimiento; cuatro (4) reportes: Tres (3) de Contraloría de Bogotá y uno (1) FURAG; veinte (20) asesorías y acompañamientos   y dos (2) respuestas remitidas a la Contraloría en virtud de la auditoría con Código N°40 - PDVCF 2025.</t>
  </si>
  <si>
    <t>El avance de cumplimiento de esta meta se puede verificar en la matriz anexa del Plan Anual de Auditoría 2025, la cual muestra al detalle la relación de los informes reportados, los números de los radicados y links de publicación en la página Web de la entidad. 
Para el primer trimestre se realizaron veinticuatro (24) informes de auditorías y/o seguimientos y veinte (19) acompañamientos, de los cuales se hizo el reporte del 100% de los informes. Así mismo, se realizaron las correspondientes actividades y/o reportes ejecutados en el marco del Plan Anual de Auditoria 
Los informes fueron liberados a través del aplicativo de gestión documental ORFEO y/o publicados a través de la página web de la entidad en el siguiente Link: https://www.gobiernobogota.gov.co/transparencia/planeacion-presupuesto-informes/informes-oficina-control-interno/otros-informes-consultas-a-bases-de-datos-o-sistemas-de-informacion</t>
  </si>
  <si>
    <t xml:space="preserve">Durante el tercer  trimestre de 2025, la Oficina de Control Interno dio cumplimiento del 100%  a las actividades descritas en el Plan Anual de Auditorias de la presenta vigencia, lo que permitió generar el rol de evaluación y seguimiento a través de los ejercicios de  seguimiento y auditoría interna, con el fin de verificar y evaluar permanentemente el Sistema de Control Interno de la Secretaría Distrital de Gobierno, a través de actividades basadas en la planeación, ejecución, comunicación de resultados y seguimiento a  los diferentes procesos y procedimientos tanto a nivel central como local de manera integral, para concluir con la emisión de conceptos acerca del funcionamiento del SCI, la gestión desarrollada y los resultados alcanzados por la entidad y por último generar las respectivas recomendaciones que contribuyan al fortalecimiento de la gestión y toma de decisiones.
Por lo anterior a continuación se relacionan las siguientes actividades: 
-Informe Austeridad en el Gasto (Nivel central y alcaldías locales) - (1 informe de ley)
-Informe Atención al Ciudadano sobre las quejas, sugerencias y reclamos. - (1 informes de ley)
-Seguimiento a las Funciones del Comité de Conciliaciones y acciones de repetición. (nivel central). – (1 informe de ley)
-Informe semestral seguimiento a los instrumentos técnicos y administrativos que hacen parte de la función de auditoría interna y gestión del riesgo de la SDG. – (1 informe de seguimiento)
-Evaluación Independiente al Sistema de Control Interno – (1 informe de ley)
-Informe de seguimiento a las metas del plan de desarrollo – (1 informe de ley) 
-Auditorías a los procesos de contratación / Decreto 371 de 2010, Art. 2° - (2 informes de auditoría)
-Auditorías proceso INSPECCIÓN, VIGILANCIA Y CONTROL – (7 Informes de auditoria)
-Informe de seguimiento planes de mejoramiento suscritos con Contraloría Nivel Central y 20 AL (9 Informes de seguimiento)
-Auditoría accesibilidad página web Secretaría Distrital de Gobierno. – (1 informe de auditoría)
-Auditoría accesibilidad al medio físico de puntos de servicio al ciudadano Nivel Central (2 informes de auditoría)
-Informe de seguimiento Integridad – (1 informe de seguimiento)
-Informe de seguimiento Declaración de Bienes y Rentas, Conflicto de Interés e impuestos sobre la renta y Complementarios – (1 informe de seguimiento)
-Auditoria de cumplimiento del sistema de gestión de la seguridad y salud en el trabajo y PESV – (3 informes de auditoria)
-Seguimiento comité de sostenibilidad contable – (7 informes de seguimiento)
-Estrategia de racionalización de trámites. Reportes en SUIT - Sistema electrónico de administración de información de trámites y servicios de la administración pública Colombiana (1 Informe de seguimiento)
-Seguimiento del estado de avance en el cumplimiento de la Directiva 015 de 2022 de PGN (1 Informe de seguimiento)
-Atención a entes de control
-Seguimiento y transmisión de información cuenta anual y mensual a la Contraloría de Bogotá. (3 Reportes)
</t>
  </si>
  <si>
    <t xml:space="preserve">El avance de cumplimiento de esta meta se puede verificar en la matriz anexa del Plan Anual de Auditoría 2025, la cual muestra al detalle la relación de los informes reportados, los números de los radicados y links de publicación en la página Web de la entidad. 
Para el tercer trimestre se realizaron cuarenta y un (41) informes de auditorías, seguimientos y/o Ley, Tres (3) reportes cuenta mensual de la Contraloria, de los cuales se hizo el reporte del 100% de los informes. Así mismo, se realizaron las correspondientes actividades y/o reportes ejecutados en el marco del Plan Anual de Auditoria 
Los informes fueron liberados a través del aplicativo de gestión documental ORFEO y/o publicados a través de la página web de la entidad en el siguiente Link: https://www.gobiernobogota.gov.co/transparencia/planeacion-presupuesto-informes/informes-oficina-control-interno/otros-informes-consultas-a-bases-de-datos-o-sistemas-de-informacion
</t>
  </si>
  <si>
    <t xml:space="preserve">Durante el cuarto trimestre de 2025, la Oficina de Control Interno dio cumplimiento del 100%  a las actividades descritas en el Plan Anual de Auditorias de la presenta vigencia, lo que permitió generar el rol de evaluación y seguimiento a través de los ejercicios de  seguimiento y auditoría interna, con el fin de verificar y evaluar permanentemente el Sistema de Control Interno de la Secretaría Distrital de Gobierno, a través de actividades basadas en la planeación, ejecución, comunicación de resultados y seguimiento a  los diferentes procesos y procedimientos tanto a nivel central como local de manera integral, para concluir con la emisión de conceptos acerca del funcionamiento del SCI, la gestión desarrollada y los resultados alcanzados por la entidad y por último generar las respectivas recomendaciones que contribuyan al fortalecimiento de la gestión y toma de decisiones.
Por lo anterior a continuación se relacionan las siguientes actividades: 
-Auditorías a los procesos de contratación / Decreto 371 de 2010, Art. 2° - Dos (2) informes.
-Auditorías proceso INSPECCIÓN, VIGILANCIA Y CONTROL 7 – Nueve (9) informes
-Auditoría de gestión al avance en la implementación del Modelo Integrado de Planeación y Gestión – MIPG – Un (1) Informe
-Auditoria al Sistema de gestión ambiental – Cuatro (4) informes.
-Auditoria al proceso de asignación y sanciones de delegados para sorteos, concursos y asambleas – Un (1) informe.
-Auditoría proceso de Gestión Documental – Siete (7) informes
-Auditoría al modelo de seguridad y privacidad de la información (MSPI) – Un (1) informe.
-Evaluación Anual del Sistema de Control Interno Contable (Una vez al año para nivel central 20 alcaldías locales) – veintiún (21) informes preliminares.
-Informe de seguimiento planes de mejoramiento suscritos con Contraloría Nivel Central y 20 AL – Ocho (8) informes
-Informe de seguimiento a los acuerdos de gestión y evaluación de desempeño – Tres (3) informes 
-Informe de seguimiento sobre el estado de avance en el cumplimiento de la Directiva 015 de 2022 de la Procuraduría General de la Nación – Dos (2) informes 
-Informe de seguimiento “Informe de gestión" – Un (1) informe
-Seguimiento al Comité de convivencia y acoso laboral – Dos (2) informes.
-Ley de cuotas – Dos (2) informes
-Seguimiento de reservas presupuestales (Ejecución presupuestal, constitución de reservas presupuestales y pasivos exigibles) – Un (1) informe
-Informe de seguimiento a la información reportada en SIPROJWEB – Un (1) informe.
-Seguimiento y transmisión de información cuenta anual y mensual a la Contraloría de Bogotá – 3 Certificados
-Asistencia a instancias, comités o a escenarios estratégicos (Comité) - Escenarios estratégicos de interacción entre la alta dirección y el jefe de control interno- Dos (2) comités 
-Acompañamientos, alertas y asesorías oficina de Control Interno – Diecinueve (19) comités (Cartera, ejecución presupuestal, sostenibilidad contable, conciliación e Inventarios)
-Requerimientos alta Dirección – Un(1) seguimiento proceso de contratación – contrato FDLT-LP 220- 2024 -Contrato 623-2024 
-Fomento de la cultura del control – Un (1) informe 
</t>
  </si>
  <si>
    <t xml:space="preserve">El avance de cumplimiento de esta meta se puede verificar en la matriz anexa del Plan Anual de Auditoría 2025, la cual muestra al detalle la relación de los informes reportados, los números de los radicados y links de publicación en la página Web de la entidad. 
Los informes fueron liberados a través del aplicativo de gestión documental ORFEO y/o publicados a través de la página web de la entidad en el siguiente Link: https://www.gobiernobogota.gov.co/transparencia/planeacion-presupuesto-informes/informes-oficina-control-interno/otros-informes-consultas-a-bases-de-datos-o-sistemas-de-informacion
Adicionalmente se anexa carpeta de los acompañamientos, y/o asesorías oficina de Control Interno.
</t>
  </si>
  <si>
    <t>Se alcanzó un avance de 100,00% sobre el programado de la vigencia.</t>
  </si>
  <si>
    <t>Total metas técnicas (80%)</t>
  </si>
  <si>
    <t>Propiciar la revolución del servicio público con criterios de calidad, calidez, eficacia, oportunidad, sostenibilidad y transformación digital.</t>
  </si>
  <si>
    <t>MT1</t>
  </si>
  <si>
    <t>Obtener una calificación semestral del 80% en la medición de desempeño ambiental, de acuerdo a los criterios establecidos para el Sistema de Gestión Ambiental</t>
  </si>
  <si>
    <t>Sostenibilidad del sistema de gestión</t>
  </si>
  <si>
    <t>Porcentaje de cumplimiento de los criteros ambientales</t>
  </si>
  <si>
    <t>Número de criterios ambientales cumplidos / Número total de criterios ambientales establecidos * 100</t>
  </si>
  <si>
    <t>80% meta 2024</t>
  </si>
  <si>
    <t>Porcentaje de cumplimiento de los criterios ambientales</t>
  </si>
  <si>
    <t>No programada</t>
  </si>
  <si>
    <t>No Aplica</t>
  </si>
  <si>
    <t xml:space="preserve">Reporte de cumplimiento porcentual de los criterios ambientales </t>
  </si>
  <si>
    <t>Herramienta de medición de criterios ambientales</t>
  </si>
  <si>
    <t>Aplicación de la meta: dependencias del proceso.
Reporte de la meta: Oficina Asesora de Planeación</t>
  </si>
  <si>
    <t>No Programada</t>
  </si>
  <si>
    <t>Oficina de Control Interno: Calificación 74%
Reporte consumo de papel: Información al día con corte a 30 de mayo de 2025.
Impresiones: Presenta un incremento en las impresiones del 37 % en comparación con el periodo enero-mayo 2024.
Participación en actividades: promedio de particpación 6 personas
Circular 26:de 15 personas de la dependencia participaron 7 personas.
Economía circular:de 15 personas de la dependencia participaron 2 personas.
Semana ambiental: de 15 personas de la dependencia participaron 9  personas
Campaña puesto a puesto: reciben puntuación máxima por su participación.
Adopta tu punto ecológico: En las inspecciones efectuados el 06 de mayo y 13 de junio se identificó mezcla en dos de tres contenedores.
Socialización Sistema de Gestión Ambiental:  de 15 personas de la dependencia participaron 10 personas.
Indicadores de agua y energía: De acuerdo con reporte con corte a 30 de mayo de 2025 presentado en Comité Institucional de Gestión y Desempeño se van cumpliendo las meta de consumo de agua 1m3 y energía 38 kw/h</t>
  </si>
  <si>
    <t>Reporte realizado por la OAP - Gestión Ambiental el día 07-07-2025 a traves de correo electrónico.</t>
  </si>
  <si>
    <t>Meta no programada</t>
  </si>
  <si>
    <t xml:space="preserve">No programada </t>
  </si>
  <si>
    <t>Oficina de Control Interno: Calificación 82%
Reporte consumo de papel: Reporte registrado hasta diciembre de 2025
Impresiones: Se registro unreducción en el consumo respecto al semestre anterior
Participación en actividades: Socialización reglamentos técnicos seguridad eléctrica en casa y Jornada cultura del agua y estrategias para el consumo sostenible: no participaron de la dependencia.
Campaña puesto a puesto: Se obtiene la calificación máxima 
Adopta tu punto ecológico: En las inspecciones efectuados el 22 de agosto y 19 de diciembre se identificó mezcla de residuos en los contenedores.
Indicadores de agua y energía: De acuerdo con reporte con corte a 30 de noviembre de 2025 presentado en Comité Institucional de Gestión y Desempeño se van cumpliendo las meta de consumo de agua 0,9 m3 y energía 70,7 kw/h</t>
  </si>
  <si>
    <t>Reporte de la Oficina Asesora de Planeacción - Gestión Ambiental del 31-12-2025</t>
  </si>
  <si>
    <t>Se alcanzó un avance de 97,50% sobre el programado de la vigencia.</t>
  </si>
  <si>
    <t>MT2</t>
  </si>
  <si>
    <t>Actualizar el 100% los documentos del proceso conforme al plan de trabajo definido.</t>
  </si>
  <si>
    <t>Porcentaje de actualización documental</t>
  </si>
  <si>
    <t>(Número de documentos del proceso actualizados y publicados en MATIZ/ Número de documentos programados en el trimestre )*100</t>
  </si>
  <si>
    <t>100% vigencia 2024</t>
  </si>
  <si>
    <t>Suma</t>
  </si>
  <si>
    <t>Política 6. Fortalecimiento organizacional y simplificación de procesos</t>
  </si>
  <si>
    <t>Gastos de Funcionamiento</t>
  </si>
  <si>
    <t>Herramienta de actualización documental</t>
  </si>
  <si>
    <t xml:space="preserve">Casos Hola de actualización generados
Listado Maestro de Documentos 
Matiz </t>
  </si>
  <si>
    <t>Aplicación de la meta: Dependencias del proceso.
Reporte de la meta:  Oficina Asesora de Planeación</t>
  </si>
  <si>
    <t>Realizó la actualización de 1 documento de 1 documento programado.</t>
  </si>
  <si>
    <t>Reporte OAP-SG actualización documental por proceso</t>
  </si>
  <si>
    <t>Se cumplio al 100% con la programación de los documentos a actualizar de acuerdo a la programación trimestral.</t>
  </si>
  <si>
    <t>Reporte realizado por la OAP - Gestión por Procesos el día 03-07-2025 a traves de correo electrónico.</t>
  </si>
  <si>
    <t xml:space="preserve">Medicion meta de actualizacion documental de la OAP -grupo Sistema de Gestion </t>
  </si>
  <si>
    <t>Medicion meta actualizacion documental</t>
  </si>
  <si>
    <t>Sin programación en el periodo</t>
  </si>
  <si>
    <t>Reporte de la Oficina Asesora de Planeacción - Procesos de Gestión del 05-01-2026</t>
  </si>
  <si>
    <t>MT3</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</si>
  <si>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</si>
  <si>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</si>
  <si>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</si>
  <si>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N/A</t>
  </si>
  <si>
    <t>Registro de asistencia y presentación realizada (o estrategia desarrollada)</t>
  </si>
  <si>
    <t>Promotor de mejora</t>
  </si>
  <si>
    <t xml:space="preserve">Se realizó jornadas de capacitación o entrenamiento por parte de los promotores de mejora sobre el Sistema de Gestión y/o los procesos, dirigida al personal de planta y contratistas para el fortalecimiento del Modelo Integrado de Planeación y Gestión. </t>
  </si>
  <si>
    <t>Listado de asistencia y registro fotográfico</t>
  </si>
  <si>
    <t xml:space="preserve">El proceso /alcaldía local  realizó jornada de capacitación sobre el Sistema de gestión acorde con lo programado. </t>
  </si>
  <si>
    <t>Se alcanzó un avance de 100,0% sobre el programado de la vigencia.</t>
  </si>
  <si>
    <t>MT4</t>
  </si>
  <si>
    <t>Dar respuesta al 100% de los requerimientos ciudadanos asignados a las dependencias de nivel central con corte a 31 de diciembre de 2024 tipificadas como Derechos de Petición registradas en el aplicativo Bogotá Te Escucha y gestor documental ORFEO</t>
  </si>
  <si>
    <t>Porcentaje de requerimientos ciudadanos con respuesta definitiva</t>
  </si>
  <si>
    <t>(No. de respuestas efectuadas / No. requerimientos instaurados antes del 31 de diciembre 2024 pendientes por gestionar) X 100</t>
  </si>
  <si>
    <t>Peticiones pendientes por gestionar al 31 de diciembre de  2024</t>
  </si>
  <si>
    <t>Política 7. Servicio al Ciudadano</t>
  </si>
  <si>
    <t>Reporte de peticiones ciudadanas gestionadas (con respuesta definitiva o traslado por competencia)</t>
  </si>
  <si>
    <t xml:space="preserve">Reporte Sistema Distrital de Gestión de Peticiones Ciudadanas - Bogotá te  Escucha </t>
  </si>
  <si>
    <t>Dependencias de Nivel Central asociadas al proceso
Reporte de la meta:  Subsecretaría de Gestión Institucional - Servicio de atención a la ciudadanía</t>
  </si>
  <si>
    <t>Se dió respuesta a 0 de 0 requerimientos ciudadanos asignados a las dependencias de nivel central con corte a 31 de diciembre de 2024 registradas y tipificadas como Derechos de Petición en el aplicativo Bogotá te Escucha y gestor documental ORFEO.
Corresponde a la Oficina de Control Interno.</t>
  </si>
  <si>
    <t>Reporte SGI-SAC de seguimiento a requerimientos ciudadanos por dependencia</t>
  </si>
  <si>
    <t>MT5</t>
  </si>
  <si>
    <t>Gestionar oportunamente el 100% de los requerimientos  que se tipifiquen como derecho de petición ciudadano en los aplicativos Bogotá Te Escucha y  ORFEO, que  sean asignados a las dependencias del Nivel Central durante la vigencia 2025.</t>
  </si>
  <si>
    <t>Porcentaje de requerimientos ciudadanos  gestionados dentro del término de ley.</t>
  </si>
  <si>
    <t>(No. de peticiones gestionadas en los términos de ley / No. Requerimientos recibidos en la vigencia 2025 que deben tener respuesta) X 100</t>
  </si>
  <si>
    <t>100% en 2024</t>
  </si>
  <si>
    <t>Porcentaje de requerimientos ciudadanos gestionados en los términos de ley</t>
  </si>
  <si>
    <t xml:space="preserve">Eficiencia </t>
  </si>
  <si>
    <t>Se gestionó oportunamente 0 de 0 requerimientos tipificados como derecho de petición ciudadano en los aplicativos Bogotá Te Escucha y ORFEO asignados.
Corresponde a la Oficina de Control Interno.</t>
  </si>
  <si>
    <t>Se gestionaron oportunamente 0 de 0 solicitudes registradas.</t>
  </si>
  <si>
    <t>Reporte realizado por la SGI-SAC el día 08-07-2025 a traves de memorando 20254600258433</t>
  </si>
  <si>
    <t>No se encuentran pendientes de respuesta</t>
  </si>
  <si>
    <t>Radicado No. 20254600383923 del 07 /10/2025</t>
  </si>
  <si>
    <t>No hubo requerimientos asignados para el periodo.</t>
  </si>
  <si>
    <t>Reporte de la Subsecretaría de Gestión Institucional - Servicio de Atención a la Ciudadanía del 06-01-2026.</t>
  </si>
  <si>
    <t>MT6</t>
  </si>
  <si>
    <t>Contar con una matriz de activos de información del proceso en el formato GDI-TIC-F032, aprobada por la Dirección de Tecnologías e Información.</t>
  </si>
  <si>
    <t>Matriz de activos de información aprobada por la Dirección de Tecnologías e Información</t>
  </si>
  <si>
    <t>Número de matrices de activos de información aprobadas</t>
  </si>
  <si>
    <t>Política 12. Seguridad Digital</t>
  </si>
  <si>
    <t>Funcionamiento</t>
  </si>
  <si>
    <t>Catálogo de componentes de Información</t>
  </si>
  <si>
    <t>Dependencias de Nivel Central asociadas al proceso
Reporte de la meta: Dirección de Tecnología e Información</t>
  </si>
  <si>
    <t>Entregaron la matriz de 
activos y tiene el visto 
bueno del jefe</t>
  </si>
  <si>
    <t xml:space="preserve">Reporte realizado por la DTI el día 02-07-2025 a traves de memorando </t>
  </si>
  <si>
    <t>MT7</t>
  </si>
  <si>
    <t>Contar con una matriz de riesgos de seguridad de la información del proceso, en el formato GDI-TIC-F042, aprobada por la Dirección de Tecnologías e Información</t>
  </si>
  <si>
    <t>Matriz de matriz de riesgos de seguridad de la información aprobada por la Dirección de Tecnologías e Información</t>
  </si>
  <si>
    <t>Número de matrices de riesgos de seguridad de la información aprobadas</t>
  </si>
  <si>
    <t>Matriz de riesgos de seguridad de la información aprobada por la Dirección de Tecnologías e Información</t>
  </si>
  <si>
    <t>Matriz de activos de información</t>
  </si>
  <si>
    <t>Entregó la matriz de riesgos con 
aprobación del respectivo jefe</t>
  </si>
  <si>
    <t>Reporte de la Dirección de Tecnología e Información del 26-12-2025.</t>
  </si>
  <si>
    <t>Total metas transversales (20%)</t>
  </si>
  <si>
    <t xml:space="preserve">Total plan de gestión </t>
  </si>
  <si>
    <t>Política 1. Gestión Estratégica del Talento Humano</t>
  </si>
  <si>
    <t>7952 - Fortalecimiento institucional de la gestión local en las localidades de Bogotá D.C.</t>
  </si>
  <si>
    <t>Política 2. Integridad</t>
  </si>
  <si>
    <t>7983-Fortalecimiento de la gestión policiva en Bogotá D.C.</t>
  </si>
  <si>
    <t>Política 3. Planeación institucional</t>
  </si>
  <si>
    <t>7988 - Fortalecimiento de la capacidad institucional y de los actores sociales para la garantía, promoción y protección de los derechos humanos y de libertad religiosa y de conciencia en Bogotá D.C.</t>
  </si>
  <si>
    <t>Política 4. Gestión Presupuestal y Eficiencia del Gasto Público</t>
  </si>
  <si>
    <t>7993 - Fortalecimiento del tejido social y la reconstrucción de la confianza con la ciudadanía para promover la cultura de la convivencia basada en el diálogo</t>
  </si>
  <si>
    <t>Política 5. Compras y Contratación Pública</t>
  </si>
  <si>
    <t>7999 - Implementación de estrategias de innovación publica y social para el fomento de la gestión del conocimiento en Bogotá D.C.</t>
  </si>
  <si>
    <t>8004 - Implementación de la estrategia de participación ciudadana en espacios de toma de decisiones públicas en Bogotá D.C.</t>
  </si>
  <si>
    <t>8010 - Fortalecimiento de la capacidad institucional y de los actores sociales para la garantía, promoción y protección de los derechos de las comunidades étnicas en Bogotá D.C.</t>
  </si>
  <si>
    <t>Política 8. Simplificación, Racionalización y Estandarización de trámites</t>
  </si>
  <si>
    <t>8020-Fortalecimiento de las relaciones estratégicas de los actores políticos de los diferentes niveles que influyan en la implementación de los programas de la administración Distrital Bogotá D.C.</t>
  </si>
  <si>
    <t>Política 9. Participación Ciudadana en la Gestión Pública</t>
  </si>
  <si>
    <t>8037- Implementación de acciones orientadas a la gestión pública efectiva y transparente en la Secretaria Distrital de Gobierno de Bogotá D.C.</t>
  </si>
  <si>
    <t>Política 10. Gobierno Digital</t>
  </si>
  <si>
    <t>8048-Fortalecimiento Tecnológico para una Administración Más Eficiente en la Secretaría Distrital de Gobierno Bogotá D.C.</t>
  </si>
  <si>
    <t>Política 11. Transparencia, acceso a la información pública y lucha contra la corrupción</t>
  </si>
  <si>
    <t>No aplica</t>
  </si>
  <si>
    <t>Política 13. Defensa Jurídica</t>
  </si>
  <si>
    <t>Política 14. Mejora normativa</t>
  </si>
  <si>
    <t>Política 15. Seguimiento y evaluación de la gestión institucional</t>
  </si>
  <si>
    <t>Política 16. Gestión Documental</t>
  </si>
  <si>
    <t>Política 17. Gestión de la Información Estadística</t>
  </si>
  <si>
    <t>Política 18. Gestión del Conocimiento y la Innovación</t>
  </si>
  <si>
    <t>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</si>
</sst>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0.0"/>
  </numFmts>
  <fonts count="19">
    <font>
      <sz val="11"/>
      <color theme="1"/>
      <name val="Calibri"/>
      <family val="2"/>
      <scheme val="minor"/>
    </font>
    <font>
      <sz val="11"/>
      <color theme="1"/>
      <name val="Calibri Light"/>
      <family val="2"/>
      <scheme val="major"/>
    </font>
    <font>
      <b/>
      <sz val="11"/>
      <color theme="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sz val="11"/>
      <color theme="1"/>
      <name val="Aptos"/>
      <family val="2"/>
      <charset val="1"/>
    </font>
    <font>
      <sz val="11"/>
      <color theme="8" tint="-0.249977111117893"/>
      <name val="Calibri Light"/>
      <family val="2"/>
      <scheme val="major"/>
    </font>
    <font>
      <sz val="11"/>
      <color theme="8" tint="-0.249977111117893"/>
      <name val="Calibri Light"/>
      <family val="2"/>
    </font>
    <font>
      <b/>
      <u/>
      <sz val="11"/>
      <color theme="1"/>
      <name val="Calibri Light"/>
      <family val="2"/>
      <scheme val="major"/>
    </font>
    <font>
      <sz val="11"/>
      <name val="Calibri Light"/>
      <family val="2"/>
      <scheme val="major"/>
    </font>
    <font>
      <sz val="11"/>
      <color rgb="FF000000"/>
      <name val="Calibri Light"/>
      <family val="2"/>
    </font>
  </fonts>
  <fills count="12">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
      <patternFill patternType="solid">
        <fgColor theme="3" tint="0.59999389629810485"/>
        <bgColor indexed="64"/>
      </patternFill>
    </fill>
    <fill>
      <patternFill patternType="solid">
        <fgColor rgb="FFFF0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s>
  <cellStyleXfs count="3">
    <xf numFmtId="0" fontId="0" fillId="0" borderId="0"/>
    <xf numFmtId="9" fontId="3" fillId="0" borderId="0" applyFont="0" applyFill="0" applyBorder="0" applyAlignment="0" applyProtection="0"/>
    <xf numFmtId="41" fontId="3" fillId="0" borderId="0" applyFont="0" applyFill="0" applyBorder="0" applyAlignment="0" applyProtection="0"/>
  </cellStyleXfs>
  <cellXfs count="169">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5" fillId="0" borderId="0" xfId="0" applyFont="1" applyAlignment="1">
      <alignment wrapText="1"/>
    </xf>
    <xf numFmtId="0" fontId="7" fillId="2" borderId="1" xfId="0" applyFont="1" applyFill="1" applyBorder="1" applyAlignment="1">
      <alignment wrapText="1"/>
    </xf>
    <xf numFmtId="0" fontId="8" fillId="2" borderId="1" xfId="0" applyFont="1" applyFill="1" applyBorder="1" applyAlignment="1">
      <alignment wrapText="1"/>
    </xf>
    <xf numFmtId="9" fontId="7" fillId="2" borderId="1" xfId="1" applyFont="1" applyFill="1" applyBorder="1" applyAlignment="1">
      <alignment wrapText="1"/>
    </xf>
    <xf numFmtId="0" fontId="7" fillId="0" borderId="0" xfId="0" applyFont="1" applyAlignment="1">
      <alignment wrapText="1"/>
    </xf>
    <xf numFmtId="0" fontId="5" fillId="3" borderId="1" xfId="0" applyFont="1" applyFill="1" applyBorder="1" applyAlignment="1">
      <alignment wrapText="1"/>
    </xf>
    <xf numFmtId="0" fontId="9" fillId="3" borderId="1" xfId="0" applyFont="1" applyFill="1" applyBorder="1" applyAlignment="1">
      <alignment wrapText="1"/>
    </xf>
    <xf numFmtId="9" fontId="9" fillId="3" borderId="1" xfId="0" applyNumberFormat="1" applyFont="1" applyFill="1" applyBorder="1" applyAlignment="1">
      <alignment wrapText="1"/>
    </xf>
    <xf numFmtId="0" fontId="6" fillId="3" borderId="1" xfId="0" applyFont="1" applyFill="1" applyBorder="1"/>
    <xf numFmtId="0" fontId="6" fillId="3" borderId="1" xfId="0" applyFont="1" applyFill="1" applyBorder="1" applyAlignment="1">
      <alignment wrapText="1"/>
    </xf>
    <xf numFmtId="9" fontId="6" fillId="3" borderId="1" xfId="1" applyFont="1" applyFill="1" applyBorder="1" applyAlignment="1">
      <alignment wrapText="1"/>
    </xf>
    <xf numFmtId="9" fontId="6" fillId="3" borderId="1" xfId="1" applyFont="1" applyFill="1" applyBorder="1" applyAlignment="1">
      <alignment horizontal="right" wrapText="1"/>
    </xf>
    <xf numFmtId="9" fontId="9" fillId="3" borderId="1" xfId="0" applyNumberFormat="1" applyFont="1" applyFill="1" applyBorder="1" applyAlignment="1">
      <alignment horizontal="right" wrapText="1"/>
    </xf>
    <xf numFmtId="9" fontId="7" fillId="2" borderId="1" xfId="1" applyFont="1" applyFill="1" applyBorder="1" applyAlignment="1">
      <alignment horizontal="right" wrapText="1"/>
    </xf>
    <xf numFmtId="9" fontId="8" fillId="2" borderId="1" xfId="0" applyNumberFormat="1" applyFont="1" applyFill="1"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9" borderId="1" xfId="0" applyFont="1" applyFill="1" applyBorder="1" applyAlignment="1">
      <alignment horizontal="justify" vertical="center" wrapText="1"/>
    </xf>
    <xf numFmtId="0" fontId="4" fillId="9" borderId="1" xfId="0" applyFont="1" applyFill="1" applyBorder="1" applyAlignment="1" applyProtection="1">
      <alignment horizontal="justify" vertical="center" wrapText="1"/>
      <protection locked="0"/>
    </xf>
    <xf numFmtId="9" fontId="4" fillId="9" borderId="1" xfId="0" applyNumberFormat="1" applyFont="1" applyFill="1" applyBorder="1" applyAlignment="1" applyProtection="1">
      <alignment horizontal="justify" vertical="center" wrapText="1"/>
      <protection locked="0"/>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4" fillId="9" borderId="1" xfId="1" applyFont="1" applyFill="1" applyBorder="1" applyAlignment="1">
      <alignment horizontal="justify" vertical="center" wrapText="1"/>
    </xf>
    <xf numFmtId="9" fontId="4" fillId="9" borderId="1" xfId="0" applyNumberFormat="1" applyFont="1" applyFill="1" applyBorder="1" applyAlignment="1">
      <alignment horizontal="justify" vertical="center" wrapText="1"/>
    </xf>
    <xf numFmtId="10" fontId="1" fillId="0" borderId="1" xfId="0" applyNumberFormat="1" applyFont="1" applyBorder="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41" fontId="1" fillId="0" borderId="1" xfId="2" applyFont="1" applyBorder="1" applyAlignment="1">
      <alignment horizontal="justify" vertical="center" wrapText="1"/>
    </xf>
    <xf numFmtId="41" fontId="1" fillId="0" borderId="1" xfId="0" applyNumberFormat="1" applyFont="1" applyBorder="1" applyAlignment="1">
      <alignment horizontal="justify" vertical="center" wrapText="1"/>
    </xf>
    <xf numFmtId="0" fontId="4" fillId="0" borderId="1" xfId="0" applyFont="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0" fontId="1" fillId="9" borderId="1" xfId="0" applyFont="1" applyFill="1" applyBorder="1" applyAlignment="1">
      <alignment horizontal="center" vertical="center" wrapText="1"/>
    </xf>
    <xf numFmtId="0" fontId="13" fillId="0" borderId="0" xfId="0" applyFont="1" applyAlignment="1">
      <alignment wrapText="1"/>
    </xf>
    <xf numFmtId="0" fontId="0" fillId="0" borderId="0" xfId="0" applyAlignment="1">
      <alignment wrapText="1"/>
    </xf>
    <xf numFmtId="0" fontId="2" fillId="3" borderId="4" xfId="0" applyFont="1" applyFill="1" applyBorder="1" applyAlignment="1">
      <alignment horizontal="center" vertical="center" wrapText="1"/>
    </xf>
    <xf numFmtId="0" fontId="2" fillId="11" borderId="1" xfId="0" applyFont="1" applyFill="1" applyBorder="1" applyAlignment="1">
      <alignment horizontal="center" vertical="center" wrapText="1"/>
    </xf>
    <xf numFmtId="9" fontId="4" fillId="0" borderId="1" xfId="0" applyNumberFormat="1" applyFont="1" applyBorder="1" applyAlignment="1">
      <alignment horizontal="justify" vertical="center" wrapText="1"/>
    </xf>
    <xf numFmtId="9" fontId="4" fillId="9" borderId="1" xfId="0" applyNumberFormat="1" applyFont="1" applyFill="1" applyBorder="1" applyAlignment="1" applyProtection="1">
      <alignment horizontal="center" vertical="center" wrapText="1"/>
      <protection locked="0"/>
    </xf>
    <xf numFmtId="0" fontId="4" fillId="0" borderId="1" xfId="0" applyFont="1" applyBorder="1" applyAlignment="1">
      <alignment horizontal="left" vertical="center" wrapText="1"/>
    </xf>
    <xf numFmtId="1" fontId="4" fillId="0" borderId="1" xfId="0" applyNumberFormat="1" applyFont="1" applyBorder="1" applyAlignment="1">
      <alignment horizontal="justify" vertical="center" wrapText="1"/>
    </xf>
    <xf numFmtId="0" fontId="4" fillId="0" borderId="0" xfId="0" applyFont="1" applyAlignment="1">
      <alignment horizontal="justify" vertical="center" wrapText="1"/>
    </xf>
    <xf numFmtId="9" fontId="4" fillId="0" borderId="1" xfId="0" applyNumberFormat="1" applyFont="1" applyBorder="1" applyAlignment="1">
      <alignment horizontal="center" vertical="center" wrapText="1"/>
    </xf>
    <xf numFmtId="9" fontId="4" fillId="9" borderId="1" xfId="1" applyFont="1" applyFill="1" applyBorder="1" applyAlignment="1">
      <alignment horizontal="center" vertical="center" wrapText="1"/>
    </xf>
    <xf numFmtId="1" fontId="4" fillId="9" borderId="1" xfId="1" applyNumberFormat="1" applyFont="1" applyFill="1" applyBorder="1" applyAlignment="1">
      <alignment horizontal="center" vertical="center" wrapText="1"/>
    </xf>
    <xf numFmtId="9" fontId="4"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1" fontId="15" fillId="0" borderId="1" xfId="1" applyNumberFormat="1" applyFont="1" applyBorder="1" applyAlignment="1">
      <alignment horizontal="center" vertical="center" wrapText="1"/>
    </xf>
    <xf numFmtId="0" fontId="14" fillId="0" borderId="1" xfId="0" applyFont="1" applyBorder="1" applyAlignment="1">
      <alignment horizontal="left" vertical="center" wrapText="1"/>
    </xf>
    <xf numFmtId="0" fontId="14" fillId="0" borderId="0" xfId="0" applyFont="1" applyAlignment="1">
      <alignment horizontal="justify" vertical="center" wrapText="1"/>
    </xf>
    <xf numFmtId="0" fontId="14" fillId="9" borderId="1" xfId="0" applyFont="1" applyFill="1" applyBorder="1" applyAlignment="1">
      <alignment horizontal="justify" vertical="center" wrapText="1"/>
    </xf>
    <xf numFmtId="1" fontId="14" fillId="9" borderId="1" xfId="0" applyNumberFormat="1" applyFont="1" applyFill="1" applyBorder="1" applyAlignment="1">
      <alignment horizontal="center" vertical="center" wrapText="1"/>
    </xf>
    <xf numFmtId="164" fontId="4" fillId="9" borderId="1" xfId="1" applyNumberFormat="1" applyFont="1" applyFill="1" applyBorder="1" applyAlignment="1">
      <alignment horizontal="center" vertical="center" wrapText="1"/>
    </xf>
    <xf numFmtId="9" fontId="4" fillId="0" borderId="1" xfId="0" applyNumberFormat="1" applyFont="1" applyBorder="1" applyAlignment="1">
      <alignment horizontal="right" vertical="center" wrapText="1"/>
    </xf>
    <xf numFmtId="164" fontId="4" fillId="0" borderId="1" xfId="0" applyNumberFormat="1" applyFont="1" applyBorder="1" applyAlignment="1">
      <alignment horizontal="right" vertical="center" wrapText="1"/>
    </xf>
    <xf numFmtId="10" fontId="4" fillId="0" borderId="1" xfId="0" applyNumberFormat="1" applyFont="1" applyBorder="1" applyAlignment="1">
      <alignment horizontal="right" vertical="center" wrapText="1"/>
    </xf>
    <xf numFmtId="0" fontId="5" fillId="3" borderId="1" xfId="0" applyFont="1" applyFill="1" applyBorder="1" applyAlignment="1">
      <alignment vertical="center" wrapText="1"/>
    </xf>
    <xf numFmtId="10" fontId="8" fillId="2" borderId="1" xfId="0" applyNumberFormat="1" applyFont="1" applyFill="1" applyBorder="1" applyAlignment="1">
      <alignment horizontal="right" vertical="center" wrapText="1"/>
    </xf>
    <xf numFmtId="0" fontId="7" fillId="2" borderId="1" xfId="0" applyFont="1" applyFill="1" applyBorder="1" applyAlignment="1">
      <alignment vertical="center" wrapText="1"/>
    </xf>
    <xf numFmtId="164" fontId="17" fillId="0" borderId="1" xfId="0" applyNumberFormat="1" applyFont="1" applyBorder="1" applyAlignment="1">
      <alignment horizontal="right" vertical="center" wrapText="1"/>
    </xf>
    <xf numFmtId="9" fontId="1" fillId="0" borderId="1" xfId="1" applyFont="1" applyBorder="1" applyAlignment="1">
      <alignment horizontal="right" vertical="center" wrapText="1"/>
    </xf>
    <xf numFmtId="10" fontId="6" fillId="3" borderId="1" xfId="1" applyNumberFormat="1" applyFont="1" applyFill="1" applyBorder="1" applyAlignment="1">
      <alignment wrapText="1"/>
    </xf>
    <xf numFmtId="0" fontId="18" fillId="0" borderId="1" xfId="0" applyFont="1" applyBorder="1" applyAlignment="1">
      <alignment vertical="top" wrapText="1"/>
    </xf>
    <xf numFmtId="0" fontId="18" fillId="0" borderId="3" xfId="0" applyFont="1" applyBorder="1" applyAlignment="1">
      <alignment vertical="top" wrapText="1"/>
    </xf>
    <xf numFmtId="10" fontId="1" fillId="0" borderId="1" xfId="0" applyNumberFormat="1" applyFont="1" applyBorder="1" applyAlignment="1">
      <alignment horizontal="right" vertical="center" wrapText="1"/>
    </xf>
    <xf numFmtId="9" fontId="1" fillId="0" borderId="1" xfId="0" applyNumberFormat="1" applyFont="1" applyBorder="1" applyAlignment="1">
      <alignment vertical="center" wrapText="1"/>
    </xf>
    <xf numFmtId="164" fontId="1" fillId="0" borderId="1" xfId="0" applyNumberFormat="1" applyFont="1" applyBorder="1" applyAlignment="1">
      <alignment vertical="center" wrapText="1"/>
    </xf>
    <xf numFmtId="10" fontId="1" fillId="0" borderId="1" xfId="0" applyNumberFormat="1" applyFont="1" applyBorder="1" applyAlignment="1">
      <alignment vertical="center" wrapText="1"/>
    </xf>
    <xf numFmtId="9" fontId="4" fillId="0" borderId="1" xfId="0" applyNumberFormat="1" applyFont="1" applyBorder="1" applyAlignment="1">
      <alignment vertical="center" wrapText="1"/>
    </xf>
    <xf numFmtId="1" fontId="4" fillId="0" borderId="1" xfId="0" applyNumberFormat="1" applyFont="1" applyBorder="1" applyAlignment="1">
      <alignment vertical="center" wrapText="1"/>
    </xf>
    <xf numFmtId="10" fontId="4" fillId="0" borderId="1" xfId="0" applyNumberFormat="1" applyFont="1" applyBorder="1" applyAlignment="1">
      <alignment vertical="center" wrapText="1"/>
    </xf>
    <xf numFmtId="164" fontId="4" fillId="0" borderId="1" xfId="0" applyNumberFormat="1" applyFont="1" applyBorder="1" applyAlignment="1">
      <alignment vertical="center" wrapText="1"/>
    </xf>
    <xf numFmtId="9" fontId="9" fillId="3" borderId="1" xfId="0" applyNumberFormat="1" applyFont="1" applyFill="1" applyBorder="1" applyAlignment="1">
      <alignment vertical="center" wrapText="1"/>
    </xf>
    <xf numFmtId="10" fontId="6" fillId="3" borderId="1" xfId="0" applyNumberFormat="1" applyFont="1" applyFill="1" applyBorder="1" applyAlignment="1">
      <alignment vertical="center" wrapText="1"/>
    </xf>
    <xf numFmtId="9" fontId="7" fillId="2" borderId="1" xfId="1" applyFont="1" applyFill="1" applyBorder="1" applyAlignment="1">
      <alignment vertical="center" wrapText="1"/>
    </xf>
    <xf numFmtId="10" fontId="8" fillId="2" borderId="1" xfId="0" applyNumberFormat="1" applyFont="1" applyFill="1" applyBorder="1" applyAlignment="1">
      <alignment vertical="center" wrapText="1"/>
    </xf>
    <xf numFmtId="10" fontId="6" fillId="3" borderId="1" xfId="1" applyNumberFormat="1" applyFont="1" applyFill="1" applyBorder="1" applyAlignment="1">
      <alignment horizontal="right" wrapText="1"/>
    </xf>
    <xf numFmtId="1" fontId="4" fillId="0" borderId="1" xfId="0" applyNumberFormat="1" applyFont="1" applyBorder="1" applyAlignment="1">
      <alignment horizontal="right" vertical="center" wrapText="1"/>
    </xf>
    <xf numFmtId="0" fontId="4" fillId="0" borderId="1" xfId="0" applyFont="1" applyBorder="1" applyAlignment="1">
      <alignment horizontal="right" vertical="center" wrapText="1"/>
    </xf>
    <xf numFmtId="0" fontId="14" fillId="0" borderId="1" xfId="0" applyFont="1" applyBorder="1" applyAlignment="1">
      <alignment horizontal="right" vertical="center" wrapText="1"/>
    </xf>
    <xf numFmtId="165" fontId="4" fillId="0" borderId="1" xfId="0" applyNumberFormat="1" applyFont="1" applyBorder="1" applyAlignment="1">
      <alignment vertical="center" wrapText="1"/>
    </xf>
    <xf numFmtId="9" fontId="14" fillId="0" borderId="1" xfId="0" applyNumberFormat="1" applyFont="1" applyBorder="1" applyAlignment="1">
      <alignment horizontal="right" vertical="center" wrapText="1"/>
    </xf>
    <xf numFmtId="165" fontId="14" fillId="0" borderId="1" xfId="0" applyNumberFormat="1" applyFont="1" applyBorder="1" applyAlignment="1">
      <alignment horizontal="right" vertical="center" wrapText="1"/>
    </xf>
    <xf numFmtId="10" fontId="6" fillId="3" borderId="1" xfId="0" applyNumberFormat="1" applyFont="1" applyFill="1" applyBorder="1" applyAlignment="1">
      <alignment horizontal="right" wrapText="1"/>
    </xf>
    <xf numFmtId="10" fontId="8" fillId="2" borderId="1" xfId="0" applyNumberFormat="1" applyFont="1" applyFill="1" applyBorder="1" applyAlignment="1">
      <alignment horizontal="right" wrapText="1"/>
    </xf>
    <xf numFmtId="0" fontId="1" fillId="0" borderId="1" xfId="0" applyFont="1" applyBorder="1" applyAlignment="1">
      <alignment horizontal="justify" vertical="top" wrapText="1"/>
    </xf>
    <xf numFmtId="165" fontId="4" fillId="0" borderId="1" xfId="0" applyNumberFormat="1" applyFont="1" applyBorder="1" applyAlignment="1">
      <alignment horizontal="right" vertical="center" wrapText="1"/>
    </xf>
    <xf numFmtId="0" fontId="4" fillId="0" borderId="1" xfId="0" applyFont="1" applyBorder="1" applyAlignment="1">
      <alignment horizontal="justify" vertical="top" wrapText="1"/>
    </xf>
    <xf numFmtId="164" fontId="1" fillId="0" borderId="1" xfId="0" applyNumberFormat="1" applyFont="1" applyBorder="1" applyAlignment="1">
      <alignment horizontal="right" vertical="center" wrapText="1"/>
    </xf>
    <xf numFmtId="0" fontId="1" fillId="9" borderId="11" xfId="0" applyFont="1" applyFill="1" applyBorder="1" applyAlignment="1">
      <alignment horizontal="center" vertical="center" wrapText="1"/>
    </xf>
    <xf numFmtId="0" fontId="2" fillId="3" borderId="3" xfId="0" applyFont="1" applyFill="1" applyBorder="1" applyAlignment="1">
      <alignment horizontal="center" vertical="center" wrapText="1"/>
    </xf>
    <xf numFmtId="1" fontId="14" fillId="0" borderId="1" xfId="0" applyNumberFormat="1" applyFont="1" applyBorder="1" applyAlignment="1">
      <alignment horizontal="right" vertical="center" wrapText="1"/>
    </xf>
    <xf numFmtId="0" fontId="1" fillId="9" borderId="1" xfId="0" applyFont="1" applyFill="1" applyBorder="1" applyAlignment="1">
      <alignment horizontal="justify" vertical="center" wrapText="1"/>
    </xf>
    <xf numFmtId="0" fontId="1" fillId="9" borderId="3"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 fillId="9" borderId="15"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9" borderId="17" xfId="0" applyFont="1" applyFill="1" applyBorder="1" applyAlignment="1">
      <alignment horizontal="center" vertical="center" wrapText="1"/>
    </xf>
    <xf numFmtId="9" fontId="1" fillId="0" borderId="1" xfId="0" applyNumberFormat="1" applyFont="1" applyBorder="1" applyAlignment="1">
      <alignment horizontal="right"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1" borderId="5" xfId="0" applyFont="1" applyFill="1" applyBorder="1" applyAlignment="1">
      <alignment horizontal="center" vertical="center" wrapText="1"/>
    </xf>
    <xf numFmtId="0" fontId="2" fillId="11" borderId="6" xfId="0" applyFont="1" applyFill="1" applyBorder="1" applyAlignment="1">
      <alignment horizontal="center" vertical="center" wrapText="1"/>
    </xf>
    <xf numFmtId="0" fontId="2" fillId="11" borderId="7"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0" borderId="11" xfId="0" applyFont="1" applyBorder="1" applyAlignment="1">
      <alignment horizontal="justify" vertical="center" wrapText="1"/>
    </xf>
    <xf numFmtId="0" fontId="1" fillId="0" borderId="16" xfId="0" applyFont="1" applyBorder="1" applyAlignment="1">
      <alignment horizontal="left" vertical="center" wrapText="1"/>
    </xf>
    <xf numFmtId="0" fontId="1" fillId="0" borderId="14" xfId="0" applyFont="1" applyBorder="1" applyAlignment="1">
      <alignment horizontal="left" vertical="center" wrapText="1"/>
    </xf>
    <xf numFmtId="0" fontId="2" fillId="3" borderId="14" xfId="0" applyFont="1" applyFill="1" applyBorder="1" applyAlignment="1">
      <alignment horizontal="center" vertical="center" wrapText="1"/>
    </xf>
    <xf numFmtId="0" fontId="2" fillId="0" borderId="14" xfId="0" applyFont="1" applyBorder="1" applyAlignment="1">
      <alignment horizontal="center" vertical="center" wrapText="1"/>
    </xf>
    <xf numFmtId="0" fontId="1" fillId="0" borderId="14" xfId="0" applyFont="1" applyFill="1" applyBorder="1" applyAlignment="1">
      <alignment horizontal="center" vertical="center" wrapText="1"/>
    </xf>
  </cellXfs>
  <cellStyles count="3">
    <cellStyle name="Millares [0]" xfId="2" builtinId="6"/>
    <cellStyle name="Normal" xfId="0" builtinId="0"/>
    <cellStyle name="Porcentaje"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1556286</xdr:colOff>
      <xdr:row>0</xdr:row>
      <xdr:rowOff>742950</xdr:rowOff>
    </xdr:to>
    <xdr:pic>
      <xdr:nvPicPr>
        <xdr:cNvPr id="2" name="Imagen 1">
          <a:extLst>
            <a:ext uri="{FF2B5EF4-FFF2-40B4-BE49-F238E27FC236}">
              <a16:creationId xmlns:a16="http://schemas.microsoft.com/office/drawing/2014/main" id="{86D0E856-07AB-44EF-938E-D50840470DF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280186" cy="723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298986</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8FD31-0318-4AEE-A77A-26D379863895}">
  <dimension ref="A1:AR42"/>
  <sheetViews>
    <sheetView topLeftCell="A2" zoomScale="90" zoomScaleNormal="90" workbookViewId="0">
      <selection activeCell="C12" sqref="C12"/>
    </sheetView>
  </sheetViews>
  <sheetFormatPr defaultColWidth="10.85546875" defaultRowHeight="15"/>
  <cols>
    <col min="1" max="1" width="10.85546875" style="1" customWidth="1"/>
    <col min="2" max="7" width="25.5703125" style="1" customWidth="1"/>
    <col min="8" max="8" width="24.42578125" style="1" customWidth="1"/>
    <col min="9" max="9" width="23.5703125" style="1" customWidth="1"/>
    <col min="10" max="10" width="10" style="1" customWidth="1"/>
    <col min="11" max="11" width="18.42578125" style="1" customWidth="1"/>
    <col min="12" max="12" width="15.85546875" style="1" customWidth="1"/>
    <col min="13" max="16" width="7.28515625" style="1" customWidth="1"/>
    <col min="17" max="17" width="22.5703125" style="1" customWidth="1"/>
    <col min="18" max="18" width="17.85546875" style="1" customWidth="1"/>
    <col min="19" max="19" width="24.42578125" style="1" customWidth="1"/>
    <col min="20" max="20" width="17.85546875" style="1" customWidth="1"/>
    <col min="21" max="23" width="16.5703125" style="1" customWidth="1"/>
    <col min="24" max="24" width="40.28515625" style="1" customWidth="1"/>
    <col min="25" max="28" width="16.5703125" style="1" customWidth="1"/>
    <col min="29" max="29" width="33.42578125" style="1" customWidth="1"/>
    <col min="30" max="33" width="16.5703125" style="1" customWidth="1"/>
    <col min="34" max="34" width="43.7109375" style="1" customWidth="1"/>
    <col min="35" max="35" width="16.5703125" style="1" customWidth="1"/>
    <col min="36" max="37" width="22" style="1" customWidth="1"/>
    <col min="38" max="38" width="16.5703125" style="1" customWidth="1"/>
    <col min="39" max="39" width="34.85546875" style="1" customWidth="1"/>
    <col min="40" max="42" width="16.5703125" style="1" customWidth="1"/>
    <col min="43" max="43" width="21.5703125" style="1" customWidth="1"/>
    <col min="44" max="44" width="39.42578125" style="1" customWidth="1"/>
    <col min="45" max="16384" width="10.85546875" style="1"/>
  </cols>
  <sheetData>
    <row r="1" spans="1:44" s="40" customFormat="1" ht="70.5" customHeight="1">
      <c r="A1" s="154" t="s">
        <v>0</v>
      </c>
      <c r="B1" s="155"/>
      <c r="C1" s="155"/>
      <c r="D1" s="155"/>
      <c r="E1" s="155"/>
      <c r="F1" s="155"/>
      <c r="G1" s="155"/>
      <c r="H1" s="155"/>
      <c r="I1" s="155"/>
      <c r="J1" s="155"/>
      <c r="K1" s="155"/>
      <c r="L1" s="155"/>
      <c r="M1" s="156" t="s">
        <v>1</v>
      </c>
      <c r="N1" s="156"/>
      <c r="O1" s="156"/>
      <c r="P1" s="156"/>
      <c r="Q1" s="156"/>
    </row>
    <row r="2" spans="1:44" s="42" customFormat="1" ht="23.45" customHeight="1">
      <c r="A2" s="157" t="s">
        <v>2</v>
      </c>
      <c r="B2" s="158"/>
      <c r="C2" s="158"/>
      <c r="D2" s="158"/>
      <c r="E2" s="158"/>
      <c r="F2" s="158"/>
      <c r="G2" s="158"/>
      <c r="H2" s="158"/>
      <c r="I2" s="158"/>
      <c r="J2" s="158"/>
      <c r="K2" s="158"/>
      <c r="L2" s="158"/>
      <c r="M2" s="41"/>
      <c r="N2" s="41"/>
      <c r="O2" s="41"/>
      <c r="P2" s="41"/>
      <c r="Q2" s="41"/>
    </row>
    <row r="3" spans="1:44" s="40" customFormat="1"/>
    <row r="4" spans="1:44" s="40" customFormat="1" ht="29.1" customHeight="1">
      <c r="A4" s="143" t="s">
        <v>3</v>
      </c>
      <c r="B4" s="143"/>
      <c r="C4" s="143"/>
      <c r="D4" s="143"/>
      <c r="E4" s="46"/>
      <c r="F4" s="46"/>
      <c r="G4" s="46"/>
      <c r="H4" s="159"/>
      <c r="I4" s="159"/>
      <c r="J4" s="159"/>
      <c r="K4" s="159"/>
      <c r="L4" s="160"/>
    </row>
    <row r="5" spans="1:44" s="40" customFormat="1" ht="15" customHeight="1">
      <c r="A5" s="143"/>
      <c r="B5" s="143"/>
      <c r="C5" s="143"/>
      <c r="D5" s="143"/>
      <c r="E5" s="2"/>
      <c r="F5" s="2"/>
      <c r="G5" s="2"/>
      <c r="H5" s="2" t="s">
        <v>4</v>
      </c>
      <c r="I5" s="161" t="s">
        <v>5</v>
      </c>
      <c r="J5" s="159"/>
      <c r="K5" s="159"/>
      <c r="L5" s="160"/>
    </row>
    <row r="6" spans="1:44" s="40" customFormat="1">
      <c r="A6" s="143"/>
      <c r="B6" s="143"/>
      <c r="C6" s="143"/>
      <c r="D6" s="143"/>
      <c r="E6" s="2"/>
      <c r="F6" s="2"/>
      <c r="G6" s="2"/>
      <c r="H6" s="43"/>
      <c r="I6" s="162" t="s">
        <v>6</v>
      </c>
      <c r="J6" s="162"/>
      <c r="K6" s="162"/>
      <c r="L6" s="162"/>
    </row>
    <row r="7" spans="1:44" s="40" customFormat="1">
      <c r="A7" s="143"/>
      <c r="B7" s="143"/>
      <c r="C7" s="143"/>
      <c r="D7" s="143"/>
      <c r="E7" s="2"/>
      <c r="F7" s="2"/>
      <c r="G7" s="2"/>
      <c r="H7" s="43"/>
      <c r="I7" s="162"/>
      <c r="J7" s="162"/>
      <c r="K7" s="162"/>
      <c r="L7" s="162"/>
    </row>
    <row r="8" spans="1:44" s="40" customFormat="1">
      <c r="A8" s="143"/>
      <c r="B8" s="143"/>
      <c r="C8" s="143"/>
      <c r="D8" s="143"/>
      <c r="E8" s="2"/>
      <c r="F8" s="2"/>
      <c r="G8" s="2"/>
      <c r="H8" s="43"/>
      <c r="I8" s="162"/>
      <c r="J8" s="162"/>
      <c r="K8" s="162"/>
      <c r="L8" s="162"/>
    </row>
    <row r="9" spans="1:44" s="40" customFormat="1"/>
    <row r="10" spans="1:44" ht="14.45" customHeight="1">
      <c r="A10" s="143" t="s">
        <v>7</v>
      </c>
      <c r="B10" s="143"/>
      <c r="C10" s="148" t="s">
        <v>8</v>
      </c>
      <c r="D10" s="149"/>
      <c r="E10" s="149"/>
      <c r="F10" s="149"/>
      <c r="G10" s="150"/>
      <c r="H10" s="144" t="s">
        <v>9</v>
      </c>
      <c r="I10" s="144"/>
      <c r="J10" s="144"/>
      <c r="K10" s="144"/>
      <c r="L10" s="144"/>
      <c r="M10" s="144"/>
      <c r="N10" s="144"/>
      <c r="O10" s="144"/>
      <c r="P10" s="144"/>
      <c r="Q10" s="144"/>
      <c r="R10" s="144"/>
      <c r="S10" s="145" t="s">
        <v>10</v>
      </c>
      <c r="T10" s="145" t="s">
        <v>11</v>
      </c>
      <c r="U10" s="113" t="s">
        <v>12</v>
      </c>
      <c r="V10" s="114"/>
      <c r="W10" s="114"/>
      <c r="X10" s="114"/>
      <c r="Y10" s="115"/>
      <c r="Z10" s="119" t="s">
        <v>13</v>
      </c>
      <c r="AA10" s="120"/>
      <c r="AB10" s="120"/>
      <c r="AC10" s="120"/>
      <c r="AD10" s="121"/>
      <c r="AE10" s="125" t="s">
        <v>14</v>
      </c>
      <c r="AF10" s="126"/>
      <c r="AG10" s="126"/>
      <c r="AH10" s="126"/>
      <c r="AI10" s="127"/>
      <c r="AJ10" s="131" t="s">
        <v>15</v>
      </c>
      <c r="AK10" s="132"/>
      <c r="AL10" s="132"/>
      <c r="AM10" s="132"/>
      <c r="AN10" s="133"/>
      <c r="AO10" s="137" t="s">
        <v>16</v>
      </c>
      <c r="AP10" s="138"/>
      <c r="AQ10" s="138"/>
      <c r="AR10" s="139"/>
    </row>
    <row r="11" spans="1:44" ht="14.45" customHeight="1">
      <c r="A11" s="143"/>
      <c r="B11" s="143"/>
      <c r="C11" s="151"/>
      <c r="D11" s="152"/>
      <c r="E11" s="152"/>
      <c r="F11" s="152"/>
      <c r="G11" s="153"/>
      <c r="H11" s="144"/>
      <c r="I11" s="144"/>
      <c r="J11" s="144"/>
      <c r="K11" s="144"/>
      <c r="L11" s="144"/>
      <c r="M11" s="144"/>
      <c r="N11" s="144"/>
      <c r="O11" s="144"/>
      <c r="P11" s="144"/>
      <c r="Q11" s="144"/>
      <c r="R11" s="144"/>
      <c r="S11" s="146"/>
      <c r="T11" s="146"/>
      <c r="U11" s="116"/>
      <c r="V11" s="117"/>
      <c r="W11" s="117"/>
      <c r="X11" s="117"/>
      <c r="Y11" s="118"/>
      <c r="Z11" s="122"/>
      <c r="AA11" s="123"/>
      <c r="AB11" s="123"/>
      <c r="AC11" s="123"/>
      <c r="AD11" s="124"/>
      <c r="AE11" s="128"/>
      <c r="AF11" s="129"/>
      <c r="AG11" s="129"/>
      <c r="AH11" s="129"/>
      <c r="AI11" s="130"/>
      <c r="AJ11" s="134"/>
      <c r="AK11" s="135"/>
      <c r="AL11" s="135"/>
      <c r="AM11" s="135"/>
      <c r="AN11" s="136"/>
      <c r="AO11" s="140"/>
      <c r="AP11" s="141"/>
      <c r="AQ11" s="141"/>
      <c r="AR11" s="142"/>
    </row>
    <row r="12" spans="1:44" ht="45">
      <c r="A12" s="2" t="s">
        <v>17</v>
      </c>
      <c r="B12" s="2" t="s">
        <v>18</v>
      </c>
      <c r="C12" s="47" t="s">
        <v>19</v>
      </c>
      <c r="D12" s="47" t="s">
        <v>20</v>
      </c>
      <c r="E12" s="47" t="s">
        <v>21</v>
      </c>
      <c r="F12" s="47" t="s">
        <v>22</v>
      </c>
      <c r="G12" s="47" t="s">
        <v>23</v>
      </c>
      <c r="H12" s="20" t="s">
        <v>24</v>
      </c>
      <c r="I12" s="20" t="s">
        <v>25</v>
      </c>
      <c r="J12" s="20" t="s">
        <v>26</v>
      </c>
      <c r="K12" s="20" t="s">
        <v>27</v>
      </c>
      <c r="L12" s="20" t="s">
        <v>28</v>
      </c>
      <c r="M12" s="20" t="s">
        <v>29</v>
      </c>
      <c r="N12" s="20" t="s">
        <v>30</v>
      </c>
      <c r="O12" s="20" t="s">
        <v>31</v>
      </c>
      <c r="P12" s="20" t="s">
        <v>32</v>
      </c>
      <c r="Q12" s="20" t="s">
        <v>33</v>
      </c>
      <c r="R12" s="20" t="s">
        <v>34</v>
      </c>
      <c r="S12" s="147"/>
      <c r="T12" s="147"/>
      <c r="U12" s="3" t="s">
        <v>35</v>
      </c>
      <c r="V12" s="3" t="s">
        <v>36</v>
      </c>
      <c r="W12" s="3" t="s">
        <v>37</v>
      </c>
      <c r="X12" s="3" t="s">
        <v>38</v>
      </c>
      <c r="Y12" s="3" t="s">
        <v>39</v>
      </c>
      <c r="Z12" s="23" t="s">
        <v>35</v>
      </c>
      <c r="AA12" s="23" t="s">
        <v>36</v>
      </c>
      <c r="AB12" s="23" t="s">
        <v>37</v>
      </c>
      <c r="AC12" s="23" t="s">
        <v>38</v>
      </c>
      <c r="AD12" s="23" t="s">
        <v>39</v>
      </c>
      <c r="AE12" s="24" t="s">
        <v>35</v>
      </c>
      <c r="AF12" s="24" t="s">
        <v>36</v>
      </c>
      <c r="AG12" s="24" t="s">
        <v>37</v>
      </c>
      <c r="AH12" s="24" t="s">
        <v>38</v>
      </c>
      <c r="AI12" s="24" t="s">
        <v>39</v>
      </c>
      <c r="AJ12" s="25" t="s">
        <v>35</v>
      </c>
      <c r="AK12" s="25" t="s">
        <v>36</v>
      </c>
      <c r="AL12" s="25" t="s">
        <v>37</v>
      </c>
      <c r="AM12" s="25" t="s">
        <v>38</v>
      </c>
      <c r="AN12" s="25" t="s">
        <v>39</v>
      </c>
      <c r="AO12" s="4" t="s">
        <v>35</v>
      </c>
      <c r="AP12" s="4" t="s">
        <v>36</v>
      </c>
      <c r="AQ12" s="4" t="s">
        <v>37</v>
      </c>
      <c r="AR12" s="4" t="s">
        <v>38</v>
      </c>
    </row>
    <row r="13" spans="1:44" s="31" customFormat="1">
      <c r="A13" s="22"/>
      <c r="B13" s="21"/>
      <c r="C13" s="21"/>
      <c r="D13" s="21"/>
      <c r="E13" s="21"/>
      <c r="F13" s="21"/>
      <c r="G13" s="21"/>
      <c r="H13" s="21"/>
      <c r="I13" s="21"/>
      <c r="J13" s="34"/>
      <c r="K13" s="21"/>
      <c r="L13" s="21"/>
      <c r="M13" s="35"/>
      <c r="N13" s="35"/>
      <c r="O13" s="35"/>
      <c r="P13" s="35"/>
      <c r="Q13" s="35"/>
      <c r="R13" s="21"/>
      <c r="S13" s="21"/>
      <c r="T13" s="21"/>
      <c r="U13" s="30">
        <f t="shared" ref="U13:U34" si="0">M13</f>
        <v>0</v>
      </c>
      <c r="V13" s="21"/>
      <c r="W13" s="21" t="e">
        <f>IF(V13/U13&gt;100%,100%,V13/U13)</f>
        <v>#DIV/0!</v>
      </c>
      <c r="X13" s="21"/>
      <c r="Y13" s="21"/>
      <c r="Z13" s="30">
        <f t="shared" ref="Z13:Z34" si="1">N13</f>
        <v>0</v>
      </c>
      <c r="AA13" s="21"/>
      <c r="AB13" s="21" t="e">
        <f>IF(AA13/Z13&gt;100%,100%,AA13/Z13)</f>
        <v>#DIV/0!</v>
      </c>
      <c r="AC13" s="21"/>
      <c r="AD13" s="21"/>
      <c r="AE13" s="30">
        <f t="shared" ref="AE13:AE34" si="2">O13</f>
        <v>0</v>
      </c>
      <c r="AF13" s="21"/>
      <c r="AG13" s="21" t="e">
        <f>IF(AF13/AE13&gt;100%,100%,AF13/AE13)</f>
        <v>#DIV/0!</v>
      </c>
      <c r="AH13" s="21"/>
      <c r="AI13" s="21"/>
      <c r="AJ13" s="30">
        <f t="shared" ref="AJ13:AJ34" si="3">P13</f>
        <v>0</v>
      </c>
      <c r="AK13" s="21"/>
      <c r="AL13" s="21" t="e">
        <f>IF(AK13/AJ13&gt;100%,100%,AK13/AJ13)</f>
        <v>#DIV/0!</v>
      </c>
      <c r="AM13" s="21"/>
      <c r="AN13" s="21"/>
      <c r="AO13" s="21">
        <f t="shared" ref="AO13:AO34" si="4">Q13</f>
        <v>0</v>
      </c>
      <c r="AP13" s="21"/>
      <c r="AQ13" s="21" t="e">
        <f>IF(AP13/AO13&gt;100%,100%,AP13/AO13)</f>
        <v>#DIV/0!</v>
      </c>
      <c r="AR13" s="21"/>
    </row>
    <row r="14" spans="1:44" s="31" customFormat="1">
      <c r="A14" s="22"/>
      <c r="B14" s="21"/>
      <c r="C14" s="21"/>
      <c r="D14" s="21"/>
      <c r="E14" s="21"/>
      <c r="F14" s="21"/>
      <c r="G14" s="21"/>
      <c r="H14" s="21"/>
      <c r="I14" s="21"/>
      <c r="J14" s="21"/>
      <c r="K14" s="21"/>
      <c r="L14" s="21"/>
      <c r="M14" s="35"/>
      <c r="N14" s="35"/>
      <c r="O14" s="35"/>
      <c r="P14" s="35"/>
      <c r="Q14" s="35"/>
      <c r="R14" s="21"/>
      <c r="S14" s="21"/>
      <c r="T14" s="21"/>
      <c r="U14" s="30">
        <f t="shared" si="0"/>
        <v>0</v>
      </c>
      <c r="V14" s="21"/>
      <c r="W14" s="21" t="e">
        <f t="shared" ref="W14:W40" si="5">IF(V14/U14&gt;100%,100%,V14/U14)</f>
        <v>#DIV/0!</v>
      </c>
      <c r="X14" s="21"/>
      <c r="Y14" s="21"/>
      <c r="Z14" s="30">
        <f t="shared" si="1"/>
        <v>0</v>
      </c>
      <c r="AA14" s="21"/>
      <c r="AB14" s="21" t="e">
        <f t="shared" ref="AB14:AB40" si="6">IF(AA14/Z14&gt;100%,100%,AA14/Z14)</f>
        <v>#DIV/0!</v>
      </c>
      <c r="AC14" s="21"/>
      <c r="AD14" s="21"/>
      <c r="AE14" s="30">
        <f t="shared" si="2"/>
        <v>0</v>
      </c>
      <c r="AF14" s="21"/>
      <c r="AG14" s="21" t="e">
        <f t="shared" ref="AG14:AG40" si="7">IF(AF14/AE14&gt;100%,100%,AF14/AE14)</f>
        <v>#DIV/0!</v>
      </c>
      <c r="AH14" s="21"/>
      <c r="AI14" s="21"/>
      <c r="AJ14" s="30">
        <f t="shared" si="3"/>
        <v>0</v>
      </c>
      <c r="AK14" s="21"/>
      <c r="AL14" s="21" t="e">
        <f t="shared" ref="AL14:AL40" si="8">IF(AK14/AJ14&gt;100%,100%,AK14/AJ14)</f>
        <v>#DIV/0!</v>
      </c>
      <c r="AM14" s="21"/>
      <c r="AN14" s="21"/>
      <c r="AO14" s="21">
        <f t="shared" si="4"/>
        <v>0</v>
      </c>
      <c r="AP14" s="21"/>
      <c r="AQ14" s="21" t="e">
        <f t="shared" ref="AQ14:AQ40" si="9">IF(AP14/AO14&gt;100%,100%,AP14/AO14)</f>
        <v>#DIV/0!</v>
      </c>
      <c r="AR14" s="21"/>
    </row>
    <row r="15" spans="1:44" s="31" customFormat="1">
      <c r="A15" s="22"/>
      <c r="B15" s="21"/>
      <c r="C15" s="21"/>
      <c r="D15" s="21"/>
      <c r="E15" s="21"/>
      <c r="F15" s="21"/>
      <c r="G15" s="21"/>
      <c r="H15" s="21"/>
      <c r="I15" s="21"/>
      <c r="J15" s="21"/>
      <c r="K15" s="21"/>
      <c r="L15" s="21"/>
      <c r="M15" s="35"/>
      <c r="N15" s="35"/>
      <c r="O15" s="35"/>
      <c r="P15" s="35"/>
      <c r="Q15" s="35"/>
      <c r="R15" s="21"/>
      <c r="S15" s="21"/>
      <c r="T15" s="21"/>
      <c r="U15" s="30">
        <f t="shared" si="0"/>
        <v>0</v>
      </c>
      <c r="V15" s="21"/>
      <c r="W15" s="21" t="e">
        <f t="shared" si="5"/>
        <v>#DIV/0!</v>
      </c>
      <c r="X15" s="21"/>
      <c r="Y15" s="21"/>
      <c r="Z15" s="30">
        <f t="shared" si="1"/>
        <v>0</v>
      </c>
      <c r="AA15" s="21"/>
      <c r="AB15" s="21" t="e">
        <f t="shared" si="6"/>
        <v>#DIV/0!</v>
      </c>
      <c r="AC15" s="21"/>
      <c r="AD15" s="21"/>
      <c r="AE15" s="30">
        <f t="shared" si="2"/>
        <v>0</v>
      </c>
      <c r="AF15" s="21"/>
      <c r="AG15" s="21" t="e">
        <f t="shared" si="7"/>
        <v>#DIV/0!</v>
      </c>
      <c r="AH15" s="21"/>
      <c r="AI15" s="21"/>
      <c r="AJ15" s="30">
        <f t="shared" si="3"/>
        <v>0</v>
      </c>
      <c r="AK15" s="21"/>
      <c r="AL15" s="21" t="e">
        <f t="shared" si="8"/>
        <v>#DIV/0!</v>
      </c>
      <c r="AM15" s="21"/>
      <c r="AN15" s="21"/>
      <c r="AO15" s="21">
        <f t="shared" si="4"/>
        <v>0</v>
      </c>
      <c r="AP15" s="21"/>
      <c r="AQ15" s="21" t="e">
        <f t="shared" si="9"/>
        <v>#DIV/0!</v>
      </c>
      <c r="AR15" s="21"/>
    </row>
    <row r="16" spans="1:44" s="31" customFormat="1">
      <c r="A16" s="22"/>
      <c r="B16" s="21"/>
      <c r="C16" s="21"/>
      <c r="D16" s="21"/>
      <c r="E16" s="21"/>
      <c r="F16" s="21"/>
      <c r="G16" s="21"/>
      <c r="H16" s="21"/>
      <c r="I16" s="21"/>
      <c r="J16" s="35"/>
      <c r="K16" s="21"/>
      <c r="L16" s="21"/>
      <c r="M16" s="35"/>
      <c r="N16" s="35"/>
      <c r="O16" s="36"/>
      <c r="P16" s="36"/>
      <c r="Q16" s="35"/>
      <c r="R16" s="21"/>
      <c r="S16" s="21"/>
      <c r="T16" s="21"/>
      <c r="U16" s="30">
        <f t="shared" si="0"/>
        <v>0</v>
      </c>
      <c r="V16" s="21"/>
      <c r="W16" s="21" t="e">
        <f t="shared" si="5"/>
        <v>#DIV/0!</v>
      </c>
      <c r="X16" s="21"/>
      <c r="Y16" s="21"/>
      <c r="Z16" s="30">
        <f t="shared" si="1"/>
        <v>0</v>
      </c>
      <c r="AA16" s="21"/>
      <c r="AB16" s="21" t="e">
        <f t="shared" si="6"/>
        <v>#DIV/0!</v>
      </c>
      <c r="AC16" s="21"/>
      <c r="AD16" s="21"/>
      <c r="AE16" s="30">
        <f t="shared" si="2"/>
        <v>0</v>
      </c>
      <c r="AF16" s="21"/>
      <c r="AG16" s="21" t="e">
        <f t="shared" si="7"/>
        <v>#DIV/0!</v>
      </c>
      <c r="AH16" s="21"/>
      <c r="AI16" s="21"/>
      <c r="AJ16" s="30">
        <f t="shared" si="3"/>
        <v>0</v>
      </c>
      <c r="AK16" s="21"/>
      <c r="AL16" s="21" t="e">
        <f t="shared" si="8"/>
        <v>#DIV/0!</v>
      </c>
      <c r="AM16" s="21"/>
      <c r="AN16" s="21"/>
      <c r="AO16" s="21">
        <f t="shared" si="4"/>
        <v>0</v>
      </c>
      <c r="AP16" s="21"/>
      <c r="AQ16" s="21" t="e">
        <f t="shared" si="9"/>
        <v>#DIV/0!</v>
      </c>
      <c r="AR16" s="21"/>
    </row>
    <row r="17" spans="1:44" s="31" customFormat="1">
      <c r="A17" s="22"/>
      <c r="B17" s="21"/>
      <c r="C17" s="21"/>
      <c r="D17" s="21"/>
      <c r="E17" s="21"/>
      <c r="F17" s="21"/>
      <c r="G17" s="21"/>
      <c r="H17" s="21"/>
      <c r="I17" s="21"/>
      <c r="J17" s="35"/>
      <c r="K17" s="21"/>
      <c r="L17" s="21"/>
      <c r="M17" s="35"/>
      <c r="N17" s="35"/>
      <c r="O17" s="36"/>
      <c r="P17" s="36"/>
      <c r="Q17" s="35"/>
      <c r="R17" s="21"/>
      <c r="S17" s="21"/>
      <c r="T17" s="21"/>
      <c r="U17" s="30">
        <f t="shared" si="0"/>
        <v>0</v>
      </c>
      <c r="V17" s="21"/>
      <c r="W17" s="21" t="e">
        <f t="shared" si="5"/>
        <v>#DIV/0!</v>
      </c>
      <c r="X17" s="21"/>
      <c r="Y17" s="21"/>
      <c r="Z17" s="30">
        <f t="shared" si="1"/>
        <v>0</v>
      </c>
      <c r="AA17" s="21"/>
      <c r="AB17" s="21" t="e">
        <f t="shared" si="6"/>
        <v>#DIV/0!</v>
      </c>
      <c r="AC17" s="21"/>
      <c r="AD17" s="21"/>
      <c r="AE17" s="30">
        <f t="shared" si="2"/>
        <v>0</v>
      </c>
      <c r="AF17" s="21"/>
      <c r="AG17" s="21" t="e">
        <f t="shared" si="7"/>
        <v>#DIV/0!</v>
      </c>
      <c r="AH17" s="21"/>
      <c r="AI17" s="21"/>
      <c r="AJ17" s="30">
        <f t="shared" si="3"/>
        <v>0</v>
      </c>
      <c r="AK17" s="21"/>
      <c r="AL17" s="21" t="e">
        <f t="shared" si="8"/>
        <v>#DIV/0!</v>
      </c>
      <c r="AM17" s="21"/>
      <c r="AN17" s="21"/>
      <c r="AO17" s="21">
        <f t="shared" si="4"/>
        <v>0</v>
      </c>
      <c r="AP17" s="21"/>
      <c r="AQ17" s="21" t="e">
        <f t="shared" si="9"/>
        <v>#DIV/0!</v>
      </c>
      <c r="AR17" s="21"/>
    </row>
    <row r="18" spans="1:44" s="31" customFormat="1">
      <c r="A18" s="22"/>
      <c r="B18" s="21"/>
      <c r="C18" s="21"/>
      <c r="D18" s="21"/>
      <c r="E18" s="21"/>
      <c r="F18" s="21"/>
      <c r="G18" s="21"/>
      <c r="H18" s="21"/>
      <c r="I18" s="21"/>
      <c r="J18" s="21"/>
      <c r="K18" s="21"/>
      <c r="L18" s="21"/>
      <c r="M18" s="35"/>
      <c r="N18" s="35"/>
      <c r="O18" s="35"/>
      <c r="P18" s="35"/>
      <c r="Q18" s="35"/>
      <c r="R18" s="21"/>
      <c r="S18" s="21"/>
      <c r="T18" s="21"/>
      <c r="U18" s="30">
        <f t="shared" si="0"/>
        <v>0</v>
      </c>
      <c r="V18" s="21"/>
      <c r="W18" s="21" t="e">
        <f t="shared" si="5"/>
        <v>#DIV/0!</v>
      </c>
      <c r="X18" s="21"/>
      <c r="Y18" s="21"/>
      <c r="Z18" s="30">
        <f t="shared" si="1"/>
        <v>0</v>
      </c>
      <c r="AA18" s="21"/>
      <c r="AB18" s="21" t="e">
        <f t="shared" si="6"/>
        <v>#DIV/0!</v>
      </c>
      <c r="AC18" s="21"/>
      <c r="AD18" s="21"/>
      <c r="AE18" s="30">
        <f t="shared" si="2"/>
        <v>0</v>
      </c>
      <c r="AF18" s="21"/>
      <c r="AG18" s="21" t="e">
        <f t="shared" si="7"/>
        <v>#DIV/0!</v>
      </c>
      <c r="AH18" s="21"/>
      <c r="AI18" s="21"/>
      <c r="AJ18" s="30">
        <f t="shared" si="3"/>
        <v>0</v>
      </c>
      <c r="AK18" s="21"/>
      <c r="AL18" s="21" t="e">
        <f t="shared" si="8"/>
        <v>#DIV/0!</v>
      </c>
      <c r="AM18" s="21"/>
      <c r="AN18" s="21"/>
      <c r="AO18" s="21">
        <f t="shared" si="4"/>
        <v>0</v>
      </c>
      <c r="AP18" s="21"/>
      <c r="AQ18" s="21" t="e">
        <f t="shared" si="9"/>
        <v>#DIV/0!</v>
      </c>
      <c r="AR18" s="21"/>
    </row>
    <row r="19" spans="1:44" s="31" customFormat="1">
      <c r="A19" s="22"/>
      <c r="B19" s="21"/>
      <c r="C19" s="21"/>
      <c r="D19" s="21"/>
      <c r="E19" s="21"/>
      <c r="F19" s="21"/>
      <c r="G19" s="21"/>
      <c r="H19" s="21"/>
      <c r="I19" s="21"/>
      <c r="J19" s="21"/>
      <c r="K19" s="21"/>
      <c r="L19" s="21"/>
      <c r="M19" s="35"/>
      <c r="N19" s="35"/>
      <c r="O19" s="35"/>
      <c r="P19" s="35"/>
      <c r="Q19" s="35"/>
      <c r="R19" s="21"/>
      <c r="S19" s="21"/>
      <c r="T19" s="21"/>
      <c r="U19" s="30">
        <f t="shared" si="0"/>
        <v>0</v>
      </c>
      <c r="V19" s="21"/>
      <c r="W19" s="21" t="e">
        <f t="shared" si="5"/>
        <v>#DIV/0!</v>
      </c>
      <c r="X19" s="21"/>
      <c r="Y19" s="21"/>
      <c r="Z19" s="30">
        <f t="shared" si="1"/>
        <v>0</v>
      </c>
      <c r="AA19" s="21"/>
      <c r="AB19" s="21" t="e">
        <f t="shared" si="6"/>
        <v>#DIV/0!</v>
      </c>
      <c r="AC19" s="21"/>
      <c r="AD19" s="21"/>
      <c r="AE19" s="30">
        <f t="shared" si="2"/>
        <v>0</v>
      </c>
      <c r="AF19" s="21"/>
      <c r="AG19" s="21" t="e">
        <f t="shared" si="7"/>
        <v>#DIV/0!</v>
      </c>
      <c r="AH19" s="21"/>
      <c r="AI19" s="21"/>
      <c r="AJ19" s="30">
        <f t="shared" si="3"/>
        <v>0</v>
      </c>
      <c r="AK19" s="21"/>
      <c r="AL19" s="21" t="e">
        <f t="shared" si="8"/>
        <v>#DIV/0!</v>
      </c>
      <c r="AM19" s="21"/>
      <c r="AN19" s="21"/>
      <c r="AO19" s="21">
        <f t="shared" si="4"/>
        <v>0</v>
      </c>
      <c r="AP19" s="21"/>
      <c r="AQ19" s="21" t="e">
        <f t="shared" si="9"/>
        <v>#DIV/0!</v>
      </c>
      <c r="AR19" s="21"/>
    </row>
    <row r="20" spans="1:44" s="31" customFormat="1">
      <c r="A20" s="22"/>
      <c r="B20" s="21"/>
      <c r="C20" s="21"/>
      <c r="D20" s="21"/>
      <c r="E20" s="21"/>
      <c r="F20" s="21"/>
      <c r="G20" s="21"/>
      <c r="H20" s="21"/>
      <c r="I20" s="21"/>
      <c r="J20" s="21"/>
      <c r="K20" s="21"/>
      <c r="L20" s="21"/>
      <c r="M20" s="35"/>
      <c r="N20" s="35"/>
      <c r="O20" s="35"/>
      <c r="P20" s="35"/>
      <c r="Q20" s="35"/>
      <c r="R20" s="21"/>
      <c r="S20" s="21"/>
      <c r="T20" s="21"/>
      <c r="U20" s="30">
        <f t="shared" si="0"/>
        <v>0</v>
      </c>
      <c r="V20" s="21"/>
      <c r="W20" s="21" t="e">
        <f t="shared" si="5"/>
        <v>#DIV/0!</v>
      </c>
      <c r="X20" s="21"/>
      <c r="Y20" s="21"/>
      <c r="Z20" s="30">
        <f t="shared" si="1"/>
        <v>0</v>
      </c>
      <c r="AA20" s="21"/>
      <c r="AB20" s="21" t="e">
        <f t="shared" si="6"/>
        <v>#DIV/0!</v>
      </c>
      <c r="AC20" s="21"/>
      <c r="AD20" s="21"/>
      <c r="AE20" s="30">
        <f t="shared" si="2"/>
        <v>0</v>
      </c>
      <c r="AF20" s="21"/>
      <c r="AG20" s="21" t="e">
        <f t="shared" si="7"/>
        <v>#DIV/0!</v>
      </c>
      <c r="AH20" s="21"/>
      <c r="AI20" s="21"/>
      <c r="AJ20" s="30">
        <f t="shared" si="3"/>
        <v>0</v>
      </c>
      <c r="AK20" s="21"/>
      <c r="AL20" s="21" t="e">
        <f t="shared" si="8"/>
        <v>#DIV/0!</v>
      </c>
      <c r="AM20" s="21"/>
      <c r="AN20" s="21"/>
      <c r="AO20" s="21">
        <f t="shared" si="4"/>
        <v>0</v>
      </c>
      <c r="AP20" s="21"/>
      <c r="AQ20" s="21" t="e">
        <f t="shared" si="9"/>
        <v>#DIV/0!</v>
      </c>
      <c r="AR20" s="21"/>
    </row>
    <row r="21" spans="1:44" s="31" customFormat="1">
      <c r="A21" s="22"/>
      <c r="B21" s="21"/>
      <c r="C21" s="21"/>
      <c r="D21" s="21"/>
      <c r="E21" s="21"/>
      <c r="F21" s="21"/>
      <c r="G21" s="21"/>
      <c r="H21" s="21"/>
      <c r="I21" s="21"/>
      <c r="J21" s="21"/>
      <c r="K21" s="21"/>
      <c r="L21" s="21"/>
      <c r="M21" s="35"/>
      <c r="N21" s="35"/>
      <c r="O21" s="35"/>
      <c r="P21" s="35"/>
      <c r="Q21" s="35"/>
      <c r="R21" s="21"/>
      <c r="S21" s="21"/>
      <c r="T21" s="21"/>
      <c r="U21" s="30">
        <f t="shared" si="0"/>
        <v>0</v>
      </c>
      <c r="V21" s="21"/>
      <c r="W21" s="21" t="e">
        <f t="shared" si="5"/>
        <v>#DIV/0!</v>
      </c>
      <c r="X21" s="21"/>
      <c r="Y21" s="21"/>
      <c r="Z21" s="30">
        <f t="shared" si="1"/>
        <v>0</v>
      </c>
      <c r="AA21" s="21"/>
      <c r="AB21" s="21" t="e">
        <f t="shared" si="6"/>
        <v>#DIV/0!</v>
      </c>
      <c r="AC21" s="21"/>
      <c r="AD21" s="21"/>
      <c r="AE21" s="30">
        <f t="shared" si="2"/>
        <v>0</v>
      </c>
      <c r="AF21" s="21"/>
      <c r="AG21" s="21" t="e">
        <f t="shared" si="7"/>
        <v>#DIV/0!</v>
      </c>
      <c r="AH21" s="21"/>
      <c r="AI21" s="21"/>
      <c r="AJ21" s="30">
        <f t="shared" si="3"/>
        <v>0</v>
      </c>
      <c r="AK21" s="21"/>
      <c r="AL21" s="21" t="e">
        <f t="shared" si="8"/>
        <v>#DIV/0!</v>
      </c>
      <c r="AM21" s="21"/>
      <c r="AN21" s="21"/>
      <c r="AO21" s="21">
        <f t="shared" si="4"/>
        <v>0</v>
      </c>
      <c r="AP21" s="21"/>
      <c r="AQ21" s="21" t="e">
        <f t="shared" si="9"/>
        <v>#DIV/0!</v>
      </c>
      <c r="AR21" s="21"/>
    </row>
    <row r="22" spans="1:44" s="31" customFormat="1">
      <c r="A22" s="22"/>
      <c r="B22" s="21"/>
      <c r="C22" s="21"/>
      <c r="D22" s="21"/>
      <c r="E22" s="21"/>
      <c r="F22" s="21"/>
      <c r="G22" s="21"/>
      <c r="H22" s="21"/>
      <c r="I22" s="21"/>
      <c r="J22" s="21"/>
      <c r="K22" s="21"/>
      <c r="L22" s="21"/>
      <c r="M22" s="35"/>
      <c r="N22" s="35"/>
      <c r="O22" s="35"/>
      <c r="P22" s="35"/>
      <c r="Q22" s="35"/>
      <c r="R22" s="21"/>
      <c r="S22" s="21"/>
      <c r="T22" s="21"/>
      <c r="U22" s="30">
        <f t="shared" si="0"/>
        <v>0</v>
      </c>
      <c r="V22" s="21"/>
      <c r="W22" s="21" t="e">
        <f t="shared" si="5"/>
        <v>#DIV/0!</v>
      </c>
      <c r="X22" s="21"/>
      <c r="Y22" s="21"/>
      <c r="Z22" s="30">
        <f t="shared" si="1"/>
        <v>0</v>
      </c>
      <c r="AA22" s="21"/>
      <c r="AB22" s="21" t="e">
        <f t="shared" si="6"/>
        <v>#DIV/0!</v>
      </c>
      <c r="AC22" s="21"/>
      <c r="AD22" s="21"/>
      <c r="AE22" s="30">
        <f t="shared" si="2"/>
        <v>0</v>
      </c>
      <c r="AF22" s="21"/>
      <c r="AG22" s="21" t="e">
        <f t="shared" si="7"/>
        <v>#DIV/0!</v>
      </c>
      <c r="AH22" s="21"/>
      <c r="AI22" s="21"/>
      <c r="AJ22" s="30">
        <f t="shared" si="3"/>
        <v>0</v>
      </c>
      <c r="AK22" s="21"/>
      <c r="AL22" s="21" t="e">
        <f t="shared" si="8"/>
        <v>#DIV/0!</v>
      </c>
      <c r="AM22" s="21"/>
      <c r="AN22" s="21"/>
      <c r="AO22" s="21">
        <f t="shared" si="4"/>
        <v>0</v>
      </c>
      <c r="AP22" s="21"/>
      <c r="AQ22" s="21" t="e">
        <f t="shared" si="9"/>
        <v>#DIV/0!</v>
      </c>
      <c r="AR22" s="21"/>
    </row>
    <row r="23" spans="1:44" s="31" customFormat="1">
      <c r="A23" s="22"/>
      <c r="B23" s="21"/>
      <c r="C23" s="21"/>
      <c r="D23" s="21"/>
      <c r="E23" s="21"/>
      <c r="F23" s="21"/>
      <c r="G23" s="21"/>
      <c r="H23" s="21"/>
      <c r="I23" s="21"/>
      <c r="J23" s="21"/>
      <c r="K23" s="21"/>
      <c r="L23" s="21"/>
      <c r="M23" s="37"/>
      <c r="N23" s="37"/>
      <c r="O23" s="37"/>
      <c r="P23" s="37"/>
      <c r="Q23" s="38"/>
      <c r="R23" s="21"/>
      <c r="S23" s="21"/>
      <c r="T23" s="21"/>
      <c r="U23" s="30">
        <f t="shared" si="0"/>
        <v>0</v>
      </c>
      <c r="V23" s="21"/>
      <c r="W23" s="21" t="e">
        <f t="shared" si="5"/>
        <v>#DIV/0!</v>
      </c>
      <c r="X23" s="21"/>
      <c r="Y23" s="21"/>
      <c r="Z23" s="30">
        <f t="shared" si="1"/>
        <v>0</v>
      </c>
      <c r="AA23" s="21"/>
      <c r="AB23" s="21" t="e">
        <f t="shared" si="6"/>
        <v>#DIV/0!</v>
      </c>
      <c r="AC23" s="21"/>
      <c r="AD23" s="21"/>
      <c r="AE23" s="30">
        <f t="shared" si="2"/>
        <v>0</v>
      </c>
      <c r="AF23" s="21"/>
      <c r="AG23" s="21" t="e">
        <f t="shared" si="7"/>
        <v>#DIV/0!</v>
      </c>
      <c r="AH23" s="21"/>
      <c r="AI23" s="21"/>
      <c r="AJ23" s="30">
        <f t="shared" si="3"/>
        <v>0</v>
      </c>
      <c r="AK23" s="21"/>
      <c r="AL23" s="21" t="e">
        <f t="shared" si="8"/>
        <v>#DIV/0!</v>
      </c>
      <c r="AM23" s="21"/>
      <c r="AN23" s="21"/>
      <c r="AO23" s="21">
        <f t="shared" si="4"/>
        <v>0</v>
      </c>
      <c r="AP23" s="21"/>
      <c r="AQ23" s="21" t="e">
        <f t="shared" si="9"/>
        <v>#DIV/0!</v>
      </c>
      <c r="AR23" s="21"/>
    </row>
    <row r="24" spans="1:44" s="31" customFormat="1">
      <c r="A24" s="22"/>
      <c r="B24" s="21"/>
      <c r="C24" s="21"/>
      <c r="D24" s="21"/>
      <c r="E24" s="21"/>
      <c r="F24" s="21"/>
      <c r="G24" s="21"/>
      <c r="H24" s="21"/>
      <c r="I24" s="21"/>
      <c r="J24" s="21"/>
      <c r="K24" s="21"/>
      <c r="L24" s="21"/>
      <c r="M24" s="37"/>
      <c r="N24" s="37"/>
      <c r="O24" s="37"/>
      <c r="P24" s="37"/>
      <c r="Q24" s="38"/>
      <c r="R24" s="21"/>
      <c r="S24" s="21"/>
      <c r="T24" s="21"/>
      <c r="U24" s="30">
        <f t="shared" si="0"/>
        <v>0</v>
      </c>
      <c r="V24" s="21"/>
      <c r="W24" s="21" t="e">
        <f t="shared" si="5"/>
        <v>#DIV/0!</v>
      </c>
      <c r="X24" s="21"/>
      <c r="Y24" s="21"/>
      <c r="Z24" s="30">
        <f t="shared" si="1"/>
        <v>0</v>
      </c>
      <c r="AA24" s="21"/>
      <c r="AB24" s="21" t="e">
        <f t="shared" si="6"/>
        <v>#DIV/0!</v>
      </c>
      <c r="AC24" s="21"/>
      <c r="AD24" s="21"/>
      <c r="AE24" s="30">
        <f t="shared" si="2"/>
        <v>0</v>
      </c>
      <c r="AF24" s="21"/>
      <c r="AG24" s="21" t="e">
        <f t="shared" si="7"/>
        <v>#DIV/0!</v>
      </c>
      <c r="AH24" s="21"/>
      <c r="AI24" s="21"/>
      <c r="AJ24" s="30">
        <f t="shared" si="3"/>
        <v>0</v>
      </c>
      <c r="AK24" s="21"/>
      <c r="AL24" s="21" t="e">
        <f t="shared" si="8"/>
        <v>#DIV/0!</v>
      </c>
      <c r="AM24" s="21"/>
      <c r="AN24" s="21"/>
      <c r="AO24" s="21">
        <f t="shared" si="4"/>
        <v>0</v>
      </c>
      <c r="AP24" s="21"/>
      <c r="AQ24" s="21" t="e">
        <f t="shared" si="9"/>
        <v>#DIV/0!</v>
      </c>
      <c r="AR24" s="21"/>
    </row>
    <row r="25" spans="1:44" s="31" customFormat="1">
      <c r="A25" s="22"/>
      <c r="B25" s="21"/>
      <c r="C25" s="21"/>
      <c r="D25" s="21"/>
      <c r="E25" s="21"/>
      <c r="F25" s="21"/>
      <c r="G25" s="21"/>
      <c r="H25" s="21"/>
      <c r="I25" s="21"/>
      <c r="J25" s="21"/>
      <c r="K25" s="21"/>
      <c r="L25" s="21"/>
      <c r="M25" s="21"/>
      <c r="N25" s="21"/>
      <c r="O25" s="21"/>
      <c r="P25" s="21"/>
      <c r="Q25" s="38"/>
      <c r="R25" s="21"/>
      <c r="S25" s="21"/>
      <c r="T25" s="21"/>
      <c r="U25" s="30">
        <f t="shared" si="0"/>
        <v>0</v>
      </c>
      <c r="V25" s="21"/>
      <c r="W25" s="21" t="e">
        <f t="shared" si="5"/>
        <v>#DIV/0!</v>
      </c>
      <c r="X25" s="21"/>
      <c r="Y25" s="21"/>
      <c r="Z25" s="30">
        <f t="shared" si="1"/>
        <v>0</v>
      </c>
      <c r="AA25" s="21"/>
      <c r="AB25" s="21" t="e">
        <f t="shared" si="6"/>
        <v>#DIV/0!</v>
      </c>
      <c r="AC25" s="21"/>
      <c r="AD25" s="21"/>
      <c r="AE25" s="30">
        <f t="shared" si="2"/>
        <v>0</v>
      </c>
      <c r="AF25" s="21"/>
      <c r="AG25" s="21" t="e">
        <f t="shared" si="7"/>
        <v>#DIV/0!</v>
      </c>
      <c r="AH25" s="21"/>
      <c r="AI25" s="21"/>
      <c r="AJ25" s="30">
        <f t="shared" si="3"/>
        <v>0</v>
      </c>
      <c r="AK25" s="21"/>
      <c r="AL25" s="21" t="e">
        <f t="shared" si="8"/>
        <v>#DIV/0!</v>
      </c>
      <c r="AM25" s="21"/>
      <c r="AN25" s="21"/>
      <c r="AO25" s="21">
        <f t="shared" si="4"/>
        <v>0</v>
      </c>
      <c r="AP25" s="21"/>
      <c r="AQ25" s="21" t="e">
        <f t="shared" si="9"/>
        <v>#DIV/0!</v>
      </c>
      <c r="AR25" s="21"/>
    </row>
    <row r="26" spans="1:44" s="31" customFormat="1">
      <c r="A26" s="22"/>
      <c r="B26" s="21"/>
      <c r="C26" s="21"/>
      <c r="D26" s="21"/>
      <c r="E26" s="21"/>
      <c r="F26" s="21"/>
      <c r="G26" s="21"/>
      <c r="H26" s="21"/>
      <c r="I26" s="21"/>
      <c r="J26" s="21"/>
      <c r="K26" s="21"/>
      <c r="L26" s="21"/>
      <c r="M26" s="21"/>
      <c r="N26" s="21"/>
      <c r="O26" s="21"/>
      <c r="P26" s="21"/>
      <c r="Q26" s="38"/>
      <c r="R26" s="21"/>
      <c r="S26" s="21"/>
      <c r="T26" s="21"/>
      <c r="U26" s="30">
        <f t="shared" si="0"/>
        <v>0</v>
      </c>
      <c r="V26" s="21"/>
      <c r="W26" s="21" t="e">
        <f t="shared" si="5"/>
        <v>#DIV/0!</v>
      </c>
      <c r="X26" s="21"/>
      <c r="Y26" s="21"/>
      <c r="Z26" s="30">
        <f t="shared" si="1"/>
        <v>0</v>
      </c>
      <c r="AA26" s="21"/>
      <c r="AB26" s="21" t="e">
        <f t="shared" si="6"/>
        <v>#DIV/0!</v>
      </c>
      <c r="AC26" s="21"/>
      <c r="AD26" s="21"/>
      <c r="AE26" s="30">
        <f t="shared" si="2"/>
        <v>0</v>
      </c>
      <c r="AF26" s="21"/>
      <c r="AG26" s="21" t="e">
        <f t="shared" si="7"/>
        <v>#DIV/0!</v>
      </c>
      <c r="AH26" s="21"/>
      <c r="AI26" s="21"/>
      <c r="AJ26" s="30">
        <f t="shared" si="3"/>
        <v>0</v>
      </c>
      <c r="AK26" s="21"/>
      <c r="AL26" s="21" t="e">
        <f t="shared" si="8"/>
        <v>#DIV/0!</v>
      </c>
      <c r="AM26" s="21"/>
      <c r="AN26" s="21"/>
      <c r="AO26" s="21">
        <f t="shared" si="4"/>
        <v>0</v>
      </c>
      <c r="AP26" s="21"/>
      <c r="AQ26" s="21" t="e">
        <f t="shared" si="9"/>
        <v>#DIV/0!</v>
      </c>
      <c r="AR26" s="21"/>
    </row>
    <row r="27" spans="1:44" s="31" customFormat="1">
      <c r="A27" s="22"/>
      <c r="B27" s="21"/>
      <c r="C27" s="21"/>
      <c r="D27" s="21"/>
      <c r="E27" s="21"/>
      <c r="F27" s="21"/>
      <c r="G27" s="21"/>
      <c r="H27" s="21"/>
      <c r="I27" s="21"/>
      <c r="J27" s="21"/>
      <c r="K27" s="21"/>
      <c r="L27" s="21"/>
      <c r="M27" s="21"/>
      <c r="N27" s="21"/>
      <c r="O27" s="21"/>
      <c r="P27" s="21"/>
      <c r="Q27" s="38"/>
      <c r="R27" s="21"/>
      <c r="S27" s="21"/>
      <c r="T27" s="21"/>
      <c r="U27" s="30">
        <f t="shared" si="0"/>
        <v>0</v>
      </c>
      <c r="V27" s="21"/>
      <c r="W27" s="21" t="e">
        <f t="shared" si="5"/>
        <v>#DIV/0!</v>
      </c>
      <c r="X27" s="21"/>
      <c r="Y27" s="21"/>
      <c r="Z27" s="30">
        <f t="shared" si="1"/>
        <v>0</v>
      </c>
      <c r="AA27" s="21"/>
      <c r="AB27" s="21" t="e">
        <f t="shared" si="6"/>
        <v>#DIV/0!</v>
      </c>
      <c r="AC27" s="21"/>
      <c r="AD27" s="21"/>
      <c r="AE27" s="30">
        <f t="shared" si="2"/>
        <v>0</v>
      </c>
      <c r="AF27" s="21"/>
      <c r="AG27" s="21" t="e">
        <f t="shared" si="7"/>
        <v>#DIV/0!</v>
      </c>
      <c r="AH27" s="21"/>
      <c r="AI27" s="21"/>
      <c r="AJ27" s="30">
        <f t="shared" si="3"/>
        <v>0</v>
      </c>
      <c r="AK27" s="21"/>
      <c r="AL27" s="21" t="e">
        <f t="shared" si="8"/>
        <v>#DIV/0!</v>
      </c>
      <c r="AM27" s="21"/>
      <c r="AN27" s="21"/>
      <c r="AO27" s="21">
        <f t="shared" si="4"/>
        <v>0</v>
      </c>
      <c r="AP27" s="21"/>
      <c r="AQ27" s="21" t="e">
        <f t="shared" si="9"/>
        <v>#DIV/0!</v>
      </c>
      <c r="AR27" s="21"/>
    </row>
    <row r="28" spans="1:44" s="31" customFormat="1">
      <c r="A28" s="22"/>
      <c r="B28" s="21"/>
      <c r="C28" s="21"/>
      <c r="D28" s="21"/>
      <c r="E28" s="21"/>
      <c r="F28" s="21"/>
      <c r="G28" s="21"/>
      <c r="H28" s="21"/>
      <c r="I28" s="21"/>
      <c r="J28" s="21"/>
      <c r="K28" s="21"/>
      <c r="L28" s="21"/>
      <c r="M28" s="21"/>
      <c r="N28" s="21"/>
      <c r="O28" s="21"/>
      <c r="P28" s="21"/>
      <c r="Q28" s="38"/>
      <c r="R28" s="21"/>
      <c r="S28" s="21"/>
      <c r="T28" s="21"/>
      <c r="U28" s="30">
        <f t="shared" si="0"/>
        <v>0</v>
      </c>
      <c r="V28" s="21"/>
      <c r="W28" s="21" t="e">
        <f t="shared" si="5"/>
        <v>#DIV/0!</v>
      </c>
      <c r="X28" s="21"/>
      <c r="Y28" s="21"/>
      <c r="Z28" s="30">
        <f t="shared" si="1"/>
        <v>0</v>
      </c>
      <c r="AA28" s="21"/>
      <c r="AB28" s="21" t="e">
        <f t="shared" si="6"/>
        <v>#DIV/0!</v>
      </c>
      <c r="AC28" s="21"/>
      <c r="AD28" s="21"/>
      <c r="AE28" s="30">
        <f t="shared" si="2"/>
        <v>0</v>
      </c>
      <c r="AF28" s="21"/>
      <c r="AG28" s="21" t="e">
        <f t="shared" si="7"/>
        <v>#DIV/0!</v>
      </c>
      <c r="AH28" s="21"/>
      <c r="AI28" s="21"/>
      <c r="AJ28" s="30">
        <f t="shared" si="3"/>
        <v>0</v>
      </c>
      <c r="AK28" s="21"/>
      <c r="AL28" s="21" t="e">
        <f t="shared" si="8"/>
        <v>#DIV/0!</v>
      </c>
      <c r="AM28" s="21"/>
      <c r="AN28" s="21"/>
      <c r="AO28" s="21">
        <f t="shared" si="4"/>
        <v>0</v>
      </c>
      <c r="AP28" s="21"/>
      <c r="AQ28" s="21" t="e">
        <f t="shared" si="9"/>
        <v>#DIV/0!</v>
      </c>
      <c r="AR28" s="21"/>
    </row>
    <row r="29" spans="1:44" s="31" customFormat="1">
      <c r="A29" s="22"/>
      <c r="B29" s="21"/>
      <c r="C29" s="21"/>
      <c r="D29" s="21"/>
      <c r="E29" s="21"/>
      <c r="F29" s="21"/>
      <c r="G29" s="21"/>
      <c r="H29" s="21"/>
      <c r="I29" s="21"/>
      <c r="J29" s="21"/>
      <c r="K29" s="21"/>
      <c r="L29" s="21"/>
      <c r="M29" s="21"/>
      <c r="N29" s="21"/>
      <c r="O29" s="21"/>
      <c r="P29" s="21"/>
      <c r="Q29" s="38"/>
      <c r="R29" s="21"/>
      <c r="S29" s="21"/>
      <c r="T29" s="21"/>
      <c r="U29" s="30">
        <f t="shared" si="0"/>
        <v>0</v>
      </c>
      <c r="V29" s="21"/>
      <c r="W29" s="21" t="e">
        <f t="shared" si="5"/>
        <v>#DIV/0!</v>
      </c>
      <c r="X29" s="21"/>
      <c r="Y29" s="21"/>
      <c r="Z29" s="30">
        <f t="shared" si="1"/>
        <v>0</v>
      </c>
      <c r="AA29" s="21"/>
      <c r="AB29" s="21" t="e">
        <f t="shared" si="6"/>
        <v>#DIV/0!</v>
      </c>
      <c r="AC29" s="21"/>
      <c r="AD29" s="21"/>
      <c r="AE29" s="30">
        <f t="shared" si="2"/>
        <v>0</v>
      </c>
      <c r="AF29" s="21"/>
      <c r="AG29" s="21" t="e">
        <f t="shared" si="7"/>
        <v>#DIV/0!</v>
      </c>
      <c r="AH29" s="21"/>
      <c r="AI29" s="21"/>
      <c r="AJ29" s="30">
        <f t="shared" si="3"/>
        <v>0</v>
      </c>
      <c r="AK29" s="21"/>
      <c r="AL29" s="21" t="e">
        <f t="shared" si="8"/>
        <v>#DIV/0!</v>
      </c>
      <c r="AM29" s="21"/>
      <c r="AN29" s="21"/>
      <c r="AO29" s="21">
        <f t="shared" si="4"/>
        <v>0</v>
      </c>
      <c r="AP29" s="21"/>
      <c r="AQ29" s="21" t="e">
        <f t="shared" si="9"/>
        <v>#DIV/0!</v>
      </c>
      <c r="AR29" s="21"/>
    </row>
    <row r="30" spans="1:44" s="31" customFormat="1">
      <c r="A30" s="22"/>
      <c r="B30" s="21"/>
      <c r="C30" s="21"/>
      <c r="D30" s="21"/>
      <c r="E30" s="21"/>
      <c r="F30" s="21"/>
      <c r="G30" s="21"/>
      <c r="H30" s="21"/>
      <c r="I30" s="21"/>
      <c r="J30" s="21"/>
      <c r="K30" s="21"/>
      <c r="L30" s="21"/>
      <c r="M30" s="21"/>
      <c r="N30" s="21"/>
      <c r="O30" s="21"/>
      <c r="P30" s="21"/>
      <c r="Q30" s="38"/>
      <c r="R30" s="21"/>
      <c r="S30" s="21"/>
      <c r="T30" s="21"/>
      <c r="U30" s="30">
        <f t="shared" si="0"/>
        <v>0</v>
      </c>
      <c r="V30" s="21"/>
      <c r="W30" s="21" t="e">
        <f t="shared" si="5"/>
        <v>#DIV/0!</v>
      </c>
      <c r="X30" s="21"/>
      <c r="Y30" s="21"/>
      <c r="Z30" s="30">
        <f t="shared" si="1"/>
        <v>0</v>
      </c>
      <c r="AA30" s="21"/>
      <c r="AB30" s="21" t="e">
        <f t="shared" si="6"/>
        <v>#DIV/0!</v>
      </c>
      <c r="AC30" s="21"/>
      <c r="AD30" s="21"/>
      <c r="AE30" s="30">
        <f t="shared" si="2"/>
        <v>0</v>
      </c>
      <c r="AF30" s="21"/>
      <c r="AG30" s="21" t="e">
        <f t="shared" si="7"/>
        <v>#DIV/0!</v>
      </c>
      <c r="AH30" s="21"/>
      <c r="AI30" s="21"/>
      <c r="AJ30" s="30">
        <f t="shared" si="3"/>
        <v>0</v>
      </c>
      <c r="AK30" s="21"/>
      <c r="AL30" s="21" t="e">
        <f t="shared" si="8"/>
        <v>#DIV/0!</v>
      </c>
      <c r="AM30" s="21"/>
      <c r="AN30" s="21"/>
      <c r="AO30" s="21">
        <f t="shared" si="4"/>
        <v>0</v>
      </c>
      <c r="AP30" s="21"/>
      <c r="AQ30" s="21" t="e">
        <f t="shared" si="9"/>
        <v>#DIV/0!</v>
      </c>
      <c r="AR30" s="21"/>
    </row>
    <row r="31" spans="1:44" s="31" customFormat="1">
      <c r="A31" s="22"/>
      <c r="B31" s="21"/>
      <c r="C31" s="21"/>
      <c r="D31" s="21"/>
      <c r="E31" s="21"/>
      <c r="F31" s="21"/>
      <c r="G31" s="21"/>
      <c r="H31" s="21"/>
      <c r="I31" s="21"/>
      <c r="J31" s="21"/>
      <c r="K31" s="21"/>
      <c r="L31" s="21"/>
      <c r="M31" s="21"/>
      <c r="N31" s="21"/>
      <c r="O31" s="21"/>
      <c r="P31" s="21"/>
      <c r="Q31" s="38"/>
      <c r="R31" s="21"/>
      <c r="S31" s="21"/>
      <c r="T31" s="21"/>
      <c r="U31" s="30">
        <f t="shared" si="0"/>
        <v>0</v>
      </c>
      <c r="V31" s="21"/>
      <c r="W31" s="21" t="e">
        <f t="shared" si="5"/>
        <v>#DIV/0!</v>
      </c>
      <c r="X31" s="21"/>
      <c r="Y31" s="21"/>
      <c r="Z31" s="30">
        <f t="shared" si="1"/>
        <v>0</v>
      </c>
      <c r="AA31" s="21"/>
      <c r="AB31" s="21" t="e">
        <f t="shared" si="6"/>
        <v>#DIV/0!</v>
      </c>
      <c r="AC31" s="21"/>
      <c r="AD31" s="21"/>
      <c r="AE31" s="30">
        <f t="shared" si="2"/>
        <v>0</v>
      </c>
      <c r="AF31" s="21"/>
      <c r="AG31" s="21" t="e">
        <f t="shared" si="7"/>
        <v>#DIV/0!</v>
      </c>
      <c r="AH31" s="21"/>
      <c r="AI31" s="21"/>
      <c r="AJ31" s="30">
        <f t="shared" si="3"/>
        <v>0</v>
      </c>
      <c r="AK31" s="21"/>
      <c r="AL31" s="21" t="e">
        <f t="shared" si="8"/>
        <v>#DIV/0!</v>
      </c>
      <c r="AM31" s="21"/>
      <c r="AN31" s="21"/>
      <c r="AO31" s="21">
        <f t="shared" si="4"/>
        <v>0</v>
      </c>
      <c r="AP31" s="21"/>
      <c r="AQ31" s="21" t="e">
        <f t="shared" si="9"/>
        <v>#DIV/0!</v>
      </c>
      <c r="AR31" s="21"/>
    </row>
    <row r="32" spans="1:44" s="31" customFormat="1">
      <c r="A32" s="22"/>
      <c r="B32" s="21"/>
      <c r="C32" s="21"/>
      <c r="D32" s="21"/>
      <c r="E32" s="21"/>
      <c r="F32" s="21"/>
      <c r="G32" s="21"/>
      <c r="H32" s="21"/>
      <c r="I32" s="21"/>
      <c r="J32" s="21"/>
      <c r="K32" s="21"/>
      <c r="L32" s="21"/>
      <c r="M32" s="21"/>
      <c r="N32" s="21"/>
      <c r="O32" s="21"/>
      <c r="P32" s="21"/>
      <c r="Q32" s="38"/>
      <c r="R32" s="21"/>
      <c r="S32" s="21"/>
      <c r="T32" s="21"/>
      <c r="U32" s="30">
        <f t="shared" si="0"/>
        <v>0</v>
      </c>
      <c r="V32" s="21"/>
      <c r="W32" s="21" t="e">
        <f t="shared" si="5"/>
        <v>#DIV/0!</v>
      </c>
      <c r="X32" s="21"/>
      <c r="Y32" s="21"/>
      <c r="Z32" s="30">
        <f t="shared" si="1"/>
        <v>0</v>
      </c>
      <c r="AA32" s="21"/>
      <c r="AB32" s="21" t="e">
        <f t="shared" si="6"/>
        <v>#DIV/0!</v>
      </c>
      <c r="AC32" s="21"/>
      <c r="AD32" s="21"/>
      <c r="AE32" s="30">
        <f t="shared" si="2"/>
        <v>0</v>
      </c>
      <c r="AF32" s="21"/>
      <c r="AG32" s="21" t="e">
        <f t="shared" si="7"/>
        <v>#DIV/0!</v>
      </c>
      <c r="AH32" s="21"/>
      <c r="AI32" s="21"/>
      <c r="AJ32" s="30">
        <f t="shared" si="3"/>
        <v>0</v>
      </c>
      <c r="AK32" s="21"/>
      <c r="AL32" s="21" t="e">
        <f t="shared" si="8"/>
        <v>#DIV/0!</v>
      </c>
      <c r="AM32" s="21"/>
      <c r="AN32" s="21"/>
      <c r="AO32" s="21">
        <f t="shared" si="4"/>
        <v>0</v>
      </c>
      <c r="AP32" s="21"/>
      <c r="AQ32" s="21" t="e">
        <f t="shared" si="9"/>
        <v>#DIV/0!</v>
      </c>
      <c r="AR32" s="21"/>
    </row>
    <row r="33" spans="1:44" s="31" customFormat="1">
      <c r="A33" s="22"/>
      <c r="B33" s="21"/>
      <c r="C33" s="21"/>
      <c r="D33" s="21"/>
      <c r="E33" s="21"/>
      <c r="F33" s="21"/>
      <c r="G33" s="21"/>
      <c r="H33" s="21"/>
      <c r="I33" s="21"/>
      <c r="J33" s="21"/>
      <c r="K33" s="21"/>
      <c r="L33" s="21"/>
      <c r="M33" s="21"/>
      <c r="N33" s="21"/>
      <c r="O33" s="21"/>
      <c r="P33" s="21"/>
      <c r="Q33" s="38"/>
      <c r="R33" s="21"/>
      <c r="S33" s="21"/>
      <c r="T33" s="21"/>
      <c r="U33" s="30">
        <f t="shared" si="0"/>
        <v>0</v>
      </c>
      <c r="V33" s="21"/>
      <c r="W33" s="21" t="e">
        <f t="shared" si="5"/>
        <v>#DIV/0!</v>
      </c>
      <c r="X33" s="21"/>
      <c r="Y33" s="21"/>
      <c r="Z33" s="30">
        <f t="shared" si="1"/>
        <v>0</v>
      </c>
      <c r="AA33" s="21"/>
      <c r="AB33" s="21" t="e">
        <f t="shared" si="6"/>
        <v>#DIV/0!</v>
      </c>
      <c r="AC33" s="21"/>
      <c r="AD33" s="21"/>
      <c r="AE33" s="30">
        <f t="shared" si="2"/>
        <v>0</v>
      </c>
      <c r="AF33" s="21"/>
      <c r="AG33" s="21" t="e">
        <f t="shared" si="7"/>
        <v>#DIV/0!</v>
      </c>
      <c r="AH33" s="21"/>
      <c r="AI33" s="21"/>
      <c r="AJ33" s="30">
        <f t="shared" si="3"/>
        <v>0</v>
      </c>
      <c r="AK33" s="21"/>
      <c r="AL33" s="21" t="e">
        <f t="shared" si="8"/>
        <v>#DIV/0!</v>
      </c>
      <c r="AM33" s="21"/>
      <c r="AN33" s="21"/>
      <c r="AO33" s="21">
        <f t="shared" si="4"/>
        <v>0</v>
      </c>
      <c r="AP33" s="21"/>
      <c r="AQ33" s="21" t="e">
        <f t="shared" si="9"/>
        <v>#DIV/0!</v>
      </c>
      <c r="AR33" s="21"/>
    </row>
    <row r="34" spans="1:44" s="31" customFormat="1">
      <c r="A34" s="22"/>
      <c r="B34" s="21"/>
      <c r="C34" s="21"/>
      <c r="D34" s="21"/>
      <c r="E34" s="21"/>
      <c r="F34" s="21"/>
      <c r="G34" s="21"/>
      <c r="H34" s="21"/>
      <c r="I34" s="21"/>
      <c r="J34" s="21"/>
      <c r="K34" s="21"/>
      <c r="L34" s="21"/>
      <c r="M34" s="21"/>
      <c r="N34" s="21"/>
      <c r="O34" s="21"/>
      <c r="P34" s="21"/>
      <c r="Q34" s="38"/>
      <c r="R34" s="21"/>
      <c r="S34" s="21"/>
      <c r="T34" s="21"/>
      <c r="U34" s="30">
        <f t="shared" si="0"/>
        <v>0</v>
      </c>
      <c r="V34" s="21"/>
      <c r="W34" s="21" t="e">
        <f t="shared" si="5"/>
        <v>#DIV/0!</v>
      </c>
      <c r="X34" s="21"/>
      <c r="Y34" s="21"/>
      <c r="Z34" s="30">
        <f t="shared" si="1"/>
        <v>0</v>
      </c>
      <c r="AA34" s="21"/>
      <c r="AB34" s="21" t="e">
        <f t="shared" si="6"/>
        <v>#DIV/0!</v>
      </c>
      <c r="AC34" s="21"/>
      <c r="AD34" s="21"/>
      <c r="AE34" s="30">
        <f t="shared" si="2"/>
        <v>0</v>
      </c>
      <c r="AF34" s="21"/>
      <c r="AG34" s="21" t="e">
        <f t="shared" si="7"/>
        <v>#DIV/0!</v>
      </c>
      <c r="AH34" s="21"/>
      <c r="AI34" s="21"/>
      <c r="AJ34" s="30">
        <f t="shared" si="3"/>
        <v>0</v>
      </c>
      <c r="AK34" s="21"/>
      <c r="AL34" s="21" t="e">
        <f t="shared" si="8"/>
        <v>#DIV/0!</v>
      </c>
      <c r="AM34" s="21"/>
      <c r="AN34" s="21"/>
      <c r="AO34" s="21">
        <f t="shared" si="4"/>
        <v>0</v>
      </c>
      <c r="AP34" s="21"/>
      <c r="AQ34" s="21" t="e">
        <f t="shared" si="9"/>
        <v>#DIV/0!</v>
      </c>
      <c r="AR34" s="21"/>
    </row>
    <row r="35" spans="1:44" s="5" customFormat="1" ht="15.75">
      <c r="A35" s="10"/>
      <c r="B35" s="10"/>
      <c r="C35" s="10"/>
      <c r="D35" s="10"/>
      <c r="E35" s="10"/>
      <c r="F35" s="10"/>
      <c r="G35" s="10"/>
      <c r="H35" s="10"/>
      <c r="I35" s="10"/>
      <c r="J35" s="10"/>
      <c r="K35" s="10"/>
      <c r="L35" s="10"/>
      <c r="M35" s="15"/>
      <c r="N35" s="15"/>
      <c r="O35" s="15"/>
      <c r="P35" s="15"/>
      <c r="Q35" s="15"/>
      <c r="R35" s="10"/>
      <c r="S35" s="10"/>
      <c r="T35" s="10"/>
      <c r="U35" s="15"/>
      <c r="V35" s="15"/>
      <c r="W35" s="15" t="e">
        <f>AVERAGE(W13:W34)*80%</f>
        <v>#DIV/0!</v>
      </c>
      <c r="X35" s="15"/>
      <c r="Y35" s="15"/>
      <c r="Z35" s="15"/>
      <c r="AA35" s="15"/>
      <c r="AB35" s="15" t="e">
        <f>AVERAGE(AB13:AB34)*80%</f>
        <v>#DIV/0!</v>
      </c>
      <c r="AC35" s="15"/>
      <c r="AD35" s="15"/>
      <c r="AE35" s="15"/>
      <c r="AF35" s="15"/>
      <c r="AG35" s="15" t="e">
        <f>AVERAGE(AG13:AG34)*80%</f>
        <v>#DIV/0!</v>
      </c>
      <c r="AH35" s="15"/>
      <c r="AI35" s="15"/>
      <c r="AJ35" s="15"/>
      <c r="AK35" s="15"/>
      <c r="AL35" s="15" t="e">
        <f>AVERAGE(AL13:AL34)*80%</f>
        <v>#DIV/0!</v>
      </c>
      <c r="AM35" s="10"/>
      <c r="AN35" s="10"/>
      <c r="AO35" s="16"/>
      <c r="AP35" s="16"/>
      <c r="AQ35" s="15" t="e">
        <f>AVERAGE(AQ13:AQ34)*80%</f>
        <v>#DIV/0!</v>
      </c>
      <c r="AR35" s="10"/>
    </row>
    <row r="36" spans="1:44" s="31" customFormat="1">
      <c r="A36" s="39"/>
      <c r="B36" s="26"/>
      <c r="C36" s="26"/>
      <c r="D36" s="26"/>
      <c r="E36" s="26"/>
      <c r="F36" s="26"/>
      <c r="G36" s="26"/>
      <c r="H36" s="26"/>
      <c r="I36" s="26"/>
      <c r="J36" s="26"/>
      <c r="K36" s="27"/>
      <c r="L36" s="28"/>
      <c r="M36" s="29"/>
      <c r="N36" s="29"/>
      <c r="O36" s="29"/>
      <c r="P36" s="29"/>
      <c r="Q36" s="29"/>
      <c r="R36" s="26"/>
      <c r="S36" s="21"/>
      <c r="T36" s="21"/>
      <c r="U36" s="30">
        <f>M36</f>
        <v>0</v>
      </c>
      <c r="V36" s="26"/>
      <c r="W36" s="21" t="e">
        <f t="shared" si="5"/>
        <v>#DIV/0!</v>
      </c>
      <c r="X36" s="26"/>
      <c r="Y36" s="26"/>
      <c r="Z36" s="30">
        <f>N36</f>
        <v>0</v>
      </c>
      <c r="AA36" s="26"/>
      <c r="AB36" s="21" t="e">
        <f t="shared" si="6"/>
        <v>#DIV/0!</v>
      </c>
      <c r="AC36" s="26"/>
      <c r="AD36" s="26"/>
      <c r="AE36" s="30">
        <f>O36</f>
        <v>0</v>
      </c>
      <c r="AF36" s="26"/>
      <c r="AG36" s="21" t="e">
        <f t="shared" si="7"/>
        <v>#DIV/0!</v>
      </c>
      <c r="AH36" s="26"/>
      <c r="AI36" s="26"/>
      <c r="AJ36" s="30">
        <f>P36</f>
        <v>0</v>
      </c>
      <c r="AK36" s="26"/>
      <c r="AL36" s="21" t="e">
        <f t="shared" si="8"/>
        <v>#DIV/0!</v>
      </c>
      <c r="AM36" s="26"/>
      <c r="AN36" s="26"/>
      <c r="AO36" s="21">
        <f>Q36</f>
        <v>0</v>
      </c>
      <c r="AP36" s="26"/>
      <c r="AQ36" s="21" t="e">
        <f t="shared" si="9"/>
        <v>#DIV/0!</v>
      </c>
      <c r="AR36" s="26"/>
    </row>
    <row r="37" spans="1:44" s="31" customFormat="1">
      <c r="A37" s="39"/>
      <c r="B37" s="26"/>
      <c r="C37" s="26"/>
      <c r="D37" s="26"/>
      <c r="E37" s="26"/>
      <c r="F37" s="26"/>
      <c r="G37" s="26"/>
      <c r="H37" s="26"/>
      <c r="I37" s="26"/>
      <c r="J37" s="26"/>
      <c r="K37" s="27"/>
      <c r="L37" s="27"/>
      <c r="M37" s="32"/>
      <c r="N37" s="32"/>
      <c r="O37" s="32"/>
      <c r="P37" s="32"/>
      <c r="Q37" s="32"/>
      <c r="R37" s="26"/>
      <c r="S37" s="21"/>
      <c r="T37" s="21"/>
      <c r="U37" s="30">
        <f>M37</f>
        <v>0</v>
      </c>
      <c r="V37" s="26"/>
      <c r="W37" s="21" t="e">
        <f t="shared" si="5"/>
        <v>#DIV/0!</v>
      </c>
      <c r="X37" s="26"/>
      <c r="Y37" s="26"/>
      <c r="Z37" s="30">
        <f>N37</f>
        <v>0</v>
      </c>
      <c r="AA37" s="26"/>
      <c r="AB37" s="21" t="e">
        <f t="shared" si="6"/>
        <v>#DIV/0!</v>
      </c>
      <c r="AC37" s="26"/>
      <c r="AD37" s="26"/>
      <c r="AE37" s="30">
        <f>O37</f>
        <v>0</v>
      </c>
      <c r="AF37" s="26"/>
      <c r="AG37" s="21" t="e">
        <f t="shared" si="7"/>
        <v>#DIV/0!</v>
      </c>
      <c r="AH37" s="26"/>
      <c r="AI37" s="26"/>
      <c r="AJ37" s="30">
        <f>P37</f>
        <v>0</v>
      </c>
      <c r="AK37" s="26"/>
      <c r="AL37" s="21" t="e">
        <f t="shared" si="8"/>
        <v>#DIV/0!</v>
      </c>
      <c r="AM37" s="26"/>
      <c r="AN37" s="26"/>
      <c r="AO37" s="21">
        <f>Q37</f>
        <v>0</v>
      </c>
      <c r="AP37" s="26"/>
      <c r="AQ37" s="21" t="e">
        <f t="shared" si="9"/>
        <v>#DIV/0!</v>
      </c>
      <c r="AR37" s="26"/>
    </row>
    <row r="38" spans="1:44" s="31" customFormat="1">
      <c r="A38" s="39"/>
      <c r="B38" s="26"/>
      <c r="C38" s="26"/>
      <c r="D38" s="26"/>
      <c r="E38" s="26"/>
      <c r="F38" s="26"/>
      <c r="G38" s="26"/>
      <c r="H38" s="26"/>
      <c r="I38" s="26"/>
      <c r="J38" s="26"/>
      <c r="K38" s="27"/>
      <c r="L38" s="27"/>
      <c r="M38" s="32"/>
      <c r="N38" s="32"/>
      <c r="O38" s="32"/>
      <c r="P38" s="32"/>
      <c r="Q38" s="32"/>
      <c r="R38" s="26"/>
      <c r="S38" s="21"/>
      <c r="T38" s="21"/>
      <c r="U38" s="30">
        <f>M38</f>
        <v>0</v>
      </c>
      <c r="V38" s="26"/>
      <c r="W38" s="21" t="e">
        <f t="shared" si="5"/>
        <v>#DIV/0!</v>
      </c>
      <c r="X38" s="26"/>
      <c r="Y38" s="26"/>
      <c r="Z38" s="30">
        <f>N38</f>
        <v>0</v>
      </c>
      <c r="AA38" s="26"/>
      <c r="AB38" s="21" t="e">
        <f t="shared" si="6"/>
        <v>#DIV/0!</v>
      </c>
      <c r="AC38" s="26"/>
      <c r="AD38" s="26"/>
      <c r="AE38" s="30">
        <f>O38</f>
        <v>0</v>
      </c>
      <c r="AF38" s="26"/>
      <c r="AG38" s="21" t="e">
        <f t="shared" si="7"/>
        <v>#DIV/0!</v>
      </c>
      <c r="AH38" s="26"/>
      <c r="AI38" s="26"/>
      <c r="AJ38" s="30">
        <f>P38</f>
        <v>0</v>
      </c>
      <c r="AK38" s="26"/>
      <c r="AL38" s="21" t="e">
        <f t="shared" si="8"/>
        <v>#DIV/0!</v>
      </c>
      <c r="AM38" s="26"/>
      <c r="AN38" s="26"/>
      <c r="AO38" s="21">
        <f>Q38</f>
        <v>0</v>
      </c>
      <c r="AP38" s="26"/>
      <c r="AQ38" s="21" t="e">
        <f t="shared" si="9"/>
        <v>#DIV/0!</v>
      </c>
      <c r="AR38" s="26"/>
    </row>
    <row r="39" spans="1:44" s="31" customFormat="1">
      <c r="A39" s="39"/>
      <c r="B39" s="26"/>
      <c r="C39" s="26"/>
      <c r="D39" s="26"/>
      <c r="E39" s="26"/>
      <c r="F39" s="26"/>
      <c r="G39" s="26"/>
      <c r="H39" s="26"/>
      <c r="I39" s="26"/>
      <c r="J39" s="26"/>
      <c r="K39" s="27"/>
      <c r="L39" s="27"/>
      <c r="M39" s="32"/>
      <c r="N39" s="32"/>
      <c r="O39" s="32"/>
      <c r="P39" s="32"/>
      <c r="Q39" s="32"/>
      <c r="R39" s="26"/>
      <c r="S39" s="21"/>
      <c r="T39" s="21"/>
      <c r="U39" s="30">
        <f>M39</f>
        <v>0</v>
      </c>
      <c r="V39" s="26"/>
      <c r="W39" s="21" t="e">
        <f t="shared" si="5"/>
        <v>#DIV/0!</v>
      </c>
      <c r="X39" s="26"/>
      <c r="Y39" s="26"/>
      <c r="Z39" s="30">
        <f>N39</f>
        <v>0</v>
      </c>
      <c r="AA39" s="26"/>
      <c r="AB39" s="21" t="e">
        <f t="shared" si="6"/>
        <v>#DIV/0!</v>
      </c>
      <c r="AC39" s="26"/>
      <c r="AD39" s="26"/>
      <c r="AE39" s="30">
        <f>O39</f>
        <v>0</v>
      </c>
      <c r="AF39" s="26"/>
      <c r="AG39" s="21" t="e">
        <f t="shared" si="7"/>
        <v>#DIV/0!</v>
      </c>
      <c r="AH39" s="26"/>
      <c r="AI39" s="26"/>
      <c r="AJ39" s="30">
        <f>P39</f>
        <v>0</v>
      </c>
      <c r="AK39" s="26"/>
      <c r="AL39" s="21" t="e">
        <f t="shared" si="8"/>
        <v>#DIV/0!</v>
      </c>
      <c r="AM39" s="26"/>
      <c r="AN39" s="26"/>
      <c r="AO39" s="21">
        <f>Q39</f>
        <v>0</v>
      </c>
      <c r="AP39" s="26"/>
      <c r="AQ39" s="21" t="e">
        <f t="shared" si="9"/>
        <v>#DIV/0!</v>
      </c>
      <c r="AR39" s="26"/>
    </row>
    <row r="40" spans="1:44" s="31" customFormat="1">
      <c r="A40" s="39"/>
      <c r="B40" s="26"/>
      <c r="C40" s="26"/>
      <c r="D40" s="26"/>
      <c r="E40" s="26"/>
      <c r="F40" s="26"/>
      <c r="G40" s="26"/>
      <c r="H40" s="26"/>
      <c r="I40" s="26"/>
      <c r="J40" s="26"/>
      <c r="K40" s="27"/>
      <c r="L40" s="27"/>
      <c r="M40" s="33"/>
      <c r="N40" s="33"/>
      <c r="O40" s="33"/>
      <c r="P40" s="33"/>
      <c r="Q40" s="33"/>
      <c r="R40" s="26"/>
      <c r="S40" s="21"/>
      <c r="T40" s="21"/>
      <c r="U40" s="30">
        <f>M40</f>
        <v>0</v>
      </c>
      <c r="V40" s="26"/>
      <c r="W40" s="21" t="e">
        <f t="shared" si="5"/>
        <v>#DIV/0!</v>
      </c>
      <c r="X40" s="26"/>
      <c r="Y40" s="26"/>
      <c r="Z40" s="30">
        <f>N40</f>
        <v>0</v>
      </c>
      <c r="AA40" s="26"/>
      <c r="AB40" s="21" t="e">
        <f t="shared" si="6"/>
        <v>#DIV/0!</v>
      </c>
      <c r="AC40" s="26"/>
      <c r="AD40" s="26"/>
      <c r="AE40" s="30">
        <f>O40</f>
        <v>0</v>
      </c>
      <c r="AF40" s="26"/>
      <c r="AG40" s="21" t="e">
        <f t="shared" si="7"/>
        <v>#DIV/0!</v>
      </c>
      <c r="AH40" s="26"/>
      <c r="AI40" s="26"/>
      <c r="AJ40" s="30">
        <f>P40</f>
        <v>0</v>
      </c>
      <c r="AK40" s="26"/>
      <c r="AL40" s="21" t="e">
        <f t="shared" si="8"/>
        <v>#DIV/0!</v>
      </c>
      <c r="AM40" s="26"/>
      <c r="AN40" s="26"/>
      <c r="AO40" s="21">
        <f>Q40</f>
        <v>0</v>
      </c>
      <c r="AP40" s="26"/>
      <c r="AQ40" s="21" t="e">
        <f t="shared" si="9"/>
        <v>#DIV/0!</v>
      </c>
      <c r="AR40" s="26"/>
    </row>
    <row r="41" spans="1:44" s="5" customFormat="1" ht="15.75">
      <c r="A41" s="10"/>
      <c r="B41" s="10"/>
      <c r="C41" s="10"/>
      <c r="D41" s="10"/>
      <c r="E41" s="10"/>
      <c r="F41" s="10"/>
      <c r="G41" s="10"/>
      <c r="H41" s="11"/>
      <c r="I41" s="11"/>
      <c r="J41" s="11"/>
      <c r="K41" s="11"/>
      <c r="L41" s="11"/>
      <c r="M41" s="12"/>
      <c r="N41" s="12"/>
      <c r="O41" s="12"/>
      <c r="P41" s="12"/>
      <c r="Q41" s="12"/>
      <c r="R41" s="11"/>
      <c r="S41" s="11"/>
      <c r="T41" s="11"/>
      <c r="U41" s="12"/>
      <c r="V41" s="12"/>
      <c r="W41" s="14" t="e">
        <f>AVERAGE(W36:W40)*20%</f>
        <v>#DIV/0!</v>
      </c>
      <c r="X41" s="10"/>
      <c r="Y41" s="10"/>
      <c r="Z41" s="12"/>
      <c r="AA41" s="12"/>
      <c r="AB41" s="14" t="e">
        <f>AVERAGE(AB36:AB40)*20%</f>
        <v>#DIV/0!</v>
      </c>
      <c r="AC41" s="10"/>
      <c r="AD41" s="10"/>
      <c r="AE41" s="12"/>
      <c r="AF41" s="12"/>
      <c r="AG41" s="14" t="e">
        <f>AVERAGE(AG36:AG40)*20%</f>
        <v>#DIV/0!</v>
      </c>
      <c r="AH41" s="10"/>
      <c r="AI41" s="10"/>
      <c r="AJ41" s="12"/>
      <c r="AK41" s="12"/>
      <c r="AL41" s="14" t="e">
        <f>AVERAGE(AL36:AL40)*20%</f>
        <v>#DIV/0!</v>
      </c>
      <c r="AM41" s="10"/>
      <c r="AN41" s="10"/>
      <c r="AO41" s="17"/>
      <c r="AP41" s="17"/>
      <c r="AQ41" s="14" t="e">
        <f>AVERAGE(AQ36:AQ40)*20%</f>
        <v>#DIV/0!</v>
      </c>
      <c r="AR41" s="10"/>
    </row>
    <row r="42" spans="1:44" s="9" customFormat="1" ht="18.75">
      <c r="A42" s="6"/>
      <c r="B42" s="6"/>
      <c r="C42" s="6"/>
      <c r="D42" s="6"/>
      <c r="E42" s="6"/>
      <c r="F42" s="6"/>
      <c r="G42" s="6"/>
      <c r="H42" s="6"/>
      <c r="I42" s="6"/>
      <c r="J42" s="6"/>
      <c r="K42" s="6"/>
      <c r="L42" s="6"/>
      <c r="M42" s="8"/>
      <c r="N42" s="8"/>
      <c r="O42" s="8"/>
      <c r="P42" s="8"/>
      <c r="Q42" s="8"/>
      <c r="R42" s="6"/>
      <c r="S42" s="6"/>
      <c r="T42" s="6"/>
      <c r="U42" s="8"/>
      <c r="V42" s="8"/>
      <c r="W42" s="19" t="e">
        <f>W35+W41</f>
        <v>#DIV/0!</v>
      </c>
      <c r="X42" s="6"/>
      <c r="Y42" s="6"/>
      <c r="Z42" s="8"/>
      <c r="AA42" s="8"/>
      <c r="AB42" s="19" t="e">
        <f>AB35+AB41</f>
        <v>#DIV/0!</v>
      </c>
      <c r="AC42" s="6"/>
      <c r="AD42" s="6"/>
      <c r="AE42" s="8"/>
      <c r="AF42" s="8"/>
      <c r="AG42" s="19" t="e">
        <f>AG35+AG41</f>
        <v>#DIV/0!</v>
      </c>
      <c r="AH42" s="6"/>
      <c r="AI42" s="6"/>
      <c r="AJ42" s="8"/>
      <c r="AK42" s="8"/>
      <c r="AL42" s="19" t="e">
        <f>AL35+AL41</f>
        <v>#DIV/0!</v>
      </c>
      <c r="AM42" s="6"/>
      <c r="AN42" s="6"/>
      <c r="AO42" s="18"/>
      <c r="AP42" s="18"/>
      <c r="AQ42" s="19" t="e">
        <f>AQ35+AQ41</f>
        <v>#DIV/0!</v>
      </c>
      <c r="AR42" s="6"/>
    </row>
  </sheetData>
  <mergeCells count="19">
    <mergeCell ref="A1:L1"/>
    <mergeCell ref="M1:Q1"/>
    <mergeCell ref="A2:L2"/>
    <mergeCell ref="A4:D8"/>
    <mergeCell ref="H4:L4"/>
    <mergeCell ref="I5:L5"/>
    <mergeCell ref="I6:L6"/>
    <mergeCell ref="I7:L7"/>
    <mergeCell ref="I8:L8"/>
    <mergeCell ref="A10:B11"/>
    <mergeCell ref="H10:R11"/>
    <mergeCell ref="S10:S12"/>
    <mergeCell ref="T10:T12"/>
    <mergeCell ref="C10:G11"/>
    <mergeCell ref="U10:Y11"/>
    <mergeCell ref="Z10:AD11"/>
    <mergeCell ref="AE10:AI11"/>
    <mergeCell ref="AJ10:AN11"/>
    <mergeCell ref="AO10:AR11"/>
  </mergeCells>
  <pageMargins left="0.7" right="0.7" top="0.75" bottom="0.75" header="0.3" footer="0.3"/>
  <pageSetup paperSize="9" orientation="portrait"/>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9724B73-E943-4908-B702-903D0A69CB90}">
          <x14:formula1>
            <xm:f>Listas!$F$1:$F$12</xm:f>
          </x14:formula1>
          <xm:sqref>T13:T34 T36:T40</xm:sqref>
        </x14:dataValidation>
        <x14:dataValidation type="list" allowBlank="1" showInputMessage="1" showErrorMessage="1" xr:uid="{C99BF3A7-C019-4972-B462-E81750969D9B}">
          <x14:formula1>
            <xm:f>Listas!$D$1:$D$20</xm:f>
          </x14:formula1>
          <xm:sqref>S13:S34 S36:S40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757A3-C994-41E5-9502-5424A4810E09}">
  <dimension ref="A1:AS25"/>
  <sheetViews>
    <sheetView tabSelected="1" topLeftCell="B8" zoomScale="90" zoomScaleNormal="90" workbookViewId="0">
      <selection activeCell="F10" sqref="F10"/>
    </sheetView>
  </sheetViews>
  <sheetFormatPr defaultColWidth="10.85546875" defaultRowHeight="15"/>
  <cols>
    <col min="1" max="1" width="4.140625" style="1" customWidth="1"/>
    <col min="2" max="2" width="25.5703125" style="1" customWidth="1"/>
    <col min="3" max="3" width="12.7109375" style="1" customWidth="1"/>
    <col min="4" max="4" width="44.28515625" style="1" bestFit="1" customWidth="1"/>
    <col min="5" max="5" width="14" style="1" customWidth="1"/>
    <col min="6" max="6" width="24.42578125" style="1" customWidth="1"/>
    <col min="7" max="7" width="23.5703125" style="1" customWidth="1"/>
    <col min="8" max="8" width="10" style="1" customWidth="1"/>
    <col min="9" max="9" width="18.42578125" style="1" customWidth="1"/>
    <col min="10" max="10" width="15.85546875" style="1" customWidth="1"/>
    <col min="11" max="14" width="7.28515625" style="1" customWidth="1"/>
    <col min="15" max="15" width="22.5703125" style="1" customWidth="1"/>
    <col min="16" max="16" width="17.85546875" style="1" customWidth="1"/>
    <col min="17" max="17" width="24.42578125" style="1" customWidth="1"/>
    <col min="18" max="18" width="17.85546875" style="1" customWidth="1"/>
    <col min="19" max="19" width="19.7109375" style="1" customWidth="1"/>
    <col min="20" max="20" width="21.7109375" style="1" customWidth="1"/>
    <col min="21" max="21" width="25.42578125" style="1" customWidth="1"/>
    <col min="22" max="24" width="16.5703125" style="1" customWidth="1"/>
    <col min="25" max="25" width="40.28515625" style="1" customWidth="1"/>
    <col min="26" max="29" width="16.5703125" style="1" customWidth="1"/>
    <col min="30" max="30" width="33.42578125" style="1" customWidth="1"/>
    <col min="31" max="34" width="16.5703125" style="1" customWidth="1"/>
    <col min="35" max="35" width="43.7109375" style="1" customWidth="1"/>
    <col min="36" max="36" width="16.5703125" style="1" customWidth="1"/>
    <col min="37" max="38" width="22" style="1" customWidth="1"/>
    <col min="39" max="39" width="16.5703125" style="1" customWidth="1"/>
    <col min="40" max="40" width="34.85546875" style="1" customWidth="1"/>
    <col min="41" max="43" width="16.5703125" style="1" customWidth="1"/>
    <col min="44" max="44" width="21.5703125" style="1" customWidth="1"/>
    <col min="45" max="45" width="39.42578125" style="1" customWidth="1"/>
    <col min="46" max="16384" width="10.85546875" style="1"/>
  </cols>
  <sheetData>
    <row r="1" spans="1:45" s="40" customFormat="1" ht="70.5" customHeight="1">
      <c r="A1" s="154" t="s">
        <v>40</v>
      </c>
      <c r="B1" s="155"/>
      <c r="C1" s="155"/>
      <c r="D1" s="155"/>
      <c r="E1" s="155"/>
      <c r="F1" s="155"/>
      <c r="G1" s="155"/>
      <c r="H1" s="155"/>
      <c r="I1" s="155"/>
      <c r="J1" s="155"/>
      <c r="K1" s="156" t="s">
        <v>41</v>
      </c>
      <c r="L1" s="156"/>
      <c r="M1" s="156"/>
      <c r="N1" s="156"/>
      <c r="O1" s="156"/>
    </row>
    <row r="2" spans="1:45" s="42" customFormat="1" ht="23.45" customHeight="1">
      <c r="A2" s="157" t="s">
        <v>42</v>
      </c>
      <c r="B2" s="158"/>
      <c r="C2" s="158"/>
      <c r="D2" s="158"/>
      <c r="E2" s="158"/>
      <c r="F2" s="158"/>
      <c r="G2" s="158"/>
      <c r="H2" s="158"/>
      <c r="I2" s="158"/>
      <c r="J2" s="158"/>
      <c r="K2" s="41"/>
      <c r="L2" s="41"/>
      <c r="M2" s="41"/>
      <c r="N2" s="41"/>
      <c r="O2" s="41"/>
    </row>
    <row r="3" spans="1:45" s="40" customFormat="1"/>
    <row r="4" spans="1:45" s="40" customFormat="1" ht="29.1" customHeight="1">
      <c r="A4" s="166" t="s">
        <v>3</v>
      </c>
      <c r="B4" s="166"/>
      <c r="C4" s="166"/>
      <c r="D4" s="167" t="s">
        <v>43</v>
      </c>
      <c r="E4" s="159" t="s">
        <v>44</v>
      </c>
      <c r="F4" s="159"/>
      <c r="G4" s="159"/>
      <c r="H4" s="159"/>
      <c r="I4" s="159"/>
      <c r="J4" s="160"/>
    </row>
    <row r="5" spans="1:45" s="40" customFormat="1" ht="15" customHeight="1">
      <c r="A5" s="166"/>
      <c r="B5" s="166"/>
      <c r="C5" s="166"/>
      <c r="D5" s="167"/>
      <c r="E5" s="104" t="s">
        <v>45</v>
      </c>
      <c r="F5" s="2" t="s">
        <v>4</v>
      </c>
      <c r="G5" s="161" t="s">
        <v>5</v>
      </c>
      <c r="H5" s="159"/>
      <c r="I5" s="159"/>
      <c r="J5" s="160"/>
    </row>
    <row r="6" spans="1:45" s="40" customFormat="1" ht="16.5">
      <c r="A6" s="166"/>
      <c r="B6" s="166"/>
      <c r="C6" s="166"/>
      <c r="D6" s="167"/>
      <c r="E6" s="107">
        <v>1</v>
      </c>
      <c r="F6" s="43" t="s">
        <v>46</v>
      </c>
      <c r="G6" s="162" t="s">
        <v>47</v>
      </c>
      <c r="H6" s="162"/>
      <c r="I6" s="162"/>
      <c r="J6" s="162"/>
    </row>
    <row r="7" spans="1:45" s="40" customFormat="1" ht="50.25" customHeight="1">
      <c r="A7" s="166"/>
      <c r="B7" s="166"/>
      <c r="C7" s="166"/>
      <c r="D7" s="167"/>
      <c r="E7" s="107">
        <v>2</v>
      </c>
      <c r="F7" s="43" t="s">
        <v>48</v>
      </c>
      <c r="G7" s="162" t="s">
        <v>49</v>
      </c>
      <c r="H7" s="162"/>
      <c r="I7" s="162"/>
      <c r="J7" s="162"/>
    </row>
    <row r="8" spans="1:45" s="40" customFormat="1" ht="46.5" customHeight="1">
      <c r="A8" s="166"/>
      <c r="B8" s="166"/>
      <c r="C8" s="166"/>
      <c r="D8" s="167"/>
      <c r="E8" s="108">
        <v>3</v>
      </c>
      <c r="F8" s="103" t="s">
        <v>50</v>
      </c>
      <c r="G8" s="163" t="s">
        <v>51</v>
      </c>
      <c r="H8" s="163"/>
      <c r="I8" s="163"/>
      <c r="J8" s="163"/>
    </row>
    <row r="9" spans="1:45" s="40" customFormat="1" ht="46.5" customHeight="1">
      <c r="A9" s="166"/>
      <c r="B9" s="166"/>
      <c r="C9" s="166"/>
      <c r="D9" s="167"/>
      <c r="E9" s="109">
        <v>4</v>
      </c>
      <c r="F9" s="110" t="s">
        <v>52</v>
      </c>
      <c r="G9" s="164" t="s">
        <v>53</v>
      </c>
      <c r="H9" s="164"/>
      <c r="I9" s="164"/>
      <c r="J9" s="164"/>
    </row>
    <row r="10" spans="1:45" s="40" customFormat="1" ht="46.5" customHeight="1">
      <c r="A10" s="166"/>
      <c r="B10" s="166"/>
      <c r="C10" s="166"/>
      <c r="D10" s="167"/>
      <c r="E10" s="111">
        <v>5</v>
      </c>
      <c r="F10" s="168" t="s">
        <v>54</v>
      </c>
      <c r="G10" s="165" t="s">
        <v>55</v>
      </c>
      <c r="H10" s="165"/>
      <c r="I10" s="165"/>
      <c r="J10" s="165"/>
    </row>
    <row r="11" spans="1:45" s="40" customFormat="1"/>
    <row r="12" spans="1:45" ht="14.45" customHeight="1">
      <c r="A12" s="143" t="s">
        <v>7</v>
      </c>
      <c r="B12" s="143"/>
      <c r="C12" s="143" t="s">
        <v>56</v>
      </c>
      <c r="D12" s="143"/>
      <c r="E12" s="143"/>
      <c r="F12" s="144" t="s">
        <v>9</v>
      </c>
      <c r="G12" s="144"/>
      <c r="H12" s="144"/>
      <c r="I12" s="144"/>
      <c r="J12" s="144"/>
      <c r="K12" s="144"/>
      <c r="L12" s="144"/>
      <c r="M12" s="144"/>
      <c r="N12" s="144"/>
      <c r="O12" s="144"/>
      <c r="P12" s="144"/>
      <c r="Q12" s="145" t="s">
        <v>10</v>
      </c>
      <c r="R12" s="145" t="s">
        <v>11</v>
      </c>
      <c r="S12" s="143" t="s">
        <v>57</v>
      </c>
      <c r="T12" s="143"/>
      <c r="U12" s="143"/>
      <c r="V12" s="113" t="s">
        <v>12</v>
      </c>
      <c r="W12" s="114"/>
      <c r="X12" s="114"/>
      <c r="Y12" s="114"/>
      <c r="Z12" s="115"/>
      <c r="AA12" s="119" t="s">
        <v>13</v>
      </c>
      <c r="AB12" s="120"/>
      <c r="AC12" s="120"/>
      <c r="AD12" s="120"/>
      <c r="AE12" s="121"/>
      <c r="AF12" s="125" t="s">
        <v>14</v>
      </c>
      <c r="AG12" s="126"/>
      <c r="AH12" s="126"/>
      <c r="AI12" s="126"/>
      <c r="AJ12" s="127"/>
      <c r="AK12" s="131" t="s">
        <v>15</v>
      </c>
      <c r="AL12" s="132"/>
      <c r="AM12" s="132"/>
      <c r="AN12" s="132"/>
      <c r="AO12" s="133"/>
      <c r="AP12" s="137" t="s">
        <v>16</v>
      </c>
      <c r="AQ12" s="138"/>
      <c r="AR12" s="138"/>
      <c r="AS12" s="139"/>
    </row>
    <row r="13" spans="1:45" ht="14.45" customHeight="1">
      <c r="A13" s="143"/>
      <c r="B13" s="143"/>
      <c r="C13" s="143"/>
      <c r="D13" s="143"/>
      <c r="E13" s="143"/>
      <c r="F13" s="144"/>
      <c r="G13" s="144"/>
      <c r="H13" s="144"/>
      <c r="I13" s="144"/>
      <c r="J13" s="144"/>
      <c r="K13" s="144"/>
      <c r="L13" s="144"/>
      <c r="M13" s="144"/>
      <c r="N13" s="144"/>
      <c r="O13" s="144"/>
      <c r="P13" s="144"/>
      <c r="Q13" s="146"/>
      <c r="R13" s="146"/>
      <c r="S13" s="143"/>
      <c r="T13" s="143"/>
      <c r="U13" s="143"/>
      <c r="V13" s="116"/>
      <c r="W13" s="117"/>
      <c r="X13" s="117"/>
      <c r="Y13" s="117"/>
      <c r="Z13" s="118"/>
      <c r="AA13" s="122"/>
      <c r="AB13" s="123"/>
      <c r="AC13" s="123"/>
      <c r="AD13" s="123"/>
      <c r="AE13" s="124"/>
      <c r="AF13" s="128"/>
      <c r="AG13" s="129"/>
      <c r="AH13" s="129"/>
      <c r="AI13" s="129"/>
      <c r="AJ13" s="130"/>
      <c r="AK13" s="134"/>
      <c r="AL13" s="135"/>
      <c r="AM13" s="135"/>
      <c r="AN13" s="135"/>
      <c r="AO13" s="136"/>
      <c r="AP13" s="140"/>
      <c r="AQ13" s="141"/>
      <c r="AR13" s="141"/>
      <c r="AS13" s="142"/>
    </row>
    <row r="14" spans="1:45" ht="50.25">
      <c r="A14" s="2" t="s">
        <v>17</v>
      </c>
      <c r="B14" s="2" t="s">
        <v>18</v>
      </c>
      <c r="C14" s="2" t="s">
        <v>58</v>
      </c>
      <c r="D14" s="2" t="s">
        <v>59</v>
      </c>
      <c r="E14" s="2" t="s">
        <v>60</v>
      </c>
      <c r="F14" s="20" t="s">
        <v>24</v>
      </c>
      <c r="G14" s="20" t="s">
        <v>25</v>
      </c>
      <c r="H14" s="20" t="s">
        <v>26</v>
      </c>
      <c r="I14" s="20" t="s">
        <v>61</v>
      </c>
      <c r="J14" s="20" t="s">
        <v>28</v>
      </c>
      <c r="K14" s="20" t="s">
        <v>29</v>
      </c>
      <c r="L14" s="20" t="s">
        <v>30</v>
      </c>
      <c r="M14" s="20" t="s">
        <v>31</v>
      </c>
      <c r="N14" s="20" t="s">
        <v>32</v>
      </c>
      <c r="O14" s="20" t="s">
        <v>33</v>
      </c>
      <c r="P14" s="20" t="s">
        <v>34</v>
      </c>
      <c r="Q14" s="147"/>
      <c r="R14" s="147"/>
      <c r="S14" s="2" t="s">
        <v>62</v>
      </c>
      <c r="T14" s="2" t="s">
        <v>22</v>
      </c>
      <c r="U14" s="2" t="s">
        <v>23</v>
      </c>
      <c r="V14" s="3" t="s">
        <v>35</v>
      </c>
      <c r="W14" s="3" t="s">
        <v>36</v>
      </c>
      <c r="X14" s="3" t="s">
        <v>37</v>
      </c>
      <c r="Y14" s="3" t="s">
        <v>38</v>
      </c>
      <c r="Z14" s="3" t="s">
        <v>39</v>
      </c>
      <c r="AA14" s="23" t="s">
        <v>35</v>
      </c>
      <c r="AB14" s="23" t="s">
        <v>36</v>
      </c>
      <c r="AC14" s="23" t="s">
        <v>37</v>
      </c>
      <c r="AD14" s="23" t="s">
        <v>38</v>
      </c>
      <c r="AE14" s="23" t="s">
        <v>39</v>
      </c>
      <c r="AF14" s="24" t="s">
        <v>35</v>
      </c>
      <c r="AG14" s="24" t="s">
        <v>36</v>
      </c>
      <c r="AH14" s="24" t="s">
        <v>37</v>
      </c>
      <c r="AI14" s="24" t="s">
        <v>38</v>
      </c>
      <c r="AJ14" s="24" t="s">
        <v>39</v>
      </c>
      <c r="AK14" s="25" t="s">
        <v>35</v>
      </c>
      <c r="AL14" s="25" t="s">
        <v>36</v>
      </c>
      <c r="AM14" s="25" t="s">
        <v>37</v>
      </c>
      <c r="AN14" s="25" t="s">
        <v>38</v>
      </c>
      <c r="AO14" s="25" t="s">
        <v>39</v>
      </c>
      <c r="AP14" s="4" t="s">
        <v>35</v>
      </c>
      <c r="AQ14" s="4" t="s">
        <v>36</v>
      </c>
      <c r="AR14" s="4" t="s">
        <v>37</v>
      </c>
      <c r="AS14" s="4" t="s">
        <v>38</v>
      </c>
    </row>
    <row r="15" spans="1:45" s="31" customFormat="1" ht="170.25" customHeight="1">
      <c r="A15" s="22">
        <v>3</v>
      </c>
      <c r="B15" s="21" t="s">
        <v>63</v>
      </c>
      <c r="C15" s="22">
        <v>1</v>
      </c>
      <c r="D15" s="21" t="s">
        <v>64</v>
      </c>
      <c r="E15" s="21" t="s">
        <v>65</v>
      </c>
      <c r="F15" s="21" t="s">
        <v>66</v>
      </c>
      <c r="G15" s="21" t="s">
        <v>67</v>
      </c>
      <c r="H15" s="34" t="s">
        <v>68</v>
      </c>
      <c r="I15" s="21" t="s">
        <v>69</v>
      </c>
      <c r="J15" s="21" t="s">
        <v>70</v>
      </c>
      <c r="K15" s="35">
        <v>1</v>
      </c>
      <c r="L15" s="35">
        <v>1</v>
      </c>
      <c r="M15" s="35">
        <v>1</v>
      </c>
      <c r="N15" s="35">
        <v>1</v>
      </c>
      <c r="O15" s="35">
        <v>1</v>
      </c>
      <c r="P15" s="21" t="s">
        <v>71</v>
      </c>
      <c r="Q15" s="21" t="s">
        <v>72</v>
      </c>
      <c r="R15" s="21" t="s">
        <v>73</v>
      </c>
      <c r="S15" s="21" t="s">
        <v>74</v>
      </c>
      <c r="T15" s="21" t="s">
        <v>75</v>
      </c>
      <c r="U15" s="21" t="s">
        <v>43</v>
      </c>
      <c r="V15" s="79">
        <f>K15</f>
        <v>1</v>
      </c>
      <c r="W15" s="80">
        <v>1</v>
      </c>
      <c r="X15" s="81">
        <f>IFERROR(IF(W15/V15&gt;100%,100%,W15/V15),0)</f>
        <v>1</v>
      </c>
      <c r="Y15" s="76" t="s">
        <v>76</v>
      </c>
      <c r="Z15" s="77" t="s">
        <v>77</v>
      </c>
      <c r="AA15" s="74">
        <f t="shared" ref="AA15:AB15" si="0">L15</f>
        <v>1</v>
      </c>
      <c r="AB15" s="102">
        <v>1</v>
      </c>
      <c r="AC15" s="78">
        <f>IFERROR(IF(AB15/AA15&gt;100%,100%,AB15/AA15),0)</f>
        <v>1</v>
      </c>
      <c r="AD15" s="99" t="s">
        <v>78</v>
      </c>
      <c r="AE15" s="99" t="s">
        <v>79</v>
      </c>
      <c r="AF15" s="74">
        <f t="shared" ref="AF15:AG15" si="1">M15</f>
        <v>1</v>
      </c>
      <c r="AG15" s="102">
        <v>1</v>
      </c>
      <c r="AH15" s="78">
        <f>IFERROR(IF(AG15/AF15&gt;100%,100%,AG15/AF15),0)</f>
        <v>1</v>
      </c>
      <c r="AI15" s="21" t="s">
        <v>80</v>
      </c>
      <c r="AJ15" s="21" t="s">
        <v>81</v>
      </c>
      <c r="AK15" s="74">
        <f t="shared" ref="AK15" si="2">N15</f>
        <v>1</v>
      </c>
      <c r="AL15" s="112">
        <v>1</v>
      </c>
      <c r="AM15" s="78">
        <f>IFERROR(IF(AL15/AK15&gt;100%,100%,AL15/AK15),0)</f>
        <v>1</v>
      </c>
      <c r="AN15" s="21" t="s">
        <v>82</v>
      </c>
      <c r="AO15" s="21" t="s">
        <v>83</v>
      </c>
      <c r="AP15" s="74">
        <f t="shared" ref="AP15" si="3">O15</f>
        <v>1</v>
      </c>
      <c r="AQ15" s="73">
        <f>IFERROR(AVERAGE(W15,AB15,AG15,AL15),0)</f>
        <v>1</v>
      </c>
      <c r="AR15" s="78">
        <f>IFERROR(IF(AQ15/AP15&gt;100%,100%,AQ15/AP15),0)</f>
        <v>1</v>
      </c>
      <c r="AS15" s="106" t="s">
        <v>84</v>
      </c>
    </row>
    <row r="16" spans="1:45" s="5" customFormat="1" ht="15.75">
      <c r="A16" s="10"/>
      <c r="B16" s="10"/>
      <c r="C16" s="10"/>
      <c r="D16" s="13" t="s">
        <v>85</v>
      </c>
      <c r="E16" s="10"/>
      <c r="F16" s="10"/>
      <c r="G16" s="10"/>
      <c r="H16" s="10"/>
      <c r="I16" s="10"/>
      <c r="J16" s="10"/>
      <c r="K16" s="15"/>
      <c r="L16" s="15"/>
      <c r="M16" s="15"/>
      <c r="N16" s="15"/>
      <c r="O16" s="15"/>
      <c r="P16" s="10"/>
      <c r="Q16" s="10"/>
      <c r="R16" s="10"/>
      <c r="S16" s="10"/>
      <c r="T16" s="10"/>
      <c r="U16" s="10"/>
      <c r="V16" s="15"/>
      <c r="W16" s="15"/>
      <c r="X16" s="75">
        <f>X15*80%</f>
        <v>0.8</v>
      </c>
      <c r="Y16" s="15"/>
      <c r="Z16" s="15"/>
      <c r="AA16" s="16"/>
      <c r="AB16" s="16"/>
      <c r="AC16" s="90">
        <f>AC15*80%</f>
        <v>0.8</v>
      </c>
      <c r="AD16" s="15"/>
      <c r="AE16" s="15"/>
      <c r="AF16" s="16"/>
      <c r="AG16" s="16"/>
      <c r="AH16" s="90">
        <f>AH15*80%</f>
        <v>0.8</v>
      </c>
      <c r="AI16" s="15"/>
      <c r="AJ16" s="15"/>
      <c r="AK16" s="16"/>
      <c r="AL16" s="16"/>
      <c r="AM16" s="90">
        <f>AM15*80%</f>
        <v>0.8</v>
      </c>
      <c r="AN16" s="10"/>
      <c r="AO16" s="10"/>
      <c r="AP16" s="16"/>
      <c r="AQ16" s="16"/>
      <c r="AR16" s="90">
        <f>AR15*80%</f>
        <v>0.8</v>
      </c>
      <c r="AS16" s="10"/>
    </row>
    <row r="17" spans="1:45" s="52" customFormat="1" ht="111" customHeight="1">
      <c r="A17" s="39">
        <v>3</v>
      </c>
      <c r="B17" s="27" t="s">
        <v>86</v>
      </c>
      <c r="C17" s="39" t="s">
        <v>87</v>
      </c>
      <c r="D17" s="27" t="s">
        <v>88</v>
      </c>
      <c r="E17" s="26" t="s">
        <v>89</v>
      </c>
      <c r="F17" s="26" t="s">
        <v>90</v>
      </c>
      <c r="G17" s="26" t="s">
        <v>91</v>
      </c>
      <c r="H17" s="48" t="s">
        <v>92</v>
      </c>
      <c r="I17" s="27" t="s">
        <v>69</v>
      </c>
      <c r="J17" s="26" t="s">
        <v>93</v>
      </c>
      <c r="K17" s="49" t="s">
        <v>94</v>
      </c>
      <c r="L17" s="49">
        <v>0.8</v>
      </c>
      <c r="M17" s="49" t="s">
        <v>94</v>
      </c>
      <c r="N17" s="49">
        <v>0.8</v>
      </c>
      <c r="O17" s="49">
        <v>0.8</v>
      </c>
      <c r="P17" s="26" t="s">
        <v>71</v>
      </c>
      <c r="Q17" s="50" t="s">
        <v>95</v>
      </c>
      <c r="R17" s="50" t="s">
        <v>73</v>
      </c>
      <c r="S17" s="26" t="s">
        <v>96</v>
      </c>
      <c r="T17" s="50" t="s">
        <v>97</v>
      </c>
      <c r="U17" s="50" t="s">
        <v>98</v>
      </c>
      <c r="V17" s="82" t="str">
        <f>K17</f>
        <v>No programada</v>
      </c>
      <c r="W17" s="83">
        <v>0</v>
      </c>
      <c r="X17" s="84">
        <f>IFERROR(IF(W17/V17&gt;100%,100%,W17/V17),0)</f>
        <v>0</v>
      </c>
      <c r="Y17" s="51" t="s">
        <v>99</v>
      </c>
      <c r="Z17" s="51" t="s">
        <v>99</v>
      </c>
      <c r="AA17" s="67">
        <f>L17</f>
        <v>0.8</v>
      </c>
      <c r="AB17" s="68">
        <v>0.74</v>
      </c>
      <c r="AC17" s="69">
        <f>IFERROR(IF(AB17/AA17&gt;100%,100%,AB17/AA17),0)</f>
        <v>0.92499999999999993</v>
      </c>
      <c r="AD17" s="101" t="s">
        <v>100</v>
      </c>
      <c r="AE17" s="26" t="s">
        <v>101</v>
      </c>
      <c r="AF17" s="91" t="str">
        <f>M17</f>
        <v>No programada</v>
      </c>
      <c r="AG17" s="68">
        <v>0</v>
      </c>
      <c r="AH17" s="69">
        <f>IFERROR(IF(AG17/AF17&gt;100%,100%,AG17/AF17),0)</f>
        <v>0</v>
      </c>
      <c r="AI17" s="26" t="s">
        <v>102</v>
      </c>
      <c r="AJ17" s="26" t="s">
        <v>103</v>
      </c>
      <c r="AK17" s="67">
        <f>N17</f>
        <v>0.8</v>
      </c>
      <c r="AL17" s="68">
        <v>0.82</v>
      </c>
      <c r="AM17" s="69">
        <f>IFERROR(IF(AL17/AK17&gt;100%,100%,AL17/AK17),0)</f>
        <v>1</v>
      </c>
      <c r="AN17" s="26" t="s">
        <v>104</v>
      </c>
      <c r="AO17" s="26" t="s">
        <v>105</v>
      </c>
      <c r="AP17" s="95">
        <f>O17</f>
        <v>0.8</v>
      </c>
      <c r="AQ17" s="68">
        <f>IFERROR(AVERAGE(AB17,AL17),0)</f>
        <v>0.78</v>
      </c>
      <c r="AR17" s="69">
        <f>IFERROR(IF(AQ17/AP17&gt;100%,100%,AQ17/AP17),0)</f>
        <v>0.97499999999999998</v>
      </c>
      <c r="AS17" s="26" t="s">
        <v>106</v>
      </c>
    </row>
    <row r="18" spans="1:45" s="52" customFormat="1" ht="100.5" customHeight="1">
      <c r="A18" s="39">
        <v>3</v>
      </c>
      <c r="B18" s="27" t="s">
        <v>86</v>
      </c>
      <c r="C18" s="39" t="s">
        <v>107</v>
      </c>
      <c r="D18" s="26" t="s">
        <v>108</v>
      </c>
      <c r="E18" s="26" t="s">
        <v>89</v>
      </c>
      <c r="F18" s="26" t="s">
        <v>109</v>
      </c>
      <c r="G18" s="26" t="s">
        <v>110</v>
      </c>
      <c r="H18" s="53" t="s">
        <v>111</v>
      </c>
      <c r="I18" s="27" t="s">
        <v>112</v>
      </c>
      <c r="J18" s="26" t="s">
        <v>109</v>
      </c>
      <c r="K18" s="66">
        <v>0.33300000000000002</v>
      </c>
      <c r="L18" s="66">
        <v>0.33300000000000002</v>
      </c>
      <c r="M18" s="66">
        <v>0.33400000000000002</v>
      </c>
      <c r="N18" s="54">
        <v>0</v>
      </c>
      <c r="O18" s="54">
        <f>SUM(K18:N18)</f>
        <v>1</v>
      </c>
      <c r="P18" s="26" t="s">
        <v>71</v>
      </c>
      <c r="Q18" s="26" t="s">
        <v>113</v>
      </c>
      <c r="R18" s="26" t="s">
        <v>114</v>
      </c>
      <c r="S18" s="50" t="s">
        <v>115</v>
      </c>
      <c r="T18" s="50" t="s">
        <v>116</v>
      </c>
      <c r="U18" s="50" t="s">
        <v>117</v>
      </c>
      <c r="V18" s="85">
        <f>K18</f>
        <v>0.33300000000000002</v>
      </c>
      <c r="W18" s="85">
        <v>0.33300000000000002</v>
      </c>
      <c r="X18" s="84">
        <f>IFERROR(IF(W18/V18&gt;100%,100%,W18/V18),0)</f>
        <v>1</v>
      </c>
      <c r="Y18" s="26" t="s">
        <v>118</v>
      </c>
      <c r="Z18" s="26" t="s">
        <v>119</v>
      </c>
      <c r="AA18" s="68">
        <f>L18</f>
        <v>0.33300000000000002</v>
      </c>
      <c r="AB18" s="69">
        <v>0.33300000000000002</v>
      </c>
      <c r="AC18" s="69">
        <f>IFERROR(IF(AB18/AA18&gt;100%,100%,AB18/AA18),0)</f>
        <v>1</v>
      </c>
      <c r="AD18" s="26" t="s">
        <v>120</v>
      </c>
      <c r="AE18" s="26" t="s">
        <v>121</v>
      </c>
      <c r="AF18" s="68">
        <f>M18</f>
        <v>0.33400000000000002</v>
      </c>
      <c r="AG18" s="69">
        <v>0.33400000000000002</v>
      </c>
      <c r="AH18" s="69">
        <f>IFERROR(IF(AG18/AF18&gt;100%,100%,AG18/AF18),0)</f>
        <v>1</v>
      </c>
      <c r="AI18" s="26" t="s">
        <v>122</v>
      </c>
      <c r="AJ18" s="26" t="s">
        <v>123</v>
      </c>
      <c r="AK18" s="67">
        <f>N18</f>
        <v>0</v>
      </c>
      <c r="AL18" s="68">
        <v>0</v>
      </c>
      <c r="AM18" s="69">
        <f>IFERROR(IF(AL18/AK18&gt;100%,100%,AL18/AK18),0)</f>
        <v>0</v>
      </c>
      <c r="AN18" s="26" t="s">
        <v>124</v>
      </c>
      <c r="AO18" s="26" t="s">
        <v>125</v>
      </c>
      <c r="AP18" s="93">
        <f>O18</f>
        <v>1</v>
      </c>
      <c r="AQ18" s="68">
        <f>IFERROR(SUM(W18,AB18,AG18,AL18),0)</f>
        <v>1</v>
      </c>
      <c r="AR18" s="69">
        <f>IFERROR(IF(AQ18/AP18&gt;100%,100%,AQ18/AP18),0)</f>
        <v>1</v>
      </c>
      <c r="AS18" s="26" t="s">
        <v>84</v>
      </c>
    </row>
    <row r="19" spans="1:45" s="52" customFormat="1" ht="101.25" customHeight="1">
      <c r="A19" s="39">
        <v>3</v>
      </c>
      <c r="B19" s="27" t="s">
        <v>86</v>
      </c>
      <c r="C19" s="39" t="s">
        <v>126</v>
      </c>
      <c r="D19" s="26" t="s">
        <v>127</v>
      </c>
      <c r="E19" s="26" t="s">
        <v>89</v>
      </c>
      <c r="F19" s="26" t="s">
        <v>128</v>
      </c>
      <c r="G19" s="26" t="s">
        <v>129</v>
      </c>
      <c r="H19" s="39" t="s">
        <v>130</v>
      </c>
      <c r="I19" s="27" t="s">
        <v>112</v>
      </c>
      <c r="J19" s="26" t="s">
        <v>128</v>
      </c>
      <c r="K19" s="55">
        <v>0</v>
      </c>
      <c r="L19" s="55">
        <v>1</v>
      </c>
      <c r="M19" s="55">
        <v>0</v>
      </c>
      <c r="N19" s="55">
        <v>1</v>
      </c>
      <c r="O19" s="55">
        <v>2</v>
      </c>
      <c r="P19" s="26" t="s">
        <v>71</v>
      </c>
      <c r="Q19" s="26" t="s">
        <v>113</v>
      </c>
      <c r="R19" s="26" t="s">
        <v>114</v>
      </c>
      <c r="S19" s="50" t="s">
        <v>131</v>
      </c>
      <c r="T19" s="50" t="s">
        <v>131</v>
      </c>
      <c r="U19" s="26" t="s">
        <v>132</v>
      </c>
      <c r="V19" s="82">
        <f>K19</f>
        <v>0</v>
      </c>
      <c r="W19" s="94">
        <v>0</v>
      </c>
      <c r="X19" s="84">
        <f>IFERROR(IF(W19/V19&gt;100%,100%,W19/V19),0)</f>
        <v>0</v>
      </c>
      <c r="Y19" s="51" t="s">
        <v>99</v>
      </c>
      <c r="Z19" s="51" t="s">
        <v>99</v>
      </c>
      <c r="AA19" s="91">
        <f>L19</f>
        <v>1</v>
      </c>
      <c r="AB19" s="91">
        <v>1</v>
      </c>
      <c r="AC19" s="69">
        <f>IFERROR(IF(AB19/AA19&gt;100%,100%,AB19/AA19),0)</f>
        <v>1</v>
      </c>
      <c r="AD19" s="26" t="s">
        <v>133</v>
      </c>
      <c r="AE19" s="26" t="s">
        <v>134</v>
      </c>
      <c r="AF19" s="91">
        <f>M19</f>
        <v>0</v>
      </c>
      <c r="AG19" s="100">
        <v>0</v>
      </c>
      <c r="AH19" s="69">
        <f>IFERROR(IF(AG19/AF19&gt;100%,100%,AG19/AF19),0)</f>
        <v>0</v>
      </c>
      <c r="AI19" s="26" t="s">
        <v>99</v>
      </c>
      <c r="AJ19" s="26" t="s">
        <v>99</v>
      </c>
      <c r="AK19" s="91">
        <f>N19</f>
        <v>1</v>
      </c>
      <c r="AL19" s="92">
        <v>1</v>
      </c>
      <c r="AM19" s="69">
        <f>IFERROR(IF(AL19/AK19&gt;100%,100%,AL19/AK19),0)</f>
        <v>1</v>
      </c>
      <c r="AN19" s="26" t="s">
        <v>135</v>
      </c>
      <c r="AO19" s="26" t="s">
        <v>125</v>
      </c>
      <c r="AP19" s="93">
        <f>O19</f>
        <v>2</v>
      </c>
      <c r="AQ19" s="100">
        <f>IFERROR(SUM(W19,AB19,AG19,AL19),0)</f>
        <v>2</v>
      </c>
      <c r="AR19" s="69">
        <f>IFERROR(IF(AQ19/AP19&gt;100%,100%,AQ19/AP19),0)</f>
        <v>1</v>
      </c>
      <c r="AS19" s="26" t="s">
        <v>136</v>
      </c>
    </row>
    <row r="20" spans="1:45" s="52" customFormat="1" ht="150">
      <c r="A20" s="39">
        <v>3</v>
      </c>
      <c r="B20" s="27" t="s">
        <v>86</v>
      </c>
      <c r="C20" s="39" t="s">
        <v>137</v>
      </c>
      <c r="D20" s="50" t="s">
        <v>138</v>
      </c>
      <c r="E20" s="50" t="s">
        <v>89</v>
      </c>
      <c r="F20" s="50" t="s">
        <v>139</v>
      </c>
      <c r="G20" s="50" t="s">
        <v>140</v>
      </c>
      <c r="H20" s="50" t="s">
        <v>141</v>
      </c>
      <c r="I20" s="50" t="s">
        <v>112</v>
      </c>
      <c r="J20" s="50" t="s">
        <v>139</v>
      </c>
      <c r="K20" s="56">
        <v>1</v>
      </c>
      <c r="L20" s="56">
        <v>0</v>
      </c>
      <c r="M20" s="56">
        <v>0</v>
      </c>
      <c r="N20" s="56">
        <v>0</v>
      </c>
      <c r="O20" s="56">
        <v>1</v>
      </c>
      <c r="P20" s="50" t="s">
        <v>71</v>
      </c>
      <c r="Q20" s="50" t="s">
        <v>142</v>
      </c>
      <c r="R20" s="50" t="s">
        <v>73</v>
      </c>
      <c r="S20" s="50" t="s">
        <v>143</v>
      </c>
      <c r="T20" s="50" t="s">
        <v>144</v>
      </c>
      <c r="U20" s="50" t="s">
        <v>145</v>
      </c>
      <c r="V20" s="82">
        <f>K20</f>
        <v>1</v>
      </c>
      <c r="W20" s="85">
        <f>IFERROR(0/0,1)</f>
        <v>1</v>
      </c>
      <c r="X20" s="84">
        <f>IFERROR(IF(W20/V20&gt;100%,100%,W20/V20),0)</f>
        <v>1</v>
      </c>
      <c r="Y20" s="26" t="s">
        <v>146</v>
      </c>
      <c r="Z20" s="26" t="s">
        <v>147</v>
      </c>
      <c r="AA20" s="67">
        <f>L20</f>
        <v>0</v>
      </c>
      <c r="AB20" s="68">
        <v>0</v>
      </c>
      <c r="AC20" s="69">
        <f>IFERROR(IF(AB20/AA20&gt;100%,100%,AB20/AA20),0)</f>
        <v>0</v>
      </c>
      <c r="AD20" s="26" t="s">
        <v>99</v>
      </c>
      <c r="AE20" s="26" t="s">
        <v>99</v>
      </c>
      <c r="AF20" s="67">
        <f>M20</f>
        <v>0</v>
      </c>
      <c r="AG20" s="68">
        <v>0</v>
      </c>
      <c r="AH20" s="69">
        <f>IFERROR(IF(AG20/AF20&gt;100%,100%,AG20/AF20),0)</f>
        <v>0</v>
      </c>
      <c r="AI20" s="26" t="s">
        <v>99</v>
      </c>
      <c r="AJ20" s="26" t="s">
        <v>99</v>
      </c>
      <c r="AK20" s="67">
        <f>N20</f>
        <v>0</v>
      </c>
      <c r="AL20" s="68">
        <v>0</v>
      </c>
      <c r="AM20" s="69">
        <f>IFERROR(IF(AL20/AK20&gt;100%,100%,AL20/AK20),0)</f>
        <v>0</v>
      </c>
      <c r="AN20" s="26" t="s">
        <v>99</v>
      </c>
      <c r="AO20" s="26" t="s">
        <v>99</v>
      </c>
      <c r="AP20" s="95">
        <f>O20</f>
        <v>1</v>
      </c>
      <c r="AQ20" s="68">
        <f>IFERROR(SUM(W20,AB20,AG20,AL20),0)</f>
        <v>1</v>
      </c>
      <c r="AR20" s="69">
        <f>IFERROR(IF(AQ20/AP20&gt;100%,100%,AQ20/AP20),0)</f>
        <v>1</v>
      </c>
      <c r="AS20" s="26" t="s">
        <v>136</v>
      </c>
    </row>
    <row r="21" spans="1:45" s="52" customFormat="1" ht="133.5">
      <c r="A21" s="39"/>
      <c r="B21" s="27" t="s">
        <v>86</v>
      </c>
      <c r="C21" s="39" t="s">
        <v>148</v>
      </c>
      <c r="D21" s="50" t="s">
        <v>149</v>
      </c>
      <c r="E21" s="50" t="s">
        <v>89</v>
      </c>
      <c r="F21" s="50" t="s">
        <v>150</v>
      </c>
      <c r="G21" s="50" t="s">
        <v>151</v>
      </c>
      <c r="H21" s="50" t="s">
        <v>152</v>
      </c>
      <c r="I21" s="50" t="s">
        <v>69</v>
      </c>
      <c r="J21" s="50" t="s">
        <v>153</v>
      </c>
      <c r="K21" s="56">
        <v>1</v>
      </c>
      <c r="L21" s="56">
        <v>1</v>
      </c>
      <c r="M21" s="56">
        <v>1</v>
      </c>
      <c r="N21" s="56">
        <v>1</v>
      </c>
      <c r="O21" s="56">
        <v>1</v>
      </c>
      <c r="P21" s="50" t="s">
        <v>154</v>
      </c>
      <c r="Q21" s="50" t="s">
        <v>142</v>
      </c>
      <c r="R21" s="50" t="s">
        <v>73</v>
      </c>
      <c r="S21" s="50" t="s">
        <v>143</v>
      </c>
      <c r="T21" s="50" t="s">
        <v>144</v>
      </c>
      <c r="U21" s="50" t="s">
        <v>145</v>
      </c>
      <c r="V21" s="82">
        <f>K21</f>
        <v>1</v>
      </c>
      <c r="W21" s="85">
        <f>IFERROR(0/0,1)</f>
        <v>1</v>
      </c>
      <c r="X21" s="84">
        <f>IFERROR(IF(W21/V21&gt;100%,100%,W21/V21),0)</f>
        <v>1</v>
      </c>
      <c r="Y21" s="26" t="s">
        <v>155</v>
      </c>
      <c r="Z21" s="26" t="s">
        <v>147</v>
      </c>
      <c r="AA21" s="67">
        <f>L21</f>
        <v>1</v>
      </c>
      <c r="AB21" s="68">
        <v>1</v>
      </c>
      <c r="AC21" s="69">
        <f>IFERROR(IF(AB21/AA21&gt;100%,100%,AB21/AA21),0)</f>
        <v>1</v>
      </c>
      <c r="AD21" s="26" t="s">
        <v>156</v>
      </c>
      <c r="AE21" s="26" t="s">
        <v>157</v>
      </c>
      <c r="AF21" s="67">
        <f>M21</f>
        <v>1</v>
      </c>
      <c r="AG21" s="67">
        <v>1</v>
      </c>
      <c r="AH21" s="69">
        <f>IFERROR(IF(AG21/AF21&gt;100%,100%,AG21/AF21),0)</f>
        <v>1</v>
      </c>
      <c r="AI21" s="26" t="s">
        <v>158</v>
      </c>
      <c r="AJ21" s="26" t="s">
        <v>159</v>
      </c>
      <c r="AK21" s="67">
        <f>N21</f>
        <v>1</v>
      </c>
      <c r="AL21" s="67">
        <v>1</v>
      </c>
      <c r="AM21" s="69">
        <f>IFERROR(IF(AL21/AK21&gt;100%,100%,AL21/AK21),0)</f>
        <v>1</v>
      </c>
      <c r="AN21" s="26" t="s">
        <v>160</v>
      </c>
      <c r="AO21" s="26" t="s">
        <v>161</v>
      </c>
      <c r="AP21" s="95">
        <f>O21</f>
        <v>1</v>
      </c>
      <c r="AQ21" s="68">
        <f>IFERROR(AVERAGE(W21,AB21,AG21,AL21),0)</f>
        <v>1</v>
      </c>
      <c r="AR21" s="69">
        <f>IFERROR(IF(AQ21/AP21&gt;100%,100%,AQ21/AP21),0)</f>
        <v>1</v>
      </c>
      <c r="AS21" s="26" t="s">
        <v>136</v>
      </c>
    </row>
    <row r="22" spans="1:45" s="63" customFormat="1" ht="117">
      <c r="A22" s="39">
        <v>3</v>
      </c>
      <c r="B22" s="27" t="s">
        <v>86</v>
      </c>
      <c r="C22" s="59" t="s">
        <v>162</v>
      </c>
      <c r="D22" s="60" t="s">
        <v>163</v>
      </c>
      <c r="E22" s="60" t="s">
        <v>89</v>
      </c>
      <c r="F22" s="60" t="s">
        <v>164</v>
      </c>
      <c r="G22" s="60" t="s">
        <v>165</v>
      </c>
      <c r="H22" s="60" t="s">
        <v>95</v>
      </c>
      <c r="I22" s="60" t="s">
        <v>112</v>
      </c>
      <c r="J22" s="60" t="s">
        <v>164</v>
      </c>
      <c r="K22" s="61">
        <v>0</v>
      </c>
      <c r="L22" s="61">
        <v>1</v>
      </c>
      <c r="M22" s="61">
        <v>0</v>
      </c>
      <c r="N22" s="61">
        <v>0</v>
      </c>
      <c r="O22" s="61">
        <v>1</v>
      </c>
      <c r="P22" s="60" t="s">
        <v>71</v>
      </c>
      <c r="Q22" s="62" t="s">
        <v>166</v>
      </c>
      <c r="R22" s="62" t="s">
        <v>167</v>
      </c>
      <c r="S22" s="62" t="s">
        <v>164</v>
      </c>
      <c r="T22" s="62" t="s">
        <v>168</v>
      </c>
      <c r="U22" s="62" t="s">
        <v>169</v>
      </c>
      <c r="V22" s="82">
        <f>K22</f>
        <v>0</v>
      </c>
      <c r="W22" s="94">
        <v>0</v>
      </c>
      <c r="X22" s="84">
        <f>IFERROR(IF(W22/V22&gt;100%,100%,W22/V22),0)</f>
        <v>0</v>
      </c>
      <c r="Y22" s="51" t="s">
        <v>99</v>
      </c>
      <c r="Z22" s="51" t="s">
        <v>99</v>
      </c>
      <c r="AA22" s="91">
        <f>L22</f>
        <v>1</v>
      </c>
      <c r="AB22" s="105">
        <v>1</v>
      </c>
      <c r="AC22" s="69">
        <f>IFERROR(IF(AB22/AA22&gt;100%,100%,AB22/AA22),0)</f>
        <v>1</v>
      </c>
      <c r="AD22" s="58" t="s">
        <v>170</v>
      </c>
      <c r="AE22" s="26" t="s">
        <v>171</v>
      </c>
      <c r="AF22" s="91">
        <f>M22</f>
        <v>0</v>
      </c>
      <c r="AG22" s="93">
        <v>0</v>
      </c>
      <c r="AH22" s="69">
        <f>IFERROR(IF(AG22/AF22&gt;100%,100%,AG22/AF22),0)</f>
        <v>0</v>
      </c>
      <c r="AI22" s="51" t="s">
        <v>99</v>
      </c>
      <c r="AJ22" s="51"/>
      <c r="AK22" s="91">
        <f>N22</f>
        <v>0</v>
      </c>
      <c r="AL22" s="96">
        <v>0</v>
      </c>
      <c r="AM22" s="69">
        <f>IFERROR(IF(AL22/AK22&gt;100%,100%,AL22/AK22),0)</f>
        <v>0</v>
      </c>
      <c r="AN22" s="51" t="s">
        <v>99</v>
      </c>
      <c r="AO22" s="58" t="s">
        <v>99</v>
      </c>
      <c r="AP22" s="93">
        <f>O22</f>
        <v>1</v>
      </c>
      <c r="AQ22" s="68">
        <f>IFERROR(SUM(W22,AB22,AG22,AL22),0)</f>
        <v>1</v>
      </c>
      <c r="AR22" s="69">
        <f>IFERROR(IF(AQ22/AP22&gt;100%,100%,AQ22/AP22),0)</f>
        <v>1</v>
      </c>
      <c r="AS22" s="26" t="s">
        <v>136</v>
      </c>
    </row>
    <row r="23" spans="1:45" s="63" customFormat="1" ht="150">
      <c r="A23" s="39">
        <v>3</v>
      </c>
      <c r="B23" s="27" t="s">
        <v>86</v>
      </c>
      <c r="C23" s="57" t="s">
        <v>172</v>
      </c>
      <c r="D23" s="58" t="s">
        <v>173</v>
      </c>
      <c r="E23" s="58" t="s">
        <v>89</v>
      </c>
      <c r="F23" s="58" t="s">
        <v>174</v>
      </c>
      <c r="G23" s="58" t="s">
        <v>175</v>
      </c>
      <c r="H23" s="58" t="s">
        <v>95</v>
      </c>
      <c r="I23" s="64" t="s">
        <v>112</v>
      </c>
      <c r="J23" s="64" t="s">
        <v>174</v>
      </c>
      <c r="K23" s="65">
        <v>0</v>
      </c>
      <c r="L23" s="65">
        <v>0</v>
      </c>
      <c r="M23" s="65">
        <v>0</v>
      </c>
      <c r="N23" s="65">
        <v>1</v>
      </c>
      <c r="O23" s="65">
        <v>1</v>
      </c>
      <c r="P23" s="58" t="s">
        <v>71</v>
      </c>
      <c r="Q23" s="62" t="s">
        <v>166</v>
      </c>
      <c r="R23" s="62" t="s">
        <v>167</v>
      </c>
      <c r="S23" s="62" t="s">
        <v>176</v>
      </c>
      <c r="T23" s="62" t="s">
        <v>177</v>
      </c>
      <c r="U23" s="62" t="s">
        <v>169</v>
      </c>
      <c r="V23" s="82">
        <f>K23</f>
        <v>0</v>
      </c>
      <c r="W23" s="94">
        <v>0</v>
      </c>
      <c r="X23" s="84">
        <f>IFERROR(IF(W23/V23&gt;100%,100%,W23/V23),0)</f>
        <v>0</v>
      </c>
      <c r="Y23" s="51" t="s">
        <v>99</v>
      </c>
      <c r="Z23" s="51" t="s">
        <v>99</v>
      </c>
      <c r="AA23" s="91">
        <f>L23</f>
        <v>0</v>
      </c>
      <c r="AB23" s="105">
        <v>0</v>
      </c>
      <c r="AC23" s="69">
        <f>IFERROR(IF(AB23/AA23&gt;100%,100%,AB23/AA23),0)</f>
        <v>0</v>
      </c>
      <c r="AD23" s="51" t="s">
        <v>99</v>
      </c>
      <c r="AE23" s="51" t="s">
        <v>99</v>
      </c>
      <c r="AF23" s="91">
        <f>M23</f>
        <v>0</v>
      </c>
      <c r="AG23" s="96">
        <v>0</v>
      </c>
      <c r="AH23" s="69">
        <f>IFERROR(IF(AG23/AF23&gt;100%,100%,AG23/AF23),0)</f>
        <v>0</v>
      </c>
      <c r="AI23" s="51" t="s">
        <v>99</v>
      </c>
      <c r="AJ23" s="51" t="s">
        <v>99</v>
      </c>
      <c r="AK23" s="91">
        <f>N23</f>
        <v>1</v>
      </c>
      <c r="AL23" s="93">
        <v>1</v>
      </c>
      <c r="AM23" s="69">
        <f>IFERROR(IF(AL23/AK23&gt;100%,100%,AL23/AK23),0)</f>
        <v>1</v>
      </c>
      <c r="AN23" s="58" t="s">
        <v>178</v>
      </c>
      <c r="AO23" s="26" t="s">
        <v>179</v>
      </c>
      <c r="AP23" s="93">
        <f>O23</f>
        <v>1</v>
      </c>
      <c r="AQ23" s="100">
        <f>IFERROR(SUM(W23,AB23,AG23,AL23),0)</f>
        <v>1</v>
      </c>
      <c r="AR23" s="69">
        <f>IFERROR(IF(AQ23/AP23&gt;100%,100%,AQ23/AP23),0)</f>
        <v>1</v>
      </c>
      <c r="AS23" s="26" t="s">
        <v>84</v>
      </c>
    </row>
    <row r="24" spans="1:45" s="5" customFormat="1" ht="17.25">
      <c r="A24" s="10"/>
      <c r="B24" s="10"/>
      <c r="C24" s="10"/>
      <c r="D24" s="11" t="s">
        <v>180</v>
      </c>
      <c r="E24" s="11"/>
      <c r="F24" s="11"/>
      <c r="G24" s="11"/>
      <c r="H24" s="11"/>
      <c r="I24" s="11"/>
      <c r="J24" s="11"/>
      <c r="K24" s="12"/>
      <c r="L24" s="12"/>
      <c r="M24" s="12"/>
      <c r="N24" s="12"/>
      <c r="O24" s="12"/>
      <c r="P24" s="11"/>
      <c r="Q24" s="11"/>
      <c r="R24" s="11"/>
      <c r="S24" s="10"/>
      <c r="T24" s="10"/>
      <c r="U24" s="10"/>
      <c r="V24" s="86"/>
      <c r="W24" s="86"/>
      <c r="X24" s="87">
        <f>AVERAGE(X18,X20,X21)*20%</f>
        <v>0.2</v>
      </c>
      <c r="Y24" s="70"/>
      <c r="Z24" s="70"/>
      <c r="AA24" s="17"/>
      <c r="AB24" s="17"/>
      <c r="AC24" s="97">
        <f>AVERAGE(AC17,AC18,AC19,AC21,AC22)*20%</f>
        <v>0.19700000000000001</v>
      </c>
      <c r="AD24" s="10"/>
      <c r="AE24" s="10"/>
      <c r="AF24" s="17"/>
      <c r="AG24" s="17"/>
      <c r="AH24" s="97">
        <f>AVERAGE(AH18,AH21)*20%</f>
        <v>0.2</v>
      </c>
      <c r="AI24" s="10"/>
      <c r="AJ24" s="10"/>
      <c r="AK24" s="17"/>
      <c r="AL24" s="17"/>
      <c r="AM24" s="97">
        <f>AVERAGE(AM17,AM19,AM21,AM23)*20%</f>
        <v>0.2</v>
      </c>
      <c r="AN24" s="10"/>
      <c r="AO24" s="10"/>
      <c r="AP24" s="17"/>
      <c r="AQ24" s="17"/>
      <c r="AR24" s="97">
        <f>AVERAGE(AR17,AR18,AR19,AR20,AR21,AR22)*20%</f>
        <v>0.19916666666666666</v>
      </c>
      <c r="AS24" s="10"/>
    </row>
    <row r="25" spans="1:45" s="9" customFormat="1" ht="20.25">
      <c r="A25" s="6"/>
      <c r="B25" s="6"/>
      <c r="C25" s="6"/>
      <c r="D25" s="7" t="s">
        <v>181</v>
      </c>
      <c r="E25" s="6"/>
      <c r="F25" s="6"/>
      <c r="G25" s="6"/>
      <c r="H25" s="6"/>
      <c r="I25" s="6"/>
      <c r="J25" s="6"/>
      <c r="K25" s="8"/>
      <c r="L25" s="8"/>
      <c r="M25" s="8"/>
      <c r="N25" s="8"/>
      <c r="O25" s="8"/>
      <c r="P25" s="6"/>
      <c r="Q25" s="6"/>
      <c r="R25" s="6"/>
      <c r="S25" s="6"/>
      <c r="T25" s="6"/>
      <c r="U25" s="6"/>
      <c r="V25" s="88"/>
      <c r="W25" s="88"/>
      <c r="X25" s="89">
        <f>X16+X24</f>
        <v>1</v>
      </c>
      <c r="Y25" s="72"/>
      <c r="Z25" s="72"/>
      <c r="AA25" s="18"/>
      <c r="AB25" s="18"/>
      <c r="AC25" s="98">
        <f>AC16+AC24</f>
        <v>0.99700000000000011</v>
      </c>
      <c r="AD25" s="6"/>
      <c r="AE25" s="6"/>
      <c r="AF25" s="18"/>
      <c r="AG25" s="18"/>
      <c r="AH25" s="98">
        <f>AH16+AH24</f>
        <v>1</v>
      </c>
      <c r="AI25" s="6"/>
      <c r="AJ25" s="6"/>
      <c r="AK25" s="18"/>
      <c r="AL25" s="18"/>
      <c r="AM25" s="98">
        <f>AM16+AM24</f>
        <v>1</v>
      </c>
      <c r="AN25" s="6"/>
      <c r="AO25" s="6"/>
      <c r="AP25" s="18"/>
      <c r="AQ25" s="18"/>
      <c r="AR25" s="71">
        <f>AR16+AR24</f>
        <v>0.99916666666666676</v>
      </c>
      <c r="AS25" s="6"/>
    </row>
  </sheetData>
  <mergeCells count="23">
    <mergeCell ref="V12:Z13"/>
    <mergeCell ref="AA12:AE13"/>
    <mergeCell ref="AF12:AJ13"/>
    <mergeCell ref="AK12:AO13"/>
    <mergeCell ref="AP12:AS13"/>
    <mergeCell ref="A12:B13"/>
    <mergeCell ref="A1:J1"/>
    <mergeCell ref="K1:O1"/>
    <mergeCell ref="C12:E13"/>
    <mergeCell ref="F12:P13"/>
    <mergeCell ref="A2:J2"/>
    <mergeCell ref="G9:J9"/>
    <mergeCell ref="G10:J10"/>
    <mergeCell ref="A4:C10"/>
    <mergeCell ref="D4:D10"/>
    <mergeCell ref="S12:U13"/>
    <mergeCell ref="E4:J4"/>
    <mergeCell ref="G5:J5"/>
    <mergeCell ref="G6:J6"/>
    <mergeCell ref="G7:J7"/>
    <mergeCell ref="G8:J8"/>
    <mergeCell ref="Q12:Q14"/>
    <mergeCell ref="R12:R14"/>
  </mergeCells>
  <dataValidations count="1">
    <dataValidation allowBlank="1" showInputMessage="1" showErrorMessage="1" error="Escriba un texto " promptTitle="Cualquier contenido" sqref="E14 E3:E11" xr:uid="{AB2F453D-9BA8-4F99-93AD-20B9F2FA7BA6}"/>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Escriba un texto " promptTitle="Cualquier contenido" xr:uid="{9E76F605-6537-463A-8FDD-F1BFB46BF568}">
          <x14:formula1>
            <xm:f>Listas!$A$2:$A$4</xm:f>
          </x14:formula1>
          <xm:sqref>E1 E12:E13 E15:E16 E24:E1048576</xm:sqref>
        </x14:dataValidation>
        <x14:dataValidation type="list" allowBlank="1" showInputMessage="1" showErrorMessage="1" xr:uid="{188A35B9-5011-475E-9BC5-F80C130E6708}">
          <x14:formula1>
            <xm:f>Listas!$D$1:$D$20</xm:f>
          </x14:formula1>
          <xm:sqref>Q15</xm:sqref>
        </x14:dataValidation>
        <x14:dataValidation type="list" allowBlank="1" showInputMessage="1" showErrorMessage="1" xr:uid="{7DA81430-7AFC-4B0D-A630-84A0186D7298}">
          <x14:formula1>
            <xm:f>Listas!$F$1:$F$12</xm:f>
          </x14:formula1>
          <xm:sqref>R15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4FBBA-B3EC-4E04-BA2E-A8645D311BC6}">
  <dimension ref="B1:D19"/>
  <sheetViews>
    <sheetView workbookViewId="0">
      <selection activeCell="B23" sqref="B23"/>
    </sheetView>
  </sheetViews>
  <sheetFormatPr defaultColWidth="11.42578125" defaultRowHeight="15"/>
  <cols>
    <col min="1" max="1" width="13.5703125" style="45" customWidth="1"/>
    <col min="2" max="2" width="98.5703125" style="45" customWidth="1"/>
    <col min="3" max="3" width="11.42578125" style="45"/>
    <col min="4" max="4" width="74.7109375" style="45" customWidth="1"/>
    <col min="5" max="16384" width="11.42578125" style="45"/>
  </cols>
  <sheetData>
    <row r="1" spans="2:4" ht="30">
      <c r="B1" s="44" t="s">
        <v>182</v>
      </c>
      <c r="D1" s="45" t="s">
        <v>183</v>
      </c>
    </row>
    <row r="2" spans="2:4">
      <c r="B2" s="44" t="s">
        <v>184</v>
      </c>
      <c r="D2" s="45" t="s">
        <v>185</v>
      </c>
    </row>
    <row r="3" spans="2:4" ht="45">
      <c r="B3" s="44" t="s">
        <v>186</v>
      </c>
      <c r="D3" s="45" t="s">
        <v>187</v>
      </c>
    </row>
    <row r="4" spans="2:4" ht="30">
      <c r="B4" s="44" t="s">
        <v>188</v>
      </c>
      <c r="D4" s="45" t="s">
        <v>189</v>
      </c>
    </row>
    <row r="5" spans="2:4" ht="30">
      <c r="B5" s="44" t="s">
        <v>190</v>
      </c>
      <c r="D5" s="45" t="s">
        <v>191</v>
      </c>
    </row>
    <row r="6" spans="2:4" ht="30">
      <c r="B6" s="44" t="s">
        <v>113</v>
      </c>
      <c r="D6" s="45" t="s">
        <v>192</v>
      </c>
    </row>
    <row r="7" spans="2:4" ht="45">
      <c r="B7" s="44" t="s">
        <v>142</v>
      </c>
      <c r="D7" s="45" t="s">
        <v>193</v>
      </c>
    </row>
    <row r="8" spans="2:4" ht="45">
      <c r="B8" s="44" t="s">
        <v>194</v>
      </c>
      <c r="D8" s="45" t="s">
        <v>195</v>
      </c>
    </row>
    <row r="9" spans="2:4" ht="30">
      <c r="B9" s="44" t="s">
        <v>196</v>
      </c>
      <c r="D9" s="45" t="s">
        <v>197</v>
      </c>
    </row>
    <row r="10" spans="2:4" ht="30">
      <c r="B10" s="44" t="s">
        <v>198</v>
      </c>
      <c r="D10" s="45" t="s">
        <v>199</v>
      </c>
    </row>
    <row r="11" spans="2:4" ht="30">
      <c r="B11" s="44" t="s">
        <v>200</v>
      </c>
      <c r="D11" s="45" t="s">
        <v>73</v>
      </c>
    </row>
    <row r="12" spans="2:4">
      <c r="B12" s="44" t="s">
        <v>166</v>
      </c>
      <c r="D12" s="45" t="s">
        <v>201</v>
      </c>
    </row>
    <row r="13" spans="2:4">
      <c r="B13" s="44" t="s">
        <v>202</v>
      </c>
    </row>
    <row r="14" spans="2:4">
      <c r="B14" s="44" t="s">
        <v>203</v>
      </c>
    </row>
    <row r="15" spans="2:4">
      <c r="B15" s="44" t="s">
        <v>204</v>
      </c>
    </row>
    <row r="16" spans="2:4">
      <c r="B16" s="44" t="s">
        <v>205</v>
      </c>
    </row>
    <row r="17" spans="2:2">
      <c r="B17" s="44" t="s">
        <v>206</v>
      </c>
    </row>
    <row r="18" spans="2:2">
      <c r="B18" s="44" t="s">
        <v>207</v>
      </c>
    </row>
    <row r="19" spans="2:2">
      <c r="B19" s="44" t="s">
        <v>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DBC16-EE94-42F6-8D1F-8473F6A8481E}">
  <dimension ref="A1:F20"/>
  <sheetViews>
    <sheetView topLeftCell="B8" workbookViewId="0">
      <selection activeCell="F12" sqref="F12"/>
    </sheetView>
  </sheetViews>
  <sheetFormatPr defaultColWidth="11.42578125" defaultRowHeight="15"/>
  <cols>
    <col min="1" max="1" width="34.5703125" bestFit="1" customWidth="1"/>
    <col min="4" max="4" width="96.28515625" customWidth="1"/>
    <col min="6" max="6" width="45.85546875" customWidth="1"/>
  </cols>
  <sheetData>
    <row r="1" spans="1:6" ht="30">
      <c r="A1" t="s">
        <v>60</v>
      </c>
      <c r="D1" s="44" t="s">
        <v>182</v>
      </c>
      <c r="F1" s="45" t="s">
        <v>183</v>
      </c>
    </row>
    <row r="2" spans="1:6" ht="30">
      <c r="A2" t="s">
        <v>208</v>
      </c>
      <c r="D2" s="44" t="s">
        <v>184</v>
      </c>
      <c r="F2" s="45" t="s">
        <v>185</v>
      </c>
    </row>
    <row r="3" spans="1:6" ht="75">
      <c r="A3" t="s">
        <v>65</v>
      </c>
      <c r="D3" s="44" t="s">
        <v>186</v>
      </c>
      <c r="F3" s="45" t="s">
        <v>187</v>
      </c>
    </row>
    <row r="4" spans="1:6" ht="60">
      <c r="A4" t="s">
        <v>89</v>
      </c>
      <c r="D4" s="44" t="s">
        <v>188</v>
      </c>
      <c r="F4" s="45" t="s">
        <v>189</v>
      </c>
    </row>
    <row r="5" spans="1:6" ht="45">
      <c r="D5" s="44" t="s">
        <v>190</v>
      </c>
      <c r="F5" s="45" t="s">
        <v>191</v>
      </c>
    </row>
    <row r="6" spans="1:6" ht="45">
      <c r="D6" s="44" t="s">
        <v>113</v>
      </c>
      <c r="F6" s="45" t="s">
        <v>192</v>
      </c>
    </row>
    <row r="7" spans="1:6" ht="60">
      <c r="D7" s="44" t="s">
        <v>142</v>
      </c>
      <c r="F7" s="45" t="s">
        <v>193</v>
      </c>
    </row>
    <row r="8" spans="1:6" ht="75">
      <c r="D8" s="44" t="s">
        <v>194</v>
      </c>
      <c r="F8" s="45" t="s">
        <v>195</v>
      </c>
    </row>
    <row r="9" spans="1:6" ht="45">
      <c r="D9" s="44" t="s">
        <v>196</v>
      </c>
      <c r="F9" s="45" t="s">
        <v>197</v>
      </c>
    </row>
    <row r="10" spans="1:6" ht="45">
      <c r="D10" s="44" t="s">
        <v>198</v>
      </c>
      <c r="F10" s="45" t="s">
        <v>199</v>
      </c>
    </row>
    <row r="11" spans="1:6" ht="45">
      <c r="D11" s="44" t="s">
        <v>200</v>
      </c>
      <c r="F11" s="45" t="s">
        <v>73</v>
      </c>
    </row>
    <row r="12" spans="1:6">
      <c r="D12" s="44" t="s">
        <v>166</v>
      </c>
      <c r="F12" s="45" t="s">
        <v>114</v>
      </c>
    </row>
    <row r="13" spans="1:6">
      <c r="D13" s="44" t="s">
        <v>202</v>
      </c>
    </row>
    <row r="14" spans="1:6">
      <c r="D14" s="44" t="s">
        <v>203</v>
      </c>
    </row>
    <row r="15" spans="1:6">
      <c r="D15" s="44" t="s">
        <v>204</v>
      </c>
    </row>
    <row r="16" spans="1:6">
      <c r="D16" s="44" t="s">
        <v>205</v>
      </c>
    </row>
    <row r="17" spans="4:4">
      <c r="D17" s="44" t="s">
        <v>206</v>
      </c>
    </row>
    <row r="18" spans="4:4">
      <c r="D18" s="44" t="s">
        <v>207</v>
      </c>
    </row>
    <row r="19" spans="4:4">
      <c r="D19" s="44" t="s">
        <v>72</v>
      </c>
    </row>
    <row r="20" spans="4:4">
      <c r="D20" s="44" t="s">
        <v>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e2c61d711546a8d177325e865e6eca1a">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f0f8f8eb9048146977135574a6b0b1e3"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EE0413-0479-413C-8779-06BB696EA1C8}"/>
</file>

<file path=customXml/itemProps2.xml><?xml version="1.0" encoding="utf-8"?>
<ds:datastoreItem xmlns:ds="http://schemas.openxmlformats.org/officeDocument/2006/customXml" ds:itemID="{1BD912C2-67FF-4F74-B857-B8D2F5FE6CA6}"/>
</file>

<file path=customXml/itemProps3.xml><?xml version="1.0" encoding="utf-8"?>
<ds:datastoreItem xmlns:ds="http://schemas.openxmlformats.org/officeDocument/2006/customXml" ds:itemID="{265251AB-C88B-4079-B78F-2291AC2E7A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Diego Luis Buelvas Ramirez</cp:lastModifiedBy>
  <cp:revision/>
  <dcterms:created xsi:type="dcterms:W3CDTF">2021-01-25T18:44:53Z</dcterms:created>
  <dcterms:modified xsi:type="dcterms:W3CDTF">2026-01-14T20:22:12Z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