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.sharepoint.com/sites/grAlcaldiaLocaldeBosa/Documentos compartidos/PROYECTOS DE INVERSIÓN/Anteproyecto presupuesto/2024/Radicación anteproyecto de Presupuesto - SDH/Alcance radicación 24112023/"/>
    </mc:Choice>
  </mc:AlternateContent>
  <xr:revisionPtr revIDLastSave="0" documentId="8_{DFE043EC-58F3-46DD-89D0-1B342A6133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AI 2024" sheetId="9" r:id="rId1"/>
    <sheet name="INGRESOS" sheetId="8" state="hidden" r:id="rId2"/>
    <sheet name="AJUSTE 2020" sheetId="10" state="hidden" r:id="rId3"/>
  </sheets>
  <definedNames>
    <definedName name="_xlnm._FilterDatabase" localSheetId="0" hidden="1">'POAI 2024'!$B$245:$D$305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D187" i="9"/>
  <c r="D176" i="9" l="1"/>
  <c r="D175" i="9"/>
  <c r="D166" i="9"/>
  <c r="D163" i="9"/>
  <c r="D159" i="9"/>
  <c r="D156" i="9"/>
  <c r="D154" i="9"/>
  <c r="D153" i="9"/>
  <c r="D148" i="9"/>
  <c r="D144" i="9"/>
  <c r="D140" i="9"/>
  <c r="D138" i="9"/>
  <c r="D136" i="9"/>
  <c r="D135" i="9"/>
  <c r="D134" i="9" s="1"/>
  <c r="D132" i="9"/>
  <c r="D130" i="9"/>
  <c r="D128" i="9"/>
  <c r="D127" i="9"/>
  <c r="D126" i="9"/>
  <c r="D98" i="9"/>
  <c r="D95" i="9"/>
  <c r="D94" i="9"/>
  <c r="D87" i="9"/>
  <c r="D78" i="9"/>
  <c r="D54" i="9"/>
  <c r="D51" i="9"/>
  <c r="D40" i="9"/>
  <c r="D39" i="9"/>
  <c r="D38" i="9"/>
  <c r="D37" i="9" s="1"/>
  <c r="D9" i="9"/>
  <c r="D290" i="9" l="1"/>
  <c r="D265" i="9"/>
  <c r="D259" i="9"/>
  <c r="D189" i="9"/>
  <c r="D20" i="9"/>
  <c r="D19" i="9" s="1"/>
  <c r="D26" i="9" l="1"/>
  <c r="D24" i="9"/>
  <c r="D23" i="9" s="1"/>
  <c r="D22" i="9" s="1"/>
  <c r="D300" i="9"/>
  <c r="D298" i="9"/>
  <c r="D295" i="9"/>
  <c r="D294" i="9" s="1"/>
  <c r="D288" i="9"/>
  <c r="D286" i="9"/>
  <c r="D284" i="9"/>
  <c r="D282" i="9"/>
  <c r="D279" i="9"/>
  <c r="D277" i="9"/>
  <c r="D274" i="9"/>
  <c r="D272" i="9"/>
  <c r="D270" i="9"/>
  <c r="D268" i="9"/>
  <c r="D263" i="9"/>
  <c r="D261" i="9"/>
  <c r="D257" i="9"/>
  <c r="D255" i="9"/>
  <c r="D253" i="9"/>
  <c r="D248" i="9"/>
  <c r="D246" i="9"/>
  <c r="D200" i="9"/>
  <c r="D224" i="9"/>
  <c r="D239" i="9"/>
  <c r="D198" i="9"/>
  <c r="D237" i="9"/>
  <c r="D234" i="9"/>
  <c r="D233" i="9" s="1"/>
  <c r="D230" i="9"/>
  <c r="D226" i="9"/>
  <c r="D222" i="9"/>
  <c r="D228" i="9"/>
  <c r="D219" i="9"/>
  <c r="D217" i="9"/>
  <c r="D214" i="9"/>
  <c r="D212" i="9"/>
  <c r="D210" i="9"/>
  <c r="D206" i="9"/>
  <c r="D204" i="9"/>
  <c r="D202" i="9"/>
  <c r="D196" i="9"/>
  <c r="D194" i="9"/>
  <c r="E6" i="10"/>
  <c r="E5" i="10"/>
  <c r="E4" i="10"/>
  <c r="E3" i="10"/>
  <c r="E14" i="10"/>
  <c r="E13" i="10"/>
  <c r="F7" i="10"/>
  <c r="F5" i="10"/>
  <c r="F4" i="10"/>
  <c r="F3" i="10"/>
  <c r="E26" i="10"/>
  <c r="E25" i="10"/>
  <c r="E33" i="10"/>
  <c r="E32" i="10"/>
  <c r="E31" i="10"/>
  <c r="E36" i="10"/>
  <c r="E35" i="10"/>
  <c r="E34" i="10"/>
  <c r="E39" i="10"/>
  <c r="E38" i="10"/>
  <c r="E37" i="10"/>
  <c r="E41" i="10"/>
  <c r="F40" i="10"/>
  <c r="F38" i="10"/>
  <c r="F37" i="10"/>
  <c r="E30" i="10"/>
  <c r="E29" i="10"/>
  <c r="E28" i="10"/>
  <c r="E27" i="10"/>
  <c r="E24" i="10" s="1"/>
  <c r="E23" i="10"/>
  <c r="E22" i="10"/>
  <c r="E21" i="10"/>
  <c r="E20" i="10"/>
  <c r="F16" i="10"/>
  <c r="F15" i="10"/>
  <c r="E19" i="10"/>
  <c r="E18" i="10"/>
  <c r="E17" i="10"/>
  <c r="E15" i="10"/>
  <c r="E12" i="10" s="1"/>
  <c r="F35" i="10"/>
  <c r="F34" i="10"/>
  <c r="F32" i="10"/>
  <c r="F31" i="10"/>
  <c r="F29" i="10"/>
  <c r="F27" i="10"/>
  <c r="F25" i="10"/>
  <c r="F24" i="10" s="1"/>
  <c r="F22" i="10"/>
  <c r="F20" i="10"/>
  <c r="F18" i="10"/>
  <c r="F13" i="10"/>
  <c r="F12" i="10"/>
  <c r="D38" i="10"/>
  <c r="D37" i="10"/>
  <c r="D35" i="10"/>
  <c r="D34" i="10"/>
  <c r="D32" i="10"/>
  <c r="D31" i="10"/>
  <c r="D29" i="10"/>
  <c r="D27" i="10"/>
  <c r="D25" i="10"/>
  <c r="D22" i="10"/>
  <c r="D20" i="10"/>
  <c r="D18" i="10"/>
  <c r="D15" i="10"/>
  <c r="D13" i="10"/>
  <c r="D12" i="10" s="1"/>
  <c r="D5" i="10"/>
  <c r="D4" i="10"/>
  <c r="D3" i="10"/>
  <c r="C38" i="10"/>
  <c r="C37" i="10"/>
  <c r="C35" i="10"/>
  <c r="C34" i="10"/>
  <c r="C32" i="10"/>
  <c r="C31" i="10"/>
  <c r="C29" i="10"/>
  <c r="C27" i="10"/>
  <c r="C25" i="10"/>
  <c r="C24" i="10" s="1"/>
  <c r="C22" i="10"/>
  <c r="C20" i="10"/>
  <c r="C18" i="10"/>
  <c r="C15" i="10"/>
  <c r="C13" i="10"/>
  <c r="C12" i="10"/>
  <c r="C11" i="10"/>
  <c r="C10" i="10"/>
  <c r="C9" i="10"/>
  <c r="C5" i="10"/>
  <c r="C4" i="10"/>
  <c r="C3" i="10"/>
  <c r="C2" i="10" s="1"/>
  <c r="C42" i="10" s="1"/>
  <c r="D179" i="9"/>
  <c r="D31" i="9" s="1"/>
  <c r="C17" i="8"/>
  <c r="C16" i="8"/>
  <c r="C13" i="8"/>
  <c r="C12" i="8"/>
  <c r="C11" i="8"/>
  <c r="C9" i="8"/>
  <c r="C8" i="8"/>
  <c r="C7" i="8"/>
  <c r="C6" i="8"/>
  <c r="C5" i="8"/>
  <c r="C4" i="8"/>
  <c r="C3" i="8"/>
  <c r="C19" i="8"/>
  <c r="F11" i="10"/>
  <c r="F10" i="10"/>
  <c r="F9" i="10"/>
  <c r="F2" i="10"/>
  <c r="F42" i="10"/>
  <c r="E11" i="10"/>
  <c r="E10" i="10"/>
  <c r="E9" i="10"/>
  <c r="E2" i="10"/>
  <c r="E42" i="10"/>
  <c r="D186" i="9" l="1"/>
  <c r="D267" i="9"/>
  <c r="D8" i="9"/>
  <c r="D245" i="9"/>
  <c r="D209" i="9"/>
  <c r="D24" i="10"/>
  <c r="D11" i="10" s="1"/>
  <c r="D10" i="10" s="1"/>
  <c r="D9" i="10" s="1"/>
  <c r="D2" i="10" s="1"/>
  <c r="D42" i="10" s="1"/>
  <c r="D297" i="9"/>
  <c r="D281" i="9"/>
  <c r="D236" i="9"/>
  <c r="D221" i="9"/>
  <c r="D5" i="9" l="1"/>
  <c r="D28" i="9" s="1"/>
  <c r="D244" i="9"/>
  <c r="D243" i="9" s="1"/>
  <c r="D185" i="9"/>
  <c r="E233" i="9" l="1"/>
  <c r="E221" i="9"/>
  <c r="E236" i="9"/>
  <c r="E209" i="9"/>
  <c r="E186" i="9"/>
  <c r="D184" i="9"/>
  <c r="D183" i="9" s="1"/>
  <c r="D30" i="9" s="1"/>
  <c r="D305" i="9" l="1"/>
</calcChain>
</file>

<file path=xl/sharedStrings.xml><?xml version="1.0" encoding="utf-8"?>
<sst xmlns="http://schemas.openxmlformats.org/spreadsheetml/2006/main" count="740" uniqueCount="654">
  <si>
    <t>FONDO DE DESARROLLO LOCAL DE BOSA</t>
  </si>
  <si>
    <t>POAI 2024</t>
  </si>
  <si>
    <t xml:space="preserve">CÓDIGO </t>
  </si>
  <si>
    <t>NOMBRE</t>
  </si>
  <si>
    <t>VALOR</t>
  </si>
  <si>
    <t>O1</t>
  </si>
  <si>
    <t>Ingresos</t>
  </si>
  <si>
    <t>O10</t>
  </si>
  <si>
    <t>Disponibilidad Inicial</t>
  </si>
  <si>
    <t>O1002</t>
  </si>
  <si>
    <t>Bancos</t>
  </si>
  <si>
    <t>O11</t>
  </si>
  <si>
    <t>Ingresos Corrientes</t>
  </si>
  <si>
    <t>O1102</t>
  </si>
  <si>
    <t>Ingresos no tributarios</t>
  </si>
  <si>
    <t>O110203</t>
  </si>
  <si>
    <t>Multas, sanciones e intereses de mora</t>
  </si>
  <si>
    <t>O110203001</t>
  </si>
  <si>
    <t>Multas y sanciones</t>
  </si>
  <si>
    <t xml:space="preserve">O11020300123        </t>
  </si>
  <si>
    <t>Sanciones urbanísticas</t>
  </si>
  <si>
    <t>O110205</t>
  </si>
  <si>
    <t>Venta de bienes y servicios</t>
  </si>
  <si>
    <t>O110205001</t>
  </si>
  <si>
    <t>Ventas de establecimientos de mercado</t>
  </si>
  <si>
    <t>O11020500109</t>
  </si>
  <si>
    <t>Servicios para la comunidad, sociales y personales</t>
  </si>
  <si>
    <t>O1102050010901</t>
  </si>
  <si>
    <t>Servicios de la administración pública y otros servicios prestados a la comunidad en general</t>
  </si>
  <si>
    <t>O110205001090101</t>
  </si>
  <si>
    <t>Servicios administrativos del Gobierno</t>
  </si>
  <si>
    <t>O11020500109010112</t>
  </si>
  <si>
    <t>Servicios ejecutivos de la administración pública</t>
  </si>
  <si>
    <t>O110206</t>
  </si>
  <si>
    <t>Tranferencias Corrientes</t>
  </si>
  <si>
    <t>O110206006</t>
  </si>
  <si>
    <t>Transferencias  de otras entidades del gobierno general</t>
  </si>
  <si>
    <t>O11020600606</t>
  </si>
  <si>
    <t>Otras unidades de gobierno</t>
  </si>
  <si>
    <t>O12</t>
  </si>
  <si>
    <t>Recursos de capital</t>
  </si>
  <si>
    <t>O1205</t>
  </si>
  <si>
    <t>Rendimientos financieros</t>
  </si>
  <si>
    <t>O120502</t>
  </si>
  <si>
    <t>Depósitos</t>
  </si>
  <si>
    <t>O12050205</t>
  </si>
  <si>
    <t>Recursos propios de libre destinación</t>
  </si>
  <si>
    <t>O1213</t>
  </si>
  <si>
    <t>Reintegros y otros recursos no apropiados</t>
  </si>
  <si>
    <t>O121301</t>
  </si>
  <si>
    <t>Reintegros</t>
  </si>
  <si>
    <t>TOTAL INGRESOS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</si>
  <si>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</si>
  <si>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</si>
  <si>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</si>
  <si>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</si>
  <si>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</si>
  <si>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</si>
  <si>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</si>
  <si>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</si>
  <si>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O2110103</t>
  </si>
  <si>
    <t>Remuneraciones no constitutivas de factor salarial</t>
  </si>
  <si>
    <t>O2110103007</t>
  </si>
  <si>
    <t>Honorarios ediles</t>
  </si>
  <si>
    <t>O212</t>
  </si>
  <si>
    <t>Adquisición de bienes y servicios</t>
  </si>
  <si>
    <t>O21202</t>
  </si>
  <si>
    <t xml:space="preserve">Adquisiciones diferentes de activos </t>
  </si>
  <si>
    <t>O2120201</t>
  </si>
  <si>
    <t>Materiales y suministros</t>
  </si>
  <si>
    <t xml:space="preserve"> </t>
  </si>
  <si>
    <t>O2120201003</t>
  </si>
  <si>
    <t xml:space="preserve">Otros bienes transportables </t>
  </si>
  <si>
    <t>O212020100302</t>
  </si>
  <si>
    <t>Pasta o pulpa, papel y productos de papel; impresos y artículos relacionados</t>
  </si>
  <si>
    <t xml:space="preserve">O2120201003023212102 </t>
  </si>
  <si>
    <t>Papel periódico</t>
  </si>
  <si>
    <t xml:space="preserve">O2120201003023212801   </t>
  </si>
  <si>
    <t>Papel bond</t>
  </si>
  <si>
    <t xml:space="preserve">O2120201003023212904      </t>
  </si>
  <si>
    <t xml:space="preserve"> Cartulina opalina</t>
  </si>
  <si>
    <t xml:space="preserve">O2120201003023213301     </t>
  </si>
  <si>
    <t>Papel kraft</t>
  </si>
  <si>
    <t xml:space="preserve">O2120201003023214813 </t>
  </si>
  <si>
    <t>Papeles impregnados y revestidos, incluso autoadhe</t>
  </si>
  <si>
    <t xml:space="preserve">O2120201003023215307    </t>
  </si>
  <si>
    <t>Cajas de cartón litografiadas</t>
  </si>
  <si>
    <t xml:space="preserve">O2120201003023215317  </t>
  </si>
  <si>
    <t>Fólderes</t>
  </si>
  <si>
    <t xml:space="preserve">O2120201003023219703     </t>
  </si>
  <si>
    <t>Etiquetas impresas autoadhesivas de papel</t>
  </si>
  <si>
    <t xml:space="preserve">O2120201003023219996     </t>
  </si>
  <si>
    <t>Artículos n.c.p. de papel para escritorio</t>
  </si>
  <si>
    <t xml:space="preserve">O2120201003023270112  </t>
  </si>
  <si>
    <t xml:space="preserve"> Blocs de papel cuadriculado o rayado</t>
  </si>
  <si>
    <t>O212020100303</t>
  </si>
  <si>
    <t>Productos de hornos de coque; productos de refinación de petróleo y combustible nuclear</t>
  </si>
  <si>
    <t xml:space="preserve">O2120201003033331101    </t>
  </si>
  <si>
    <t>Gasolina motor corriente</t>
  </si>
  <si>
    <t xml:space="preserve">O2120201003033336103     </t>
  </si>
  <si>
    <t xml:space="preserve"> Diésel oil ACPM (fuel gas gasoil marine gas)</t>
  </si>
  <si>
    <t>O212020100305</t>
  </si>
  <si>
    <t>Otros productos químicos; fibras artificiales (o fibras industriales hechas por el hombre)</t>
  </si>
  <si>
    <t xml:space="preserve">O2120201003053511001    </t>
  </si>
  <si>
    <t>Pinturas para agua, P.V.A. y similares (emulsiones</t>
  </si>
  <si>
    <t xml:space="preserve">O2120201003053511003     </t>
  </si>
  <si>
    <t>Esmaltes de uso general</t>
  </si>
  <si>
    <t xml:space="preserve">O2120201003053511004     </t>
  </si>
  <si>
    <t>Bases y pinturas anticorrosivas</t>
  </si>
  <si>
    <t xml:space="preserve">O2120201003053511018    </t>
  </si>
  <si>
    <t>Pinturas en aerosol</t>
  </si>
  <si>
    <t xml:space="preserve">O2120201003053511030      </t>
  </si>
  <si>
    <t>Masillas para vidrios, juntas, empaques y usos sim</t>
  </si>
  <si>
    <t xml:space="preserve">O2120201003053511035   </t>
  </si>
  <si>
    <t>Diluyentes para pinturas</t>
  </si>
  <si>
    <t xml:space="preserve">O2120201003053511038   </t>
  </si>
  <si>
    <t>Diluyentes para tintas</t>
  </si>
  <si>
    <t xml:space="preserve">O2120201003053512001 </t>
  </si>
  <si>
    <t xml:space="preserve"> Témperas</t>
  </si>
  <si>
    <t xml:space="preserve">O2120201003053513001     </t>
  </si>
  <si>
    <t>Tintas tipográficas para imprenta</t>
  </si>
  <si>
    <t xml:space="preserve">O2120201003053514001    </t>
  </si>
  <si>
    <t>Tintas para bolígrafos</t>
  </si>
  <si>
    <t xml:space="preserve">O2120201003053514005      </t>
  </si>
  <si>
    <t>Tintas para escribir y dibujar</t>
  </si>
  <si>
    <t xml:space="preserve">O2120201003053514007      </t>
  </si>
  <si>
    <t>Tinta para sellos</t>
  </si>
  <si>
    <t xml:space="preserve">O2120201003053542006    </t>
  </si>
  <si>
    <t>Pegantes sintéticos</t>
  </si>
  <si>
    <t xml:space="preserve">O2120201003053542007    </t>
  </si>
  <si>
    <t xml:space="preserve"> Adhesivos epóxicos</t>
  </si>
  <si>
    <t xml:space="preserve">O2120201003053542009      </t>
  </si>
  <si>
    <t>Pegantes a base de caucho</t>
  </si>
  <si>
    <t xml:space="preserve">O2120201003053544201   </t>
  </si>
  <si>
    <t>Plastilina para moldear</t>
  </si>
  <si>
    <t xml:space="preserve">O2120201003053549918  </t>
  </si>
  <si>
    <t xml:space="preserve"> Aditivos para plásticos</t>
  </si>
  <si>
    <t xml:space="preserve">O2120201003053549943      </t>
  </si>
  <si>
    <t xml:space="preserve">  Productos químicos especiales para tratamiento de</t>
  </si>
  <si>
    <t xml:space="preserve">O2120201003053549955  </t>
  </si>
  <si>
    <t xml:space="preserve"> Destupidores de cañería</t>
  </si>
  <si>
    <t xml:space="preserve">O2120201003053549996      </t>
  </si>
  <si>
    <t xml:space="preserve"> Productos compuestos n.c.p. para tratar metales</t>
  </si>
  <si>
    <t xml:space="preserve">O2120201003053549997     </t>
  </si>
  <si>
    <t>Aditivos n.c.p. para caucho</t>
  </si>
  <si>
    <t xml:space="preserve">O2120201003053549999     </t>
  </si>
  <si>
    <t>Productos químicos n.c.p.</t>
  </si>
  <si>
    <t xml:space="preserve">O2120201003053552001     </t>
  </si>
  <si>
    <t xml:space="preserve">  Hilos, hilado de polipropileno</t>
  </si>
  <si>
    <t>O212020100306</t>
  </si>
  <si>
    <t>Productos de caucho y plástico</t>
  </si>
  <si>
    <t xml:space="preserve">O2120201003063611101     </t>
  </si>
  <si>
    <t>Llantas de caucho para automóviles</t>
  </si>
  <si>
    <t xml:space="preserve">O2120201003063627018    </t>
  </si>
  <si>
    <t xml:space="preserve"> Borradores de caucho</t>
  </si>
  <si>
    <t xml:space="preserve">O2120201003063627098      </t>
  </si>
  <si>
    <t>Artículos de caucho n.c.p. para escritorio</t>
  </si>
  <si>
    <t xml:space="preserve">O2120201003063633013    </t>
  </si>
  <si>
    <t>Láminas de polipropileno</t>
  </si>
  <si>
    <t xml:space="preserve">O2120201003063692007     </t>
  </si>
  <si>
    <t>Cintas pegantes (transparentes)</t>
  </si>
  <si>
    <t xml:space="preserve">O2120201003063692009     </t>
  </si>
  <si>
    <t>Películas plásticas autoadhesivas (papel contac)</t>
  </si>
  <si>
    <t xml:space="preserve">O2120201003063699006    </t>
  </si>
  <si>
    <t xml:space="preserve"> Ganchos legajadores plásticos</t>
  </si>
  <si>
    <t xml:space="preserve">O2120201003063699060     </t>
  </si>
  <si>
    <t xml:space="preserve">  Cartuchos plásticos para impresora de computador</t>
  </si>
  <si>
    <t>O212020100308</t>
  </si>
  <si>
    <t>Muebles; otros bienes transportables n.c.p</t>
  </si>
  <si>
    <t xml:space="preserve">O2120201003083899309      </t>
  </si>
  <si>
    <t>Pinceles para pintura artística</t>
  </si>
  <si>
    <t xml:space="preserve">O2120201003083899310      </t>
  </si>
  <si>
    <t xml:space="preserve"> Brochas para pintar</t>
  </si>
  <si>
    <t xml:space="preserve">O2120201003083899311     </t>
  </si>
  <si>
    <t xml:space="preserve"> Rodillos para pintar</t>
  </si>
  <si>
    <t xml:space="preserve">O2120201003083899918     </t>
  </si>
  <si>
    <t>Guantes industriales</t>
  </si>
  <si>
    <t xml:space="preserve">O2120201003083899997      </t>
  </si>
  <si>
    <t xml:space="preserve"> Artículos n.c.p. para protección</t>
  </si>
  <si>
    <t xml:space="preserve">O2120201003083899998     </t>
  </si>
  <si>
    <t>Artículos n.c.p. para escritorio y oficina</t>
  </si>
  <si>
    <t>O2120201004</t>
  </si>
  <si>
    <t>Productos metálicos y paquetes de software</t>
  </si>
  <si>
    <t>O212020100401</t>
  </si>
  <si>
    <t>Metales básicos</t>
  </si>
  <si>
    <t xml:space="preserve">O2120201004014121201     </t>
  </si>
  <si>
    <t xml:space="preserve"> Flejes y planchuelas de hierro o acero laminados e</t>
  </si>
  <si>
    <t xml:space="preserve">O2120201004014121302      </t>
  </si>
  <si>
    <t xml:space="preserve">  Chapa de aceros especiales</t>
  </si>
  <si>
    <t>O212020100402</t>
  </si>
  <si>
    <t>Productos metálicos elaborados (excepto maquinaria y equipo)</t>
  </si>
  <si>
    <t xml:space="preserve">O2120201004024212002    </t>
  </si>
  <si>
    <t>Marcos metálicos para puertas y ventanas</t>
  </si>
  <si>
    <t xml:space="preserve">O2120201004024212009      </t>
  </si>
  <si>
    <t xml:space="preserve"> Cielos rasos en lámina metálica</t>
  </si>
  <si>
    <t xml:space="preserve">O2120201004024291101    </t>
  </si>
  <si>
    <t xml:space="preserve"> Inodoros y otros aparatos sanitarios metálicos</t>
  </si>
  <si>
    <t xml:space="preserve">O2120201004024291305      </t>
  </si>
  <si>
    <t>Tijeras para artes y oficios</t>
  </si>
  <si>
    <t xml:space="preserve">O2120201004024291501    </t>
  </si>
  <si>
    <t xml:space="preserve"> Tajalápices de bolsillo</t>
  </si>
  <si>
    <t xml:space="preserve">O2120201004024292114      </t>
  </si>
  <si>
    <t xml:space="preserve"> Sierras de mano</t>
  </si>
  <si>
    <t xml:space="preserve">O2120201004024292115      </t>
  </si>
  <si>
    <t xml:space="preserve">  Hojas para sierras de mano</t>
  </si>
  <si>
    <t xml:space="preserve">O2120201004024292118      </t>
  </si>
  <si>
    <t xml:space="preserve"> Tenazas y alicates</t>
  </si>
  <si>
    <t xml:space="preserve">O2120201004024292119      </t>
  </si>
  <si>
    <t xml:space="preserve">  Destornilladores</t>
  </si>
  <si>
    <t xml:space="preserve">O2120201004024292120    </t>
  </si>
  <si>
    <t xml:space="preserve">  Martillos</t>
  </si>
  <si>
    <t xml:space="preserve">O2120201004024292122   </t>
  </si>
  <si>
    <t xml:space="preserve">  Brocas-barrenas</t>
  </si>
  <si>
    <t xml:space="preserve">O2120201004024292123      </t>
  </si>
  <si>
    <t xml:space="preserve"> Llaves de ajuste fijas</t>
  </si>
  <si>
    <t xml:space="preserve">O2120201004024292199      </t>
  </si>
  <si>
    <t xml:space="preserve">  Herramientas n.c.p. para carpintería</t>
  </si>
  <si>
    <t xml:space="preserve">O2120201004024292299      </t>
  </si>
  <si>
    <t xml:space="preserve"> Herramientas n.c.p. para construcción</t>
  </si>
  <si>
    <t xml:space="preserve">O2120201004024294201      </t>
  </si>
  <si>
    <t xml:space="preserve">  Cable de alambre de cobre</t>
  </si>
  <si>
    <t xml:space="preserve">O2120201004024294401    </t>
  </si>
  <si>
    <t xml:space="preserve"> Tornillos de hierro o acero</t>
  </si>
  <si>
    <t xml:space="preserve">O2120201004024294403     </t>
  </si>
  <si>
    <t xml:space="preserve">  Tuercas y arandelas de hierro o acero</t>
  </si>
  <si>
    <t xml:space="preserve">O2120201004024294406      </t>
  </si>
  <si>
    <t xml:space="preserve">  Tornillos de aluminio</t>
  </si>
  <si>
    <t xml:space="preserve">O2120201004024294408      </t>
  </si>
  <si>
    <t xml:space="preserve">  Clavos y puntillas de hierro o acero</t>
  </si>
  <si>
    <t xml:space="preserve">O2120201004024294415   </t>
  </si>
  <si>
    <t xml:space="preserve">  Ganchos</t>
  </si>
  <si>
    <t xml:space="preserve">O2120201004024294499      </t>
  </si>
  <si>
    <t xml:space="preserve">   Grapas metálicas n.c.p.</t>
  </si>
  <si>
    <t xml:space="preserve">O2120201004024299205      </t>
  </si>
  <si>
    <t xml:space="preserve"> Cerraduras para muebles</t>
  </si>
  <si>
    <t xml:space="preserve">O2120201004024299502    </t>
  </si>
  <si>
    <t xml:space="preserve"> Clips</t>
  </si>
  <si>
    <t xml:space="preserve">O2120201004024299908      </t>
  </si>
  <si>
    <t xml:space="preserve">   Rieles para cortinas</t>
  </si>
  <si>
    <t xml:space="preserve">O2120201004024299910      </t>
  </si>
  <si>
    <t xml:space="preserve">  Rieles metálicos para correderas</t>
  </si>
  <si>
    <t xml:space="preserve">O2120201004024299915      </t>
  </si>
  <si>
    <t xml:space="preserve">  Cajas metálicas para herramientas</t>
  </si>
  <si>
    <t xml:space="preserve">O2120201004024299920      </t>
  </si>
  <si>
    <t xml:space="preserve">  Abrazaderas metálicas</t>
  </si>
  <si>
    <t>O2120202</t>
  </si>
  <si>
    <t>Adquisición de servicio</t>
  </si>
  <si>
    <t>O2120202006</t>
  </si>
  <si>
    <t>Servicios de alojamiento; servicios de suministro de comidas y bebidas; servicios de transporte; y servicios de distribución de electricidad, gas y agua</t>
  </si>
  <si>
    <t>O212020200603</t>
  </si>
  <si>
    <t>Alojamiento; servicios de suministros de comidas y bebida</t>
  </si>
  <si>
    <t xml:space="preserve">O21202020060363399        </t>
  </si>
  <si>
    <t xml:space="preserve">   Otros servicios de suministro de comidas</t>
  </si>
  <si>
    <t>O212020200608</t>
  </si>
  <si>
    <t>Servicios postales y de mensajería</t>
  </si>
  <si>
    <t xml:space="preserve">O21202020060868030        </t>
  </si>
  <si>
    <t>Servicios locales de entrega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</si>
  <si>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</si>
  <si>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</si>
  <si>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</si>
  <si>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</si>
  <si>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</si>
  <si>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</si>
  <si>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O2120202007010301</t>
  </si>
  <si>
    <t>Servicios de seguros de vida (excepto los servicios de reaseguro)</t>
  </si>
  <si>
    <t>O212020200701030102</t>
  </si>
  <si>
    <t>Ediles</t>
  </si>
  <si>
    <t xml:space="preserve">O21202020070103010271311  </t>
  </si>
  <si>
    <t>Servicios de seguros de vida individual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</si>
  <si>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</si>
  <si>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</si>
  <si>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</si>
  <si>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</si>
  <si>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</si>
  <si>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</si>
  <si>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 xml:space="preserve">O212020200701030471344    </t>
  </si>
  <si>
    <t xml:space="preserve"> Servicios del plan de beneficios (POS)</t>
  </si>
  <si>
    <t xml:space="preserve">O212020200701030471347   </t>
  </si>
  <si>
    <t>Servicio de seguro obligatorio de accidentes de tr</t>
  </si>
  <si>
    <t xml:space="preserve">O212020200701030471349   </t>
  </si>
  <si>
    <t xml:space="preserve"> Otros servicios de seguros de salud n.c.p.</t>
  </si>
  <si>
    <t>O2120202007010305</t>
  </si>
  <si>
    <t>Otros servicios de seguros distintos a los seguros de vida (excepto los servicios de reaseguro</t>
  </si>
  <si>
    <t xml:space="preserve">O212020200701030571351    </t>
  </si>
  <si>
    <t xml:space="preserve"> Servicios de seguros de vehículos automotores</t>
  </si>
  <si>
    <t xml:space="preserve">O212020200701030571354    </t>
  </si>
  <si>
    <t>Servicios de seguros contra incendio, terremoto o</t>
  </si>
  <si>
    <t xml:space="preserve">O212020200701030571355    </t>
  </si>
  <si>
    <t>Servicios de seguros generales de responsabilidad</t>
  </si>
  <si>
    <t>O212020200702</t>
  </si>
  <si>
    <t>Servicios inmobiliarios</t>
  </si>
  <si>
    <t xml:space="preserve">O21202020070272252       </t>
  </si>
  <si>
    <t>Servicios de arrendamiento de bienes inmuebles no residenciales</t>
  </si>
  <si>
    <t>O212020200703</t>
  </si>
  <si>
    <t>Servicios de arrendamiento o alquiler sin operario</t>
  </si>
  <si>
    <t xml:space="preserve">O21202020070373123       </t>
  </si>
  <si>
    <t>Servicios de arrendamiento sin opción de compra de</t>
  </si>
  <si>
    <t xml:space="preserve">O21202020070373390        </t>
  </si>
  <si>
    <t xml:space="preserve">  Derechos de uso de otros productos de propiedad in</t>
  </si>
  <si>
    <t>O2120202008</t>
  </si>
  <si>
    <t>Servicios prestados a las empresas y servicios de producción</t>
  </si>
  <si>
    <t>O212020200802</t>
  </si>
  <si>
    <t>Servicios jurídicos y contables</t>
  </si>
  <si>
    <t xml:space="preserve">O21202020080282130       </t>
  </si>
  <si>
    <t xml:space="preserve">  Servicios de documentación y certificación jurídic</t>
  </si>
  <si>
    <t>O212020200804</t>
  </si>
  <si>
    <t>Servicios de telecomunicaciones, transmisión y suministro de información</t>
  </si>
  <si>
    <t xml:space="preserve">O21202020080484120      </t>
  </si>
  <si>
    <t xml:space="preserve"> Servicios de telefonía fija (acceso)</t>
  </si>
  <si>
    <t xml:space="preserve">O21202020080484210       </t>
  </si>
  <si>
    <t xml:space="preserve"> Servicios básicos de Internet</t>
  </si>
  <si>
    <t>O212020200805</t>
  </si>
  <si>
    <t>Servicios de soporte</t>
  </si>
  <si>
    <t xml:space="preserve">O21202020080585250       </t>
  </si>
  <si>
    <t xml:space="preserve"> Servicios de protección (guardas de seguridad)</t>
  </si>
  <si>
    <t xml:space="preserve">O21202020080585290       </t>
  </si>
  <si>
    <t>Otros servicios de seguridad</t>
  </si>
  <si>
    <t xml:space="preserve">O21202020080585330      </t>
  </si>
  <si>
    <t xml:space="preserve"> Servicios de limpieza general</t>
  </si>
  <si>
    <t>O212020200806</t>
  </si>
  <si>
    <t>Servicios de apoyo y de operación para la agricultura, la caza, la silvicultura, la pesca, la minería y los servicios públicos</t>
  </si>
  <si>
    <t xml:space="preserve">O21202020080686312       </t>
  </si>
  <si>
    <t xml:space="preserve"> Servicios de distribución de electricidad (a comis</t>
  </si>
  <si>
    <t xml:space="preserve">O21202020080686330        </t>
  </si>
  <si>
    <t xml:space="preserve"> Servicios de distribución de agua por tubería (a c</t>
  </si>
  <si>
    <t>O212020200807</t>
  </si>
  <si>
    <t>Servicios de mantenimiento, reparación e instalación (excepto servicios de construcción)</t>
  </si>
  <si>
    <t xml:space="preserve">O2120202008078711099      </t>
  </si>
  <si>
    <t xml:space="preserve"> Servicio de mantenimiento y reparación de otros pr</t>
  </si>
  <si>
    <t xml:space="preserve">O21202020080787130       </t>
  </si>
  <si>
    <t xml:space="preserve"> Servicios de mantenimiento y reparación de computa</t>
  </si>
  <si>
    <t xml:space="preserve">O2120202008078714102      </t>
  </si>
  <si>
    <t xml:space="preserve">  Servicio de mantenimiento y reparación de vehículo</t>
  </si>
  <si>
    <t xml:space="preserve">O21202020080787142        </t>
  </si>
  <si>
    <t xml:space="preserve"> Servicios de mantenimiento y reparación de motocic</t>
  </si>
  <si>
    <t xml:space="preserve">O2120202008078715202     </t>
  </si>
  <si>
    <t xml:space="preserve"> Servicio de mantenimiento y reparación de motores,</t>
  </si>
  <si>
    <t xml:space="preserve">O2120202008078715399     </t>
  </si>
  <si>
    <t xml:space="preserve"> Servicios de mantenimiento y reparación de equipos</t>
  </si>
  <si>
    <t xml:space="preserve">O2120202008078715602      </t>
  </si>
  <si>
    <t xml:space="preserve">  Servicio de mantenimiento y reparación de equipos</t>
  </si>
  <si>
    <t xml:space="preserve">O2120202008078715614      </t>
  </si>
  <si>
    <t xml:space="preserve">  Servicio de mantenimiento y reparación de maquinararia y equipo para las actividades de impresión</t>
  </si>
  <si>
    <t>O2120202009</t>
  </si>
  <si>
    <t>O212020200904</t>
  </si>
  <si>
    <t>Servicios de alcantarillado, recolección, tratamiento y disposición de desechos y otros servicios de saneamiento ambiental</t>
  </si>
  <si>
    <t xml:space="preserve">O21202020090494110       </t>
  </si>
  <si>
    <t>Servicios de alcantarillado y tratamiento de aguas</t>
  </si>
  <si>
    <t xml:space="preserve">O21202020090494239        </t>
  </si>
  <si>
    <t>Servicios generales de recolección de otros desechos</t>
  </si>
  <si>
    <t>O2190</t>
  </si>
  <si>
    <t>Obligaciones por Pagar Funcionamiento</t>
  </si>
  <si>
    <t>O219001</t>
  </si>
  <si>
    <t>Obligaciones por Pagar Funcionamiento Vigencia Anterior</t>
  </si>
  <si>
    <t>O219002</t>
  </si>
  <si>
    <t>Obligaciones por Pagar Funcionamiento Otras Vigencias</t>
  </si>
  <si>
    <t>O23</t>
  </si>
  <si>
    <t>INVERSIÓN</t>
  </si>
  <si>
    <t>O2301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</si>
  <si>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</si>
  <si>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</si>
  <si>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</si>
  <si>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</si>
  <si>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</si>
  <si>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O2301160101</t>
  </si>
  <si>
    <t>Subsidios y transferencias para la equidad</t>
  </si>
  <si>
    <t>O23011601010000001745</t>
  </si>
  <si>
    <t>Bosa solidaria: Hogares protegidos, ciudadanía tranquila</t>
  </si>
  <si>
    <t>O2301160106</t>
  </si>
  <si>
    <t>Sistema Distrital de Cuidado</t>
  </si>
  <si>
    <t>O23011601060000001690</t>
  </si>
  <si>
    <t>Bosa cuida a una ciudadanía imparable.</t>
  </si>
  <si>
    <t>O23011601060000001746</t>
  </si>
  <si>
    <t>Bosa cuida y protege</t>
  </si>
  <si>
    <t>O23011601060000001750</t>
  </si>
  <si>
    <t>Mujeres imparables que cuidan a Bosa.</t>
  </si>
  <si>
    <t>O23011601060000001820</t>
  </si>
  <si>
    <t>Bosa emprendedora, productiva y resiliente.</t>
  </si>
  <si>
    <t>O2301160108</t>
  </si>
  <si>
    <t>Prevención y atención de maternidad temprana</t>
  </si>
  <si>
    <t>O23011601080000001747</t>
  </si>
  <si>
    <t>Jóvenes conscientes, jóvenes imparables.</t>
  </si>
  <si>
    <t>O2301160112</t>
  </si>
  <si>
    <t>Educación inicial: Bases sólidas para la vida</t>
  </si>
  <si>
    <t>O23011601120000001798</t>
  </si>
  <si>
    <t xml:space="preserve"> La niñez de Bosa lista para educarse</t>
  </si>
  <si>
    <t>O2301160114</t>
  </si>
  <si>
    <t>Formación integral: más y mejor tiempo en los colegios</t>
  </si>
  <si>
    <t>O23011601140000001800</t>
  </si>
  <si>
    <t>Bosa con colegios sólidos e incluyentes.</t>
  </si>
  <si>
    <t>O2301160117</t>
  </si>
  <si>
    <t>Jóvenes con capacidades: Proyecto de vida para la ciudadanía, la innovación y el trabajo del siglo XXI</t>
  </si>
  <si>
    <t>O23011601170000001794</t>
  </si>
  <si>
    <t>Bosa fortalece el acceso a la educación superior en el siglo XXI</t>
  </si>
  <si>
    <t>O2301160120</t>
  </si>
  <si>
    <t>Bogotá, referente en cultura, deporte, recreación y actividad física, con parques para el desarrollo y la salud</t>
  </si>
  <si>
    <t>O23011601200000001804</t>
  </si>
  <si>
    <t>Bosa se la juega por el deporte.</t>
  </si>
  <si>
    <t>O2301160121</t>
  </si>
  <si>
    <t>Creación y vida cotidiana: Apropiación ciudadana del arte, la cultura y el patrimonio, para la democracia cultural</t>
  </si>
  <si>
    <t>O23011601210000001807</t>
  </si>
  <si>
    <t>BosARTE para vivir la cultura local.</t>
  </si>
  <si>
    <t>O2301160124</t>
  </si>
  <si>
    <t>Bogotá región emprendedora e innovadora</t>
  </si>
  <si>
    <t>O23011601240000001742</t>
  </si>
  <si>
    <t xml:space="preserve"> Bosa Siembra Vida y esperanza. Una apuesta por la seguridad alimentaria.</t>
  </si>
  <si>
    <t>O23011601240000001751</t>
  </si>
  <si>
    <t>Bosa tiene ADN creativo.</t>
  </si>
  <si>
    <t>O23011602</t>
  </si>
  <si>
    <t>Cambiar nuestros hábitos de vida para reverdecer a Bogotá y adaptarnos y mitigar la crisis climática</t>
  </si>
  <si>
    <t>O2301160227</t>
  </si>
  <si>
    <t>Cambio cultural para la gestión de la crisis climática</t>
  </si>
  <si>
    <t>O23011602270000001729</t>
  </si>
  <si>
    <t>Bosa reverdece haciéndole frente al cambio climático.</t>
  </si>
  <si>
    <t>O2301160230</t>
  </si>
  <si>
    <t>Eficiencia en la atención de emergencias</t>
  </si>
  <si>
    <t>O23011602300000001725</t>
  </si>
  <si>
    <t>Bosa aprende y reduce los riesgos</t>
  </si>
  <si>
    <t>O2301160233</t>
  </si>
  <si>
    <t>Más árboles y más y mejor espacio público</t>
  </si>
  <si>
    <t>O23011602330000001713</t>
  </si>
  <si>
    <t>Árboles que reverdecen a Bosa.</t>
  </si>
  <si>
    <t>O23011602330000001837</t>
  </si>
  <si>
    <t>Bosa vive los parques.</t>
  </si>
  <si>
    <t>O2301160234</t>
  </si>
  <si>
    <t>Bogotá protectora de los animales</t>
  </si>
  <si>
    <t>O23011602340000001720</t>
  </si>
  <si>
    <t>Bosa peluda: acciones para cuidar y proteger a los pequeños animales</t>
  </si>
  <si>
    <t>O2301160238</t>
  </si>
  <si>
    <t>Ecoeficiencia, reciclaje, manejo de residuos e inclusión de la población recicladora</t>
  </si>
  <si>
    <t>O23011602380000001744</t>
  </si>
  <si>
    <t>En ReverdeBosa ¡consumo, separo y reciclo!</t>
  </si>
  <si>
    <t>O23011603</t>
  </si>
  <si>
    <t>Inspirar confianza y legitimidad para vivir sin miedo y ser epicentro de cultura ciudadana, paz y reconciliación</t>
  </si>
  <si>
    <t>O2301160339</t>
  </si>
  <si>
    <t>Bogotá territorio de paz y atención integral a las víctimas del conflicto armado</t>
  </si>
  <si>
    <t>O23011603390000001748</t>
  </si>
  <si>
    <t>BosaPAZ trae verdad y reconciliación.</t>
  </si>
  <si>
    <t>O2301160340</t>
  </si>
  <si>
    <t>Más mujeres viven una vida libre de violencias, se sienten seguras y acceden con confianza al sistema de justicia</t>
  </si>
  <si>
    <t>O23011603400000001749</t>
  </si>
  <si>
    <t>Bosa incondicional con las mujeres.</t>
  </si>
  <si>
    <t>O2301160343</t>
  </si>
  <si>
    <t>Cultura ciudadana para la confianza, la convivencia y la participación desde la vida cotidiana</t>
  </si>
  <si>
    <t>O23011603430000001836</t>
  </si>
  <si>
    <t>Bosa sin miedo y más segura.</t>
  </si>
  <si>
    <t>O2301160345</t>
  </si>
  <si>
    <t>Espacio público más seguro y construido colectivamente</t>
  </si>
  <si>
    <t>O23011603450000001840</t>
  </si>
  <si>
    <t>Acuerdos para La Bosa del siglo XXI.</t>
  </si>
  <si>
    <t>O2301160348</t>
  </si>
  <si>
    <t>Plataforma institucional para la seguridad y justicia</t>
  </si>
  <si>
    <t>O23011603480000001831</t>
  </si>
  <si>
    <t>Bosa Más Segura con mejores elementos para cuidar a la gente.</t>
  </si>
  <si>
    <t>O23011603480000001833</t>
  </si>
  <si>
    <t>Bosa justa para ti.</t>
  </si>
  <si>
    <t>O23011604</t>
  </si>
  <si>
    <t>Hacer de Bogotá Región un modelo de movilidad multimodal, incluyente y sostenible</t>
  </si>
  <si>
    <t>O2301160449</t>
  </si>
  <si>
    <t>Movilidad segura, sostenible y accesible</t>
  </si>
  <si>
    <t>O23011604490000001828</t>
  </si>
  <si>
    <t>Bosa; más tiempo para vivir, menos tiempo en el trancón.</t>
  </si>
  <si>
    <t>O23011605</t>
  </si>
  <si>
    <t>Construir Bogotá Región con gobierno abierto, transparente y ciudadanía consciente</t>
  </si>
  <si>
    <t>O2301160555</t>
  </si>
  <si>
    <t>Fortalecimiento de cultura ciudadana y su institucionalidad</t>
  </si>
  <si>
    <t>O23011605550000001814</t>
  </si>
  <si>
    <t>Espacios activos de participación: insumos para que la ciudadanía haga parte de un gobierno abierto.</t>
  </si>
  <si>
    <t>O2301160557</t>
  </si>
  <si>
    <t>Gestión Pública Local</t>
  </si>
  <si>
    <t>O23011605570000001838</t>
  </si>
  <si>
    <t>Bosa convive: Justicia policiva para vivir tranquilos, seguros y con buen espacio público.</t>
  </si>
  <si>
    <t>O23011605570000001839</t>
  </si>
  <si>
    <t>Cuentas claras en Bosa: Fortalecimiento de la capacidad institucional con una gestión pública eficiente y transparente</t>
  </si>
  <si>
    <t>O2306</t>
  </si>
  <si>
    <t>Obligaciones por pagar inversión</t>
  </si>
  <si>
    <t>O230616</t>
  </si>
  <si>
    <t>O23061601</t>
  </si>
  <si>
    <t>O2306160101</t>
  </si>
  <si>
    <t>O23061601010000001745</t>
  </si>
  <si>
    <t>O2306160106</t>
  </si>
  <si>
    <t>O23061601060000001690</t>
  </si>
  <si>
    <t>O23061601060000001746</t>
  </si>
  <si>
    <t>O23061601060000001750</t>
  </si>
  <si>
    <t>O23061601060000001820</t>
  </si>
  <si>
    <t>O2306160108</t>
  </si>
  <si>
    <t>O23061601080000001747</t>
  </si>
  <si>
    <t>O2306160112</t>
  </si>
  <si>
    <t>O23061601120000001798</t>
  </si>
  <si>
    <t>O2306160114</t>
  </si>
  <si>
    <t>O23061601140000001800</t>
  </si>
  <si>
    <t>O2306160117</t>
  </si>
  <si>
    <t>Jovenes con capacidades</t>
  </si>
  <si>
    <t>O23061601170000001791</t>
  </si>
  <si>
    <t>Bosa joven y a lo bien</t>
  </si>
  <si>
    <t>O2306160120</t>
  </si>
  <si>
    <t>O23061601200000001804</t>
  </si>
  <si>
    <t>O2306160121</t>
  </si>
  <si>
    <t>O23061601210000001807</t>
  </si>
  <si>
    <t>O2306160124</t>
  </si>
  <si>
    <t>O23061601240000001742</t>
  </si>
  <si>
    <t>O23061602</t>
  </si>
  <si>
    <t>O2306160227</t>
  </si>
  <si>
    <t>O23061602270000001729</t>
  </si>
  <si>
    <t>O2306160228</t>
  </si>
  <si>
    <t>Bogotá protectora de sus recursos naturales</t>
  </si>
  <si>
    <t>O23061602280000001733</t>
  </si>
  <si>
    <t>Bosa piensa verde, actúa verde, evoluciona verde.</t>
  </si>
  <si>
    <t>O2306160230</t>
  </si>
  <si>
    <t>O23061602300000001725</t>
  </si>
  <si>
    <t>O2306160233</t>
  </si>
  <si>
    <t>O23061602330000001713</t>
  </si>
  <si>
    <t>O23061602330000001837</t>
  </si>
  <si>
    <t>O2306160234</t>
  </si>
  <si>
    <t>O23061602340000001720</t>
  </si>
  <si>
    <t>O2306160238</t>
  </si>
  <si>
    <t>O23061602380000001744</t>
  </si>
  <si>
    <t>O23061603</t>
  </si>
  <si>
    <t>O2306160339</t>
  </si>
  <si>
    <t>O23061603390000001748</t>
  </si>
  <si>
    <t>O2306160340</t>
  </si>
  <si>
    <t>O23061603400000001749</t>
  </si>
  <si>
    <t>O2306160343</t>
  </si>
  <si>
    <t>O23061603430000001836</t>
  </si>
  <si>
    <t>O2306160345</t>
  </si>
  <si>
    <t>O23061603450000001840</t>
  </si>
  <si>
    <t>O2306160348</t>
  </si>
  <si>
    <t>O23061603480000001833</t>
  </si>
  <si>
    <t>O23061603480000001831</t>
  </si>
  <si>
    <t>O23061603480000002222</t>
  </si>
  <si>
    <t>Infraestructura para una Bosa más segura</t>
  </si>
  <si>
    <t>O23061604</t>
  </si>
  <si>
    <t>O2306160449</t>
  </si>
  <si>
    <t>O23061604490000001828</t>
  </si>
  <si>
    <t>O23061605</t>
  </si>
  <si>
    <t>O2306160555</t>
  </si>
  <si>
    <t>O23061605550000001814</t>
  </si>
  <si>
    <t>O2306160557</t>
  </si>
  <si>
    <t>O23061605570000001838</t>
  </si>
  <si>
    <t>O23061605570000001839</t>
  </si>
  <si>
    <t>O230690</t>
  </si>
  <si>
    <t>Obligaciones por pagar inversión vigencias anteriores</t>
  </si>
  <si>
    <t>O4</t>
  </si>
  <si>
    <t>DISPONIBILIDAD FINAL</t>
  </si>
  <si>
    <t>TOTAL GASTOS +DISPONIBILIDAD FINAL</t>
  </si>
  <si>
    <t>CONCEPTO</t>
  </si>
  <si>
    <t>1</t>
  </si>
  <si>
    <t>DISPONIBILIDAD INICIAL</t>
  </si>
  <si>
    <t>2</t>
  </si>
  <si>
    <t>INGRESOS</t>
  </si>
  <si>
    <t>2-1</t>
  </si>
  <si>
    <t>INGRESOS CORRIENTES</t>
  </si>
  <si>
    <t>2-1-2</t>
  </si>
  <si>
    <t>NO TRIBUTARIOS</t>
  </si>
  <si>
    <t>2-1-2-05</t>
  </si>
  <si>
    <t>2-1-2-05-01</t>
  </si>
  <si>
    <t xml:space="preserve">Servicios para la comunidad, sociales y personas </t>
  </si>
  <si>
    <t>2-1-2-05-01-01</t>
  </si>
  <si>
    <t>2-1-2-05-01-01-0001</t>
  </si>
  <si>
    <t>Servicios administratívos del gobierno</t>
  </si>
  <si>
    <t>2-1-2-05-01-01-0001-001</t>
  </si>
  <si>
    <t>2-4</t>
  </si>
  <si>
    <t>RECURSOS DE CAPITAL</t>
  </si>
  <si>
    <t>2-4-5</t>
  </si>
  <si>
    <t>RENDIMIENTOS FINANCIEROS</t>
  </si>
  <si>
    <t>2-4-5-02</t>
  </si>
  <si>
    <t>2-4-5-02-04</t>
  </si>
  <si>
    <t>2-4-9</t>
  </si>
  <si>
    <t>REINTEGROS</t>
  </si>
  <si>
    <t>2-5</t>
  </si>
  <si>
    <t>TRANFERENCIA ADMINISTRACIÓN CENTRAL</t>
  </si>
  <si>
    <t>2-5-1</t>
  </si>
  <si>
    <t>Aporte Ordinario</t>
  </si>
  <si>
    <t>2-5-1-01</t>
  </si>
  <si>
    <t>Vigencia</t>
  </si>
  <si>
    <t>TOTAL INGRESOS + DISPONIBILIDAD INICIAL</t>
  </si>
  <si>
    <t>REAL</t>
  </si>
  <si>
    <t>REDUCIR</t>
  </si>
  <si>
    <t>AUMENTAR</t>
  </si>
  <si>
    <t>3-1</t>
  </si>
  <si>
    <t>GASTOS DE FUNCIONAMIENTO</t>
  </si>
  <si>
    <t>3-1-8</t>
  </si>
  <si>
    <t>OBLIGACIONES POR PAGAR</t>
  </si>
  <si>
    <t>3-1-8-90</t>
  </si>
  <si>
    <t>3-1-8-90-01</t>
  </si>
  <si>
    <t>Obligaciones por Pagar Vigencia anterior</t>
  </si>
  <si>
    <t>3-1-8-90-02</t>
  </si>
  <si>
    <t>Obligaciones por Pagar Otras vigencias</t>
  </si>
  <si>
    <t>3-3</t>
  </si>
  <si>
    <t>3-3-6</t>
  </si>
  <si>
    <t>3-3-6-15</t>
  </si>
  <si>
    <t>Bogotá Mejor para todos</t>
  </si>
  <si>
    <t>3-3-6-15-01</t>
  </si>
  <si>
    <t>Pilar Igualdad de calidad de vida</t>
  </si>
  <si>
    <t>3-3-6-15-01-02</t>
  </si>
  <si>
    <t>Desarrollo integral desde la gestación hasta la adolescencia</t>
  </si>
  <si>
    <t>3-3-6-15-01-02-1244</t>
  </si>
  <si>
    <t>Bosa Felíz desde la gestación hasta la adolescencia</t>
  </si>
  <si>
    <t>3-3-6-15-01-03</t>
  </si>
  <si>
    <t>Igualdad y autonomía para una Bogotá incluyente</t>
  </si>
  <si>
    <t>3-3-6-15-01-03-1336</t>
  </si>
  <si>
    <t>Bosa activa, digna y felíz</t>
  </si>
  <si>
    <t>3-3-6-15-01-03-1337</t>
  </si>
  <si>
    <t>Bosa sin límites</t>
  </si>
  <si>
    <t>3-3-6-15-01-04</t>
  </si>
  <si>
    <t>Familias protegidas y adaptadas al cambio climático</t>
  </si>
  <si>
    <t>3-3-6-15-01-04-1339</t>
  </si>
  <si>
    <t>Innovación para la gestión del riesgo y competitividad frente al cambio climático</t>
  </si>
  <si>
    <t>3-3-6-15-01-07</t>
  </si>
  <si>
    <t>Inclusión educativa para la equidad</t>
  </si>
  <si>
    <t>3-3-6-15-01-07-1341</t>
  </si>
  <si>
    <t>Educación mejor para todos</t>
  </si>
  <si>
    <t>3-3-6-15-01-11</t>
  </si>
  <si>
    <t>Mejores oportunidades para el desarrollo a través de la cultura, la recreación y el deporte</t>
  </si>
  <si>
    <t>3-3-6-15-01-11-1342</t>
  </si>
  <si>
    <t>Bosa, territorio cultural, recreativo y deportivo</t>
  </si>
  <si>
    <t>3-3-6-15-02</t>
  </si>
  <si>
    <t>Pilar Democracia Urbana</t>
  </si>
  <si>
    <t>3-3-6-15-02-15</t>
  </si>
  <si>
    <t>Recuperación, incorporación, vida urbana y control de la ilegalidad</t>
  </si>
  <si>
    <t>3-3-6-15-02-15-1343</t>
  </si>
  <si>
    <t>Hábitat mejor para todos: titulación de predios y regularización de barrios legalizados</t>
  </si>
  <si>
    <t>3-3-6-15-02-17</t>
  </si>
  <si>
    <t>Espacio público, derecho de todos</t>
  </si>
  <si>
    <t>3-3-6-15-02-17-1344</t>
  </si>
  <si>
    <t>Infraestructura social y equipamiento urbano para todos</t>
  </si>
  <si>
    <t>3-3-6-15-02-18</t>
  </si>
  <si>
    <t>Mejor movilidad para todos</t>
  </si>
  <si>
    <t>3-3-6-15-02-18-1345</t>
  </si>
  <si>
    <t>Innovación en infraestructura para una movilidad mejor para todos</t>
  </si>
  <si>
    <t>3-3-6-15-03</t>
  </si>
  <si>
    <t>Pilar Construcción de comunidad y cultura ciudadana</t>
  </si>
  <si>
    <t>3-3-6-15-03-19</t>
  </si>
  <si>
    <t>Seguridad y convivencia para todos</t>
  </si>
  <si>
    <t>3-3-6-15-03-19-1346</t>
  </si>
  <si>
    <t>Convivencia ciudadana para una Bosa más segura para todos</t>
  </si>
  <si>
    <t>3-3-6-15-06</t>
  </si>
  <si>
    <t>Eje transversal Sostenibildad ambiental basada en la eficiencia energética</t>
  </si>
  <si>
    <t>3-3-6-15-06-38</t>
  </si>
  <si>
    <t>Recuperación y manejo de la estuctura ecológica principal</t>
  </si>
  <si>
    <t>3-3-6-15-06-38-1347</t>
  </si>
  <si>
    <t>Bosa transforma su ambiente innovando en el territorio</t>
  </si>
  <si>
    <t>3-3-6-15-07</t>
  </si>
  <si>
    <t>Eje transversal Gobierno legítimo, fortalecimiento local y eficiencia</t>
  </si>
  <si>
    <t>3-3-6-15-07-45</t>
  </si>
  <si>
    <t>Gobernanza e influencia local, regional e internacional</t>
  </si>
  <si>
    <t>3-3-6-15-07-45-1350</t>
  </si>
  <si>
    <t>Gobierno abierto para una Bosa innovadora mejor para todos</t>
  </si>
  <si>
    <t>3-3-6-15-07-45-1352</t>
  </si>
  <si>
    <t>Participación mejor para todos</t>
  </si>
  <si>
    <t>3-3-6-90</t>
  </si>
  <si>
    <t>OBLIGACIONES POR PAGAR VIGENCIAS ANTERIORES</t>
  </si>
  <si>
    <t>TOTAL AJUSTE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</si>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</sst>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_-;\-&quot;$&quot;\ * #,##0_-;_-&quot;$&quot;\ * &quot;-&quot;_-;_-@_-"/>
    <numFmt numFmtId="165" formatCode="_(* #,##0_);_(* \(#,##0\);_(* &quot;-&quot;_);_(@_)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7" applyNumberFormat="0" applyAlignment="0" applyProtection="0"/>
    <xf numFmtId="0" fontId="9" fillId="21" borderId="8" applyNumberFormat="0" applyAlignment="0" applyProtection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2" fillId="28" borderId="7" applyNumberFormat="0" applyAlignment="0" applyProtection="0"/>
    <xf numFmtId="0" fontId="13" fillId="29" borderId="0" applyNumberFormat="0" applyBorder="0" applyAlignment="0" applyProtection="0"/>
    <xf numFmtId="165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4" fillId="30" borderId="0" applyNumberFormat="0" applyBorder="0" applyAlignment="0" applyProtection="0"/>
    <xf numFmtId="0" fontId="6" fillId="0" borderId="0"/>
    <xf numFmtId="0" fontId="1" fillId="0" borderId="0"/>
    <xf numFmtId="0" fontId="6" fillId="31" borderId="10" applyNumberFormat="0" applyFont="0" applyAlignment="0" applyProtection="0"/>
    <xf numFmtId="0" fontId="15" fillId="20" borderId="11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1" fillId="0" borderId="13" applyNumberFormat="0" applyFill="0" applyAlignment="0" applyProtection="0"/>
    <xf numFmtId="0" fontId="20" fillId="0" borderId="14" applyNumberFormat="0" applyFill="0" applyAlignment="0" applyProtection="0"/>
    <xf numFmtId="164" fontId="25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horizontal="justify" vertical="justify"/>
    </xf>
    <xf numFmtId="3" fontId="2" fillId="0" borderId="1" xfId="0" applyNumberFormat="1" applyFont="1" applyBorder="1" applyAlignment="1">
      <alignment horizontal="justify" vertical="justify" wrapText="1"/>
    </xf>
    <xf numFmtId="3" fontId="1" fillId="0" borderId="1" xfId="0" applyNumberFormat="1" applyFont="1" applyBorder="1" applyAlignment="1">
      <alignment horizontal="justify" vertical="justify" wrapText="1"/>
    </xf>
    <xf numFmtId="0" fontId="2" fillId="32" borderId="1" xfId="0" applyFont="1" applyFill="1" applyBorder="1" applyAlignment="1">
      <alignment horizontal="justify" vertical="justify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2" fillId="32" borderId="1" xfId="0" applyFont="1" applyFill="1" applyBorder="1" applyAlignment="1">
      <alignment horizontal="left" vertical="center"/>
    </xf>
    <xf numFmtId="49" fontId="2" fillId="32" borderId="1" xfId="0" applyNumberFormat="1" applyFont="1" applyFill="1" applyBorder="1" applyAlignment="1">
      <alignment horizontal="justify" vertical="center"/>
    </xf>
    <xf numFmtId="49" fontId="1" fillId="0" borderId="1" xfId="0" applyNumberFormat="1" applyFont="1" applyBorder="1" applyAlignment="1">
      <alignment horizontal="justify" vertical="center"/>
    </xf>
    <xf numFmtId="49" fontId="2" fillId="0" borderId="1" xfId="0" applyNumberFormat="1" applyFont="1" applyBorder="1" applyAlignment="1">
      <alignment horizontal="justify"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justify" wrapText="1"/>
    </xf>
    <xf numFmtId="0" fontId="0" fillId="0" borderId="1" xfId="0" applyBorder="1" applyAlignment="1">
      <alignment vertical="justify" wrapText="1"/>
    </xf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16" fontId="1" fillId="0" borderId="1" xfId="0" quotePrefix="1" applyNumberFormat="1" applyFont="1" applyBorder="1" applyAlignment="1">
      <alignment horizontal="left"/>
    </xf>
    <xf numFmtId="14" fontId="1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justify" wrapText="1"/>
    </xf>
    <xf numFmtId="10" fontId="1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justify"/>
    </xf>
    <xf numFmtId="0" fontId="3" fillId="0" borderId="5" xfId="0" applyFont="1" applyBorder="1" applyAlignment="1">
      <alignment horizontal="center" vertical="justify"/>
    </xf>
    <xf numFmtId="3" fontId="3" fillId="0" borderId="6" xfId="0" applyNumberFormat="1" applyFont="1" applyBorder="1" applyAlignment="1">
      <alignment horizontal="center" vertical="center"/>
    </xf>
    <xf numFmtId="0" fontId="3" fillId="32" borderId="2" xfId="0" applyFont="1" applyFill="1" applyBorder="1" applyAlignment="1">
      <alignment horizontal="left" vertical="center"/>
    </xf>
    <xf numFmtId="0" fontId="3" fillId="32" borderId="1" xfId="0" applyFont="1" applyFill="1" applyBorder="1" applyAlignment="1">
      <alignment vertical="center"/>
    </xf>
    <xf numFmtId="16" fontId="3" fillId="32" borderId="2" xfId="0" quotePrefix="1" applyNumberFormat="1" applyFont="1" applyFill="1" applyBorder="1" applyAlignment="1">
      <alignment horizontal="left" vertical="center"/>
    </xf>
    <xf numFmtId="16" fontId="4" fillId="32" borderId="1" xfId="0" quotePrefix="1" applyNumberFormat="1" applyFont="1" applyFill="1" applyBorder="1" applyAlignment="1">
      <alignment horizontal="left" vertical="center"/>
    </xf>
    <xf numFmtId="0" fontId="4" fillId="32" borderId="1" xfId="0" applyFont="1" applyFill="1" applyBorder="1" applyAlignment="1">
      <alignment vertical="center"/>
    </xf>
    <xf numFmtId="3" fontId="4" fillId="32" borderId="1" xfId="0" applyNumberFormat="1" applyFont="1" applyFill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49" fontId="3" fillId="32" borderId="1" xfId="0" applyNumberFormat="1" applyFont="1" applyFill="1" applyBorder="1" applyAlignment="1">
      <alignment horizontal="left" vertical="center"/>
    </xf>
    <xf numFmtId="0" fontId="3" fillId="32" borderId="1" xfId="0" applyFont="1" applyFill="1" applyBorder="1" applyAlignment="1">
      <alignment horizontal="left" vertical="center"/>
    </xf>
    <xf numFmtId="49" fontId="3" fillId="32" borderId="1" xfId="0" applyNumberFormat="1" applyFont="1" applyFill="1" applyBorder="1" applyAlignment="1">
      <alignment horizontal="justify" vertical="center"/>
    </xf>
    <xf numFmtId="0" fontId="3" fillId="32" borderId="1" xfId="0" applyFont="1" applyFill="1" applyBorder="1" applyAlignment="1">
      <alignment horizontal="justify" vertical="justify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justify"/>
    </xf>
    <xf numFmtId="0" fontId="3" fillId="32" borderId="1" xfId="0" applyFont="1" applyFill="1" applyBorder="1" applyAlignment="1">
      <alignment horizontal="justify" vertical="justify" wrapText="1"/>
    </xf>
    <xf numFmtId="49" fontId="3" fillId="0" borderId="1" xfId="0" applyNumberFormat="1" applyFont="1" applyBorder="1" applyAlignment="1">
      <alignment horizontal="justify" vertical="center"/>
    </xf>
    <xf numFmtId="3" fontId="3" fillId="0" borderId="1" xfId="0" applyNumberFormat="1" applyFont="1" applyBorder="1" applyAlignment="1">
      <alignment horizontal="justify" vertical="justify" wrapText="1"/>
    </xf>
    <xf numFmtId="49" fontId="4" fillId="0" borderId="1" xfId="0" applyNumberFormat="1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justify" vertical="justify" wrapText="1"/>
    </xf>
    <xf numFmtId="3" fontId="4" fillId="0" borderId="1" xfId="0" applyNumberFormat="1" applyFont="1" applyBorder="1"/>
    <xf numFmtId="3" fontId="4" fillId="32" borderId="1" xfId="0" applyNumberFormat="1" applyFont="1" applyFill="1" applyBorder="1"/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3" fontId="4" fillId="32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left" wrapText="1" readingOrder="1"/>
    </xf>
    <xf numFmtId="0" fontId="22" fillId="0" borderId="1" xfId="0" applyFont="1" applyBorder="1" applyAlignment="1">
      <alignment horizontal="left" wrapText="1" readingOrder="1"/>
    </xf>
    <xf numFmtId="49" fontId="2" fillId="33" borderId="1" xfId="0" applyNumberFormat="1" applyFont="1" applyFill="1" applyBorder="1" applyAlignment="1">
      <alignment horizontal="justify" vertical="center"/>
    </xf>
    <xf numFmtId="3" fontId="2" fillId="33" borderId="1" xfId="0" applyNumberFormat="1" applyFont="1" applyFill="1" applyBorder="1" applyAlignment="1">
      <alignment horizontal="justify" vertical="justify" wrapText="1"/>
    </xf>
    <xf numFmtId="0" fontId="22" fillId="33" borderId="1" xfId="0" applyFont="1" applyFill="1" applyBorder="1" applyAlignment="1">
      <alignment horizontal="left" wrapText="1" readingOrder="1"/>
    </xf>
    <xf numFmtId="165" fontId="1" fillId="0" borderId="1" xfId="31" applyFont="1" applyFill="1" applyBorder="1" applyAlignment="1">
      <alignment vertical="center"/>
    </xf>
    <xf numFmtId="165" fontId="2" fillId="0" borderId="1" xfId="31" applyFont="1" applyFill="1" applyBorder="1" applyAlignment="1">
      <alignment vertical="center"/>
    </xf>
    <xf numFmtId="165" fontId="1" fillId="0" borderId="1" xfId="31" applyFont="1" applyFill="1" applyBorder="1" applyAlignment="1">
      <alignment vertical="center" wrapText="1"/>
    </xf>
    <xf numFmtId="165" fontId="1" fillId="0" borderId="0" xfId="31" applyFont="1" applyFill="1" applyAlignment="1">
      <alignment vertical="center"/>
    </xf>
    <xf numFmtId="1" fontId="1" fillId="32" borderId="1" xfId="0" quotePrefix="1" applyNumberFormat="1" applyFont="1" applyFill="1" applyBorder="1" applyAlignment="1">
      <alignment horizontal="left" vertical="center"/>
    </xf>
    <xf numFmtId="1" fontId="2" fillId="32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65" fontId="1" fillId="0" borderId="0" xfId="0" applyNumberFormat="1" applyFont="1"/>
    <xf numFmtId="0" fontId="23" fillId="0" borderId="1" xfId="34" applyFont="1" applyBorder="1" applyAlignment="1">
      <alignment vertical="center"/>
    </xf>
    <xf numFmtId="0" fontId="24" fillId="0" borderId="1" xfId="34" applyFont="1" applyBorder="1" applyAlignment="1">
      <alignment vertical="justify" wrapText="1"/>
    </xf>
    <xf numFmtId="0" fontId="24" fillId="0" borderId="1" xfId="34" applyFont="1" applyBorder="1" applyAlignment="1">
      <alignment vertical="justify"/>
    </xf>
    <xf numFmtId="0" fontId="23" fillId="0" borderId="1" xfId="34" applyFont="1" applyBorder="1" applyAlignment="1">
      <alignment vertical="justify"/>
    </xf>
    <xf numFmtId="0" fontId="23" fillId="0" borderId="1" xfId="34" applyFont="1" applyBorder="1" applyAlignment="1">
      <alignment vertical="justify" wrapText="1"/>
    </xf>
    <xf numFmtId="0" fontId="24" fillId="0" borderId="1" xfId="34" applyFont="1" applyBorder="1" applyAlignment="1">
      <alignment vertical="center"/>
    </xf>
    <xf numFmtId="0" fontId="23" fillId="0" borderId="1" xfId="34" applyFont="1" applyBorder="1" applyAlignment="1">
      <alignment horizontal="left" vertical="center"/>
    </xf>
    <xf numFmtId="0" fontId="24" fillId="0" borderId="1" xfId="34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justify"/>
    </xf>
    <xf numFmtId="165" fontId="2" fillId="0" borderId="1" xfId="31" applyFont="1" applyFill="1" applyBorder="1" applyAlignment="1">
      <alignment horizontal="center" vertical="center"/>
    </xf>
    <xf numFmtId="16" fontId="2" fillId="32" borderId="1" xfId="0" quotePrefix="1" applyNumberFormat="1" applyFont="1" applyFill="1" applyBorder="1" applyAlignment="1">
      <alignment horizontal="left" vertical="center"/>
    </xf>
    <xf numFmtId="16" fontId="1" fillId="32" borderId="1" xfId="0" quotePrefix="1" applyNumberFormat="1" applyFont="1" applyFill="1" applyBorder="1" applyAlignment="1">
      <alignment horizontal="left" vertical="center"/>
    </xf>
    <xf numFmtId="0" fontId="1" fillId="32" borderId="1" xfId="0" applyFont="1" applyFill="1" applyBorder="1"/>
    <xf numFmtId="1" fontId="1" fillId="0" borderId="1" xfId="0" quotePrefix="1" applyNumberFormat="1" applyFont="1" applyBorder="1" applyAlignment="1">
      <alignment horizontal="left" vertical="center"/>
    </xf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32" borderId="1" xfId="0" applyNumberFormat="1" applyFont="1" applyFill="1" applyBorder="1" applyAlignment="1">
      <alignment horizontal="justify" vertical="center"/>
    </xf>
    <xf numFmtId="165" fontId="2" fillId="0" borderId="1" xfId="31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 readingOrder="1"/>
    </xf>
    <xf numFmtId="165" fontId="2" fillId="0" borderId="1" xfId="31" applyFont="1" applyFill="1" applyBorder="1" applyAlignment="1">
      <alignment horizontal="right" wrapText="1" readingOrder="1"/>
    </xf>
    <xf numFmtId="0" fontId="1" fillId="0" borderId="1" xfId="0" applyFont="1" applyBorder="1" applyAlignment="1">
      <alignment horizontal="left" wrapText="1" readingOrder="1"/>
    </xf>
    <xf numFmtId="165" fontId="1" fillId="0" borderId="1" xfId="31" applyFont="1" applyFill="1" applyBorder="1" applyAlignment="1">
      <alignment horizontal="right" wrapText="1" readingOrder="1"/>
    </xf>
    <xf numFmtId="1" fontId="1" fillId="0" borderId="1" xfId="0" applyNumberFormat="1" applyFont="1" applyBorder="1" applyAlignment="1">
      <alignment horizontal="justify" vertical="center"/>
    </xf>
    <xf numFmtId="165" fontId="1" fillId="0" borderId="1" xfId="31" applyFont="1" applyFill="1" applyBorder="1"/>
    <xf numFmtId="41" fontId="23" fillId="0" borderId="1" xfId="32" applyFont="1" applyFill="1" applyBorder="1" applyAlignment="1">
      <alignment horizontal="center" vertical="center"/>
    </xf>
    <xf numFmtId="41" fontId="24" fillId="0" borderId="1" xfId="32" applyFont="1" applyFill="1" applyBorder="1" applyAlignment="1">
      <alignment horizontal="center" vertical="center"/>
    </xf>
    <xf numFmtId="165" fontId="22" fillId="0" borderId="1" xfId="31" applyFont="1" applyFill="1" applyBorder="1" applyAlignment="1">
      <alignment horizontal="right" wrapText="1" readingOrder="1"/>
    </xf>
    <xf numFmtId="165" fontId="21" fillId="0" borderId="1" xfId="31" applyFont="1" applyFill="1" applyBorder="1" applyAlignment="1">
      <alignment horizontal="right" wrapText="1" readingOrder="1"/>
    </xf>
    <xf numFmtId="3" fontId="0" fillId="0" borderId="1" xfId="0" applyNumberFormat="1" applyBorder="1" applyAlignment="1">
      <alignment wrapText="1"/>
    </xf>
    <xf numFmtId="165" fontId="2" fillId="0" borderId="1" xfId="31" applyFont="1" applyBorder="1" applyAlignment="1">
      <alignment vertical="center" wrapText="1"/>
    </xf>
    <xf numFmtId="3" fontId="2" fillId="0" borderId="1" xfId="0" applyNumberFormat="1" applyFont="1" applyBorder="1" applyAlignment="1">
      <alignment wrapText="1"/>
    </xf>
    <xf numFmtId="1" fontId="2" fillId="32" borderId="1" xfId="0" quotePrefix="1" applyNumberFormat="1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0" fontId="2" fillId="32" borderId="1" xfId="0" applyFont="1" applyFill="1" applyBorder="1"/>
    <xf numFmtId="1" fontId="2" fillId="0" borderId="1" xfId="0" quotePrefix="1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justify" wrapText="1"/>
    </xf>
    <xf numFmtId="3" fontId="1" fillId="0" borderId="1" xfId="44" applyNumberFormat="1" applyFont="1" applyBorder="1" applyAlignment="1">
      <alignment horizontal="right" vertical="center" wrapText="1"/>
    </xf>
    <xf numFmtId="165" fontId="2" fillId="0" borderId="1" xfId="31" applyFont="1" applyBorder="1" applyAlignment="1">
      <alignment vertical="center"/>
    </xf>
    <xf numFmtId="165" fontId="1" fillId="0" borderId="1" xfId="31" applyFont="1" applyBorder="1" applyAlignment="1">
      <alignment vertical="center"/>
    </xf>
    <xf numFmtId="165" fontId="1" fillId="0" borderId="1" xfId="31" applyFont="1" applyBorder="1" applyAlignment="1">
      <alignment vertical="center" wrapText="1"/>
    </xf>
    <xf numFmtId="10" fontId="1" fillId="0" borderId="0" xfId="45" applyNumberFormat="1" applyFont="1" applyAlignment="1">
      <alignment horizontal="center"/>
    </xf>
    <xf numFmtId="3" fontId="21" fillId="0" borderId="1" xfId="0" applyNumberFormat="1" applyFont="1" applyBorder="1" applyAlignment="1">
      <alignment horizontal="justify" vertical="justify" wrapText="1"/>
    </xf>
    <xf numFmtId="165" fontId="21" fillId="0" borderId="1" xfId="3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 [0]" xfId="31" builtinId="6"/>
    <cellStyle name="Millares [0] 2" xfId="32" xr:uid="{00000000-0005-0000-0000-00001F000000}"/>
    <cellStyle name="Moneda [0]" xfId="44" builtinId="7"/>
    <cellStyle name="Neutral" xfId="33" builtinId="28" customBuiltin="1"/>
    <cellStyle name="Normal" xfId="0" builtinId="0"/>
    <cellStyle name="Normal 2" xfId="34" xr:uid="{00000000-0005-0000-0000-000022000000}"/>
    <cellStyle name="Normal 2 2" xfId="35" xr:uid="{00000000-0005-0000-0000-000023000000}"/>
    <cellStyle name="Notas 2" xfId="36" xr:uid="{00000000-0005-0000-0000-000024000000}"/>
    <cellStyle name="Porcentaje" xfId="45" builtinId="5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8"/>
  <sheetViews>
    <sheetView showGridLines="0" tabSelected="1" zoomScale="90" zoomScaleNormal="90" workbookViewId="0">
      <selection activeCell="C7" sqref="C7"/>
    </sheetView>
  </sheetViews>
  <sheetFormatPr defaultColWidth="11.42578125" defaultRowHeight="12.75" customHeight="1"/>
  <cols>
    <col min="1" max="1" width="3.28515625" style="1" customWidth="1"/>
    <col min="2" max="2" width="27.85546875" style="1" customWidth="1"/>
    <col min="3" max="3" width="101.7109375" style="1" customWidth="1"/>
    <col min="4" max="4" width="19.85546875" style="61" customWidth="1"/>
    <col min="5" max="5" width="11.42578125" style="112"/>
    <col min="6" max="6" width="16.5703125" style="1" customWidth="1"/>
    <col min="7" max="7" width="15.28515625" style="1" bestFit="1" customWidth="1"/>
    <col min="8" max="16384" width="11.42578125" style="1"/>
  </cols>
  <sheetData>
    <row r="1" spans="2:4">
      <c r="B1" s="3"/>
      <c r="C1" s="3"/>
      <c r="D1" s="58"/>
    </row>
    <row r="2" spans="2:4" ht="18">
      <c r="B2" s="115" t="s">
        <v>0</v>
      </c>
      <c r="C2" s="115"/>
      <c r="D2" s="115"/>
    </row>
    <row r="3" spans="2:4" ht="18">
      <c r="B3" s="3"/>
      <c r="C3" s="76" t="s">
        <v>1</v>
      </c>
      <c r="D3" s="58"/>
    </row>
    <row r="4" spans="2:4">
      <c r="B4" s="77" t="s">
        <v>2</v>
      </c>
      <c r="C4" s="77" t="s">
        <v>3</v>
      </c>
      <c r="D4" s="78" t="s">
        <v>4</v>
      </c>
    </row>
    <row r="5" spans="2:4">
      <c r="B5" s="68" t="s">
        <v>5</v>
      </c>
      <c r="C5" s="72" t="s">
        <v>6</v>
      </c>
      <c r="D5" s="95">
        <f>+D6+D8+D22</f>
        <v>249241179000</v>
      </c>
    </row>
    <row r="6" spans="2:4">
      <c r="B6" s="68" t="s">
        <v>7</v>
      </c>
      <c r="C6" s="71" t="s">
        <v>8</v>
      </c>
      <c r="D6" s="95">
        <f>+D7</f>
        <v>95748544000</v>
      </c>
    </row>
    <row r="7" spans="2:4">
      <c r="B7" s="68" t="s">
        <v>9</v>
      </c>
      <c r="C7" s="71" t="s">
        <v>10</v>
      </c>
      <c r="D7" s="96">
        <v>95748544000</v>
      </c>
    </row>
    <row r="8" spans="2:4">
      <c r="B8" s="68" t="s">
        <v>11</v>
      </c>
      <c r="C8" s="71" t="s">
        <v>12</v>
      </c>
      <c r="D8" s="95">
        <f>+D9+D19</f>
        <v>152892635000</v>
      </c>
    </row>
    <row r="9" spans="2:4">
      <c r="B9" s="68" t="s">
        <v>13</v>
      </c>
      <c r="C9" s="71" t="s">
        <v>14</v>
      </c>
      <c r="D9" s="95">
        <f>D10+D13</f>
        <v>284020000</v>
      </c>
    </row>
    <row r="10" spans="2:4">
      <c r="B10" s="68" t="s">
        <v>15</v>
      </c>
      <c r="C10" s="71" t="s">
        <v>16</v>
      </c>
      <c r="D10" s="95">
        <v>282520000</v>
      </c>
    </row>
    <row r="11" spans="2:4">
      <c r="B11" s="73" t="s">
        <v>17</v>
      </c>
      <c r="C11" s="70" t="s">
        <v>18</v>
      </c>
      <c r="D11" s="96">
        <v>282520000</v>
      </c>
    </row>
    <row r="12" spans="2:4">
      <c r="B12" s="73" t="s">
        <v>19</v>
      </c>
      <c r="C12" s="69" t="s">
        <v>20</v>
      </c>
      <c r="D12" s="96">
        <v>282520000</v>
      </c>
    </row>
    <row r="13" spans="2:4">
      <c r="B13" s="68" t="s">
        <v>21</v>
      </c>
      <c r="C13" s="71" t="s">
        <v>22</v>
      </c>
      <c r="D13" s="95">
        <v>1500000</v>
      </c>
    </row>
    <row r="14" spans="2:4">
      <c r="B14" s="73" t="s">
        <v>23</v>
      </c>
      <c r="C14" s="70" t="s">
        <v>24</v>
      </c>
      <c r="D14" s="96">
        <v>1500000</v>
      </c>
    </row>
    <row r="15" spans="2:4">
      <c r="B15" s="73" t="s">
        <v>25</v>
      </c>
      <c r="C15" s="70" t="s">
        <v>26</v>
      </c>
      <c r="D15" s="96">
        <v>1500000</v>
      </c>
    </row>
    <row r="16" spans="2:4">
      <c r="B16" s="73" t="s">
        <v>27</v>
      </c>
      <c r="C16" s="70" t="s">
        <v>28</v>
      </c>
      <c r="D16" s="96">
        <v>1500000</v>
      </c>
    </row>
    <row r="17" spans="2:4">
      <c r="B17" s="73" t="s">
        <v>29</v>
      </c>
      <c r="C17" s="70" t="s">
        <v>30</v>
      </c>
      <c r="D17" s="96">
        <v>1500000</v>
      </c>
    </row>
    <row r="18" spans="2:4">
      <c r="B18" s="73" t="s">
        <v>31</v>
      </c>
      <c r="C18" s="70" t="s">
        <v>32</v>
      </c>
      <c r="D18" s="96">
        <v>1500000</v>
      </c>
    </row>
    <row r="19" spans="2:4">
      <c r="B19" s="74" t="s">
        <v>33</v>
      </c>
      <c r="C19" s="71" t="s">
        <v>34</v>
      </c>
      <c r="D19" s="95">
        <f>+D20</f>
        <v>152608615000</v>
      </c>
    </row>
    <row r="20" spans="2:4">
      <c r="B20" s="75" t="s">
        <v>35</v>
      </c>
      <c r="C20" s="70" t="s">
        <v>36</v>
      </c>
      <c r="D20" s="96">
        <f>+D21</f>
        <v>152608615000</v>
      </c>
    </row>
    <row r="21" spans="2:4">
      <c r="B21" s="75" t="s">
        <v>37</v>
      </c>
      <c r="C21" s="70" t="s">
        <v>38</v>
      </c>
      <c r="D21" s="96">
        <v>152608615000</v>
      </c>
    </row>
    <row r="22" spans="2:4">
      <c r="B22" s="68" t="s">
        <v>39</v>
      </c>
      <c r="C22" s="71" t="s">
        <v>40</v>
      </c>
      <c r="D22" s="95">
        <f>D23+D26</f>
        <v>600000000</v>
      </c>
    </row>
    <row r="23" spans="2:4">
      <c r="B23" s="68" t="s">
        <v>41</v>
      </c>
      <c r="C23" s="71" t="s">
        <v>42</v>
      </c>
      <c r="D23" s="95">
        <f>+D24</f>
        <v>380000000</v>
      </c>
    </row>
    <row r="24" spans="2:4">
      <c r="B24" s="73" t="s">
        <v>43</v>
      </c>
      <c r="C24" s="70" t="s">
        <v>44</v>
      </c>
      <c r="D24" s="96">
        <f>+D25</f>
        <v>380000000</v>
      </c>
    </row>
    <row r="25" spans="2:4">
      <c r="B25" s="73" t="s">
        <v>45</v>
      </c>
      <c r="C25" s="70" t="s">
        <v>46</v>
      </c>
      <c r="D25" s="96">
        <v>380000000</v>
      </c>
    </row>
    <row r="26" spans="2:4">
      <c r="B26" s="68" t="s">
        <v>47</v>
      </c>
      <c r="C26" s="71" t="s">
        <v>48</v>
      </c>
      <c r="D26" s="95">
        <f>+D27</f>
        <v>220000000</v>
      </c>
    </row>
    <row r="27" spans="2:4">
      <c r="B27" s="73" t="s">
        <v>49</v>
      </c>
      <c r="C27" s="70" t="s">
        <v>50</v>
      </c>
      <c r="D27" s="96">
        <v>220000000</v>
      </c>
    </row>
    <row r="28" spans="2:4">
      <c r="B28" s="73"/>
      <c r="C28" s="71" t="s">
        <v>51</v>
      </c>
      <c r="D28" s="95">
        <f>+D5</f>
        <v>249241179000</v>
      </c>
    </row>
    <row r="29" spans="2:4" ht="3" customHeight="1">
      <c r="B29" s="77"/>
      <c r="C29" s="77"/>
      <c r="D29" s="78"/>
    </row>
    <row r="30" spans="2:4">
      <c r="B30" s="10" t="s">
        <v>52</v>
      </c>
      <c r="C30" s="65" t="s">
        <v>53</v>
      </c>
      <c r="D30" s="86">
        <f>D31+D183</f>
        <v>249241179000</v>
      </c>
    </row>
    <row r="31" spans="2:4">
      <c r="B31" s="79" t="s">
        <v>54</v>
      </c>
      <c r="C31" s="65" t="s">
        <v>55</v>
      </c>
      <c r="D31" s="100">
        <f>+D32+D37+D179</f>
        <v>2731122000</v>
      </c>
    </row>
    <row r="32" spans="2:4">
      <c r="B32" s="79" t="s">
        <v>56</v>
      </c>
      <c r="C32" s="65" t="s">
        <v>57</v>
      </c>
      <c r="D32" s="101">
        <v>1081312000</v>
      </c>
    </row>
    <row r="33" spans="2:6">
      <c r="B33" s="80" t="s">
        <v>58</v>
      </c>
      <c r="C33" s="2" t="s">
        <v>59</v>
      </c>
      <c r="D33" s="99">
        <v>1081312000</v>
      </c>
    </row>
    <row r="34" spans="2:6">
      <c r="B34" s="80" t="s">
        <v>60</v>
      </c>
      <c r="C34" s="2" t="s">
        <v>61</v>
      </c>
      <c r="D34" s="99">
        <v>1081312000</v>
      </c>
    </row>
    <row r="35" spans="2:6">
      <c r="B35" s="80" t="s">
        <v>62</v>
      </c>
      <c r="C35" s="2" t="s">
        <v>63</v>
      </c>
      <c r="D35" s="99">
        <v>1081312000</v>
      </c>
    </row>
    <row r="36" spans="2:6">
      <c r="B36" s="79" t="s">
        <v>64</v>
      </c>
      <c r="C36" s="65" t="s">
        <v>65</v>
      </c>
      <c r="D36" s="101">
        <v>1160825000</v>
      </c>
    </row>
    <row r="37" spans="2:6">
      <c r="B37" s="102" t="s">
        <v>66</v>
      </c>
      <c r="C37" s="66" t="s">
        <v>67</v>
      </c>
      <c r="D37" s="101">
        <f>+D38+D126</f>
        <v>1160825000</v>
      </c>
    </row>
    <row r="38" spans="2:6">
      <c r="B38" s="102" t="s">
        <v>68</v>
      </c>
      <c r="C38" s="66" t="s">
        <v>69</v>
      </c>
      <c r="D38" s="101">
        <f>+D39+D94</f>
        <v>172429000</v>
      </c>
      <c r="F38" s="1" t="s">
        <v>70</v>
      </c>
    </row>
    <row r="39" spans="2:6">
      <c r="B39" s="66" t="s">
        <v>71</v>
      </c>
      <c r="C39" s="107" t="s">
        <v>72</v>
      </c>
      <c r="D39" s="101">
        <f>+D40+D51+D54+D78+D87</f>
        <v>153829000</v>
      </c>
    </row>
    <row r="40" spans="2:6">
      <c r="B40" s="3" t="s">
        <v>73</v>
      </c>
      <c r="C40" s="15" t="s">
        <v>74</v>
      </c>
      <c r="D40" s="101">
        <f>+SUM(D41:D50)</f>
        <v>43000000</v>
      </c>
    </row>
    <row r="41" spans="2:6">
      <c r="B41" s="3" t="s">
        <v>75</v>
      </c>
      <c r="C41" s="3" t="s">
        <v>76</v>
      </c>
      <c r="D41" s="111">
        <v>200000</v>
      </c>
    </row>
    <row r="42" spans="2:6">
      <c r="B42" s="3" t="s">
        <v>77</v>
      </c>
      <c r="C42" s="3" t="s">
        <v>78</v>
      </c>
      <c r="D42" s="111">
        <v>12000000</v>
      </c>
    </row>
    <row r="43" spans="2:6">
      <c r="B43" s="3" t="s">
        <v>79</v>
      </c>
      <c r="C43" s="3" t="s">
        <v>80</v>
      </c>
      <c r="D43" s="111">
        <v>200000</v>
      </c>
    </row>
    <row r="44" spans="2:6">
      <c r="B44" s="3" t="s">
        <v>81</v>
      </c>
      <c r="C44" s="3" t="s">
        <v>82</v>
      </c>
      <c r="D44" s="111">
        <v>250000</v>
      </c>
    </row>
    <row r="45" spans="2:6">
      <c r="B45" s="3" t="s">
        <v>83</v>
      </c>
      <c r="C45" s="3" t="s">
        <v>84</v>
      </c>
      <c r="D45" s="111">
        <v>5000000</v>
      </c>
    </row>
    <row r="46" spans="2:6">
      <c r="B46" s="3" t="s">
        <v>85</v>
      </c>
      <c r="C46" s="3" t="s">
        <v>86</v>
      </c>
      <c r="D46" s="111">
        <v>13000000</v>
      </c>
    </row>
    <row r="47" spans="2:6">
      <c r="B47" s="3" t="s">
        <v>87</v>
      </c>
      <c r="C47" s="3" t="s">
        <v>88</v>
      </c>
      <c r="D47" s="111">
        <v>7000000</v>
      </c>
    </row>
    <row r="48" spans="2:6">
      <c r="B48" s="3" t="s">
        <v>89</v>
      </c>
      <c r="C48" s="3" t="s">
        <v>90</v>
      </c>
      <c r="D48" s="111">
        <v>2000000</v>
      </c>
    </row>
    <row r="49" spans="2:4">
      <c r="B49" s="3" t="s">
        <v>91</v>
      </c>
      <c r="C49" s="3" t="s">
        <v>92</v>
      </c>
      <c r="D49" s="111">
        <v>2150000</v>
      </c>
    </row>
    <row r="50" spans="2:4">
      <c r="B50" s="3" t="s">
        <v>93</v>
      </c>
      <c r="C50" s="3" t="s">
        <v>94</v>
      </c>
      <c r="D50" s="111">
        <v>1200000</v>
      </c>
    </row>
    <row r="51" spans="2:4">
      <c r="B51" s="66" t="s">
        <v>95</v>
      </c>
      <c r="C51" s="66" t="s">
        <v>96</v>
      </c>
      <c r="D51" s="100">
        <f>+D52+D53</f>
        <v>35000000</v>
      </c>
    </row>
    <row r="52" spans="2:4">
      <c r="B52" s="3" t="s">
        <v>97</v>
      </c>
      <c r="C52" s="15" t="s">
        <v>98</v>
      </c>
      <c r="D52" s="111">
        <v>20000000</v>
      </c>
    </row>
    <row r="53" spans="2:4">
      <c r="B53" s="3" t="s">
        <v>99</v>
      </c>
      <c r="C53" s="3" t="s">
        <v>100</v>
      </c>
      <c r="D53" s="111">
        <v>15000000</v>
      </c>
    </row>
    <row r="54" spans="2:4">
      <c r="B54" s="66" t="s">
        <v>101</v>
      </c>
      <c r="C54" s="66" t="s">
        <v>102</v>
      </c>
      <c r="D54" s="100">
        <f>+SUM(D55:D77)</f>
        <v>30000000</v>
      </c>
    </row>
    <row r="55" spans="2:4">
      <c r="B55" s="3" t="s">
        <v>103</v>
      </c>
      <c r="C55" s="3" t="s">
        <v>104</v>
      </c>
      <c r="D55" s="111">
        <v>4000000</v>
      </c>
    </row>
    <row r="56" spans="2:4">
      <c r="B56" s="62" t="s">
        <v>105</v>
      </c>
      <c r="C56" s="15" t="s">
        <v>106</v>
      </c>
      <c r="D56" s="111">
        <v>4000000</v>
      </c>
    </row>
    <row r="57" spans="2:4">
      <c r="B57" s="3" t="s">
        <v>107</v>
      </c>
      <c r="C57" s="3" t="s">
        <v>108</v>
      </c>
      <c r="D57" s="111">
        <v>1500000</v>
      </c>
    </row>
    <row r="58" spans="2:4">
      <c r="B58" s="3" t="s">
        <v>109</v>
      </c>
      <c r="C58" s="3" t="s">
        <v>110</v>
      </c>
      <c r="D58" s="111">
        <v>800000</v>
      </c>
    </row>
    <row r="59" spans="2:4">
      <c r="B59" s="3" t="s">
        <v>111</v>
      </c>
      <c r="C59" s="3" t="s">
        <v>112</v>
      </c>
      <c r="D59" s="111">
        <v>500000</v>
      </c>
    </row>
    <row r="60" spans="2:4">
      <c r="B60" s="3" t="s">
        <v>113</v>
      </c>
      <c r="C60" s="3" t="s">
        <v>114</v>
      </c>
      <c r="D60" s="111">
        <v>1100000</v>
      </c>
    </row>
    <row r="61" spans="2:4">
      <c r="B61" s="3" t="s">
        <v>115</v>
      </c>
      <c r="C61" s="3" t="s">
        <v>116</v>
      </c>
      <c r="D61" s="111">
        <v>600000</v>
      </c>
    </row>
    <row r="62" spans="2:4">
      <c r="B62" s="3" t="s">
        <v>117</v>
      </c>
      <c r="C62" s="3" t="s">
        <v>118</v>
      </c>
      <c r="D62" s="111">
        <v>650000</v>
      </c>
    </row>
    <row r="63" spans="2:4">
      <c r="B63" s="3" t="s">
        <v>119</v>
      </c>
      <c r="C63" s="3" t="s">
        <v>120</v>
      </c>
      <c r="D63" s="111">
        <v>0</v>
      </c>
    </row>
    <row r="64" spans="2:4">
      <c r="B64" s="3" t="s">
        <v>121</v>
      </c>
      <c r="C64" s="3" t="s">
        <v>122</v>
      </c>
      <c r="D64" s="111">
        <v>0</v>
      </c>
    </row>
    <row r="65" spans="2:4">
      <c r="B65" s="3" t="s">
        <v>123</v>
      </c>
      <c r="C65" s="3" t="s">
        <v>124</v>
      </c>
      <c r="D65" s="111">
        <v>0</v>
      </c>
    </row>
    <row r="66" spans="2:4">
      <c r="B66" s="3" t="s">
        <v>125</v>
      </c>
      <c r="C66" s="3" t="s">
        <v>126</v>
      </c>
      <c r="D66" s="111">
        <v>550000</v>
      </c>
    </row>
    <row r="67" spans="2:4">
      <c r="B67" s="3" t="s">
        <v>127</v>
      </c>
      <c r="C67" s="3" t="s">
        <v>128</v>
      </c>
      <c r="D67" s="111">
        <v>1200000</v>
      </c>
    </row>
    <row r="68" spans="2:4">
      <c r="B68" s="3" t="s">
        <v>129</v>
      </c>
      <c r="C68" s="3" t="s">
        <v>130</v>
      </c>
      <c r="D68" s="111">
        <v>1500000</v>
      </c>
    </row>
    <row r="69" spans="2:4">
      <c r="B69" s="3" t="s">
        <v>131</v>
      </c>
      <c r="C69" s="3" t="s">
        <v>132</v>
      </c>
      <c r="D69" s="111">
        <v>700000</v>
      </c>
    </row>
    <row r="70" spans="2:4">
      <c r="B70" s="3" t="s">
        <v>133</v>
      </c>
      <c r="C70" s="3" t="s">
        <v>134</v>
      </c>
      <c r="D70" s="111">
        <v>250000</v>
      </c>
    </row>
    <row r="71" spans="2:4">
      <c r="B71" s="3" t="s">
        <v>135</v>
      </c>
      <c r="C71" s="3" t="s">
        <v>136</v>
      </c>
      <c r="D71" s="111">
        <v>1200000</v>
      </c>
    </row>
    <row r="72" spans="2:4">
      <c r="B72" s="3" t="s">
        <v>137</v>
      </c>
      <c r="C72" s="3" t="s">
        <v>138</v>
      </c>
      <c r="D72" s="111">
        <v>1000000</v>
      </c>
    </row>
    <row r="73" spans="2:4">
      <c r="B73" s="3" t="s">
        <v>139</v>
      </c>
      <c r="C73" s="3" t="s">
        <v>140</v>
      </c>
      <c r="D73" s="111">
        <v>1200000</v>
      </c>
    </row>
    <row r="74" spans="2:4">
      <c r="B74" s="3" t="s">
        <v>141</v>
      </c>
      <c r="C74" s="3" t="s">
        <v>142</v>
      </c>
      <c r="D74" s="111">
        <v>3200000</v>
      </c>
    </row>
    <row r="75" spans="2:4">
      <c r="B75" s="3" t="s">
        <v>143</v>
      </c>
      <c r="C75" s="3" t="s">
        <v>144</v>
      </c>
      <c r="D75" s="111">
        <v>500000</v>
      </c>
    </row>
    <row r="76" spans="2:4">
      <c r="B76" s="3" t="s">
        <v>145</v>
      </c>
      <c r="C76" s="3" t="s">
        <v>146</v>
      </c>
      <c r="D76" s="111">
        <v>5100000</v>
      </c>
    </row>
    <row r="77" spans="2:4">
      <c r="B77" s="62" t="s">
        <v>147</v>
      </c>
      <c r="C77" s="3" t="s">
        <v>148</v>
      </c>
      <c r="D77" s="111">
        <v>450000</v>
      </c>
    </row>
    <row r="78" spans="2:4">
      <c r="B78" s="102" t="s">
        <v>149</v>
      </c>
      <c r="C78" s="66" t="s">
        <v>150</v>
      </c>
      <c r="D78" s="100">
        <f>+SUM(D79:D86)</f>
        <v>34829000</v>
      </c>
    </row>
    <row r="79" spans="2:4">
      <c r="B79" s="3" t="s">
        <v>151</v>
      </c>
      <c r="C79" s="3" t="s">
        <v>152</v>
      </c>
      <c r="D79" s="111">
        <v>4829000</v>
      </c>
    </row>
    <row r="80" spans="2:4">
      <c r="B80" s="3" t="s">
        <v>153</v>
      </c>
      <c r="C80" s="3" t="s">
        <v>154</v>
      </c>
      <c r="D80" s="111">
        <v>300000</v>
      </c>
    </row>
    <row r="81" spans="2:4">
      <c r="B81" s="3" t="s">
        <v>155</v>
      </c>
      <c r="C81" s="3" t="s">
        <v>156</v>
      </c>
      <c r="D81" s="111">
        <v>650000</v>
      </c>
    </row>
    <row r="82" spans="2:4">
      <c r="B82" s="3" t="s">
        <v>157</v>
      </c>
      <c r="C82" s="3" t="s">
        <v>158</v>
      </c>
      <c r="D82" s="111">
        <v>600000</v>
      </c>
    </row>
    <row r="83" spans="2:4">
      <c r="B83" s="3" t="s">
        <v>159</v>
      </c>
      <c r="C83" s="3" t="s">
        <v>160</v>
      </c>
      <c r="D83" s="111">
        <v>1200000</v>
      </c>
    </row>
    <row r="84" spans="2:4">
      <c r="B84" s="3" t="s">
        <v>161</v>
      </c>
      <c r="C84" s="3" t="s">
        <v>162</v>
      </c>
      <c r="D84" s="111">
        <v>250000</v>
      </c>
    </row>
    <row r="85" spans="2:4">
      <c r="B85" s="3" t="s">
        <v>163</v>
      </c>
      <c r="C85" s="3" t="s">
        <v>164</v>
      </c>
      <c r="D85" s="111">
        <v>2000000</v>
      </c>
    </row>
    <row r="86" spans="2:4">
      <c r="B86" s="3" t="s">
        <v>165</v>
      </c>
      <c r="C86" s="3" t="s">
        <v>166</v>
      </c>
      <c r="D86" s="111">
        <v>25000000</v>
      </c>
    </row>
    <row r="87" spans="2:4">
      <c r="B87" s="66" t="s">
        <v>167</v>
      </c>
      <c r="C87" s="66" t="s">
        <v>168</v>
      </c>
      <c r="D87" s="100">
        <f>+SUM(D88:D93)</f>
        <v>11000000</v>
      </c>
    </row>
    <row r="88" spans="2:4">
      <c r="B88" s="62" t="s">
        <v>169</v>
      </c>
      <c r="C88" s="3" t="s">
        <v>170</v>
      </c>
      <c r="D88" s="111">
        <v>250000</v>
      </c>
    </row>
    <row r="89" spans="2:4">
      <c r="B89" s="3" t="s">
        <v>171</v>
      </c>
      <c r="C89" s="3" t="s">
        <v>172</v>
      </c>
      <c r="D89" s="111">
        <v>600000</v>
      </c>
    </row>
    <row r="90" spans="2:4">
      <c r="B90" s="3" t="s">
        <v>173</v>
      </c>
      <c r="C90" s="3" t="s">
        <v>174</v>
      </c>
      <c r="D90" s="111">
        <v>700000</v>
      </c>
    </row>
    <row r="91" spans="2:4">
      <c r="B91" s="3" t="s">
        <v>175</v>
      </c>
      <c r="C91" s="3" t="s">
        <v>176</v>
      </c>
      <c r="D91" s="111">
        <v>950000</v>
      </c>
    </row>
    <row r="92" spans="2:4">
      <c r="B92" s="3" t="s">
        <v>177</v>
      </c>
      <c r="C92" s="3" t="s">
        <v>178</v>
      </c>
      <c r="D92" s="111">
        <v>2000000</v>
      </c>
    </row>
    <row r="93" spans="2:4">
      <c r="B93" s="3" t="s">
        <v>179</v>
      </c>
      <c r="C93" s="3" t="s">
        <v>180</v>
      </c>
      <c r="D93" s="111">
        <v>6500000</v>
      </c>
    </row>
    <row r="94" spans="2:4">
      <c r="B94" s="66" t="s">
        <v>181</v>
      </c>
      <c r="C94" s="66" t="s">
        <v>182</v>
      </c>
      <c r="D94" s="100">
        <f>+D95+D98</f>
        <v>18600000</v>
      </c>
    </row>
    <row r="95" spans="2:4">
      <c r="B95" s="66" t="s">
        <v>183</v>
      </c>
      <c r="C95" s="66" t="s">
        <v>184</v>
      </c>
      <c r="D95" s="100">
        <f>+D96+D97</f>
        <v>3600000</v>
      </c>
    </row>
    <row r="96" spans="2:4">
      <c r="B96" s="3" t="s">
        <v>185</v>
      </c>
      <c r="C96" s="3" t="s">
        <v>186</v>
      </c>
      <c r="D96" s="111">
        <v>1800000</v>
      </c>
    </row>
    <row r="97" spans="2:4">
      <c r="B97" s="3" t="s">
        <v>187</v>
      </c>
      <c r="C97" s="3" t="s">
        <v>188</v>
      </c>
      <c r="D97" s="111">
        <v>1800000</v>
      </c>
    </row>
    <row r="98" spans="2:4">
      <c r="B98" s="66" t="s">
        <v>189</v>
      </c>
      <c r="C98" s="66" t="s">
        <v>190</v>
      </c>
      <c r="D98" s="100">
        <f>+SUM(D99:D125)</f>
        <v>15000000</v>
      </c>
    </row>
    <row r="99" spans="2:4">
      <c r="B99" s="3" t="s">
        <v>191</v>
      </c>
      <c r="C99" s="3" t="s">
        <v>192</v>
      </c>
      <c r="D99" s="111">
        <v>500000</v>
      </c>
    </row>
    <row r="100" spans="2:4">
      <c r="B100" s="3" t="s">
        <v>193</v>
      </c>
      <c r="C100" s="3" t="s">
        <v>194</v>
      </c>
      <c r="D100" s="111">
        <v>600000</v>
      </c>
    </row>
    <row r="101" spans="2:4">
      <c r="B101" s="3" t="s">
        <v>195</v>
      </c>
      <c r="C101" s="3" t="s">
        <v>196</v>
      </c>
      <c r="D101" s="111">
        <v>500000</v>
      </c>
    </row>
    <row r="102" spans="2:4">
      <c r="B102" s="3" t="s">
        <v>197</v>
      </c>
      <c r="C102" s="3" t="s">
        <v>198</v>
      </c>
      <c r="D102" s="111">
        <v>250000</v>
      </c>
    </row>
    <row r="103" spans="2:4">
      <c r="B103" s="3" t="s">
        <v>199</v>
      </c>
      <c r="C103" s="3" t="s">
        <v>200</v>
      </c>
      <c r="D103" s="111">
        <v>600000</v>
      </c>
    </row>
    <row r="104" spans="2:4">
      <c r="B104" s="3" t="s">
        <v>201</v>
      </c>
      <c r="C104" s="3" t="s">
        <v>202</v>
      </c>
      <c r="D104" s="111">
        <v>500000</v>
      </c>
    </row>
    <row r="105" spans="2:4">
      <c r="B105" s="3" t="s">
        <v>203</v>
      </c>
      <c r="C105" s="3" t="s">
        <v>204</v>
      </c>
      <c r="D105" s="111">
        <v>500000</v>
      </c>
    </row>
    <row r="106" spans="2:4">
      <c r="B106" s="3" t="s">
        <v>205</v>
      </c>
      <c r="C106" s="3" t="s">
        <v>206</v>
      </c>
      <c r="D106" s="111">
        <v>600000</v>
      </c>
    </row>
    <row r="107" spans="2:4">
      <c r="B107" s="3" t="s">
        <v>207</v>
      </c>
      <c r="C107" s="3" t="s">
        <v>208</v>
      </c>
      <c r="D107" s="111">
        <v>300000</v>
      </c>
    </row>
    <row r="108" spans="2:4">
      <c r="B108" s="3" t="s">
        <v>209</v>
      </c>
      <c r="C108" s="3" t="s">
        <v>210</v>
      </c>
      <c r="D108" s="111">
        <v>300000</v>
      </c>
    </row>
    <row r="109" spans="2:4">
      <c r="B109" s="3" t="s">
        <v>211</v>
      </c>
      <c r="C109" s="3" t="s">
        <v>212</v>
      </c>
      <c r="D109" s="111">
        <v>350000</v>
      </c>
    </row>
    <row r="110" spans="2:4">
      <c r="B110" s="3" t="s">
        <v>213</v>
      </c>
      <c r="C110" s="3" t="s">
        <v>214</v>
      </c>
      <c r="D110" s="111">
        <v>400000</v>
      </c>
    </row>
    <row r="111" spans="2:4">
      <c r="B111" s="3" t="s">
        <v>215</v>
      </c>
      <c r="C111" s="3" t="s">
        <v>216</v>
      </c>
      <c r="D111" s="111">
        <v>1200000</v>
      </c>
    </row>
    <row r="112" spans="2:4">
      <c r="B112" s="3" t="s">
        <v>217</v>
      </c>
      <c r="C112" s="3" t="s">
        <v>218</v>
      </c>
      <c r="D112" s="111">
        <v>1500000</v>
      </c>
    </row>
    <row r="113" spans="2:4">
      <c r="B113" s="3" t="s">
        <v>219</v>
      </c>
      <c r="C113" s="3" t="s">
        <v>220</v>
      </c>
      <c r="D113" s="111">
        <v>400000</v>
      </c>
    </row>
    <row r="114" spans="2:4">
      <c r="B114" s="3" t="s">
        <v>221</v>
      </c>
      <c r="C114" s="3" t="s">
        <v>222</v>
      </c>
      <c r="D114" s="111">
        <v>600000</v>
      </c>
    </row>
    <row r="115" spans="2:4">
      <c r="B115" s="3" t="s">
        <v>223</v>
      </c>
      <c r="C115" s="3" t="s">
        <v>224</v>
      </c>
      <c r="D115" s="111">
        <v>500000</v>
      </c>
    </row>
    <row r="116" spans="2:4">
      <c r="B116" s="3" t="s">
        <v>225</v>
      </c>
      <c r="C116" s="3" t="s">
        <v>226</v>
      </c>
      <c r="D116" s="111">
        <v>600000</v>
      </c>
    </row>
    <row r="117" spans="2:4">
      <c r="B117" s="3" t="s">
        <v>227</v>
      </c>
      <c r="C117" s="3" t="s">
        <v>228</v>
      </c>
      <c r="D117" s="111">
        <v>400000</v>
      </c>
    </row>
    <row r="118" spans="2:4">
      <c r="B118" s="3" t="s">
        <v>229</v>
      </c>
      <c r="C118" s="3" t="s">
        <v>230</v>
      </c>
      <c r="D118" s="111">
        <v>850000</v>
      </c>
    </row>
    <row r="119" spans="2:4">
      <c r="B119" s="3" t="s">
        <v>231</v>
      </c>
      <c r="C119" s="3" t="s">
        <v>232</v>
      </c>
      <c r="D119" s="111">
        <v>700000</v>
      </c>
    </row>
    <row r="120" spans="2:4">
      <c r="B120" s="3" t="s">
        <v>233</v>
      </c>
      <c r="C120" s="3" t="s">
        <v>234</v>
      </c>
      <c r="D120" s="111">
        <v>700000</v>
      </c>
    </row>
    <row r="121" spans="2:4">
      <c r="B121" s="3" t="s">
        <v>235</v>
      </c>
      <c r="C121" s="3" t="s">
        <v>236</v>
      </c>
      <c r="D121" s="111">
        <v>600000</v>
      </c>
    </row>
    <row r="122" spans="2:4">
      <c r="B122" s="3" t="s">
        <v>237</v>
      </c>
      <c r="C122" s="3" t="s">
        <v>238</v>
      </c>
      <c r="D122" s="111">
        <v>500000</v>
      </c>
    </row>
    <row r="123" spans="2:4">
      <c r="B123" s="3" t="s">
        <v>239</v>
      </c>
      <c r="C123" s="3" t="s">
        <v>240</v>
      </c>
      <c r="D123" s="111">
        <v>300000</v>
      </c>
    </row>
    <row r="124" spans="2:4">
      <c r="B124" s="3" t="s">
        <v>241</v>
      </c>
      <c r="C124" s="3" t="s">
        <v>242</v>
      </c>
      <c r="D124" s="111">
        <v>350000</v>
      </c>
    </row>
    <row r="125" spans="2:4">
      <c r="B125" s="3" t="s">
        <v>243</v>
      </c>
      <c r="C125" s="3" t="s">
        <v>244</v>
      </c>
      <c r="D125" s="111">
        <v>400000</v>
      </c>
    </row>
    <row r="126" spans="2:4">
      <c r="B126" s="66" t="s">
        <v>245</v>
      </c>
      <c r="C126" s="66" t="s">
        <v>246</v>
      </c>
      <c r="D126" s="100">
        <f>+D127+D132+D153+D175</f>
        <v>988396000</v>
      </c>
    </row>
    <row r="127" spans="2:4">
      <c r="B127" s="66" t="s">
        <v>247</v>
      </c>
      <c r="C127" s="66" t="s">
        <v>248</v>
      </c>
      <c r="D127" s="100">
        <f>+D128+D130</f>
        <v>66453000</v>
      </c>
    </row>
    <row r="128" spans="2:4">
      <c r="B128" s="66" t="s">
        <v>249</v>
      </c>
      <c r="C128" s="66" t="s">
        <v>250</v>
      </c>
      <c r="D128" s="100">
        <f>+D129</f>
        <v>28353000</v>
      </c>
    </row>
    <row r="129" spans="2:8">
      <c r="B129" s="3" t="s">
        <v>251</v>
      </c>
      <c r="C129" s="3" t="s">
        <v>252</v>
      </c>
      <c r="D129" s="99">
        <v>28353000</v>
      </c>
      <c r="H129" s="1" t="s">
        <v>70</v>
      </c>
    </row>
    <row r="130" spans="2:8">
      <c r="B130" s="66" t="s">
        <v>253</v>
      </c>
      <c r="C130" s="66" t="s">
        <v>254</v>
      </c>
      <c r="D130" s="101">
        <f>+D131</f>
        <v>38100000</v>
      </c>
    </row>
    <row r="131" spans="2:8">
      <c r="B131" s="3" t="s">
        <v>255</v>
      </c>
      <c r="C131" s="3" t="s">
        <v>256</v>
      </c>
      <c r="D131" s="111">
        <v>38100000</v>
      </c>
    </row>
    <row r="132" spans="2:8">
      <c r="B132" s="66" t="s">
        <v>257</v>
      </c>
      <c r="C132" s="66" t="s">
        <v>258</v>
      </c>
      <c r="D132" s="100">
        <f>+D133+D148</f>
        <v>374737000</v>
      </c>
    </row>
    <row r="133" spans="2:8">
      <c r="B133" s="3" t="s">
        <v>259</v>
      </c>
      <c r="C133" s="3" t="s">
        <v>260</v>
      </c>
      <c r="D133" s="101">
        <v>295593000</v>
      </c>
    </row>
    <row r="134" spans="2:8">
      <c r="B134" s="66" t="s">
        <v>261</v>
      </c>
      <c r="C134" s="66" t="s">
        <v>262</v>
      </c>
      <c r="D134" s="101">
        <f>+D135+D138+D144+D140</f>
        <v>295593000</v>
      </c>
    </row>
    <row r="135" spans="2:8">
      <c r="B135" s="3" t="s">
        <v>263</v>
      </c>
      <c r="C135" s="3" t="s">
        <v>264</v>
      </c>
      <c r="D135" s="99">
        <f>+D136</f>
        <v>12102000</v>
      </c>
    </row>
    <row r="136" spans="2:8">
      <c r="B136" s="3" t="s">
        <v>265</v>
      </c>
      <c r="C136" s="3" t="s">
        <v>266</v>
      </c>
      <c r="D136" s="99">
        <f>+D137</f>
        <v>12102000</v>
      </c>
    </row>
    <row r="137" spans="2:8">
      <c r="B137" s="3" t="s">
        <v>267</v>
      </c>
      <c r="C137" s="3" t="s">
        <v>268</v>
      </c>
      <c r="D137" s="99">
        <v>12102000</v>
      </c>
    </row>
    <row r="138" spans="2:8">
      <c r="B138" s="66" t="s">
        <v>269</v>
      </c>
      <c r="C138" s="66" t="s">
        <v>270</v>
      </c>
      <c r="D138" s="101">
        <f>+D139</f>
        <v>0</v>
      </c>
    </row>
    <row r="139" spans="2:8">
      <c r="B139" s="3" t="s">
        <v>271</v>
      </c>
      <c r="C139" s="3" t="s">
        <v>272</v>
      </c>
      <c r="D139" s="111">
        <v>0</v>
      </c>
    </row>
    <row r="140" spans="2:8">
      <c r="B140" s="66" t="s">
        <v>273</v>
      </c>
      <c r="C140" s="66" t="s">
        <v>274</v>
      </c>
      <c r="D140" s="100">
        <f>+D141+D142+D143</f>
        <v>148154000</v>
      </c>
    </row>
    <row r="141" spans="2:8">
      <c r="B141" s="62" t="s">
        <v>275</v>
      </c>
      <c r="C141" s="3" t="s">
        <v>276</v>
      </c>
      <c r="D141" s="103">
        <v>10891000</v>
      </c>
    </row>
    <row r="142" spans="2:8">
      <c r="B142" s="62" t="s">
        <v>277</v>
      </c>
      <c r="C142" s="3" t="s">
        <v>278</v>
      </c>
      <c r="D142" s="103">
        <v>4356000</v>
      </c>
    </row>
    <row r="143" spans="2:8">
      <c r="B143" s="82" t="s">
        <v>279</v>
      </c>
      <c r="C143" s="3" t="s">
        <v>280</v>
      </c>
      <c r="D143" s="99">
        <v>132907000</v>
      </c>
    </row>
    <row r="144" spans="2:8">
      <c r="B144" s="106" t="s">
        <v>281</v>
      </c>
      <c r="C144" s="66" t="s">
        <v>282</v>
      </c>
      <c r="D144" s="101">
        <f>+D145+D146+D147</f>
        <v>135337000</v>
      </c>
    </row>
    <row r="145" spans="2:4">
      <c r="B145" s="62" t="s">
        <v>283</v>
      </c>
      <c r="C145" s="3" t="s">
        <v>284</v>
      </c>
      <c r="D145" s="99">
        <v>22568000</v>
      </c>
    </row>
    <row r="146" spans="2:4">
      <c r="B146" s="62" t="s">
        <v>285</v>
      </c>
      <c r="C146" s="3" t="s">
        <v>286</v>
      </c>
      <c r="D146" s="103">
        <v>52114000</v>
      </c>
    </row>
    <row r="147" spans="2:4">
      <c r="B147" s="62" t="s">
        <v>287</v>
      </c>
      <c r="C147" s="3" t="s">
        <v>288</v>
      </c>
      <c r="D147" s="99">
        <v>60655000</v>
      </c>
    </row>
    <row r="148" spans="2:4">
      <c r="B148" s="102" t="s">
        <v>289</v>
      </c>
      <c r="C148" s="66" t="s">
        <v>290</v>
      </c>
      <c r="D148" s="101">
        <f>+D149+D150+D151+D152</f>
        <v>79144000</v>
      </c>
    </row>
    <row r="149" spans="2:4">
      <c r="B149" s="81" t="s">
        <v>291</v>
      </c>
      <c r="C149" s="3" t="s">
        <v>292</v>
      </c>
      <c r="D149" s="110">
        <v>23738000</v>
      </c>
    </row>
    <row r="150" spans="2:4">
      <c r="B150" s="81" t="s">
        <v>293</v>
      </c>
      <c r="C150" s="3" t="s">
        <v>294</v>
      </c>
      <c r="D150" s="110">
        <v>0</v>
      </c>
    </row>
    <row r="151" spans="2:4">
      <c r="B151" s="81" t="s">
        <v>295</v>
      </c>
      <c r="C151" s="3" t="s">
        <v>296</v>
      </c>
      <c r="D151" s="104">
        <v>45406000</v>
      </c>
    </row>
    <row r="152" spans="2:4">
      <c r="B152" s="81" t="s">
        <v>297</v>
      </c>
      <c r="C152" s="3" t="s">
        <v>298</v>
      </c>
      <c r="D152" s="110">
        <v>10000000</v>
      </c>
    </row>
    <row r="153" spans="2:4">
      <c r="B153" s="105" t="s">
        <v>299</v>
      </c>
      <c r="C153" s="66" t="s">
        <v>300</v>
      </c>
      <c r="D153" s="109">
        <f>+D154+D156+D159+D163+D166</f>
        <v>530206000</v>
      </c>
    </row>
    <row r="154" spans="2:4">
      <c r="B154" s="81" t="s">
        <v>301</v>
      </c>
      <c r="C154" s="3" t="s">
        <v>302</v>
      </c>
      <c r="D154" s="110">
        <f>+D155</f>
        <v>500000</v>
      </c>
    </row>
    <row r="155" spans="2:4">
      <c r="B155" s="81" t="s">
        <v>303</v>
      </c>
      <c r="C155" s="3" t="s">
        <v>304</v>
      </c>
      <c r="D155" s="111">
        <v>500000</v>
      </c>
    </row>
    <row r="156" spans="2:4">
      <c r="B156" s="105" t="s">
        <v>305</v>
      </c>
      <c r="C156" s="66" t="s">
        <v>306</v>
      </c>
      <c r="D156" s="100">
        <f>+D157+D158</f>
        <v>82254000</v>
      </c>
    </row>
    <row r="157" spans="2:4">
      <c r="B157" s="81" t="s">
        <v>307</v>
      </c>
      <c r="C157" s="3" t="s">
        <v>308</v>
      </c>
      <c r="D157" s="99">
        <v>32054000</v>
      </c>
    </row>
    <row r="158" spans="2:4">
      <c r="B158" s="82" t="s">
        <v>309</v>
      </c>
      <c r="C158" s="3" t="s">
        <v>310</v>
      </c>
      <c r="D158" s="111">
        <v>50200000</v>
      </c>
    </row>
    <row r="159" spans="2:4">
      <c r="B159" s="106" t="s">
        <v>311</v>
      </c>
      <c r="C159" s="66" t="s">
        <v>312</v>
      </c>
      <c r="D159" s="100">
        <f>+D160+D161+D162</f>
        <v>297901000</v>
      </c>
    </row>
    <row r="160" spans="2:4">
      <c r="B160" s="3" t="s">
        <v>313</v>
      </c>
      <c r="C160" s="3" t="s">
        <v>314</v>
      </c>
      <c r="D160" s="111">
        <v>161901000</v>
      </c>
    </row>
    <row r="161" spans="2:4">
      <c r="B161" s="62" t="s">
        <v>315</v>
      </c>
      <c r="C161" s="3" t="s">
        <v>316</v>
      </c>
      <c r="D161" s="111">
        <v>48099000</v>
      </c>
    </row>
    <row r="162" spans="2:4">
      <c r="B162" s="62" t="s">
        <v>317</v>
      </c>
      <c r="C162" s="3" t="s">
        <v>318</v>
      </c>
      <c r="D162" s="111">
        <v>87901000</v>
      </c>
    </row>
    <row r="163" spans="2:4">
      <c r="B163" s="102" t="s">
        <v>319</v>
      </c>
      <c r="C163" s="66" t="s">
        <v>320</v>
      </c>
      <c r="D163" s="100">
        <f>+D164+D165</f>
        <v>71649000</v>
      </c>
    </row>
    <row r="164" spans="2:4">
      <c r="B164" s="62" t="s">
        <v>321</v>
      </c>
      <c r="C164" s="3" t="s">
        <v>322</v>
      </c>
      <c r="D164" s="111">
        <v>64715000</v>
      </c>
    </row>
    <row r="165" spans="2:4">
      <c r="B165" s="62" t="s">
        <v>323</v>
      </c>
      <c r="C165" s="3" t="s">
        <v>324</v>
      </c>
      <c r="D165" s="99">
        <v>6934000</v>
      </c>
    </row>
    <row r="166" spans="2:4">
      <c r="B166" s="102" t="s">
        <v>325</v>
      </c>
      <c r="C166" s="66" t="s">
        <v>326</v>
      </c>
      <c r="D166" s="101">
        <f>+SUM(D167:D174)</f>
        <v>77902000</v>
      </c>
    </row>
    <row r="167" spans="2:4">
      <c r="B167" s="62" t="s">
        <v>327</v>
      </c>
      <c r="C167" s="3" t="s">
        <v>328</v>
      </c>
      <c r="D167" s="111">
        <v>1800000</v>
      </c>
    </row>
    <row r="168" spans="2:4">
      <c r="B168" s="62" t="s">
        <v>329</v>
      </c>
      <c r="C168" s="3" t="s">
        <v>330</v>
      </c>
      <c r="D168" s="111">
        <v>25000000</v>
      </c>
    </row>
    <row r="169" spans="2:4">
      <c r="B169" s="3" t="s">
        <v>331</v>
      </c>
      <c r="C169" s="3" t="s">
        <v>332</v>
      </c>
      <c r="D169" s="111">
        <v>20500000</v>
      </c>
    </row>
    <row r="170" spans="2:4" ht="15" customHeight="1">
      <c r="B170" s="3" t="s">
        <v>333</v>
      </c>
      <c r="C170" s="15" t="s">
        <v>334</v>
      </c>
      <c r="D170" s="108">
        <v>1500000</v>
      </c>
    </row>
    <row r="171" spans="2:4">
      <c r="B171" s="3" t="s">
        <v>335</v>
      </c>
      <c r="C171" s="3" t="s">
        <v>336</v>
      </c>
      <c r="D171" s="111">
        <v>5802000</v>
      </c>
    </row>
    <row r="172" spans="2:4">
      <c r="B172" s="3" t="s">
        <v>337</v>
      </c>
      <c r="C172" s="15" t="s">
        <v>338</v>
      </c>
      <c r="D172" s="111">
        <v>7000000</v>
      </c>
    </row>
    <row r="173" spans="2:4">
      <c r="B173" s="3" t="s">
        <v>339</v>
      </c>
      <c r="C173" s="15" t="s">
        <v>340</v>
      </c>
      <c r="D173" s="111">
        <v>5300000</v>
      </c>
    </row>
    <row r="174" spans="2:4">
      <c r="B174" s="3" t="s">
        <v>341</v>
      </c>
      <c r="C174" s="3" t="s">
        <v>342</v>
      </c>
      <c r="D174" s="111">
        <v>11000000</v>
      </c>
    </row>
    <row r="175" spans="2:4">
      <c r="B175" s="66" t="s">
        <v>343</v>
      </c>
      <c r="C175" s="66" t="s">
        <v>26</v>
      </c>
      <c r="D175" s="100">
        <f>+D176</f>
        <v>17000000</v>
      </c>
    </row>
    <row r="176" spans="2:4">
      <c r="B176" s="3" t="s">
        <v>344</v>
      </c>
      <c r="C176" s="3" t="s">
        <v>345</v>
      </c>
      <c r="D176" s="111">
        <f>+D177+D178</f>
        <v>17000000</v>
      </c>
    </row>
    <row r="177" spans="2:5">
      <c r="B177" s="3" t="s">
        <v>346</v>
      </c>
      <c r="C177" s="3" t="s">
        <v>347</v>
      </c>
      <c r="D177" s="111">
        <v>3000000</v>
      </c>
    </row>
    <row r="178" spans="2:5">
      <c r="B178" s="62" t="s">
        <v>348</v>
      </c>
      <c r="C178" s="3" t="s">
        <v>349</v>
      </c>
      <c r="D178" s="108">
        <v>14000000</v>
      </c>
    </row>
    <row r="179" spans="2:5">
      <c r="B179" s="66" t="s">
        <v>350</v>
      </c>
      <c r="C179" s="66" t="s">
        <v>351</v>
      </c>
      <c r="D179" s="86">
        <f>+D180+D181</f>
        <v>488985000</v>
      </c>
    </row>
    <row r="180" spans="2:5">
      <c r="B180" s="66" t="s">
        <v>352</v>
      </c>
      <c r="C180" s="66" t="s">
        <v>353</v>
      </c>
      <c r="D180" s="99">
        <v>436301000</v>
      </c>
    </row>
    <row r="181" spans="2:5">
      <c r="B181" s="66" t="s">
        <v>354</v>
      </c>
      <c r="C181" s="66" t="s">
        <v>355</v>
      </c>
      <c r="D181" s="99">
        <v>52684000</v>
      </c>
    </row>
    <row r="182" spans="2:5">
      <c r="B182" s="62"/>
      <c r="C182" s="3"/>
      <c r="D182" s="60"/>
    </row>
    <row r="183" spans="2:5">
      <c r="B183" s="63" t="s">
        <v>356</v>
      </c>
      <c r="C183" s="10" t="s">
        <v>357</v>
      </c>
      <c r="D183" s="59">
        <f>D184+D243</f>
        <v>246510057000</v>
      </c>
    </row>
    <row r="184" spans="2:5">
      <c r="B184" s="63" t="s">
        <v>358</v>
      </c>
      <c r="C184" s="10" t="s">
        <v>359</v>
      </c>
      <c r="D184" s="59">
        <f>D185</f>
        <v>151250498000</v>
      </c>
    </row>
    <row r="185" spans="2:5" ht="24" customHeight="1">
      <c r="B185" s="64" t="s">
        <v>360</v>
      </c>
      <c r="C185" s="4" t="s">
        <v>361</v>
      </c>
      <c r="D185" s="59">
        <f>D186+D209+D221+D233+D236</f>
        <v>151250498000</v>
      </c>
    </row>
    <row r="186" spans="2:5" ht="27" customHeight="1">
      <c r="B186" s="64" t="s">
        <v>362</v>
      </c>
      <c r="C186" s="56" t="s">
        <v>363</v>
      </c>
      <c r="D186" s="59">
        <f>D187+D189+D194+D196+D198+D200+D202+D204+D206</f>
        <v>62942320000</v>
      </c>
      <c r="E186" s="112">
        <f>+D186/$D$185</f>
        <v>0.41614620006077602</v>
      </c>
    </row>
    <row r="187" spans="2:5" ht="12.75" customHeight="1">
      <c r="B187" s="64" t="s">
        <v>364</v>
      </c>
      <c r="C187" s="5" t="s">
        <v>365</v>
      </c>
      <c r="D187" s="59">
        <f>D188</f>
        <v>30850000000</v>
      </c>
    </row>
    <row r="188" spans="2:5" ht="12.75" customHeight="1">
      <c r="B188" s="12" t="s">
        <v>366</v>
      </c>
      <c r="C188" s="6" t="s">
        <v>367</v>
      </c>
      <c r="D188" s="58">
        <v>30850000000</v>
      </c>
    </row>
    <row r="189" spans="2:5" ht="12.75" customHeight="1">
      <c r="B189" s="13" t="s">
        <v>368</v>
      </c>
      <c r="C189" s="5" t="s">
        <v>369</v>
      </c>
      <c r="D189" s="59">
        <f>D190+D191+D193+D192</f>
        <v>8290320000</v>
      </c>
    </row>
    <row r="190" spans="2:5" ht="12.75" customHeight="1">
      <c r="B190" s="12" t="s">
        <v>370</v>
      </c>
      <c r="C190" s="6" t="s">
        <v>371</v>
      </c>
      <c r="D190" s="58">
        <v>4044250000</v>
      </c>
    </row>
    <row r="191" spans="2:5" ht="12.75" customHeight="1">
      <c r="B191" s="12" t="s">
        <v>372</v>
      </c>
      <c r="C191" s="6" t="s">
        <v>373</v>
      </c>
      <c r="D191" s="58">
        <v>1700000000</v>
      </c>
    </row>
    <row r="192" spans="2:5" ht="12.75" customHeight="1">
      <c r="B192" s="12" t="s">
        <v>374</v>
      </c>
      <c r="C192" s="3" t="s">
        <v>375</v>
      </c>
      <c r="D192" s="58">
        <v>1200000000</v>
      </c>
    </row>
    <row r="193" spans="2:6" ht="12.75" customHeight="1">
      <c r="B193" s="12" t="s">
        <v>376</v>
      </c>
      <c r="C193" s="6" t="s">
        <v>377</v>
      </c>
      <c r="D193" s="58">
        <v>1346070000</v>
      </c>
      <c r="E193" s="1"/>
      <c r="F193" s="67"/>
    </row>
    <row r="194" spans="2:6" ht="12.75" customHeight="1">
      <c r="B194" s="13" t="s">
        <v>378</v>
      </c>
      <c r="C194" s="54" t="s">
        <v>379</v>
      </c>
      <c r="D194" s="97">
        <f>D195</f>
        <v>500000000</v>
      </c>
    </row>
    <row r="195" spans="2:6" ht="12.75" customHeight="1">
      <c r="B195" s="12" t="s">
        <v>380</v>
      </c>
      <c r="C195" s="53" t="s">
        <v>381</v>
      </c>
      <c r="D195" s="98">
        <v>500000000</v>
      </c>
    </row>
    <row r="196" spans="2:6">
      <c r="B196" s="13" t="s">
        <v>382</v>
      </c>
      <c r="C196" s="54" t="s">
        <v>383</v>
      </c>
      <c r="D196" s="97">
        <f>D197</f>
        <v>2000000000</v>
      </c>
    </row>
    <row r="197" spans="2:6">
      <c r="B197" s="12" t="s">
        <v>384</v>
      </c>
      <c r="C197" s="53" t="s">
        <v>385</v>
      </c>
      <c r="D197" s="98">
        <v>2000000000</v>
      </c>
    </row>
    <row r="198" spans="2:6" ht="12.75" customHeight="1">
      <c r="B198" s="13" t="s">
        <v>386</v>
      </c>
      <c r="C198" s="5" t="s">
        <v>387</v>
      </c>
      <c r="D198" s="59">
        <f>D199</f>
        <v>800000000</v>
      </c>
    </row>
    <row r="199" spans="2:6" ht="12.75" customHeight="1">
      <c r="B199" s="12" t="s">
        <v>388</v>
      </c>
      <c r="C199" s="6" t="s">
        <v>389</v>
      </c>
      <c r="D199" s="58">
        <v>800000000</v>
      </c>
    </row>
    <row r="200" spans="2:6" ht="24.75" customHeight="1">
      <c r="B200" s="13" t="s">
        <v>390</v>
      </c>
      <c r="C200" s="5" t="s">
        <v>391</v>
      </c>
      <c r="D200" s="59">
        <f>D201</f>
        <v>14252000000</v>
      </c>
    </row>
    <row r="201" spans="2:6" ht="12.75" customHeight="1">
      <c r="B201" s="12" t="s">
        <v>392</v>
      </c>
      <c r="C201" s="6" t="s">
        <v>393</v>
      </c>
      <c r="D201" s="58">
        <v>14252000000</v>
      </c>
    </row>
    <row r="202" spans="2:6" ht="25.5">
      <c r="B202" s="13" t="s">
        <v>394</v>
      </c>
      <c r="C202" s="5" t="s">
        <v>395</v>
      </c>
      <c r="D202" s="59">
        <f>D203</f>
        <v>2550000000</v>
      </c>
    </row>
    <row r="203" spans="2:6">
      <c r="B203" s="12" t="s">
        <v>396</v>
      </c>
      <c r="C203" s="6" t="s">
        <v>397</v>
      </c>
      <c r="D203" s="58">
        <v>2550000000</v>
      </c>
    </row>
    <row r="204" spans="2:6" ht="25.5">
      <c r="B204" s="13" t="s">
        <v>398</v>
      </c>
      <c r="C204" s="5" t="s">
        <v>399</v>
      </c>
      <c r="D204" s="59">
        <f>D205</f>
        <v>2350000000</v>
      </c>
    </row>
    <row r="205" spans="2:6">
      <c r="B205" s="12" t="s">
        <v>400</v>
      </c>
      <c r="C205" s="6" t="s">
        <v>401</v>
      </c>
      <c r="D205" s="58">
        <v>2350000000</v>
      </c>
    </row>
    <row r="206" spans="2:6">
      <c r="B206" s="13" t="s">
        <v>402</v>
      </c>
      <c r="C206" s="5" t="s">
        <v>403</v>
      </c>
      <c r="D206" s="59">
        <f>D207+D208</f>
        <v>1350000000</v>
      </c>
    </row>
    <row r="207" spans="2:6">
      <c r="B207" s="12" t="s">
        <v>404</v>
      </c>
      <c r="C207" s="6" t="s">
        <v>405</v>
      </c>
      <c r="D207" s="58">
        <v>750000000</v>
      </c>
    </row>
    <row r="208" spans="2:6">
      <c r="B208" s="12" t="s">
        <v>406</v>
      </c>
      <c r="C208" s="6" t="s">
        <v>407</v>
      </c>
      <c r="D208" s="58">
        <v>600000000</v>
      </c>
    </row>
    <row r="209" spans="2:5">
      <c r="B209" s="55" t="s">
        <v>408</v>
      </c>
      <c r="C209" s="56" t="s">
        <v>409</v>
      </c>
      <c r="D209" s="59">
        <f>D210+D212+D214+D217+D219</f>
        <v>13950000000</v>
      </c>
      <c r="E209" s="112">
        <f>+D209/$D$185</f>
        <v>9.2231101282059913E-2</v>
      </c>
    </row>
    <row r="210" spans="2:5">
      <c r="B210" s="13" t="s">
        <v>410</v>
      </c>
      <c r="C210" s="5" t="s">
        <v>411</v>
      </c>
      <c r="D210" s="59">
        <f>D211</f>
        <v>600000000</v>
      </c>
    </row>
    <row r="211" spans="2:5">
      <c r="B211" s="12" t="s">
        <v>412</v>
      </c>
      <c r="C211" s="6" t="s">
        <v>413</v>
      </c>
      <c r="D211" s="58">
        <v>600000000</v>
      </c>
    </row>
    <row r="212" spans="2:5" ht="12.75" customHeight="1">
      <c r="B212" s="83" t="s">
        <v>414</v>
      </c>
      <c r="C212" s="5" t="s">
        <v>415</v>
      </c>
      <c r="D212" s="59">
        <f>D213</f>
        <v>1300000000</v>
      </c>
    </row>
    <row r="213" spans="2:5">
      <c r="B213" s="84" t="s">
        <v>416</v>
      </c>
      <c r="C213" s="6" t="s">
        <v>417</v>
      </c>
      <c r="D213" s="58">
        <v>1300000000</v>
      </c>
    </row>
    <row r="214" spans="2:5" ht="14.25" customHeight="1">
      <c r="B214" s="13" t="s">
        <v>418</v>
      </c>
      <c r="C214" s="5" t="s">
        <v>419</v>
      </c>
      <c r="D214" s="59">
        <f>D215+D216</f>
        <v>9850000000</v>
      </c>
    </row>
    <row r="215" spans="2:5" ht="14.25" customHeight="1">
      <c r="B215" s="12" t="s">
        <v>420</v>
      </c>
      <c r="C215" s="6" t="s">
        <v>421</v>
      </c>
      <c r="D215" s="58">
        <v>850000000</v>
      </c>
    </row>
    <row r="216" spans="2:5" ht="14.25" customHeight="1">
      <c r="B216" s="12" t="s">
        <v>422</v>
      </c>
      <c r="C216" s="6" t="s">
        <v>423</v>
      </c>
      <c r="D216" s="58">
        <v>9000000000</v>
      </c>
    </row>
    <row r="217" spans="2:5">
      <c r="B217" s="13" t="s">
        <v>424</v>
      </c>
      <c r="C217" s="5" t="s">
        <v>425</v>
      </c>
      <c r="D217" s="59">
        <f>D218</f>
        <v>1800000000</v>
      </c>
    </row>
    <row r="218" spans="2:5">
      <c r="B218" s="12" t="s">
        <v>426</v>
      </c>
      <c r="C218" s="6" t="s">
        <v>427</v>
      </c>
      <c r="D218" s="58">
        <v>1800000000</v>
      </c>
    </row>
    <row r="219" spans="2:5">
      <c r="B219" s="13" t="s">
        <v>428</v>
      </c>
      <c r="C219" s="54" t="s">
        <v>429</v>
      </c>
      <c r="D219" s="97">
        <f>D220</f>
        <v>400000000</v>
      </c>
    </row>
    <row r="220" spans="2:5">
      <c r="B220" s="12" t="s">
        <v>430</v>
      </c>
      <c r="C220" s="53" t="s">
        <v>431</v>
      </c>
      <c r="D220" s="98">
        <v>400000000</v>
      </c>
    </row>
    <row r="221" spans="2:5" ht="25.5">
      <c r="B221" s="55" t="s">
        <v>432</v>
      </c>
      <c r="C221" s="57" t="s">
        <v>433</v>
      </c>
      <c r="D221" s="97">
        <f>D228+D222+D224+D226+D230</f>
        <v>9445000000</v>
      </c>
      <c r="E221" s="112">
        <f>+D221/$D$185</f>
        <v>6.2446075384161713E-2</v>
      </c>
    </row>
    <row r="222" spans="2:5">
      <c r="B222" s="13" t="s">
        <v>434</v>
      </c>
      <c r="C222" s="5" t="s">
        <v>435</v>
      </c>
      <c r="D222" s="59">
        <f>D223</f>
        <v>1200000000</v>
      </c>
    </row>
    <row r="223" spans="2:5">
      <c r="B223" s="12" t="s">
        <v>436</v>
      </c>
      <c r="C223" s="6" t="s">
        <v>437</v>
      </c>
      <c r="D223" s="58">
        <v>1200000000</v>
      </c>
    </row>
    <row r="224" spans="2:5" ht="25.5">
      <c r="B224" s="13" t="s">
        <v>438</v>
      </c>
      <c r="C224" s="5" t="s">
        <v>439</v>
      </c>
      <c r="D224" s="59">
        <f>D225</f>
        <v>3000000000</v>
      </c>
    </row>
    <row r="225" spans="2:5">
      <c r="B225" s="12" t="s">
        <v>440</v>
      </c>
      <c r="C225" s="6" t="s">
        <v>441</v>
      </c>
      <c r="D225" s="58">
        <v>3000000000</v>
      </c>
    </row>
    <row r="226" spans="2:5">
      <c r="B226" s="13" t="s">
        <v>442</v>
      </c>
      <c r="C226" s="5" t="s">
        <v>443</v>
      </c>
      <c r="D226" s="59">
        <f>D227</f>
        <v>2150000000</v>
      </c>
    </row>
    <row r="227" spans="2:5">
      <c r="B227" s="12" t="s">
        <v>444</v>
      </c>
      <c r="C227" s="6" t="s">
        <v>445</v>
      </c>
      <c r="D227" s="58">
        <v>2150000000</v>
      </c>
    </row>
    <row r="228" spans="2:5">
      <c r="B228" s="13" t="s">
        <v>446</v>
      </c>
      <c r="C228" s="5" t="s">
        <v>447</v>
      </c>
      <c r="D228" s="59">
        <f>D229</f>
        <v>1095000000</v>
      </c>
    </row>
    <row r="229" spans="2:5">
      <c r="B229" s="12" t="s">
        <v>448</v>
      </c>
      <c r="C229" s="6" t="s">
        <v>449</v>
      </c>
      <c r="D229" s="58">
        <v>1095000000</v>
      </c>
    </row>
    <row r="230" spans="2:5">
      <c r="B230" s="11" t="s">
        <v>450</v>
      </c>
      <c r="C230" s="5" t="s">
        <v>451</v>
      </c>
      <c r="D230" s="59">
        <f>D231+D232</f>
        <v>2000000000</v>
      </c>
    </row>
    <row r="231" spans="2:5">
      <c r="B231" s="85" t="s">
        <v>452</v>
      </c>
      <c r="C231" s="6" t="s">
        <v>453</v>
      </c>
      <c r="D231" s="58">
        <v>1000000000</v>
      </c>
    </row>
    <row r="232" spans="2:5">
      <c r="B232" s="85" t="s">
        <v>454</v>
      </c>
      <c r="C232" s="6" t="s">
        <v>455</v>
      </c>
      <c r="D232" s="58">
        <v>1000000000</v>
      </c>
    </row>
    <row r="233" spans="2:5">
      <c r="B233" s="55" t="s">
        <v>456</v>
      </c>
      <c r="C233" s="57" t="s">
        <v>457</v>
      </c>
      <c r="D233" s="97">
        <f>D234</f>
        <v>40909248000</v>
      </c>
      <c r="E233" s="112">
        <f>+D233/$D$185</f>
        <v>0.27047347639146285</v>
      </c>
    </row>
    <row r="234" spans="2:5">
      <c r="B234" s="13" t="s">
        <v>458</v>
      </c>
      <c r="C234" s="5" t="s">
        <v>459</v>
      </c>
      <c r="D234" s="59">
        <f>D235</f>
        <v>40909248000</v>
      </c>
    </row>
    <row r="235" spans="2:5">
      <c r="B235" s="12" t="s">
        <v>460</v>
      </c>
      <c r="C235" s="6" t="s">
        <v>461</v>
      </c>
      <c r="D235" s="58">
        <v>40909248000</v>
      </c>
    </row>
    <row r="236" spans="2:5">
      <c r="B236" s="55" t="s">
        <v>462</v>
      </c>
      <c r="C236" s="57" t="s">
        <v>463</v>
      </c>
      <c r="D236" s="97">
        <f>D237+D239</f>
        <v>24003930000</v>
      </c>
      <c r="E236" s="112">
        <f>+D236/$D$185</f>
        <v>0.15870314688153953</v>
      </c>
    </row>
    <row r="237" spans="2:5">
      <c r="B237" s="13" t="s">
        <v>464</v>
      </c>
      <c r="C237" s="54" t="s">
        <v>465</v>
      </c>
      <c r="D237" s="97">
        <f>D238</f>
        <v>6800000000</v>
      </c>
    </row>
    <row r="238" spans="2:5">
      <c r="B238" s="12" t="s">
        <v>466</v>
      </c>
      <c r="C238" s="53" t="s">
        <v>467</v>
      </c>
      <c r="D238" s="98">
        <v>6800000000</v>
      </c>
    </row>
    <row r="239" spans="2:5">
      <c r="B239" s="13" t="s">
        <v>468</v>
      </c>
      <c r="C239" s="5" t="s">
        <v>469</v>
      </c>
      <c r="D239" s="59">
        <f>D241+D240</f>
        <v>17203930000</v>
      </c>
    </row>
    <row r="240" spans="2:5">
      <c r="B240" s="12" t="s">
        <v>470</v>
      </c>
      <c r="C240" s="6" t="s">
        <v>471</v>
      </c>
      <c r="D240" s="58">
        <v>4200000000</v>
      </c>
    </row>
    <row r="241" spans="2:7">
      <c r="B241" s="12" t="s">
        <v>472</v>
      </c>
      <c r="C241" s="113" t="s">
        <v>473</v>
      </c>
      <c r="D241" s="114">
        <v>13003930000</v>
      </c>
      <c r="G241" s="67"/>
    </row>
    <row r="242" spans="2:7">
      <c r="B242" s="85"/>
      <c r="C242" s="6"/>
      <c r="D242" s="58"/>
    </row>
    <row r="243" spans="2:7">
      <c r="B243" s="64" t="s">
        <v>474</v>
      </c>
      <c r="C243" s="88" t="s">
        <v>475</v>
      </c>
      <c r="D243" s="59">
        <f>+D244+D303</f>
        <v>95259559000</v>
      </c>
    </row>
    <row r="244" spans="2:7" ht="24" customHeight="1">
      <c r="B244" s="64" t="s">
        <v>476</v>
      </c>
      <c r="C244" s="4" t="s">
        <v>361</v>
      </c>
      <c r="D244" s="59">
        <f>D245+D267+D281+D294+D297</f>
        <v>72953614000</v>
      </c>
    </row>
    <row r="245" spans="2:7" ht="27" customHeight="1">
      <c r="B245" s="64" t="s">
        <v>477</v>
      </c>
      <c r="C245" s="5" t="s">
        <v>363</v>
      </c>
      <c r="D245" s="59">
        <f>D246+D248+D253+D255+D257+D261+D263+D265+D259</f>
        <v>10926916000</v>
      </c>
    </row>
    <row r="246" spans="2:7" ht="12.75" customHeight="1">
      <c r="B246" s="64" t="s">
        <v>478</v>
      </c>
      <c r="C246" s="5" t="s">
        <v>365</v>
      </c>
      <c r="D246" s="59">
        <f>D247</f>
        <v>37564000</v>
      </c>
    </row>
    <row r="247" spans="2:7" ht="12.75" customHeight="1">
      <c r="B247" s="12" t="s">
        <v>479</v>
      </c>
      <c r="C247" s="6" t="s">
        <v>367</v>
      </c>
      <c r="D247" s="58">
        <v>37564000</v>
      </c>
    </row>
    <row r="248" spans="2:7" ht="12.75" customHeight="1">
      <c r="B248" s="13" t="s">
        <v>480</v>
      </c>
      <c r="C248" s="5" t="s">
        <v>369</v>
      </c>
      <c r="D248" s="59">
        <f>D249+D250+D252+D251</f>
        <v>5941585000</v>
      </c>
    </row>
    <row r="249" spans="2:7" ht="12.75" customHeight="1">
      <c r="B249" s="12" t="s">
        <v>481</v>
      </c>
      <c r="C249" s="6" t="s">
        <v>371</v>
      </c>
      <c r="D249" s="58">
        <v>3984510000</v>
      </c>
    </row>
    <row r="250" spans="2:7" ht="12.75" customHeight="1">
      <c r="B250" s="12" t="s">
        <v>482</v>
      </c>
      <c r="C250" s="6" t="s">
        <v>373</v>
      </c>
      <c r="D250" s="58">
        <v>1032313000</v>
      </c>
    </row>
    <row r="251" spans="2:7" ht="12.75" customHeight="1">
      <c r="B251" s="12" t="s">
        <v>483</v>
      </c>
      <c r="C251" s="3" t="s">
        <v>375</v>
      </c>
      <c r="D251" s="58">
        <v>573800000</v>
      </c>
    </row>
    <row r="252" spans="2:7" ht="12.75" customHeight="1">
      <c r="B252" s="12" t="s">
        <v>484</v>
      </c>
      <c r="C252" s="6" t="s">
        <v>377</v>
      </c>
      <c r="D252" s="58">
        <v>350962000</v>
      </c>
    </row>
    <row r="253" spans="2:7" ht="12.75" customHeight="1">
      <c r="B253" s="13" t="s">
        <v>485</v>
      </c>
      <c r="C253" s="89" t="s">
        <v>379</v>
      </c>
      <c r="D253" s="90">
        <f>D254</f>
        <v>400000000</v>
      </c>
    </row>
    <row r="254" spans="2:7" ht="12.75" customHeight="1">
      <c r="B254" s="12" t="s">
        <v>486</v>
      </c>
      <c r="C254" s="91" t="s">
        <v>381</v>
      </c>
      <c r="D254" s="92">
        <v>400000000</v>
      </c>
    </row>
    <row r="255" spans="2:7">
      <c r="B255" s="13" t="s">
        <v>487</v>
      </c>
      <c r="C255" s="89" t="s">
        <v>383</v>
      </c>
      <c r="D255" s="90">
        <f>D256</f>
        <v>1749508000</v>
      </c>
    </row>
    <row r="256" spans="2:7">
      <c r="B256" s="12" t="s">
        <v>488</v>
      </c>
      <c r="C256" s="91" t="s">
        <v>385</v>
      </c>
      <c r="D256" s="92">
        <v>1749508000</v>
      </c>
    </row>
    <row r="257" spans="2:4" ht="12.75" customHeight="1">
      <c r="B257" s="13" t="s">
        <v>489</v>
      </c>
      <c r="C257" s="5" t="s">
        <v>387</v>
      </c>
      <c r="D257" s="59">
        <f>D258</f>
        <v>770000000</v>
      </c>
    </row>
    <row r="258" spans="2:4" ht="12.75" customHeight="1">
      <c r="B258" s="12" t="s">
        <v>490</v>
      </c>
      <c r="C258" s="6" t="s">
        <v>389</v>
      </c>
      <c r="D258" s="58">
        <v>770000000</v>
      </c>
    </row>
    <row r="259" spans="2:4" ht="12.75" customHeight="1">
      <c r="B259" s="13" t="s">
        <v>491</v>
      </c>
      <c r="C259" s="5" t="s">
        <v>492</v>
      </c>
      <c r="D259" s="59">
        <f>+D260</f>
        <v>337415000</v>
      </c>
    </row>
    <row r="260" spans="2:4" ht="12.75" customHeight="1">
      <c r="B260" s="12" t="s">
        <v>493</v>
      </c>
      <c r="C260" s="6" t="s">
        <v>494</v>
      </c>
      <c r="D260" s="58">
        <v>337415000</v>
      </c>
    </row>
    <row r="261" spans="2:4" ht="25.5">
      <c r="B261" s="13" t="s">
        <v>495</v>
      </c>
      <c r="C261" s="5" t="s">
        <v>395</v>
      </c>
      <c r="D261" s="59">
        <f>D262</f>
        <v>249755000</v>
      </c>
    </row>
    <row r="262" spans="2:4">
      <c r="B262" s="12" t="s">
        <v>496</v>
      </c>
      <c r="C262" s="6" t="s">
        <v>397</v>
      </c>
      <c r="D262" s="58">
        <v>249755000</v>
      </c>
    </row>
    <row r="263" spans="2:4" ht="25.5">
      <c r="B263" s="13" t="s">
        <v>497</v>
      </c>
      <c r="C263" s="5" t="s">
        <v>399</v>
      </c>
      <c r="D263" s="59">
        <f>D264</f>
        <v>772725000</v>
      </c>
    </row>
    <row r="264" spans="2:4">
      <c r="B264" s="12" t="s">
        <v>498</v>
      </c>
      <c r="C264" s="6" t="s">
        <v>401</v>
      </c>
      <c r="D264" s="58">
        <v>772725000</v>
      </c>
    </row>
    <row r="265" spans="2:4">
      <c r="B265" s="13" t="s">
        <v>499</v>
      </c>
      <c r="C265" s="5" t="s">
        <v>403</v>
      </c>
      <c r="D265" s="59">
        <f>+D266</f>
        <v>668364000</v>
      </c>
    </row>
    <row r="266" spans="2:4">
      <c r="B266" s="12" t="s">
        <v>500</v>
      </c>
      <c r="C266" s="6" t="s">
        <v>405</v>
      </c>
      <c r="D266" s="58">
        <v>668364000</v>
      </c>
    </row>
    <row r="267" spans="2:4">
      <c r="B267" s="13" t="s">
        <v>501</v>
      </c>
      <c r="C267" s="5" t="s">
        <v>409</v>
      </c>
      <c r="D267" s="59">
        <f>D268+D270+D272+D274+D277+D279</f>
        <v>12676326000</v>
      </c>
    </row>
    <row r="268" spans="2:4">
      <c r="B268" s="13" t="s">
        <v>502</v>
      </c>
      <c r="C268" s="5" t="s">
        <v>411</v>
      </c>
      <c r="D268" s="59">
        <f>D269</f>
        <v>1054301000</v>
      </c>
    </row>
    <row r="269" spans="2:4">
      <c r="B269" s="12" t="s">
        <v>503</v>
      </c>
      <c r="C269" s="6" t="s">
        <v>413</v>
      </c>
      <c r="D269" s="58">
        <v>1054301000</v>
      </c>
    </row>
    <row r="270" spans="2:4" ht="15.75" customHeight="1">
      <c r="B270" s="13" t="s">
        <v>504</v>
      </c>
      <c r="C270" s="5" t="s">
        <v>505</v>
      </c>
      <c r="D270" s="59">
        <f>D271</f>
        <v>650000000</v>
      </c>
    </row>
    <row r="271" spans="2:4" ht="13.5" customHeight="1">
      <c r="B271" s="12" t="s">
        <v>506</v>
      </c>
      <c r="C271" s="6" t="s">
        <v>507</v>
      </c>
      <c r="D271" s="58">
        <v>650000000</v>
      </c>
    </row>
    <row r="272" spans="2:4" ht="12.75" customHeight="1">
      <c r="B272" s="83" t="s">
        <v>508</v>
      </c>
      <c r="C272" s="5" t="s">
        <v>415</v>
      </c>
      <c r="D272" s="59">
        <f>D273</f>
        <v>768979000</v>
      </c>
    </row>
    <row r="273" spans="2:4">
      <c r="B273" s="84" t="s">
        <v>509</v>
      </c>
      <c r="C273" s="6" t="s">
        <v>417</v>
      </c>
      <c r="D273" s="58">
        <v>768979000</v>
      </c>
    </row>
    <row r="274" spans="2:4" ht="14.25" customHeight="1">
      <c r="B274" s="13" t="s">
        <v>510</v>
      </c>
      <c r="C274" s="5" t="s">
        <v>419</v>
      </c>
      <c r="D274" s="59">
        <f>D275+D276</f>
        <v>7965012000</v>
      </c>
    </row>
    <row r="275" spans="2:4" ht="14.25" customHeight="1">
      <c r="B275" s="12" t="s">
        <v>511</v>
      </c>
      <c r="C275" s="6" t="s">
        <v>421</v>
      </c>
      <c r="D275" s="58">
        <v>850000000</v>
      </c>
    </row>
    <row r="276" spans="2:4" ht="14.25" customHeight="1">
      <c r="B276" s="12" t="s">
        <v>512</v>
      </c>
      <c r="C276" s="6" t="s">
        <v>423</v>
      </c>
      <c r="D276" s="58">
        <v>7115012000</v>
      </c>
    </row>
    <row r="277" spans="2:4">
      <c r="B277" s="13" t="s">
        <v>513</v>
      </c>
      <c r="C277" s="5" t="s">
        <v>425</v>
      </c>
      <c r="D277" s="59">
        <f>D278</f>
        <v>1622056000</v>
      </c>
    </row>
    <row r="278" spans="2:4">
      <c r="B278" s="12" t="s">
        <v>514</v>
      </c>
      <c r="C278" s="6" t="s">
        <v>427</v>
      </c>
      <c r="D278" s="58">
        <v>1622056000</v>
      </c>
    </row>
    <row r="279" spans="2:4">
      <c r="B279" s="13" t="s">
        <v>515</v>
      </c>
      <c r="C279" s="89" t="s">
        <v>429</v>
      </c>
      <c r="D279" s="90">
        <f>D280</f>
        <v>615978000</v>
      </c>
    </row>
    <row r="280" spans="2:4">
      <c r="B280" s="12" t="s">
        <v>516</v>
      </c>
      <c r="C280" s="91" t="s">
        <v>431</v>
      </c>
      <c r="D280" s="92">
        <v>615978000</v>
      </c>
    </row>
    <row r="281" spans="2:4" ht="25.5">
      <c r="B281" s="13" t="s">
        <v>517</v>
      </c>
      <c r="C281" s="89" t="s">
        <v>433</v>
      </c>
      <c r="D281" s="90">
        <f>D288+D282+D284+D286+D290</f>
        <v>6628120000</v>
      </c>
    </row>
    <row r="282" spans="2:4">
      <c r="B282" s="13" t="s">
        <v>518</v>
      </c>
      <c r="C282" s="5" t="s">
        <v>435</v>
      </c>
      <c r="D282" s="59">
        <f>D283</f>
        <v>591967000</v>
      </c>
    </row>
    <row r="283" spans="2:4">
      <c r="B283" s="12" t="s">
        <v>519</v>
      </c>
      <c r="C283" s="6" t="s">
        <v>437</v>
      </c>
      <c r="D283" s="58">
        <v>591967000</v>
      </c>
    </row>
    <row r="284" spans="2:4" ht="25.5">
      <c r="B284" s="13" t="s">
        <v>520</v>
      </c>
      <c r="C284" s="5" t="s">
        <v>439</v>
      </c>
      <c r="D284" s="59">
        <f>D285</f>
        <v>1649717000</v>
      </c>
    </row>
    <row r="285" spans="2:4">
      <c r="B285" s="12" t="s">
        <v>521</v>
      </c>
      <c r="C285" s="6" t="s">
        <v>441</v>
      </c>
      <c r="D285" s="58">
        <v>1649717000</v>
      </c>
    </row>
    <row r="286" spans="2:4">
      <c r="B286" s="13" t="s">
        <v>522</v>
      </c>
      <c r="C286" s="5" t="s">
        <v>443</v>
      </c>
      <c r="D286" s="59">
        <f>D287</f>
        <v>564177000</v>
      </c>
    </row>
    <row r="287" spans="2:4">
      <c r="B287" s="12" t="s">
        <v>523</v>
      </c>
      <c r="C287" s="6" t="s">
        <v>445</v>
      </c>
      <c r="D287" s="58">
        <v>564177000</v>
      </c>
    </row>
    <row r="288" spans="2:4">
      <c r="B288" s="13" t="s">
        <v>524</v>
      </c>
      <c r="C288" s="5" t="s">
        <v>447</v>
      </c>
      <c r="D288" s="59">
        <f>D289</f>
        <v>749143000</v>
      </c>
    </row>
    <row r="289" spans="2:4">
      <c r="B289" s="12" t="s">
        <v>525</v>
      </c>
      <c r="C289" s="6" t="s">
        <v>449</v>
      </c>
      <c r="D289" s="58">
        <v>749143000</v>
      </c>
    </row>
    <row r="290" spans="2:4">
      <c r="B290" s="13" t="s">
        <v>526</v>
      </c>
      <c r="C290" s="5" t="s">
        <v>451</v>
      </c>
      <c r="D290" s="59">
        <f>D291+D292+D293</f>
        <v>3073116000</v>
      </c>
    </row>
    <row r="291" spans="2:4">
      <c r="B291" s="12" t="s">
        <v>527</v>
      </c>
      <c r="C291" s="6" t="s">
        <v>455</v>
      </c>
      <c r="D291" s="58">
        <v>1020000000</v>
      </c>
    </row>
    <row r="292" spans="2:4">
      <c r="B292" s="12" t="s">
        <v>528</v>
      </c>
      <c r="C292" s="6" t="s">
        <v>453</v>
      </c>
      <c r="D292" s="58">
        <v>2053000000</v>
      </c>
    </row>
    <row r="293" spans="2:4">
      <c r="B293" s="12" t="s">
        <v>529</v>
      </c>
      <c r="C293" s="6" t="s">
        <v>530</v>
      </c>
      <c r="D293" s="58">
        <v>116000</v>
      </c>
    </row>
    <row r="294" spans="2:4">
      <c r="B294" s="13" t="s">
        <v>531</v>
      </c>
      <c r="C294" s="89" t="s">
        <v>457</v>
      </c>
      <c r="D294" s="90">
        <f>D295</f>
        <v>31986458000</v>
      </c>
    </row>
    <row r="295" spans="2:4">
      <c r="B295" s="13" t="s">
        <v>532</v>
      </c>
      <c r="C295" s="5" t="s">
        <v>459</v>
      </c>
      <c r="D295" s="59">
        <f>D296</f>
        <v>31986458000</v>
      </c>
    </row>
    <row r="296" spans="2:4">
      <c r="B296" s="12" t="s">
        <v>533</v>
      </c>
      <c r="C296" s="6" t="s">
        <v>461</v>
      </c>
      <c r="D296" s="58">
        <v>31986458000</v>
      </c>
    </row>
    <row r="297" spans="2:4">
      <c r="B297" s="13" t="s">
        <v>534</v>
      </c>
      <c r="C297" s="89" t="s">
        <v>463</v>
      </c>
      <c r="D297" s="90">
        <f>D298+D300</f>
        <v>10735794000</v>
      </c>
    </row>
    <row r="298" spans="2:4">
      <c r="B298" s="13" t="s">
        <v>535</v>
      </c>
      <c r="C298" s="89" t="s">
        <v>465</v>
      </c>
      <c r="D298" s="90">
        <f>D299</f>
        <v>6205414000</v>
      </c>
    </row>
    <row r="299" spans="2:4">
      <c r="B299" s="12" t="s">
        <v>536</v>
      </c>
      <c r="C299" s="91" t="s">
        <v>467</v>
      </c>
      <c r="D299" s="92">
        <v>6205414000</v>
      </c>
    </row>
    <row r="300" spans="2:4">
      <c r="B300" s="13" t="s">
        <v>537</v>
      </c>
      <c r="C300" s="5" t="s">
        <v>469</v>
      </c>
      <c r="D300" s="59">
        <f>D302+D301</f>
        <v>4530380000</v>
      </c>
    </row>
    <row r="301" spans="2:4">
      <c r="B301" s="12" t="s">
        <v>538</v>
      </c>
      <c r="C301" s="6" t="s">
        <v>471</v>
      </c>
      <c r="D301" s="58">
        <v>1118364000</v>
      </c>
    </row>
    <row r="302" spans="2:4">
      <c r="B302" s="12" t="s">
        <v>539</v>
      </c>
      <c r="C302" s="6" t="s">
        <v>473</v>
      </c>
      <c r="D302" s="58">
        <v>3412016000</v>
      </c>
    </row>
    <row r="303" spans="2:4">
      <c r="B303" s="93" t="s">
        <v>540</v>
      </c>
      <c r="C303" s="6" t="s">
        <v>541</v>
      </c>
      <c r="D303" s="94">
        <v>22305945000</v>
      </c>
    </row>
    <row r="304" spans="2:4">
      <c r="B304" s="87" t="s">
        <v>542</v>
      </c>
      <c r="C304" s="4" t="s">
        <v>543</v>
      </c>
      <c r="D304" s="59">
        <v>0</v>
      </c>
    </row>
    <row r="305" spans="2:4">
      <c r="B305" s="11"/>
      <c r="C305" s="7" t="s">
        <v>544</v>
      </c>
      <c r="D305" s="59">
        <f>+D304+D30</f>
        <v>249241179000</v>
      </c>
    </row>
    <row r="308" spans="2:4">
      <c r="C308" s="67"/>
    </row>
  </sheetData>
  <mergeCells count="1">
    <mergeCell ref="B2:D2"/>
  </mergeCells>
  <pageMargins left="1.0236220472440944" right="0.23622047244094491" top="0.74803149606299213" bottom="0.74803149606299213" header="0.31496062992125984" footer="0.31496062992125984"/>
  <pageSetup scale="80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>
      <selection activeCell="F103" sqref="F103"/>
    </sheetView>
  </sheetViews>
  <sheetFormatPr defaultColWidth="11.42578125" defaultRowHeight="12.75"/>
  <cols>
    <col min="1" max="1" width="23.5703125" customWidth="1"/>
    <col min="2" max="2" width="41.140625" customWidth="1"/>
    <col min="3" max="3" width="18" customWidth="1"/>
  </cols>
  <sheetData>
    <row r="1" spans="1:3">
      <c r="A1" s="16" t="s">
        <v>2</v>
      </c>
      <c r="B1" s="17" t="s">
        <v>545</v>
      </c>
      <c r="C1" s="17" t="s">
        <v>4</v>
      </c>
    </row>
    <row r="2" spans="1:3">
      <c r="A2" s="18" t="s">
        <v>546</v>
      </c>
      <c r="B2" s="19" t="s">
        <v>547</v>
      </c>
      <c r="C2" s="20">
        <v>83799000000</v>
      </c>
    </row>
    <row r="3" spans="1:3">
      <c r="A3" s="18" t="s">
        <v>548</v>
      </c>
      <c r="B3" s="19" t="s">
        <v>549</v>
      </c>
      <c r="C3" s="20">
        <f>+C4+C11+C16</f>
        <v>83334156000</v>
      </c>
    </row>
    <row r="4" spans="1:3">
      <c r="A4" s="21" t="s">
        <v>550</v>
      </c>
      <c r="B4" s="19" t="s">
        <v>551</v>
      </c>
      <c r="C4" s="20">
        <f t="shared" ref="C4:C9" si="0">+C5</f>
        <v>700000</v>
      </c>
    </row>
    <row r="5" spans="1:3">
      <c r="A5" s="22" t="s">
        <v>552</v>
      </c>
      <c r="B5" s="19" t="s">
        <v>553</v>
      </c>
      <c r="C5" s="20">
        <f t="shared" si="0"/>
        <v>700000</v>
      </c>
    </row>
    <row r="6" spans="1:3">
      <c r="A6" s="22" t="s">
        <v>554</v>
      </c>
      <c r="B6" s="19" t="s">
        <v>22</v>
      </c>
      <c r="C6" s="20">
        <f t="shared" si="0"/>
        <v>700000</v>
      </c>
    </row>
    <row r="7" spans="1:3">
      <c r="A7" s="22" t="s">
        <v>555</v>
      </c>
      <c r="B7" s="19" t="s">
        <v>556</v>
      </c>
      <c r="C7" s="20">
        <f t="shared" si="0"/>
        <v>700000</v>
      </c>
    </row>
    <row r="8" spans="1:3" ht="24" customHeight="1">
      <c r="A8" s="22" t="s">
        <v>557</v>
      </c>
      <c r="B8" s="16" t="s">
        <v>28</v>
      </c>
      <c r="C8" s="20">
        <f t="shared" si="0"/>
        <v>700000</v>
      </c>
    </row>
    <row r="9" spans="1:3" ht="12.95" customHeight="1">
      <c r="A9" s="22" t="s">
        <v>558</v>
      </c>
      <c r="B9" s="23" t="s">
        <v>559</v>
      </c>
      <c r="C9" s="20">
        <f t="shared" si="0"/>
        <v>700000</v>
      </c>
    </row>
    <row r="10" spans="1:3" ht="13.5" customHeight="1">
      <c r="A10" s="22" t="s">
        <v>560</v>
      </c>
      <c r="B10" s="15" t="s">
        <v>32</v>
      </c>
      <c r="C10" s="20">
        <v>700000</v>
      </c>
    </row>
    <row r="11" spans="1:3" ht="12.95" customHeight="1">
      <c r="A11" s="22" t="s">
        <v>561</v>
      </c>
      <c r="B11" s="15" t="s">
        <v>562</v>
      </c>
      <c r="C11" s="20">
        <f>+C12+C15</f>
        <v>188000000</v>
      </c>
    </row>
    <row r="12" spans="1:3" ht="15.6" customHeight="1">
      <c r="A12" s="22" t="s">
        <v>563</v>
      </c>
      <c r="B12" s="15" t="s">
        <v>564</v>
      </c>
      <c r="C12" s="20">
        <f>+C13</f>
        <v>80000000</v>
      </c>
    </row>
    <row r="13" spans="1:3">
      <c r="A13" s="22" t="s">
        <v>565</v>
      </c>
      <c r="B13" s="15" t="s">
        <v>44</v>
      </c>
      <c r="C13" s="20">
        <f>+C14</f>
        <v>80000000</v>
      </c>
    </row>
    <row r="14" spans="1:3" ht="14.45" customHeight="1">
      <c r="A14" s="22" t="s">
        <v>566</v>
      </c>
      <c r="B14" s="15" t="s">
        <v>46</v>
      </c>
      <c r="C14" s="20">
        <v>80000000</v>
      </c>
    </row>
    <row r="15" spans="1:3" ht="12.95" customHeight="1">
      <c r="A15" s="22" t="s">
        <v>567</v>
      </c>
      <c r="B15" s="15" t="s">
        <v>568</v>
      </c>
      <c r="C15" s="20">
        <v>108000000</v>
      </c>
    </row>
    <row r="16" spans="1:3">
      <c r="A16" s="22" t="s">
        <v>569</v>
      </c>
      <c r="B16" s="3" t="s">
        <v>570</v>
      </c>
      <c r="C16" s="20">
        <f>+C17</f>
        <v>83145456000</v>
      </c>
    </row>
    <row r="17" spans="1:3">
      <c r="A17" s="22" t="s">
        <v>571</v>
      </c>
      <c r="B17" s="3" t="s">
        <v>572</v>
      </c>
      <c r="C17" s="20">
        <f>+C18</f>
        <v>83145456000</v>
      </c>
    </row>
    <row r="18" spans="1:3">
      <c r="A18" s="22" t="s">
        <v>573</v>
      </c>
      <c r="B18" s="19" t="s">
        <v>574</v>
      </c>
      <c r="C18" s="20">
        <v>83145456000</v>
      </c>
    </row>
    <row r="19" spans="1:3">
      <c r="A19" s="19"/>
      <c r="B19" s="19" t="s">
        <v>575</v>
      </c>
      <c r="C19" s="20">
        <f>+C2+C3</f>
        <v>167133156000</v>
      </c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61"/>
  <sheetViews>
    <sheetView workbookViewId="0">
      <selection activeCell="F103" sqref="F103"/>
    </sheetView>
  </sheetViews>
  <sheetFormatPr defaultColWidth="11.42578125" defaultRowHeight="12.75"/>
  <cols>
    <col min="1" max="1" width="18.5703125" style="1" customWidth="1"/>
    <col min="2" max="2" width="45" style="1" customWidth="1"/>
    <col min="3" max="4" width="11.5703125" style="8" customWidth="1"/>
    <col min="5" max="5" width="11.42578125" style="1" customWidth="1"/>
    <col min="6" max="6" width="10.42578125" style="1" customWidth="1"/>
    <col min="7" max="7" width="19.42578125" style="1" customWidth="1"/>
    <col min="8" max="16384" width="11.42578125" style="1"/>
  </cols>
  <sheetData>
    <row r="1" spans="1:256">
      <c r="A1" s="25" t="s">
        <v>2</v>
      </c>
      <c r="B1" s="26" t="s">
        <v>545</v>
      </c>
      <c r="C1" s="27" t="s">
        <v>4</v>
      </c>
      <c r="D1" s="27" t="s">
        <v>576</v>
      </c>
      <c r="E1" s="51" t="s">
        <v>577</v>
      </c>
      <c r="F1" s="51" t="s">
        <v>578</v>
      </c>
    </row>
    <row r="2" spans="1:256">
      <c r="A2" s="28">
        <v>3</v>
      </c>
      <c r="B2" s="29" t="s">
        <v>53</v>
      </c>
      <c r="C2" s="33">
        <f>+C3+C9</f>
        <v>83799000000</v>
      </c>
      <c r="D2" s="33">
        <f>+D3+D9</f>
        <v>63872702730</v>
      </c>
      <c r="E2" s="33">
        <f>+E3+E9</f>
        <v>20399069137</v>
      </c>
      <c r="F2" s="33">
        <f>+F3+F9</f>
        <v>472771867</v>
      </c>
    </row>
    <row r="3" spans="1:256">
      <c r="A3" s="30" t="s">
        <v>579</v>
      </c>
      <c r="B3" s="29" t="s">
        <v>580</v>
      </c>
      <c r="C3" s="33">
        <f t="shared" ref="C3:F4" si="0">+C4</f>
        <v>350000000</v>
      </c>
      <c r="D3" s="33">
        <f t="shared" si="0"/>
        <v>250961184</v>
      </c>
      <c r="E3" s="48">
        <f t="shared" si="0"/>
        <v>101958077</v>
      </c>
      <c r="F3" s="48">
        <f t="shared" si="0"/>
        <v>2919261</v>
      </c>
    </row>
    <row r="4" spans="1:256">
      <c r="A4" s="31" t="s">
        <v>581</v>
      </c>
      <c r="B4" s="32" t="s">
        <v>582</v>
      </c>
      <c r="C4" s="33">
        <f t="shared" si="0"/>
        <v>350000000</v>
      </c>
      <c r="D4" s="33">
        <f t="shared" si="0"/>
        <v>250961184</v>
      </c>
      <c r="E4" s="33">
        <f t="shared" si="0"/>
        <v>101958077</v>
      </c>
      <c r="F4" s="33">
        <f t="shared" si="0"/>
        <v>2919261</v>
      </c>
      <c r="G4" s="1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>
      <c r="A5" s="31" t="s">
        <v>583</v>
      </c>
      <c r="B5" s="34" t="s">
        <v>351</v>
      </c>
      <c r="C5" s="33">
        <f>+C6+C7</f>
        <v>350000000</v>
      </c>
      <c r="D5" s="33">
        <f>+D6+D7</f>
        <v>250961184</v>
      </c>
      <c r="E5" s="33">
        <f>+E6</f>
        <v>101958077</v>
      </c>
      <c r="F5" s="33">
        <f>+F7</f>
        <v>2919261</v>
      </c>
      <c r="G5" s="1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>
      <c r="A6" s="31" t="s">
        <v>584</v>
      </c>
      <c r="B6" s="34" t="s">
        <v>585</v>
      </c>
      <c r="C6" s="33">
        <v>344200000</v>
      </c>
      <c r="D6" s="33">
        <v>242241923</v>
      </c>
      <c r="E6" s="33">
        <f>+C6-D6</f>
        <v>101958077</v>
      </c>
      <c r="F6" s="33">
        <v>0</v>
      </c>
      <c r="G6" s="1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>
      <c r="A7" s="31" t="s">
        <v>586</v>
      </c>
      <c r="B7" s="34" t="s">
        <v>587</v>
      </c>
      <c r="C7" s="33">
        <v>5800000</v>
      </c>
      <c r="D7" s="33">
        <v>8719261</v>
      </c>
      <c r="E7" s="33">
        <v>0</v>
      </c>
      <c r="F7" s="33">
        <f>+D7-C7</f>
        <v>2919261</v>
      </c>
    </row>
    <row r="8" spans="1:256">
      <c r="A8" s="34"/>
      <c r="B8" s="35"/>
      <c r="C8" s="36"/>
      <c r="D8" s="36"/>
      <c r="E8" s="34"/>
      <c r="F8" s="34"/>
    </row>
    <row r="9" spans="1:256">
      <c r="A9" s="37" t="s">
        <v>588</v>
      </c>
      <c r="B9" s="38" t="s">
        <v>357</v>
      </c>
      <c r="C9" s="52">
        <f>+C10</f>
        <v>83449000000</v>
      </c>
      <c r="D9" s="52">
        <f>+D10</f>
        <v>63621741546</v>
      </c>
      <c r="E9" s="52">
        <f>+E10</f>
        <v>20297111060</v>
      </c>
      <c r="F9" s="52">
        <f>+F10</f>
        <v>469852606</v>
      </c>
    </row>
    <row r="10" spans="1:256">
      <c r="A10" s="39" t="s">
        <v>589</v>
      </c>
      <c r="B10" s="40" t="s">
        <v>582</v>
      </c>
      <c r="C10" s="52">
        <f>+C11+C41</f>
        <v>83449000000</v>
      </c>
      <c r="D10" s="52">
        <f>+D11+D41</f>
        <v>63621741546</v>
      </c>
      <c r="E10" s="52">
        <f>+E11+E41</f>
        <v>20297111060</v>
      </c>
      <c r="F10" s="52">
        <f>+F11+F41</f>
        <v>469852606</v>
      </c>
    </row>
    <row r="11" spans="1:256">
      <c r="A11" s="41" t="s">
        <v>590</v>
      </c>
      <c r="B11" s="42" t="s">
        <v>591</v>
      </c>
      <c r="C11" s="36">
        <f>+C12+C24+C31+C34+C37</f>
        <v>56507735000</v>
      </c>
      <c r="D11" s="36">
        <f>+D12+D24+D31+D34+D37</f>
        <v>48916901215</v>
      </c>
      <c r="E11" s="36">
        <f>+E12+E24+E31+E34+E37</f>
        <v>8060686391</v>
      </c>
      <c r="F11" s="36">
        <f>+F12+F24+F31+F34+F37</f>
        <v>469852606</v>
      </c>
      <c r="G11" s="9"/>
    </row>
    <row r="12" spans="1:256">
      <c r="A12" s="39" t="s">
        <v>592</v>
      </c>
      <c r="B12" s="43" t="s">
        <v>593</v>
      </c>
      <c r="C12" s="36">
        <f>+C13+C15+C20+C22+C18</f>
        <v>6554000000</v>
      </c>
      <c r="D12" s="36">
        <f>+D13+D15+D20+D22+D18</f>
        <v>6432618657</v>
      </c>
      <c r="E12" s="36">
        <f>+E13+E15+E20+E22+E18</f>
        <v>172390954</v>
      </c>
      <c r="F12" s="36">
        <f>+F13+F15+F20+F22+F18</f>
        <v>51009611</v>
      </c>
    </row>
    <row r="13" spans="1:256" ht="22.5">
      <c r="A13" s="44" t="s">
        <v>594</v>
      </c>
      <c r="B13" s="45" t="s">
        <v>595</v>
      </c>
      <c r="C13" s="36">
        <f>+C14</f>
        <v>1030000000</v>
      </c>
      <c r="D13" s="36">
        <f>+D14</f>
        <v>890979736</v>
      </c>
      <c r="E13" s="36">
        <f>+E14</f>
        <v>139020264</v>
      </c>
      <c r="F13" s="36">
        <f>+F14</f>
        <v>0</v>
      </c>
    </row>
    <row r="14" spans="1:256">
      <c r="A14" s="46" t="s">
        <v>596</v>
      </c>
      <c r="B14" s="47" t="s">
        <v>597</v>
      </c>
      <c r="C14" s="48">
        <v>1030000000</v>
      </c>
      <c r="D14" s="48">
        <v>890979736</v>
      </c>
      <c r="E14" s="48">
        <f>+C14-D14</f>
        <v>139020264</v>
      </c>
      <c r="F14" s="48">
        <v>0</v>
      </c>
    </row>
    <row r="15" spans="1:256">
      <c r="A15" s="44" t="s">
        <v>598</v>
      </c>
      <c r="B15" s="45" t="s">
        <v>599</v>
      </c>
      <c r="C15" s="36">
        <f>+C16+C17</f>
        <v>1394000000</v>
      </c>
      <c r="D15" s="36">
        <f>+D16+D17</f>
        <v>1440591078</v>
      </c>
      <c r="E15" s="36">
        <f>+E16+E17</f>
        <v>4418533</v>
      </c>
      <c r="F15" s="36">
        <f>+F16+F17</f>
        <v>51009611</v>
      </c>
    </row>
    <row r="16" spans="1:256">
      <c r="A16" s="46" t="s">
        <v>600</v>
      </c>
      <c r="B16" s="47" t="s">
        <v>601</v>
      </c>
      <c r="C16" s="48">
        <v>244000000</v>
      </c>
      <c r="D16" s="49">
        <v>295009611</v>
      </c>
      <c r="E16" s="48">
        <v>0</v>
      </c>
      <c r="F16" s="48">
        <f>+D16-C16</f>
        <v>51009611</v>
      </c>
    </row>
    <row r="17" spans="1:6">
      <c r="A17" s="46" t="s">
        <v>602</v>
      </c>
      <c r="B17" s="47" t="s">
        <v>603</v>
      </c>
      <c r="C17" s="48">
        <v>1150000000</v>
      </c>
      <c r="D17" s="48">
        <v>1145581467</v>
      </c>
      <c r="E17" s="48">
        <f>+C17-D17</f>
        <v>4418533</v>
      </c>
      <c r="F17" s="48">
        <v>0</v>
      </c>
    </row>
    <row r="18" spans="1:6">
      <c r="A18" s="44" t="s">
        <v>604</v>
      </c>
      <c r="B18" s="45" t="s">
        <v>605</v>
      </c>
      <c r="C18" s="36">
        <f>+C19</f>
        <v>370000000</v>
      </c>
      <c r="D18" s="36">
        <f>+D19</f>
        <v>343292390</v>
      </c>
      <c r="E18" s="36">
        <f>+E19</f>
        <v>26707610</v>
      </c>
      <c r="F18" s="36">
        <f>+F19</f>
        <v>0</v>
      </c>
    </row>
    <row r="19" spans="1:6" ht="20.100000000000001" customHeight="1">
      <c r="A19" s="46" t="s">
        <v>606</v>
      </c>
      <c r="B19" s="47" t="s">
        <v>607</v>
      </c>
      <c r="C19" s="36">
        <v>370000000</v>
      </c>
      <c r="D19" s="36">
        <v>343292390</v>
      </c>
      <c r="E19" s="36">
        <f>+C19-D19</f>
        <v>26707610</v>
      </c>
      <c r="F19" s="36">
        <v>0</v>
      </c>
    </row>
    <row r="20" spans="1:6">
      <c r="A20" s="44" t="s">
        <v>608</v>
      </c>
      <c r="B20" s="45" t="s">
        <v>609</v>
      </c>
      <c r="C20" s="48">
        <f>+C21</f>
        <v>500000000</v>
      </c>
      <c r="D20" s="48">
        <f>+D21</f>
        <v>500000000</v>
      </c>
      <c r="E20" s="48">
        <f>+E21</f>
        <v>0</v>
      </c>
      <c r="F20" s="48">
        <f>+F21</f>
        <v>0</v>
      </c>
    </row>
    <row r="21" spans="1:6">
      <c r="A21" s="46" t="s">
        <v>610</v>
      </c>
      <c r="B21" s="47" t="s">
        <v>611</v>
      </c>
      <c r="C21" s="48">
        <v>500000000</v>
      </c>
      <c r="D21" s="48">
        <v>500000000</v>
      </c>
      <c r="E21" s="48">
        <f>+C21-D21</f>
        <v>0</v>
      </c>
      <c r="F21" s="48">
        <v>0</v>
      </c>
    </row>
    <row r="22" spans="1:6" ht="22.5">
      <c r="A22" s="44" t="s">
        <v>612</v>
      </c>
      <c r="B22" s="45" t="s">
        <v>613</v>
      </c>
      <c r="C22" s="36">
        <f>+C23</f>
        <v>3260000000</v>
      </c>
      <c r="D22" s="36">
        <f>+D23</f>
        <v>3257755453</v>
      </c>
      <c r="E22" s="36">
        <f>+E23</f>
        <v>2244547</v>
      </c>
      <c r="F22" s="36">
        <f>+F23</f>
        <v>0</v>
      </c>
    </row>
    <row r="23" spans="1:6" ht="15.75" customHeight="1">
      <c r="A23" s="46" t="s">
        <v>614</v>
      </c>
      <c r="B23" s="47" t="s">
        <v>615</v>
      </c>
      <c r="C23" s="49">
        <v>3260000000</v>
      </c>
      <c r="D23" s="49">
        <v>3257755453</v>
      </c>
      <c r="E23" s="49">
        <f>+C23-D23</f>
        <v>2244547</v>
      </c>
      <c r="F23" s="49">
        <v>0</v>
      </c>
    </row>
    <row r="24" spans="1:6" ht="13.5" customHeight="1">
      <c r="A24" s="44" t="s">
        <v>616</v>
      </c>
      <c r="B24" s="45" t="s">
        <v>617</v>
      </c>
      <c r="C24" s="49">
        <f>+C27+C29+C25</f>
        <v>41069000000</v>
      </c>
      <c r="D24" s="49">
        <f>+D27+D29+D25</f>
        <v>34875493008</v>
      </c>
      <c r="E24" s="49">
        <f>+E27+E29+E25</f>
        <v>6193506992</v>
      </c>
      <c r="F24" s="49">
        <f>+F27+F29+F25</f>
        <v>0</v>
      </c>
    </row>
    <row r="25" spans="1:6" ht="12" customHeight="1">
      <c r="A25" s="44" t="s">
        <v>618</v>
      </c>
      <c r="B25" s="45" t="s">
        <v>619</v>
      </c>
      <c r="C25" s="36">
        <f>+C26</f>
        <v>300000000</v>
      </c>
      <c r="D25" s="36">
        <f>+D26</f>
        <v>0</v>
      </c>
      <c r="E25" s="36">
        <f>+E26</f>
        <v>300000000</v>
      </c>
      <c r="F25" s="36">
        <f>+F26</f>
        <v>0</v>
      </c>
    </row>
    <row r="26" spans="1:6" ht="21.95" customHeight="1">
      <c r="A26" s="46" t="s">
        <v>620</v>
      </c>
      <c r="B26" s="50" t="s">
        <v>621</v>
      </c>
      <c r="C26" s="36">
        <v>300000000</v>
      </c>
      <c r="D26" s="36">
        <v>0</v>
      </c>
      <c r="E26" s="36">
        <f>+C26-D26</f>
        <v>300000000</v>
      </c>
      <c r="F26" s="36">
        <v>0</v>
      </c>
    </row>
    <row r="27" spans="1:6">
      <c r="A27" s="44" t="s">
        <v>622</v>
      </c>
      <c r="B27" s="45" t="s">
        <v>623</v>
      </c>
      <c r="C27" s="36">
        <f>+C28</f>
        <v>7768000000</v>
      </c>
      <c r="D27" s="36">
        <f>+D28</f>
        <v>7768000000</v>
      </c>
      <c r="E27" s="36">
        <f>+E28</f>
        <v>0</v>
      </c>
      <c r="F27" s="36">
        <f>+F28</f>
        <v>0</v>
      </c>
    </row>
    <row r="28" spans="1:6">
      <c r="A28" s="46" t="s">
        <v>624</v>
      </c>
      <c r="B28" s="47" t="s">
        <v>625</v>
      </c>
      <c r="C28" s="48">
        <v>7768000000</v>
      </c>
      <c r="D28" s="48">
        <v>7768000000</v>
      </c>
      <c r="E28" s="48">
        <f>+C28-D28</f>
        <v>0</v>
      </c>
      <c r="F28" s="48">
        <v>0</v>
      </c>
    </row>
    <row r="29" spans="1:6">
      <c r="A29" s="44" t="s">
        <v>626</v>
      </c>
      <c r="B29" s="45" t="s">
        <v>627</v>
      </c>
      <c r="C29" s="36">
        <f>+C30</f>
        <v>33001000000</v>
      </c>
      <c r="D29" s="36">
        <f>+D30</f>
        <v>27107493008</v>
      </c>
      <c r="E29" s="36">
        <f>+E30</f>
        <v>5893506992</v>
      </c>
      <c r="F29" s="36">
        <f>+F30</f>
        <v>0</v>
      </c>
    </row>
    <row r="30" spans="1:6" ht="22.5">
      <c r="A30" s="46" t="s">
        <v>628</v>
      </c>
      <c r="B30" s="47" t="s">
        <v>629</v>
      </c>
      <c r="C30" s="48">
        <v>33001000000</v>
      </c>
      <c r="D30" s="48">
        <v>27107493008</v>
      </c>
      <c r="E30" s="48">
        <f>+C30-D30</f>
        <v>5893506992</v>
      </c>
      <c r="F30" s="48">
        <v>0</v>
      </c>
    </row>
    <row r="31" spans="1:6">
      <c r="A31" s="39" t="s">
        <v>630</v>
      </c>
      <c r="B31" s="40" t="s">
        <v>631</v>
      </c>
      <c r="C31" s="36">
        <f t="shared" ref="C31:F32" si="1">+C32</f>
        <v>3121693000</v>
      </c>
      <c r="D31" s="36">
        <f t="shared" si="1"/>
        <v>2577145444</v>
      </c>
      <c r="E31" s="36">
        <f t="shared" si="1"/>
        <v>544547556</v>
      </c>
      <c r="F31" s="36">
        <f t="shared" si="1"/>
        <v>0</v>
      </c>
    </row>
    <row r="32" spans="1:6">
      <c r="A32" s="44" t="s">
        <v>632</v>
      </c>
      <c r="B32" s="45" t="s">
        <v>633</v>
      </c>
      <c r="C32" s="36">
        <f t="shared" si="1"/>
        <v>3121693000</v>
      </c>
      <c r="D32" s="36">
        <f t="shared" si="1"/>
        <v>2577145444</v>
      </c>
      <c r="E32" s="36">
        <f t="shared" si="1"/>
        <v>544547556</v>
      </c>
      <c r="F32" s="36">
        <f t="shared" si="1"/>
        <v>0</v>
      </c>
    </row>
    <row r="33" spans="1:6">
      <c r="A33" s="46" t="s">
        <v>634</v>
      </c>
      <c r="B33" s="47" t="s">
        <v>635</v>
      </c>
      <c r="C33" s="48">
        <v>3121693000</v>
      </c>
      <c r="D33" s="48">
        <v>2577145444</v>
      </c>
      <c r="E33" s="48">
        <f>+C33-D33</f>
        <v>544547556</v>
      </c>
      <c r="F33" s="48">
        <v>0</v>
      </c>
    </row>
    <row r="34" spans="1:6" ht="22.5">
      <c r="A34" s="44" t="s">
        <v>636</v>
      </c>
      <c r="B34" s="45" t="s">
        <v>637</v>
      </c>
      <c r="C34" s="36">
        <f t="shared" ref="C34:F35" si="2">+C35</f>
        <v>499527000</v>
      </c>
      <c r="D34" s="36">
        <f t="shared" si="2"/>
        <v>323668577</v>
      </c>
      <c r="E34" s="36">
        <f t="shared" si="2"/>
        <v>175858423</v>
      </c>
      <c r="F34" s="36">
        <f t="shared" si="2"/>
        <v>0</v>
      </c>
    </row>
    <row r="35" spans="1:6" ht="22.5">
      <c r="A35" s="44" t="s">
        <v>638</v>
      </c>
      <c r="B35" s="45" t="s">
        <v>639</v>
      </c>
      <c r="C35" s="36">
        <f t="shared" si="2"/>
        <v>499527000</v>
      </c>
      <c r="D35" s="36">
        <f t="shared" si="2"/>
        <v>323668577</v>
      </c>
      <c r="E35" s="36">
        <f t="shared" si="2"/>
        <v>175858423</v>
      </c>
      <c r="F35" s="36">
        <f t="shared" si="2"/>
        <v>0</v>
      </c>
    </row>
    <row r="36" spans="1:6">
      <c r="A36" s="46" t="s">
        <v>640</v>
      </c>
      <c r="B36" s="47" t="s">
        <v>641</v>
      </c>
      <c r="C36" s="36">
        <v>499527000</v>
      </c>
      <c r="D36" s="36">
        <v>323668577</v>
      </c>
      <c r="E36" s="36">
        <f>+C36-D36</f>
        <v>175858423</v>
      </c>
      <c r="F36" s="36">
        <v>0</v>
      </c>
    </row>
    <row r="37" spans="1:6" ht="22.5">
      <c r="A37" s="44" t="s">
        <v>642</v>
      </c>
      <c r="B37" s="45" t="s">
        <v>643</v>
      </c>
      <c r="C37" s="36">
        <f>+C38</f>
        <v>5263515000</v>
      </c>
      <c r="D37" s="36">
        <f>+D38</f>
        <v>4707975529</v>
      </c>
      <c r="E37" s="36">
        <f>+E38</f>
        <v>974382466</v>
      </c>
      <c r="F37" s="36">
        <f>+F38</f>
        <v>418842995</v>
      </c>
    </row>
    <row r="38" spans="1:6">
      <c r="A38" s="44" t="s">
        <v>644</v>
      </c>
      <c r="B38" s="45" t="s">
        <v>645</v>
      </c>
      <c r="C38" s="48">
        <f>+C39+C40</f>
        <v>5263515000</v>
      </c>
      <c r="D38" s="48">
        <f>+D39+D40</f>
        <v>4707975529</v>
      </c>
      <c r="E38" s="48">
        <f>+E39+E40</f>
        <v>974382466</v>
      </c>
      <c r="F38" s="48">
        <f>+F39+F40</f>
        <v>418842995</v>
      </c>
    </row>
    <row r="39" spans="1:6" ht="14.45" customHeight="1">
      <c r="A39" s="46" t="s">
        <v>646</v>
      </c>
      <c r="B39" s="47" t="s">
        <v>647</v>
      </c>
      <c r="C39" s="36">
        <v>4622000000</v>
      </c>
      <c r="D39" s="36">
        <v>3647617534</v>
      </c>
      <c r="E39" s="36">
        <f>+C39-D39</f>
        <v>974382466</v>
      </c>
      <c r="F39" s="36">
        <v>0</v>
      </c>
    </row>
    <row r="40" spans="1:6">
      <c r="A40" s="46" t="s">
        <v>648</v>
      </c>
      <c r="B40" s="47" t="s">
        <v>649</v>
      </c>
      <c r="C40" s="48">
        <v>641515000</v>
      </c>
      <c r="D40" s="49">
        <v>1060357995</v>
      </c>
      <c r="E40" s="48">
        <v>0</v>
      </c>
      <c r="F40" s="48">
        <f>+D40-C40</f>
        <v>418842995</v>
      </c>
    </row>
    <row r="41" spans="1:6">
      <c r="A41" s="46" t="s">
        <v>650</v>
      </c>
      <c r="B41" s="47" t="s">
        <v>651</v>
      </c>
      <c r="C41" s="48">
        <v>26941265000</v>
      </c>
      <c r="D41" s="48">
        <v>14704840331</v>
      </c>
      <c r="E41" s="48">
        <f>+C41-D41</f>
        <v>12236424669</v>
      </c>
      <c r="F41" s="48">
        <v>0</v>
      </c>
    </row>
    <row r="42" spans="1:6">
      <c r="A42" s="39"/>
      <c r="B42" s="40" t="s">
        <v>652</v>
      </c>
      <c r="C42" s="52">
        <f>+C2</f>
        <v>83799000000</v>
      </c>
      <c r="D42" s="52">
        <f>+D2</f>
        <v>63872702730</v>
      </c>
      <c r="E42" s="52">
        <f>+E2</f>
        <v>20399069137</v>
      </c>
      <c r="F42" s="52">
        <f>+F2</f>
        <v>472771867</v>
      </c>
    </row>
    <row r="44" spans="1:6">
      <c r="C44" s="8" t="s">
        <v>70</v>
      </c>
      <c r="D44" s="8" t="s">
        <v>70</v>
      </c>
      <c r="E44" s="9" t="s">
        <v>70</v>
      </c>
    </row>
    <row r="46" spans="1:6">
      <c r="E46" s="9" t="s">
        <v>70</v>
      </c>
    </row>
    <row r="49" spans="4:5">
      <c r="D49" s="8" t="s">
        <v>70</v>
      </c>
      <c r="E49" s="1" t="s">
        <v>70</v>
      </c>
    </row>
    <row r="50" spans="4:5">
      <c r="D50" s="8" t="s">
        <v>70</v>
      </c>
    </row>
    <row r="51" spans="4:5">
      <c r="D51" s="8" t="s">
        <v>70</v>
      </c>
    </row>
    <row r="52" spans="4:5">
      <c r="D52" s="8" t="s">
        <v>70</v>
      </c>
    </row>
    <row r="53" spans="4:5">
      <c r="D53" s="8" t="s">
        <v>70</v>
      </c>
    </row>
    <row r="54" spans="4:5">
      <c r="D54" s="8" t="s">
        <v>70</v>
      </c>
    </row>
    <row r="55" spans="4:5">
      <c r="D55" s="8" t="s">
        <v>70</v>
      </c>
    </row>
    <row r="57" spans="4:5">
      <c r="D57" s="8" t="s">
        <v>70</v>
      </c>
    </row>
    <row r="58" spans="4:5">
      <c r="D58" s="8" t="s">
        <v>70</v>
      </c>
    </row>
    <row r="59" spans="4:5">
      <c r="D59" s="8" t="s">
        <v>70</v>
      </c>
    </row>
    <row r="60" spans="4:5">
      <c r="D60" s="8" t="s">
        <v>70</v>
      </c>
    </row>
    <row r="61" spans="4:5">
      <c r="D61" s="24" t="s">
        <v>653</v>
      </c>
    </row>
  </sheetData>
  <pageMargins left="0.70866141732283472" right="0.70866141732283472" top="0.74803149606299213" bottom="0.74803149606299213" header="0.31496062992125984" footer="0.31496062992125984"/>
  <pageSetup scale="60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BBDC2E0A8F91479BDF2B4461D766C0" ma:contentTypeVersion="19" ma:contentTypeDescription="Crear nuevo documento." ma:contentTypeScope="" ma:versionID="bbb80d05353b2f83b191190070b16eb1">
  <xsd:schema xmlns:xsd="http://www.w3.org/2001/XMLSchema" xmlns:xs="http://www.w3.org/2001/XMLSchema" xmlns:p="http://schemas.microsoft.com/office/2006/metadata/properties" xmlns:ns2="1b56d242-2de2-436e-909d-5f39b3f5a13f" xmlns:ns3="7d8a038c-8e47-4b9b-832c-c2703550e0d5" targetNamespace="http://schemas.microsoft.com/office/2006/metadata/properties" ma:root="true" ma:fieldsID="24929ae645cd7243f97299b6f04a1922" ns2:_="" ns3:_="">
    <xsd:import namespace="1b56d242-2de2-436e-909d-5f39b3f5a13f"/>
    <xsd:import namespace="7d8a038c-8e47-4b9b-832c-c2703550e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6d242-2de2-436e-909d-5f39b3f5a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5" nillable="true" ma:displayName="Fecha" ma:format="DateTime" ma:internalName="Fecha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a038c-8e47-4b9b-832c-c2703550e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16c4c8c-a1c8-4af4-a143-ea7c820d925a}" ma:internalName="TaxCatchAll" ma:showField="CatchAllData" ma:web="7d8a038c-8e47-4b9b-832c-c2703550e0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b56d242-2de2-436e-909d-5f39b3f5a13f" xsi:nil="true"/>
    <lcf76f155ced4ddcb4097134ff3c332f xmlns="1b56d242-2de2-436e-909d-5f39b3f5a13f">
      <Terms xmlns="http://schemas.microsoft.com/office/infopath/2007/PartnerControls"/>
    </lcf76f155ced4ddcb4097134ff3c332f>
    <TaxCatchAll xmlns="7d8a038c-8e47-4b9b-832c-c2703550e0d5" xsi:nil="true"/>
    <Fecha xmlns="1b56d242-2de2-436e-909d-5f39b3f5a13f" xsi:nil="true"/>
  </documentManagement>
</p:properties>
</file>

<file path=customXml/itemProps1.xml><?xml version="1.0" encoding="utf-8"?>
<ds:datastoreItem xmlns:ds="http://schemas.openxmlformats.org/officeDocument/2006/customXml" ds:itemID="{C403D30C-90F7-48CC-B5B1-1F65D2E25234}"/>
</file>

<file path=customXml/itemProps2.xml><?xml version="1.0" encoding="utf-8"?>
<ds:datastoreItem xmlns:ds="http://schemas.openxmlformats.org/officeDocument/2006/customXml" ds:itemID="{0431C601-4BD4-43D0-A878-A4B7856AC350}"/>
</file>

<file path=customXml/itemProps3.xml><?xml version="1.0" encoding="utf-8"?>
<ds:datastoreItem xmlns:ds="http://schemas.openxmlformats.org/officeDocument/2006/customXml" ds:itemID="{AB1B9F57-36E7-4F88-A395-A9F43D5626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shd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nmahecha</dc:creator>
  <cp:keywords/>
  <dc:description/>
  <cp:lastModifiedBy/>
  <cp:revision/>
  <dcterms:created xsi:type="dcterms:W3CDTF">2008-05-19T19:54:58Z</dcterms:created>
  <dcterms:modified xsi:type="dcterms:W3CDTF">2023-12-19T15:31:51Z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0x010100D4BBDC2E0A8F91479BDF2B4461D766C0</vt:lpwstr>
  </property>
</Properties>
</file>