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omments1.xml" ContentType="application/vnd.openxmlformats-officedocument.spreadsheetml.comments+xml"/>
  <Override PartName="/xl/pivotTables/pivotTable5.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hidePivotFieldList="1"/>
  <mc:AlternateContent xmlns:mc="http://schemas.openxmlformats.org/markup-compatibility/2006">
    <mc:Choice Requires="x15">
      <x15ac:absPath xmlns:x15ac="http://schemas.microsoft.com/office/spreadsheetml/2010/11/ac" url="/Users/carolinaprieto/Documents/ALCALDIA LOCAL DE SUMAPAZ/Rta DERECHOS DE PETICIÓN 2025/"/>
    </mc:Choice>
  </mc:AlternateContent>
  <xr:revisionPtr revIDLastSave="0" documentId="13_ncr:1_{5072C2DE-C4F1-5E40-964F-207084904398}" xr6:coauthVersionLast="47" xr6:coauthVersionMax="47" xr10:uidLastSave="{00000000-0000-0000-0000-000000000000}"/>
  <bookViews>
    <workbookView xWindow="0" yWindow="500" windowWidth="28800" windowHeight="15800" tabRatio="887" xr2:uid="{472F3F84-512F-4887-9BC6-02C3585D484D}"/>
  </bookViews>
  <sheets>
    <sheet name="Report_Avance Metas #" sheetId="6" r:id="rId1"/>
    <sheet name="Report_Avance Metas $" sheetId="4" r:id="rId2"/>
    <sheet name="Data Avance de Metas" sheetId="2" state="hidden" r:id="rId3"/>
    <sheet name="Report_Avance Presup. CRPs $" sheetId="5" state="hidden" r:id="rId4"/>
    <sheet name="Data Presupuestal" sheetId="3" state="hidden" r:id="rId5"/>
  </sheets>
  <externalReferences>
    <externalReference r:id="rId6"/>
  </externalReferences>
  <definedNames>
    <definedName name="_xlnm._FilterDatabase" localSheetId="2" hidden="1">'Data Avance de Metas'!$A$1:$V$72</definedName>
    <definedName name="_xlnm._FilterDatabase" localSheetId="4" hidden="1">'Data Presupuestal'!$A$1:$AD$920</definedName>
    <definedName name="TIPO">[1]Hoja3!$D$3:$D$4</definedName>
  </definedNames>
  <calcPr calcId="191029"/>
  <pivotCaches>
    <pivotCache cacheId="24" r:id="rId7"/>
    <pivotCache cacheId="2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2" l="1"/>
  <c r="M71" i="2"/>
  <c r="M69" i="2"/>
  <c r="M63" i="2"/>
  <c r="M58" i="2"/>
  <c r="M57" i="2"/>
  <c r="M55" i="2"/>
  <c r="P55" i="2" s="1"/>
  <c r="M52" i="2"/>
  <c r="M51" i="2"/>
  <c r="M45" i="2"/>
  <c r="M39" i="2"/>
  <c r="M38" i="2"/>
  <c r="M30" i="2"/>
  <c r="M28" i="2"/>
  <c r="M27" i="2"/>
  <c r="P27" i="2" s="1"/>
  <c r="M26" i="2"/>
  <c r="P26" i="2" s="1"/>
  <c r="M25" i="2"/>
  <c r="M24" i="2"/>
  <c r="M23" i="2"/>
  <c r="M16" i="2"/>
  <c r="M15" i="2"/>
  <c r="M7" i="2"/>
  <c r="P7" i="2" s="1"/>
  <c r="M6" i="2"/>
  <c r="P6" i="2" s="1"/>
  <c r="M3" i="2"/>
  <c r="M2" i="2"/>
  <c r="P23" i="2"/>
  <c r="P25" i="2"/>
  <c r="P16" i="2"/>
  <c r="P2" i="2"/>
  <c r="P3" i="2"/>
  <c r="P4" i="2"/>
  <c r="P5" i="2"/>
  <c r="P8" i="2"/>
  <c r="P9" i="2"/>
  <c r="P10" i="2"/>
  <c r="P11" i="2"/>
  <c r="P12" i="2"/>
  <c r="P13" i="2"/>
  <c r="P14" i="2"/>
  <c r="P15" i="2"/>
  <c r="P17" i="2"/>
  <c r="P18" i="2"/>
  <c r="P19" i="2"/>
  <c r="P20" i="2"/>
  <c r="P21" i="2"/>
  <c r="P22" i="2"/>
  <c r="P24" i="2"/>
  <c r="P28" i="2"/>
  <c r="P29" i="2"/>
  <c r="P30" i="2"/>
  <c r="P31" i="2"/>
  <c r="P32" i="2"/>
  <c r="P33" i="2"/>
  <c r="P34" i="2"/>
  <c r="P35" i="2"/>
  <c r="P36" i="2"/>
  <c r="P37" i="2"/>
  <c r="P38" i="2"/>
  <c r="P39" i="2"/>
  <c r="P40" i="2"/>
  <c r="P41" i="2"/>
  <c r="P42" i="2"/>
  <c r="P43" i="2"/>
  <c r="P44" i="2"/>
  <c r="P45" i="2"/>
  <c r="P46" i="2"/>
  <c r="P47" i="2"/>
  <c r="P48" i="2"/>
  <c r="P49" i="2"/>
  <c r="P50" i="2"/>
  <c r="P51" i="2"/>
  <c r="P52" i="2"/>
  <c r="P53" i="2"/>
  <c r="P54" i="2"/>
  <c r="P56" i="2"/>
  <c r="P57" i="2"/>
  <c r="P58" i="2"/>
  <c r="P59" i="2"/>
  <c r="P60" i="2"/>
  <c r="P61" i="2"/>
  <c r="P62" i="2"/>
  <c r="P63" i="2"/>
  <c r="P64" i="2"/>
  <c r="P65" i="2"/>
  <c r="P66" i="2"/>
  <c r="P67" i="2"/>
  <c r="P68" i="2"/>
  <c r="P69" i="2"/>
  <c r="P70" i="2"/>
  <c r="P71" i="2"/>
  <c r="P7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tc={88FAB427-8A55-473F-B34E-AB4DD832911D}</author>
    <author>tc={7BAE6DE1-4496-46CA-81EB-02E3C215213E}</author>
    <author>tc={A360539E-7561-49BF-825C-27D29AE1122E}</author>
    <author>tc={BAB7BC28-EC2D-4D23-897E-A3A1D657E324}</author>
    <author>tc={C59EF778-680A-4B03-A762-9B1EE1AA15D4}</author>
    <author>tc={EFB86632-F56E-4459-8B6D-675FF7DB3445}</author>
    <author>tc={C12D82D1-4049-49F2-AFBF-A95C0E709F44}</author>
    <author>tc={0A9DCF56-C938-4C64-A0CC-328D4215289D}</author>
    <author>tc={C2E13087-7095-4147-A6AE-A1E31AF42871}</author>
    <author>tc={3C8E63F9-CB6D-4EB2-BE7F-DFA0F90396D4}</author>
    <author>tc={7DEC79CE-0BB5-4AAF-A4B6-DAD10AD66E1E}</author>
    <author>tc={845B425E-8D7F-4B6A-BE6B-B43319E98840}</author>
    <author>tc={B3EC8B12-C05C-4567-B6CF-C1467E72BB03}</author>
    <author>tc={C417B997-F437-4E25-BA97-44127707A455}</author>
    <author>tc={E5E6DE4A-1A00-48CB-B2EC-37B050F7D4FB}</author>
    <author>tc={07F7E77F-5330-484B-A9B9-A2E1B39555F9}</author>
    <author>tc={7E678775-F00A-44B4-80D4-15445639FAD0}</author>
    <author>tc={51774ACD-772A-4DBC-A6F7-BE9F6E8CFED3}</author>
    <author>tc={B0931BF8-0BF8-41B8-B6BC-E1CC87EF14B1}</author>
    <author>tc={44A2DDFE-73AE-4BEB-B7A8-FA90A815BD77}</author>
    <author>tc={2CE638E6-C402-44EF-A41F-7FB6DFF41844}</author>
    <author>tc={A747B8EA-2DF1-4D21-B977-219F6CE15B79}</author>
    <author>tc={546065D4-2129-40F6-B8EB-18A6E459FB07}</author>
    <author>tc={C2176F22-6E28-4D4E-8997-0ECEE0A71232}</author>
    <author>tc={ECA55658-8E14-4CC6-A077-5CF101D2E2D3}</author>
    <author>tc={7E0B1E09-929E-4410-B6F7-95A0FADA6C88}</author>
  </authors>
  <commentList>
    <comment ref="M2" authorId="0" shapeId="0" xr:uid="{88FAB427-8A55-473F-B34E-AB4DD832911D}">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Correo alejandro perdomo 24/08/2025 16:04</t>
        </r>
      </text>
    </comment>
    <comment ref="M3" authorId="1" shapeId="0" xr:uid="{7BAE6DE1-4496-46CA-81EB-02E3C215213E}">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Correo alejandro perdomo 24/08/2025 16:04</t>
        </r>
      </text>
    </comment>
    <comment ref="K4" authorId="2" shapeId="0" xr:uid="{A360539E-7561-49BF-825C-27D29AE1122E}">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aclarar con Monica</t>
        </r>
      </text>
    </comment>
    <comment ref="M6" authorId="3" shapeId="0" xr:uid="{BAB7BC28-EC2D-4D23-897E-A3A1D657E32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presupuestal del proyecto 2486, meta: Capacitar 600 Persona(s) en los campos artísticos, interculturales, culturales y/o patrimoniales.</t>
        </r>
      </text>
    </comment>
    <comment ref="M15" authorId="4" shapeId="0" xr:uid="{C59EF778-680A-4B03-A762-9B1EE1AA15D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presupuestal</t>
        </r>
      </text>
    </comment>
    <comment ref="M16" authorId="5" shapeId="0" xr:uid="{EFB86632-F56E-4459-8B6D-675FF7DB3445}">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presupuestal</t>
        </r>
      </text>
    </comment>
    <comment ref="M23" authorId="6" shapeId="0" xr:uid="{C12D82D1-4049-49F2-AFBF-A95C0E709F4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t>
        </r>
      </text>
    </comment>
    <comment ref="M24" authorId="7" shapeId="0" xr:uid="{0A9DCF56-C938-4C64-A0CC-328D4215289D}">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INTERNO (INFORMADO POR Laura)</t>
        </r>
      </text>
    </comment>
    <comment ref="M25" authorId="8" shapeId="0" xr:uid="{C2E13087-7095-4147-A6AE-A1E31AF42871}">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t>
        </r>
      </text>
    </comment>
    <comment ref="M26" authorId="9" shapeId="0" xr:uid="{3C8E63F9-CB6D-4EB2-BE7F-DFA0F90396D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INTERNO (INFORMADO POR Laura)</t>
        </r>
      </text>
    </comment>
    <comment ref="M27" authorId="10" shapeId="0" xr:uid="{7DEC79CE-0BB5-4AAF-A4B6-DAD10AD66E1E}">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t>
        </r>
      </text>
    </comment>
    <comment ref="M28" authorId="11" shapeId="0" xr:uid="{845B425E-8D7F-4B6A-BE6B-B43319E98840}">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Traslado presupuestal por excedentes financieros +  otro traslado en septiembre </t>
        </r>
      </text>
    </comment>
    <comment ref="M30" authorId="12" shapeId="0" xr:uid="{B3EC8B12-C05C-4567-B6CF-C1467E72BB0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2 traslados presupuestales</t>
        </r>
      </text>
    </comment>
    <comment ref="M38" authorId="13" shapeId="0" xr:uid="{C417B997-F437-4E25-BA97-44127707A455}">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39" authorId="14" shapeId="0" xr:uid="{E5E6DE4A-1A00-48CB-B2EC-37B050F7D4FB}">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45" authorId="15" shapeId="0" xr:uid="{07F7E77F-5330-484B-A9B9-A2E1B39555F9}">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51" authorId="16" shapeId="0" xr:uid="{7E678775-F00A-44B4-80D4-15445639FA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interno (laura Cardenas) 02122025</t>
        </r>
      </text>
    </comment>
    <comment ref="T51" authorId="17" shapeId="0" xr:uid="{51774ACD-772A-4DBC-A6F7-BE9F6E8CFED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Antes Jeisson Mendoza</t>
        </r>
      </text>
    </comment>
    <comment ref="M52" authorId="18" shapeId="0" xr:uid="{B0931BF8-0BF8-41B8-B6BC-E1CC87EF14B1}">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Traslado interno (laura Cardenas) 02122025</t>
        </r>
      </text>
    </comment>
    <comment ref="M55" authorId="19" shapeId="0" xr:uid="{44A2DDFE-73AE-4BEB-B7A8-FA90A815BD7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57" authorId="20" shapeId="0" xr:uid="{2CE638E6-C402-44EF-A41F-7FB6DFF4184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58" authorId="21" shapeId="0" xr:uid="{A747B8EA-2DF1-4D21-B977-219F6CE15B79}">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63" authorId="22" shapeId="0" xr:uid="{546065D4-2129-40F6-B8EB-18A6E459FB0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69" authorId="23" shapeId="0" xr:uid="{C2176F22-6E28-4D4E-8997-0ECEE0A71232}">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71" authorId="24" shapeId="0" xr:uid="{ECA55658-8E14-4CC6-A077-5CF101D2E2D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 ref="M72" authorId="25" shapeId="0" xr:uid="{7E0B1E09-929E-4410-B6F7-95A0FADA6C88}">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 traslado presupuestal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tc={36421921-59D0-4339-9FD5-20E002CD7248}</author>
    <author>tc={ABB28912-D40B-4631-BA6F-5CDD8F235254}</author>
    <author>tc={50424722-2A75-4FF3-A4B4-A195B59815E3}</author>
  </authors>
  <commentList>
    <comment ref="Z481" authorId="0" shapeId="0" xr:uid="{36421921-59D0-4339-9FD5-20E002CD7248}">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correo de Laura Cardenas el 13/11/2025 se solicita asociar a la meta “Construir 1 sede administrativa local” en el formato de modificación estaba la de “Terminar”</t>
        </r>
      </text>
    </comment>
    <comment ref="Z503" authorId="1" shapeId="0" xr:uid="{ABB28912-D40B-4631-BA6F-5CDD8F23525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Debió quedar por esta meta”Intervenir 1 sede administrativa local” y quedo por la “Realizar 4 estrategias de fortalecimiento institucional (una por vigencia).”</t>
        </r>
      </text>
    </comment>
    <comment ref="Z537" authorId="2" shapeId="0" xr:uid="{50424722-2A75-4FF3-A4B4-A195B59815E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Debió quedar por esta meta “Terminar 1 sede administrativa local” y quedo por la “Realizar 4 estrategias de fortalecimiento institucional (una por vigencia).”</t>
        </r>
      </text>
    </comment>
  </commentList>
</comments>
</file>

<file path=xl/sharedStrings.xml><?xml version="1.0" encoding="utf-8"?>
<sst xmlns="http://schemas.openxmlformats.org/spreadsheetml/2006/main" count="15150" uniqueCount="2965">
  <si>
    <t>Proyecto</t>
  </si>
  <si>
    <t>Total general</t>
  </si>
  <si>
    <t>Cód. Proyecto de Inversión SEGPLAN</t>
  </si>
  <si>
    <t>Objetivo Estratégico</t>
  </si>
  <si>
    <t>Programa</t>
  </si>
  <si>
    <t>Nombre del Proyecto</t>
  </si>
  <si>
    <t>Numero de Actividad</t>
  </si>
  <si>
    <t>Meta proyecto 2025-2028 (PDL)</t>
  </si>
  <si>
    <t>COMPONENTE PROYECTO</t>
  </si>
  <si>
    <t>Meta  2025-2028</t>
  </si>
  <si>
    <t>Tipo de anualización meta</t>
  </si>
  <si>
    <t>Magnitud Meta anualizada POAI 2025</t>
  </si>
  <si>
    <t>Valor POAI 2025</t>
  </si>
  <si>
    <t>Presupuesto Comprometido</t>
  </si>
  <si>
    <t>Giros</t>
  </si>
  <si>
    <t>% Avance $</t>
  </si>
  <si>
    <t>Asesor tecnico</t>
  </si>
  <si>
    <t>Profesional Referente Nuevo</t>
  </si>
  <si>
    <t>Email</t>
  </si>
  <si>
    <t>Celular</t>
  </si>
  <si>
    <t>1 - Bogotá avanza en su seguridad</t>
  </si>
  <si>
    <t>1 - Diálogo social y cultura ciudadana para la convivencia pacifica y la recuperación de la confianza</t>
  </si>
  <si>
    <t>Por una mejor convivencia en Sumapaz</t>
  </si>
  <si>
    <t>Implementar 16 acciones formativas diferenciales para la promoción de la convivencia ciudadana</t>
  </si>
  <si>
    <t>FORMACIÓN</t>
  </si>
  <si>
    <t>Suma</t>
  </si>
  <si>
    <t>Sandra paez</t>
  </si>
  <si>
    <t>Implementar 16 iniciativas de convivencia con participación de la ciudadanía</t>
  </si>
  <si>
    <t>INICIATIVAS</t>
  </si>
  <si>
    <t>5 - Bogotá confía en su gobierno</t>
  </si>
  <si>
    <t>35 - Bogotá ciudad Inteligente</t>
  </si>
  <si>
    <t>Fortaleciendo la Conectividad en Sumapaz</t>
  </si>
  <si>
    <t>Operativizar 17 Centros de Acceso Comunitario en zonas rurales y/o apartadas y/o urbanas, con énfasis en Servicios TIC´s generados.</t>
  </si>
  <si>
    <t>CONECTIVIDAD</t>
  </si>
  <si>
    <t>4 - Bogotá ordena su territorio y avanza en su acción climática</t>
  </si>
  <si>
    <t>31 - Acceso equitativo de vivienda urbana y rural</t>
  </si>
  <si>
    <t>Mejoramiento de vivienda para la comunidad de Sumapaz</t>
  </si>
  <si>
    <t>Mejorar 200 viviendas de interés social rurales.</t>
  </si>
  <si>
    <t>MEJORAMIENTO DE VIVIENDA</t>
  </si>
  <si>
    <t>Jeniffer Paola Martinez</t>
  </si>
  <si>
    <t>jeniffer.martinez@gobiernobogota.gov.co</t>
  </si>
  <si>
    <t>3 - Bogotá confía en su potencial</t>
  </si>
  <si>
    <t>20 - Promoción del emprendimiento formal, equitativo e incluyente</t>
  </si>
  <si>
    <t>Acciones para fortalecer las industrias culturales y creativas</t>
  </si>
  <si>
    <t>Financiar 20 proyectos del sector cultural y creativo.</t>
  </si>
  <si>
    <t>SOSTENIBILIDAD</t>
  </si>
  <si>
    <t>Laura Barragan</t>
  </si>
  <si>
    <t>laura.barragan@gobiernobogota.gov.co</t>
  </si>
  <si>
    <t>26 - Movilidad Sostenible</t>
  </si>
  <si>
    <t>Movilidad para Sumapaz</t>
  </si>
  <si>
    <t>Intervenir 40 Kilómetros-carril de malla vial rural con acciones de construcción y/o conservación</t>
  </si>
  <si>
    <t>INTERVENCIÓN MALLA VIAL RURAL</t>
  </si>
  <si>
    <t>4 - Servicios centrados en la justicia</t>
  </si>
  <si>
    <t>Fortaleciendo la justicia en Sumapaz</t>
  </si>
  <si>
    <t>Fortalecer 8 programas de abordaje de conflictividad escolar para la convivencia con enfoque restaurativo</t>
  </si>
  <si>
    <t>CONFLICTIVIDAD ESCOLAR</t>
  </si>
  <si>
    <t>Fortalecer 80 actores comunitarios con herramientas y capacidades para la implementación de un enfoque restaurativo para la justicia y la convivencia</t>
  </si>
  <si>
    <t>FORTALECIMIENTO DE CAPACIDADES</t>
  </si>
  <si>
    <t>Beneficiar 100 ciudadanos con habilidades y capacidades para gestionar la convivencia constructivamente</t>
  </si>
  <si>
    <t>GESTIÓN DE LA CONVIVENCIA</t>
  </si>
  <si>
    <t>Implementar 16 acciones pedagógicas para la gestión de conflictividades y prevención de violencias</t>
  </si>
  <si>
    <t>Somos Sumapaz: Emprendiendo de manera sostenible en el territorio</t>
  </si>
  <si>
    <t>Vincular 600 hogares y/o unidades productivas a procesos productivos y de comercialización en el sector rural.</t>
  </si>
  <si>
    <t>PRODUCTIVIDAD Y COMERCIALIZACIÓN</t>
  </si>
  <si>
    <t>Apoyar 120 Mipymes, emprendimientos y/o actores de la economía informal para el fortalecimiento del tejido empresarial local.</t>
  </si>
  <si>
    <t>TEJIDO EMPRESARIAL LOCAL</t>
  </si>
  <si>
    <t>2 - Bogotá confía en su bien-estar</t>
  </si>
  <si>
    <t>13 - Bogotá, un territorio de paz y reconciliación en donde todos puedan volver a empezar</t>
  </si>
  <si>
    <t>Atención a víctimas en Sumapaz</t>
  </si>
  <si>
    <t>Realizar 4 procesos pedagógicos, artísticos, culturales, formativos o para el fortalecimiento de iniciativas ciudadanas para la apropiación social de la memoria, verdad, reparación integral a víctimas, paz y reconciliación..</t>
  </si>
  <si>
    <t>Maria Camila Ramirez</t>
  </si>
  <si>
    <t>mariac.ramirez@gobiernobogota.gov.co</t>
  </si>
  <si>
    <t>Realizar 4 acciones de construcción de paz que contribuyan al tejido social, la integración local, la sostenibilidad económica y/o desarrollo territorial para la reconciliación.</t>
  </si>
  <si>
    <t>ACCIONES DE CONSTRUCCIÓN DE PAZ</t>
  </si>
  <si>
    <t>Realizar 8 procesos de fortalecimiento de habilidades y capacidades de la población víctima del conflicto armado o excombatientes para promover su participación en los diferentes escenarios.</t>
  </si>
  <si>
    <t>10 - Salud Pública Integrada e Integral</t>
  </si>
  <si>
    <t>Acciones para el cuidado de la salud y el bienestar de las y los Sumapaceños</t>
  </si>
  <si>
    <t>Vincular 200 personas con discapacidad, cuidadores y cuidadoras, en actividades complementarias en salud</t>
  </si>
  <si>
    <t xml:space="preserve">ACCIONES COMPLEMENTARIAS </t>
  </si>
  <si>
    <t>Maria Camila Nieves</t>
  </si>
  <si>
    <t>Vanessa Bermúdez</t>
  </si>
  <si>
    <t>Vincular 300 personas a las acciones desarrolladas desde los dispositivos de base comunitaria en respuesta al consumo de SPA</t>
  </si>
  <si>
    <t>DISMINUCIÓN FACTORES DE RIESGO SPA</t>
  </si>
  <si>
    <t>Beneficiar 180 personas con discapacidad a través de Dispositivos de Asistencia Personal - Ayudas Técnicas (no incluidas en los Planes de Beneficios)</t>
  </si>
  <si>
    <t>DISPOSITIVOS DE ASISTENCIA PERSONAL</t>
  </si>
  <si>
    <t>Vincular 400 personas a las acciones y estrategias para promover la salud sexual y reproductiva consciente en los diferentes ciclos de vida</t>
  </si>
  <si>
    <t>SALUD SEXUAL Y REPRODUCTIVA</t>
  </si>
  <si>
    <t>Vincular 1000 personas en acciones complementarias en salud física, nutricional y oral, a través del Circuito del Cuidado</t>
  </si>
  <si>
    <t>SALUD FÍSICA Y NUTRICIONAL</t>
  </si>
  <si>
    <t>Beneficiar 600 personas con acciones para la promoción y atención de la salud mental</t>
  </si>
  <si>
    <t>SALUD MENTAL</t>
  </si>
  <si>
    <t>33 - Fortalecimiento institucional para un gobierno confiable</t>
  </si>
  <si>
    <t>Fortalecimiento Institucional y sedes administrativas</t>
  </si>
  <si>
    <t>Terminar 1 sede administrativa local</t>
  </si>
  <si>
    <t xml:space="preserve">TERMINACIÓN </t>
  </si>
  <si>
    <t>Construir 1 sede administrativa local</t>
  </si>
  <si>
    <t>CONSTRUCCIÓN</t>
  </si>
  <si>
    <t>Constante</t>
  </si>
  <si>
    <t>Realizar 4 estrategias de fortalecimiento institucional (una por vigencia).</t>
  </si>
  <si>
    <t>FORTALECIMIENTO INSTITUCIONAL</t>
  </si>
  <si>
    <t>Bernardo Escobar</t>
  </si>
  <si>
    <t>Intervenir 1 sede administrativa local</t>
  </si>
  <si>
    <t>INTERVENCIÓN</t>
  </si>
  <si>
    <t>24 - Revitalización y renovación urbana y rural con inclusión</t>
  </si>
  <si>
    <t>Construcción e Intervención de equipamentos culturales</t>
  </si>
  <si>
    <t>Intervenir 3 equipamientos culturales con acciones de construcción, adecuación y/o dotación</t>
  </si>
  <si>
    <t>Mejores parques para Sumapaz</t>
  </si>
  <si>
    <t>Construir 4000 m2 de Parques de la red de proximidad (la construcción incluye su dotación).</t>
  </si>
  <si>
    <t>jessika.vega@gobiernobogota.gov.co</t>
  </si>
  <si>
    <t xml:space="preserve">Intervenir 1 Parques  de la red de proximidad con acciones de mejoramiento, mantenimiento y/o dotación. </t>
  </si>
  <si>
    <t>23 - Ordenamiento territorial sostenible, equilibrado y participativo</t>
  </si>
  <si>
    <t>Legalización y titulación de predios en Sumapaz</t>
  </si>
  <si>
    <t>Gestionar la titulación o legalización de 150 predios.</t>
  </si>
  <si>
    <t>TITULACIÓN Y LEGALIZACIÓN</t>
  </si>
  <si>
    <t>39 - Camino hacia una democracia deliberativa con un gobierno cercano a la gente y con participación ciudadana</t>
  </si>
  <si>
    <t>Bogotá también es rural</t>
  </si>
  <si>
    <t>Desarrollar 4 acciones orientadas a la ciudadanía, en el marco de la estrategia "Bogotaneidad</t>
  </si>
  <si>
    <t>ESTRATEGIA BOGOTANEIDAD</t>
  </si>
  <si>
    <t>Fortalecer 4 unidades de innovación pública y  social a nivel local</t>
  </si>
  <si>
    <t>INNOVACIÓN PÚBLICA</t>
  </si>
  <si>
    <t>14 - Bogotá deportiva, recreativa, artística, patrimonial e intercultural</t>
  </si>
  <si>
    <t>Recreación y Deporte para Sumapaz</t>
  </si>
  <si>
    <t>Beneficiar 40 colectivos u organizaciones recreo deportivas  inscritas en el Banco que implementan iniciativas de carácter barrial con apoyos económicos</t>
  </si>
  <si>
    <t>BANCO DE INICIATIVAS</t>
  </si>
  <si>
    <t>Beneficiar  1200 personas en actividades recreo-deportivas comunitarias.</t>
  </si>
  <si>
    <t>ACTIVIDADES RECREODEPORTIVAS</t>
  </si>
  <si>
    <t xml:space="preserve">Capacitar 1000 personas en los campos deportivos o recreativos </t>
  </si>
  <si>
    <t>CAPACITACIÓN</t>
  </si>
  <si>
    <t>Beneficiar 1000 Personas con la entrega de dotaciones deportivas.</t>
  </si>
  <si>
    <t>DOTACIÓN</t>
  </si>
  <si>
    <t>19 - Desarrollo empresarial, productividad y empleo</t>
  </si>
  <si>
    <t>Fortalecimiento de capacidades y habilidades para el trabajo</t>
  </si>
  <si>
    <t>Realizar 4 acciones para fortalecer las capacidades y/o habilidades, técnicas y blandas de las personas de la localidad, con el fin de mejorar el acceso a oportunidades de empleo.</t>
  </si>
  <si>
    <t>7 - Bogotá, una ciudad con menos Pobreza</t>
  </si>
  <si>
    <t>Cuidado y protección para la población Vulnerable de Sumapaz</t>
  </si>
  <si>
    <t xml:space="preserve">Atender 800 personas con apoyos que contribuyan al ingreso mínimo garantizado. </t>
  </si>
  <si>
    <t>INGRESO MÍNIMO</t>
  </si>
  <si>
    <t>Beneficiar 305 personas mayores con transferencias monetarias</t>
  </si>
  <si>
    <t>APOYO ECONÓMICO PERSONA MAYOR</t>
  </si>
  <si>
    <t>30 - Atención del déficit social para un hábitat digno</t>
  </si>
  <si>
    <t>Atención a la primera Infancia y la persona mayor en Sumapaz</t>
  </si>
  <si>
    <t>Dotar y/o acondicionar 3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</si>
  <si>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orientadas a la prestación de servicios a la persona mayor </t>
  </si>
  <si>
    <t>5 - Espacio público seguro e inclusivo</t>
  </si>
  <si>
    <t>Por un mejor espacio público en Sumapaz</t>
  </si>
  <si>
    <t>Intervenir 13250 metros cuadrados de elementos del sistema de espacio público peatonal con acciones de construcción y/o conservación.</t>
  </si>
  <si>
    <t>Acciones para la promoción de la cultura, tradición y costumbres sumapaceñas</t>
  </si>
  <si>
    <t>Otorgar 50 estímulos de apoyo al sector artístico y cultural.</t>
  </si>
  <si>
    <t>ESTÍMULOS</t>
  </si>
  <si>
    <t>Realizar 12 eventos de promoción, circulación y apropiación de actividades artísticas, culturales y patrimoniales.</t>
  </si>
  <si>
    <t>EVENTOS</t>
  </si>
  <si>
    <t>Capacitar 600 personas en los campos artísticos, interculturales, culturales y/o patrimoniales.</t>
  </si>
  <si>
    <t>Beneficiar 32 organizaciones artísticas, culturales y patrimoniales con elementos entregados.</t>
  </si>
  <si>
    <t>ENTREGA DE ELEMENTOS</t>
  </si>
  <si>
    <t>2 - Cero tolerancia a las violencias contra las mujeres y basadas en género</t>
  </si>
  <si>
    <t>Por una vida libre de violencias para las mujeres de Sumapaz</t>
  </si>
  <si>
    <t>Vincular 1200 personas en acciones para la prevención del feminicidio y la violencia contra la mujer.</t>
  </si>
  <si>
    <t>PREVENCIÓN</t>
  </si>
  <si>
    <t>12 - Bogotá cuida a su gente</t>
  </si>
  <si>
    <t>Bienestar para las Mujeres de Sumapaz</t>
  </si>
  <si>
    <t xml:space="preserve">Vincular 600 personas en procesos para la prevención de violencias en el contexto familiar y/o violencia sexual   </t>
  </si>
  <si>
    <t>Vincular 600 mujeres cuidadoras a estrategias de cuidado.</t>
  </si>
  <si>
    <t>ESTRATEGIAS DE CUIDADO</t>
  </si>
  <si>
    <t>Vincular 2800 mujeres para el ejercicio de derechos y el fortalecimiento de su autonomía económica</t>
  </si>
  <si>
    <t>27 - Gestión del riesgo de desastres para un territorio seguro</t>
  </si>
  <si>
    <t>Manejo de emergencias y mitigación del riesgo de desastres</t>
  </si>
  <si>
    <t>Realizar 12 acciones efectivas para el fortalecimiento de las capacidades locales en torno a la gestión del riesgo</t>
  </si>
  <si>
    <t>GESTIÓN DEL RIESGO</t>
  </si>
  <si>
    <t>Realizar 40 obras de mitigación y/u obras de mitigación existentes con mantenimiento</t>
  </si>
  <si>
    <t>OBRAS DE MITIGACIÓN</t>
  </si>
  <si>
    <t>Ivan Sepulveda</t>
  </si>
  <si>
    <t>edgar.sepulveda@gobiernobogota.gov.co</t>
  </si>
  <si>
    <t>15 - Bogotá protege todas las formas de vida</t>
  </si>
  <si>
    <t>Sumapaz proteje su fauna</t>
  </si>
  <si>
    <t>Vincular 600 personas en acciones educativas en temas de protección y bienestar animal</t>
  </si>
  <si>
    <t>ACCIONES PEDAGÓGICAS</t>
  </si>
  <si>
    <t>Oscar Barajas</t>
  </si>
  <si>
    <t>javier.barajas@gobiernobogota.gov.co</t>
  </si>
  <si>
    <t>Atender 1000 animales en los programas de brigadas médicas, urgencias veterinarias y adopciones</t>
  </si>
  <si>
    <t>BIENESTAR ANIMAL</t>
  </si>
  <si>
    <t>25 - Aumento de la resiliencia al cambio climático y reducción de la vulnerabilidad</t>
  </si>
  <si>
    <t>Asistencia técnica agropecuaria y educación ambiental en la localidad de Sumapaz</t>
  </si>
  <si>
    <t>Implementar 4 procesos comunitarios de educación ambiental que promueven la conservación de la biodiversidad y el agua</t>
  </si>
  <si>
    <t>EDUCACIÓN AMBIENTAL</t>
  </si>
  <si>
    <t>Julie Paulin Caro</t>
  </si>
  <si>
    <t>julie.caro@gobiernobogota.gov.co</t>
  </si>
  <si>
    <t xml:space="preserve">Implementar 100 huertas rurales </t>
  </si>
  <si>
    <t>HUERTAS URBANAS</t>
  </si>
  <si>
    <t>Capacitar 500 personas en separación en la fuente y reciclaje.</t>
  </si>
  <si>
    <t>SEPARACIÓN EN LA FUENTE</t>
  </si>
  <si>
    <t>Apoyar 500 predios rurales con buenas prácticas agropecuarias y ambientales que fortalezcan la protección a coberturas vegetales y recurso hídrico</t>
  </si>
  <si>
    <t>BUENAS PRÁCTICAS</t>
  </si>
  <si>
    <t>Restauración ecológica urbana y/o rural</t>
  </si>
  <si>
    <t>Lograr 16 hectáreas en proceso de restauración ecológica</t>
  </si>
  <si>
    <t>RESTAURACIÓN ECOLÓGICA</t>
  </si>
  <si>
    <t>Realizar acciones de conservación en 8 hectáreas de la  Estructura Ecológica Principal</t>
  </si>
  <si>
    <t>CONSERVACIÓN</t>
  </si>
  <si>
    <t>29 - Servicios públicos inclusivos y sostenibles</t>
  </si>
  <si>
    <t>Acueductos veredales, saneamiento básico y energías alternativas</t>
  </si>
  <si>
    <t>Realizar 160 acciones  con energías alternativas para el área rural.</t>
  </si>
  <si>
    <t>ENERGÍAS ALTERNATIVAS</t>
  </si>
  <si>
    <t>Fortalecer 4 acueductos veredales con asistencia, intervenir técnica u organizativa</t>
  </si>
  <si>
    <t>ACUEDUCTOS VEREDALES</t>
  </si>
  <si>
    <t>Luisa Lozano</t>
  </si>
  <si>
    <t>luisa.lozano@gobiernobogota.gov.co</t>
  </si>
  <si>
    <t>Participación incidente en Sumapaz</t>
  </si>
  <si>
    <t>Construir 4 sedes de salones comunales y/o casas de participación.</t>
  </si>
  <si>
    <t>Sergio eduardo Molina</t>
  </si>
  <si>
    <t>Fortalecer 40 Organizaciones sociales e Instancias de participación ciudadana.</t>
  </si>
  <si>
    <t>FORTALECIMIENTO DE ORGANIZACIONES</t>
  </si>
  <si>
    <t>Capacitar 240 personas a través de procesos de formación para la participación de manera virtual y presencial.</t>
  </si>
  <si>
    <t>Fortalecer 27 organizaciones comunales.</t>
  </si>
  <si>
    <t>FORTALECIMIENTO COMUNAL</t>
  </si>
  <si>
    <t>Dotar 20 organizaciones comunales</t>
  </si>
  <si>
    <t>Rehabilitar  4 salones comunales y/o casas de participación.</t>
  </si>
  <si>
    <t>REHABILITACIÓN</t>
  </si>
  <si>
    <t xml:space="preserve">Sergio.Molina@gobiernobogota.gov.co </t>
  </si>
  <si>
    <t>16 - Atención Integral a la Primera Infancia y Educación como Eje del Potencial Humano</t>
  </si>
  <si>
    <t>Una mejor educación para Sumapaz</t>
  </si>
  <si>
    <t>Dotar 18 sedes educativas urbanas y rurales con recursos pedagógicos y/o tecnológicos</t>
  </si>
  <si>
    <t>Beneficiar 160 estudiantes en programas de educación posmedia (niveles de formación técnico profesional, tecnólogo, profesional universitario y educación para el trabajo y desarrollo humano).</t>
  </si>
  <si>
    <t>APOYO EDUCACIÓN POSMEDIA</t>
  </si>
  <si>
    <t>Beneficiar 160 estudiantes con apoyo de sostenimiento para la permanencia en la educación posmedia (niveles de formación técnico profesional, tecnólogo, profesional universitario y educación para el trabajo y desarrollo humano).</t>
  </si>
  <si>
    <t>SOSTENIMIENTO</t>
  </si>
  <si>
    <t>Implementar 8 Proyectos para el desarrollo integral de la primera infancia y la relación escuela, familia y comunidad.</t>
  </si>
  <si>
    <t>DESARROLLO INTEGRAL</t>
  </si>
  <si>
    <t>Ejercicio</t>
  </si>
  <si>
    <t>Período</t>
  </si>
  <si>
    <t>Fecha Inicial</t>
  </si>
  <si>
    <t>Fecha Final</t>
  </si>
  <si>
    <t>Centro gestor</t>
  </si>
  <si>
    <t>Fecha Registro</t>
  </si>
  <si>
    <t>Tipo de compromiso</t>
  </si>
  <si>
    <t>Compromiso</t>
  </si>
  <si>
    <t>No. Compromiso</t>
  </si>
  <si>
    <t>TIPO DE CONTRATO O GASTO ASOCIADO AL PROYECTO</t>
  </si>
  <si>
    <t>Plazo (Días)</t>
  </si>
  <si>
    <t>Descripción</t>
  </si>
  <si>
    <t>Número de CDP</t>
  </si>
  <si>
    <t>Número de CRP</t>
  </si>
  <si>
    <t>Objeto</t>
  </si>
  <si>
    <t>Rubro</t>
  </si>
  <si>
    <t>Descripción del Rubro</t>
  </si>
  <si>
    <t>Número Doc. BP Beneficiario</t>
  </si>
  <si>
    <t>Nombre BP Beneficiario</t>
  </si>
  <si>
    <t>Anulaciones</t>
  </si>
  <si>
    <t>Reintegros</t>
  </si>
  <si>
    <t>Valor Neto</t>
  </si>
  <si>
    <t>Autorizacion giro</t>
  </si>
  <si>
    <t>Com.Sin.Aut.Giro</t>
  </si>
  <si>
    <t>Meta PDL</t>
  </si>
  <si>
    <t>Solicitud SIPSE</t>
  </si>
  <si>
    <t>Codigo Meta</t>
  </si>
  <si>
    <t>0020-01</t>
  </si>
  <si>
    <t>CONTRATO DE PRESTACION DE SERVICIOS</t>
  </si>
  <si>
    <t>002-2025</t>
  </si>
  <si>
    <t>12 - CONTRATO DE PRESTACION DE SERVICIOS</t>
  </si>
  <si>
    <t>ORDENES DE PAGO</t>
  </si>
  <si>
    <t>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20257020000693, CPS firmado en secop II y recibido para tramite de fecha Ene  30/2025.</t>
  </si>
  <si>
    <t>O23011745992024232701000</t>
  </si>
  <si>
    <t>ROBIDSON GERARDO NIÑO RUIZ</t>
  </si>
  <si>
    <t>001-2025</t>
  </si>
  <si>
    <t>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20257020000663, CPS firmado en secop II y recibido para tramite de fecha Ene  30/2025.</t>
  </si>
  <si>
    <t>RENNE  ROMERO HERNANDEZ</t>
  </si>
  <si>
    <t>003-2025</t>
  </si>
  <si>
    <t>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20257020000673, CPS firmado en secop II y recibido para tramite de fecha Ene  30/2025.</t>
  </si>
  <si>
    <t>JUAN DAVID GONZALEZ PIRAZAN</t>
  </si>
  <si>
    <t>004-2025</t>
  </si>
  <si>
    <t>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20257020000683, CPS firmado en secop II y recibido para tramite de fecha Ene  30/2025.</t>
  </si>
  <si>
    <t>BRENDA LIZETH CASTILLO GIL</t>
  </si>
  <si>
    <t>007-2025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</si>
  <si>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20257020000793, CPS firmado en secop II y recibido para tramite de fecha Ene 31/2025.</t>
  </si>
  <si>
    <t>MONICA YAQUELINE GONZALEZ CASTAÑEDA</t>
  </si>
  <si>
    <t>005-2025</t>
  </si>
  <si>
    <t>125222 - Prestar los servicios profesionales especializados en el seguimiento y coordinación del parque automotor, pesado y maquinaria amarilla, de propiedad y/o tenencia del Fondo de Desarrollo Rural de Sumapaz. 2289. Se expide CDP con certificado de No existencia de personal 55935 de fecha Ene 19/2025, solicitud SIPSE 125222, recibido para tramite de fecha Enero 27/2025. Se expide CRP con memorando 20257020000813, CPS firmado en secop II y recibido para tramite de fecha Ene 31/2025.</t>
  </si>
  <si>
    <t>O23011745992024228901000</t>
  </si>
  <si>
    <t>WALTER  DONADO SANTAMARIA</t>
  </si>
  <si>
    <t>008-2025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</si>
  <si>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20257020000783, CPS firmado en secop II y recibido para tramite de fecha Ene 31/2025.</t>
  </si>
  <si>
    <t>LEIDY MILENA MONTAÑA GUTIERREZ</t>
  </si>
  <si>
    <t>006-2025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</si>
  <si>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20257020000803, CPS firmado en secop II y recibido para tramite de fecha Ene 31/2025.</t>
  </si>
  <si>
    <t>MIRYAN CRISTINA PARRA DUQUE</t>
  </si>
  <si>
    <t>010-2025</t>
  </si>
  <si>
    <t>126244 - Prestar los servicios profesionales especializados, al despacho y al Área de Gestión de Desarrollo Local, para apoyar los procesos jurídicos, administrativos y de contratación pública en la Alcaldía Local de Sumapaz. 2327. Se expide CDP con certificado de No existencia de personal 55300 de fecha Ene 10/2025, solicitud SIPSE 126244, recibido para tramite de fecha Enero 27/2025. Se expide CRP con memorando 20257020000823, CPS firmado en secop II y recibido para tramite de fecha Ene 31/2025.</t>
  </si>
  <si>
    <t>LEIDY MILENA BAREÑO CASAS</t>
  </si>
  <si>
    <t>024-2025</t>
  </si>
  <si>
    <t>125681 - Prestar los servicios profesionales especializados para la estructuración y gestión de los procesos y procedimientos contractuales jurídicos; así como, los trámites y actuaciones administrativas que sean asignadas. 2327. Se expide CDP con certificado de No existencia de personal 56205 de fecha Ene 24/2025, solicitud SIPSE 125681, recibido para tramite de fecha Enero 28/2025.</t>
  </si>
  <si>
    <t>NUBIA ALIETH HERNANDEZ REYES</t>
  </si>
  <si>
    <t>015-2025</t>
  </si>
  <si>
    <t>125035 - Prestar los servicios profesionales especializados para apoyar la planeación, seguimiento, ejecución y control de los proyectos ambientales y de desarrollo rural sostenible, del fondo de desarrollo rural de Sumapaz. 2671. Se expide CDP con certificado de No existencia de personal 55941 de fecha Ene 19/2025, solicitud SIPSE 125035, recibido para tramite de fecha Enero 27/2025.</t>
  </si>
  <si>
    <t>O23011745992024267101000</t>
  </si>
  <si>
    <t>DAVID ANDRES ANGEL ESCOBAR</t>
  </si>
  <si>
    <t>023-2025</t>
  </si>
  <si>
    <t>125219 - Prestar los servicios de apoyo técnico para la ejecución de los procesos logísticos, operativos y/o administrativos de la Alcaldía Local de Sumapaz. 2327. Se expide CDP con certificado de No existencia de personal 55936 de fecha Ene 20/2025, solicitud SIPSE 125219, recibido para tramite de fecha Enero 27/2025.</t>
  </si>
  <si>
    <t>OMAR OCTAVIO CASTAÑO PAEZ</t>
  </si>
  <si>
    <t>013-2025</t>
  </si>
  <si>
    <t>125223 - Prestar los servicios profesionales especializados al área de gestión del desarrollo local, en la gestión y ejecución de las actividades administrativas que se adelantan en el despacho de la Alcaldía Local de Sumapaz. 2327. Se expide CDP con certificado de No existencia de personal 55934 de fecha Ene 20/2025, solicitud SIPSE 125223, recibido para tramite de fecha Enero 27/2025.</t>
  </si>
  <si>
    <t>MAYIBI  PINILLA QUINEME</t>
  </si>
  <si>
    <t>019-2025</t>
  </si>
  <si>
    <t>124881 - Prestar los servicios profesionales para apoyar los procesos de planeación, administrativos, financieros y presupuestales del Fondo de Desarrollo Rural de Sumapaz. 2327. Se expide CDP con certificado de No existencia de personal 56243 de fecha Ene 25/2025, solicitud SIPSE 124881, recibido para tramite de fecha Enero 28/2025.</t>
  </si>
  <si>
    <t>JUAN FELIPE FLOREZ GALEANO</t>
  </si>
  <si>
    <t>021-2025</t>
  </si>
  <si>
    <t>125008 - Prestar servicios técnicos de apoyo administrativo al Área de Gestión de Desarrollo Local en los procesos contractuales, de la Alcaldía local de Sumapaz. 2327. Se expide CDP con certificado de No existencia de personal 56235 de fecha Ene 25/2025, solicitud SIPSE 125008, recibido para tramite de fecha Enero 28/2025.</t>
  </si>
  <si>
    <t>GINA PAOLA PINILLA MONTIEL</t>
  </si>
  <si>
    <t>017-2025</t>
  </si>
  <si>
    <t>128670 - Prestar los servicios profesionales para apoyar administrativamente la gestión contractual y al despacho de la Alcaldía Local de Sumapaz, en el seguimiento y ejecución del Plan de Gestión. 2327.   Se expide CDP con certificado de No existencia de personal 56209 de fecha Ene 24/2025, solicitud SIPSE 128670, recibido para tramite de fecha Enero 29/2025.</t>
  </si>
  <si>
    <t>GISSELLA PAOLA SALAZAR RAMOS</t>
  </si>
  <si>
    <t>018-2025</t>
  </si>
  <si>
    <t>128528 - Prestar los servicios profesionales veterinarios para el fortalecimiento del servicio de asistencia técnica agropecuaria en la localidad de Sumapaz.2666. Se expide CDP con certificado de No existencia de personal 56083 de fecha Ene 22/2025, solicitud SIPSE 128528, recibido para tramite de fecha Enero 27/2025.</t>
  </si>
  <si>
    <t>O23011745992024266601000</t>
  </si>
  <si>
    <t>LINA ROCIO RUBIO RODRIGUEZ</t>
  </si>
  <si>
    <t>014-2025</t>
  </si>
  <si>
    <t>125639 -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55867 de fecha Ene 20/2025, solicitud SIPSE 125639, recibido para tramite de fecha Enero 27/2025.</t>
  </si>
  <si>
    <t>JUAN SEBASTIAN JARAMILLO GAITAN</t>
  </si>
  <si>
    <t>011-2025</t>
  </si>
  <si>
    <t>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t>
  </si>
  <si>
    <t>JUAN DIEGO PARDO TRUJILLO</t>
  </si>
  <si>
    <t>022-2025</t>
  </si>
  <si>
    <t>DIANA MARCELA TORRENTE QUINTERO</t>
  </si>
  <si>
    <t>009-2025</t>
  </si>
  <si>
    <t>127974 - Prestar los servicios profesionales para realizar la planeación, seguimiento y ejecución del proceso de servicio de transporte de pasajeros&lt;(&gt;,&lt;)&gt; destinado para atender las actividades y eventos programados por la Alcaldía Local de Sumapaz. 2327. Se expide CDP con certificado de No existencia de personal 56211 de fecha Ene 24/2025, solicitud SIPSE 127974, recibido para tramite de fecha Enero 28/2025.</t>
  </si>
  <si>
    <t>JEYNER EUDALDO QUINTERO ROPERO</t>
  </si>
  <si>
    <t>CONTRATO DE INTERVENTORIA</t>
  </si>
  <si>
    <t>485-2023-2</t>
  </si>
  <si>
    <t>43 - CONTRATO DE INTERVENTORIA</t>
  </si>
  <si>
    <t>Realizar la interventoría técnica, administrativa, financiera, ambiental social y jurídica, que resulte del proceso licitatorio cuyo objeto es "apropiación de estudios y diseños para la construcción y adecuación de la sede administrativa de la localidad de Sumapaz, ubicada en la hacienda llano grande en el centro poblado de Betania, de conformidad con el contrato de consultoría CCS-334-2022. Se expide CDP con memorando 20257020000763,SE EXPIDE A SOLICITUD EXPRESA DEL ORDENADOR DEL GASTO, PENDIENTE QUE SURTA SU DEBIDO EL PROCESO R253/18 SE EXPIDE CRP CON MEMORANDO 20257020001033, recibido para tramite de fecha Feb 04/2025.</t>
  </si>
  <si>
    <t>ECOVIAS SAS</t>
  </si>
  <si>
    <t>Realiz</t>
  </si>
  <si>
    <t>029-2025</t>
  </si>
  <si>
    <t>124957 - Prestar los servicios profesionales en el manejo, validación y actualización de la información de los aplicativos institucionales de seguimiento de los proyectos de inversión del Fondo de Desarrollo Rural de Sumapaz. 2327. Se expide CDP con certificado de No existencia de personal 56240 de fecha Ene 25/2025, solicitud SIPSE 124957, recibido para tramite de fecha Enero 28/2025.</t>
  </si>
  <si>
    <t>JHOJAN ANDRES CASTAÑEDA SANCHEZ</t>
  </si>
  <si>
    <t>025-2025</t>
  </si>
  <si>
    <t>126411 - Prestar los servicios profesionales jurídicos para apoyar los asuntos legales de los procesos del sistema vial de la Alcaldía Local de Sumapaz.2289. Se expide CDP con certificado de No existencia de personal 55295 de fecha Ene 10/2025, solicitud SIPSE 126411, recibido para tramite de fecha Enero 27/2025.</t>
  </si>
  <si>
    <t>CAMILA FERNANDA SAAVEDRA SALINAS</t>
  </si>
  <si>
    <t>031-2025</t>
  </si>
  <si>
    <t>126417 - Prestar los servicios profesionales para brindar apoyo en el seguimiento de los recursos invertidos por el Sistema General de Regalías en el territorio de Sumapaz. 2289. Se expide CDP con certificado de No existencia de personal 55117 de fecha Ene 06/2025, solicitud SIPSE 126417, recibido para tramite de fecha Enero 27/2025.</t>
  </si>
  <si>
    <t>ANGELA MARIA PINZON SANTOS</t>
  </si>
  <si>
    <t>039-2025</t>
  </si>
  <si>
    <t>125129 - Prestar sus servicios de apoyo para desarrollar actividades logísticas y operativas, en los bienes y/o predios a cargo del Fondo de Desarrollo Rural de Sumapaz. 2327. Se expide CDP con certificado de No existencia de personal 56239 de fecha Ene 25/2025, solicitud SIPSE 125129, recibido para tramite de fecha Enero 28/2025.</t>
  </si>
  <si>
    <t>LEOPOLDO  MARTINEZ MARTINEZ</t>
  </si>
  <si>
    <t>020-2025</t>
  </si>
  <si>
    <t>125683 - Prestar sus servicios profesionales para dar respuesta a derechos de petición y demás requerimientos relacionados con los procesos contractuales del Fondo de Desarrollo Rural de Sumapaz. 2327. Se expide CDP con certificado de No existencia de personal 56212 de fecha Ene 24/2025, solicitud SIPSE 125683, recibido para tramite de fecha Enero 29/2025.</t>
  </si>
  <si>
    <t>JESSICA JULIETH CARDONA JARAMILLO</t>
  </si>
  <si>
    <t>026-2025</t>
  </si>
  <si>
    <t>124913 - Prestar sus servicios profesionales como administrador de la Red de la Alcaldía Local de Sumapaz y realizar la actualización de los datos en los diferentes sistemas de información. 2327. Se expide CDP con certificado de No existencia de personal 56598 de fecha Ene 29/2025, solicitud SIPSE 124913, recibido para tramite de fecha Enero 30/2025.</t>
  </si>
  <si>
    <t>ALONSO RAFAEL OCAMPO ARRIETA</t>
  </si>
  <si>
    <t>028-2025</t>
  </si>
  <si>
    <t>OSCAR ANDRES CONTECHA PANIAGUA</t>
  </si>
  <si>
    <t>016-2025</t>
  </si>
  <si>
    <t>124919 -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55946 de fecha Ene 19/2025, solicitud SIPSE 124919, recibido para tramite de fecha Enero 27/2025.</t>
  </si>
  <si>
    <t>NASLY XIMENA LOZANO GONZALEZ</t>
  </si>
  <si>
    <t>012-2025</t>
  </si>
  <si>
    <t>124937 - Prestar los servicios profesionales especializados para gestionar los proyectos de inversión de infraestructura vial, que se ejecutan con los recursos del Fondo de Desarrollo Rural de Sumapaz. 2289. Se expide CDP con certificado de No existencia de personal 55944 de fecha Ene 19/2025, solicitud SIPSE 124937, recibido para tramite de fecha Enero 27/2025.</t>
  </si>
  <si>
    <t>NELSON FERNEY ESTRADA GONZALEZ</t>
  </si>
  <si>
    <t>033-2025</t>
  </si>
  <si>
    <t>128672 - Prestar los servicios profesionales jurídicos para apoyar los asuntos legales de los procesos del sistema vial de la Alcaldía Local de Sumapaz. 2289. Se expide CDP con certificado de No existencia de personal 56208 de fecha Ene 25/2025, solicitud SIPSE 128672, recibido para tramite de fecha Enero 28/2025. Se expide CRP con memorando 20257020001353, CPS firmado en secop II y recibido para tramite de fecha Feb 06/2025.</t>
  </si>
  <si>
    <t>FERNANDO  ROJAS LOZANO</t>
  </si>
  <si>
    <t>032-2025</t>
  </si>
  <si>
    <t>124871 - Prestar sus servicios profesionales de apoyo administrativo al Área de Gestión del Desarrollo Local, en la gestión contractual del Fondo de Desarrollo Rural de Sumapaz.2327. Se expide CDP con certificado de No existencia de personal 56244 de fecha Ene 25/2025, solicitud SIPSE 124871, recibido para tramite de fecha Enero 28/2025. Se expide CRP con memorando 20257020001393, CPS firmado en secop II y recibido para tramite de fecha Feb 06/2025.</t>
  </si>
  <si>
    <t>DIEGO ALONSO BACCA GARCIA</t>
  </si>
  <si>
    <t>038-2025</t>
  </si>
  <si>
    <t>126298 - Prestar sus servicios como auxiliar en el apoyo a las actividades de huerta, propagación, producción y mantenimiento de material vegetal, en las sedes de la Alcaldía Local de Sumapaz. 2671. Se expide CDP con certificado de No existencia de personal 55343 de fecha Ene 10/2025, solicitud SIPSE 126298, recibido para tramite de fecha Enero 27/2025. Se expide CRP con memorando 20257020001363, CPS firmado en secop II y recibido para tramite de fecha Feb 06/2025.</t>
  </si>
  <si>
    <t>ALEXANDRA  DAVILA AVENDAÑO</t>
  </si>
  <si>
    <t>041-2025</t>
  </si>
  <si>
    <t>126249 -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CDP con certificado de No existencia de personal 56590 de fecha Ene 29/2025, solicitud SIPSE 126249, recibido para tramite de fecha Enero 30/2025. Se expide CRP con memorando 20257020001373, CPS firmado en secop II y recibido para tramite de fecha Feb 06/2025.</t>
  </si>
  <si>
    <t>O23011745992024261301000</t>
  </si>
  <si>
    <t>YANETH VIVIANA DUEÑAS MARTIN</t>
  </si>
  <si>
    <t>037-2025</t>
  </si>
  <si>
    <t>125214 - Prestar sus servicios profesionales de apoyo al Área de Gestión del Desarrollo Local en la gestión de las liquidaciones y cierres de los procesos contractuales del Fondo de Desarrollo Local de Sumapaz. 2327. Se expide CDP con certificado de No existencia de personal 56204 de fecha Ene 24/2025, solicitud SIPSE 125214, recibido para tramite de fecha Enero 28/2025. Se expide CRP con memorando 20257020001343, CPS firmado en secop II y recibido para tramite de fecha Feb 06/2025.</t>
  </si>
  <si>
    <t>NANCY PAOLA BOLIVAR CUCHIA</t>
  </si>
  <si>
    <t>045-2025</t>
  </si>
  <si>
    <t>125192 - Prestar los servicios profesionales para apoyar los asuntos jurídicos en los procesos contractuales y post-contractuales y la gestión ambiental interna y externa de la Alcaldía Local de Sumapaz. 2613. Se expide CDP con certificado de No existencia de personal 56596 de fecha Ene 29/2025, solicitud SIPSE 125192, recibido para tramite de fecha Enero 30/2025. Se expide CRP con memorando 20257020001383, CPS firmado en secop II y recibido para tramite de fecha Feb 06/2025.</t>
  </si>
  <si>
    <t>KAREN VIVIANA GONZALEZ ARIZA</t>
  </si>
  <si>
    <t>027-2025</t>
  </si>
  <si>
    <t>127839 - Prestar los servicios de apoyo administrativo y logístico en la ejecución de los proyectos de inversión relacionados con el acceso a la justicia integral de la Alcaldía Local de Sumapaz. 2290. Se expide CDP con certificado de No existencia de personal 55865 de fecha Ene 19/2025, solicitud SIPSE 127839, recibido para tramite de fecha Enero 27/2025. Se expide CRP con memorando 20257020001313, CPS firmado en secop II y recibido para tramite de fecha Feb 06/2025.</t>
  </si>
  <si>
    <t>O23011745992024229001000</t>
  </si>
  <si>
    <t>YURY DANIELA PEREZ PAEZ</t>
  </si>
  <si>
    <t>030-2025</t>
  </si>
  <si>
    <t>127933 - Prestar los servicios como auxiliar de apoyo administrativo al Área De Gestión De Desarrollo Local, de la Alcaldía Local De Sumapaz. 2327. Se expide CDP con certificado de No existencia de personal 55861 de fecha Ene 19/2025, solicitud SIPSE 127933, recibido para tramite de fecha Enero 27/2025. Se expide CRP con memorando 20257020001323, CPS firmado en secop II y recibido para tramite de fecha Feb 06/2025.</t>
  </si>
  <si>
    <t>NICOLAS DAVID GOMEZ MOJICA</t>
  </si>
  <si>
    <t>040-2025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</si>
  <si>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20257020001423, CPS firmado en secop II y recibido para tramite de fecha Feb 06/2025.</t>
  </si>
  <si>
    <t>IVAN DARIO PACHON BARRETO</t>
  </si>
  <si>
    <t>047-2025</t>
  </si>
  <si>
    <t>125751 - Prestar los servicios profesionales al Área de Gestión de Desarrollo Local, para apoyar la planeación, ejecución y seguimiento del proyecto de inversión Acciones para el cuidado de la salud y el bienestar de las y los Sumapaceños. 2324. Se expide CDP con certificado de No existencia de personal 55118 de fecha Ene 06/2025, solicitud SIPSE 125751, recibido para tramite de fecha Enero 27/2025. Se expide CRP con memorando 20257020001353, CPS firmado en secop II y recibido para tramite de fecha Feb 06/2025.</t>
  </si>
  <si>
    <t>O23011745992024232401000</t>
  </si>
  <si>
    <t>JORGE MAURICIO CARDENAS ROBAYO</t>
  </si>
  <si>
    <t>048-2025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</si>
  <si>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20257020001533, CPS firmado en secop II y recibido para tramite de fecha Feb 06/2025.</t>
  </si>
  <si>
    <t>PEDRO AUGUSTO INFANTE CARREÑO</t>
  </si>
  <si>
    <t>046-2025</t>
  </si>
  <si>
    <t>124914 -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56241 de fecha Ene 25/2025, solicitud SIPSE 124914, recibido para tramite de fecha Enero 28/2025. Se expide CRP con memorando 20257020001503, CPS firmado en secop II y recibido para tramite de fecha Feb 06/2025.</t>
  </si>
  <si>
    <t>JOSE DAVID DONOSO TOVAR</t>
  </si>
  <si>
    <t>043-2025</t>
  </si>
  <si>
    <t>124889 - Prestar sus servicios profesionales para apoyar al equipo de prensa y comunicaciones de la Alcaldía Local de Sumapaz, en la realización y publicación de contenidos de redes sociales y canales de divulgación digital (Sitio Web) de la alcaldía local. 2327. Se expide CDP con certificado de No existencia de personal 56600 de fecha Ene 29/2025, solicitud SIPSE 124889, recibido para tramite de fecha Enero 30/2025. Se expide CRP con memorando 20257020001403, CPS firmado en secop II y recibido para tramite de fecha Feb 06/2025.</t>
  </si>
  <si>
    <t>ANDRES FELIPE ARIAS ROJAS</t>
  </si>
  <si>
    <t>036-2025</t>
  </si>
  <si>
    <t>126424 - Prestar los servicios profesionales para atender y brindar respuestas a las solicitudes, requerimientos, derechos de petición y tutelas radicadas en la alcaldía local de Sumapaz. 2327. Se expide CDP con certificado de No existencia de personal 55116 de fecha Ene 06/2025, solicitud SIPSE 126424, recibido para tramite de fecha Enero 27/2025.</t>
  </si>
  <si>
    <t>ANDRES FELIPE GUECHA QUINTERO</t>
  </si>
  <si>
    <t>035-2025</t>
  </si>
  <si>
    <t>127923 - Prestar los servicios profesionales para apoyar jurídicamente las auditorias generadas por los entes de control y temas relacionados con planes de mejoramiento de la Alcaldía Local de Sumapaz. 2327. Se expide CDP con certificado de No existencia de personal 56206 de fecha Ene 24/2025, solicitud SIPSE 127923, recibido para tramite de fecha Enero 28/2025.</t>
  </si>
  <si>
    <t>OMAR ARTURO CALDERON ZAQUE</t>
  </si>
  <si>
    <t>065-2025</t>
  </si>
  <si>
    <t>127859 - Prestar los servicios profesionales especializados para la atención, orientación y fortalecimiento a la estrategia de acceso a la justicia integral y actividades relacionados con Derechos Humanos en la localidad, en el marco del plan de desarrollo 2025-2028. 2230. Se expide CDP con certificado de No existencia de personal 55863 de fecha Ene 19/2025, solicitud SIPSE 127859, recibido para tramite de fecha Enero 27/2025.</t>
  </si>
  <si>
    <t>O23011745992024223001000</t>
  </si>
  <si>
    <t>DAVID ANDRES JIMENEZ</t>
  </si>
  <si>
    <t>058-2025</t>
  </si>
  <si>
    <t>124909 - Prestar sus servicios profesionales para coordinar, liderar y asesorar los planes y estrategias de comunicación interna y externa para la divulgación de los programas, proyectos y actividades de la Alcaldía Local. 2327. Se expide CDP con certificado de No existencia de personal 56599 de fecha Ene 29/2025, solicitud SIPSE 124909, recibido para tramite de fecha Enero 30/2025.</t>
  </si>
  <si>
    <t>DANIELA  LOPERA TORRES</t>
  </si>
  <si>
    <t>034-2025</t>
  </si>
  <si>
    <t>127928 - Prestar sus servicios técnicos al Área de Gestión del Desarrollo Local, en la gestión contractual del Fondo de Desarrollo Rural de Sumapaz. 2327. Se expide CDP con certificado de No existencia de personal 55862 de fecha Ene 19/2025, solicitud SIPSE 127928, recibido para tramite de fecha Enero 27/2025.</t>
  </si>
  <si>
    <t>MARY VIVIANA RUIZ REINA</t>
  </si>
  <si>
    <t>054-2025</t>
  </si>
  <si>
    <t>129655 - Prestar los servicios profesionales al área de gestión de desarrollo local, en temas relacionados con atención a la población vulnerable, de la Alcaldía Local de Sumapaz. 2398 Se expide CDP con certificado de No existencia de personal 56974 de fecha Feb 05/2025, solicitud SIPSE 129655, recibido para tramite de fecha Feb 05/2025.</t>
  </si>
  <si>
    <t>O23011745992024239801000</t>
  </si>
  <si>
    <t>INDIRA FARIDE ELJACH BELTRAN</t>
  </si>
  <si>
    <t>066-2025</t>
  </si>
  <si>
    <t>124889 - Prestar sus servicios profesionales para apoyar al equipo de prensa y comunicaciones de la Alcaldía Local de Sumapaz, en la realización y publicación de contenidos de redes sociales y canales de divulgación digital (Sitio Web) de la alcaldía local. 2327. Se expide CDP con certificado de No existencia de personal 56600 de fecha Ene 29/2025, solicitud SIPSE 124889, recibido para tramite de fecha Enero 30/2025.</t>
  </si>
  <si>
    <t>CAMILA ALEJANDRA JIMENEZ DURAN</t>
  </si>
  <si>
    <t>067-2025</t>
  </si>
  <si>
    <t>SINDY CARINA CHIPATECUA MORENO</t>
  </si>
  <si>
    <t>049-2025</t>
  </si>
  <si>
    <t>LUISA FERNANDA GARZON GAITAN</t>
  </si>
  <si>
    <t>044-2025</t>
  </si>
  <si>
    <t>124890 - Prestar los servicios profesionales para apoyar los procesos del parque automotor pesado y de maquinaria de propiedad del Fondo de Desarrollo Rural de Sumapaz. 2289. Se expide CDP con certificado de No existencia de personal 56695 de fecha Ene 29/2025, solicitud SIPSE 124890, recibido para tramite de fecha Enero 30/2025.</t>
  </si>
  <si>
    <t>EDWIN  RUIZ VASQUEZ</t>
  </si>
  <si>
    <t>062-2025</t>
  </si>
  <si>
    <t>125210 - Prestar los servicios profesionales especializados de apoyo psicosocial al Área de Gestión de Desarrollo Local para generar acciones complementarias en salud en la localidad de Sumapaz. 2324. Se expide CDP con certificado de No existencia de personal 55937 de fecha Ene 19/2025, solicitud SIPSE 125210, recibido para tramite de fecha Enero 27/2025.</t>
  </si>
  <si>
    <t>DORA LILIANA GARZON HERRERA</t>
  </si>
  <si>
    <t>073-2025</t>
  </si>
  <si>
    <t>125199 - Prestar los servicios profesionales para apoyar la formulación, ejecución, seguimiento y mejora continua de las herramientas que conforman la Gestión Ambiental Institucional de la Alcaldía Local. 2689. Se expide CDP con certificado de No existencia de personal 56829 de fecha Ene 31/2025, solicitud SIPSE 125199, recibido para tramite de fecha Feb 06/2025.</t>
  </si>
  <si>
    <t>O23011745992024268901000</t>
  </si>
  <si>
    <t>ALEXANDRA  RIPPE ABRIL</t>
  </si>
  <si>
    <t>072-2025</t>
  </si>
  <si>
    <t>126254 - Prestar los servicios de apoyo administrativo para la gestión agroambiental del área de Gestión de Desarrollo Local de la Alcaldía Local de Sumapaz. 2671. Se expide CDP con certificado de No existencia de personal 56814 de fecha Ene 31/2025, solicitud SIPSE 126254, recibido para tramite de fecha Feb 06/2025.</t>
  </si>
  <si>
    <t>CINDY HORLEYE GAVIRIA TARAZONA</t>
  </si>
  <si>
    <t>056-2025</t>
  </si>
  <si>
    <t>125133 - Prestar los servicios profesionales especializados en la ejecución y seguimiento de las actividades que se ejecutan en el proyecto de Recreación y deporte del Fondo de Desarrollo Rural de Sumapaz. 2388. Se expide CDP con certificado de No existencia de personal 55940 de fecha Ene 19/2025, solicitud SIPSE 125133, recibido para tramite de fecha Enero 27/2025.</t>
  </si>
  <si>
    <t>O23011745992024238801000</t>
  </si>
  <si>
    <t>ANDRES CAMILO ACOSTA JIMENEZ</t>
  </si>
  <si>
    <t>060-2025</t>
  </si>
  <si>
    <t>125693 - Prestar los servicios como Auxiliar administrativo para el Centro de Documentación e Información C.D.I, de la Alcaldía Local de Sumapaz. 2327. Se expide CDP con certificado de No existencia de personal 55301 de fecha Ene 10/2025, solicitud SIPSE 125693, recibido para tramite de fecha Enero 27/2025.</t>
  </si>
  <si>
    <t>BRAYAN EDUARDO TORRES RAMIREZ</t>
  </si>
  <si>
    <t>064-2025</t>
  </si>
  <si>
    <t>127853 - Prestar los servicios Profesionales para apoyar la planeación, seguimiento, ejecución y control de los Proyectos ambientales y de desarrollo rural sostenible, del Fondo de Desarrollo Rural de Sumapaz. 2671 SE EXPIDE CDP CON CERTIFICADO DE NO EXISTENCIA DE PERSONAL 56807 DE FECHA 31 ENE 2025, SOLICITUD SIPSE 127853 RECIBIDO PARA TRAMITE DE FECHA FEB 04/2025.</t>
  </si>
  <si>
    <t>LUIS MARIO REYES MUNEVAR</t>
  </si>
  <si>
    <t>051-2025</t>
  </si>
  <si>
    <t>125146 - Prestar los servicios profesionales en la planeación, ejecución y seguimiento de los proyectos de inversión en los temas de Recreación y Deporte que ejecute el Fondo de Desarrollo Rural de Sumapaz.2388. Se expide CDP con certificado de No existencia de personal 56597 de fecha Ene 29/2025, solicitud SIPSE 125146, recibido para tramite de fecha Enero 30/2025.</t>
  </si>
  <si>
    <t>LEONARDO  MARTINEZ VARELA</t>
  </si>
  <si>
    <t>057-2025</t>
  </si>
  <si>
    <t>126323 -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Sumapazen el marco del PDL 2025-2028. 2703. SE EXPIDE CDP CON CERTIFICADO DE NO EXISTENCIA DE PERSONAL 56591 DE FECHA 31 ENE 2025, SOLICITUD SIPSE 126323 RECIBIDO PARA TRAMITE DE FECHA FEB 04/2025.</t>
  </si>
  <si>
    <t>O23011745992024270301000</t>
  </si>
  <si>
    <t>LEIDY VIVIANA RUIZ CASTIBLANCO</t>
  </si>
  <si>
    <t>050-2025</t>
  </si>
  <si>
    <t>127524 - Prestar sus servicios profesionales especializados para apoyar el desarrollo de actividades de transformación productiva y formación de capacidades, en la localidad de Sumapaz. 2315. Se expide CDP con certificado de No existencia de personal 56589 de fecha Ene 29/2025, solicitud SIPSE 127524, recibido para tramite de fecha Enero 30/2025.</t>
  </si>
  <si>
    <t>O23011745992024231501000</t>
  </si>
  <si>
    <t>MIGUEL ALFONSO RODRIGUEZ CASTRO</t>
  </si>
  <si>
    <t>069-2025</t>
  </si>
  <si>
    <t>128679 - Prestar los servicios como Auxiliar administrativo para el área de Gestión de Desarrollo Local, en los temas de Infraestructura, de la Alcaldía local de Sumapaz. 2289. Se expide CDP con certificado de No existencia de personal 56207 de fecha Ene 25/2025, solicitud SIPSE 128679, recibido para tramite de fecha Enero 28/2025.</t>
  </si>
  <si>
    <t>ANTONIO  GOMEZ MORENO</t>
  </si>
  <si>
    <t>063-2025</t>
  </si>
  <si>
    <t>127824 - Prestar los servicios profesionales para el fortalecimiento ambiental del servicio de asistencia técnica agropecuaria de la localidaD de Sumapaz.2671. SE EXPIDE CDP CON CERTIFICADO DE NO EXISTENCIA DE PERSONAL 56810 DE FECHA 31 ENE 2025, SOLICITUD SIPSE 127824 RECIBIDO PARA TRAMITE DE FECHA FEB 04/2025.</t>
  </si>
  <si>
    <t>JULIE PAULIN CARO FORERO</t>
  </si>
  <si>
    <t>055-2025</t>
  </si>
  <si>
    <t>124922 - Prestar los servicios profesionales especializados para apoyar la gestión y ejecución de los proyectos de inversión de infraestructura local. 2289. Se expide CDP con certificado de No existencia de personal 55945 de fecha Ene 19/2025, solicitud SIPSE 124922, recibido para tramite de fecha Enero 27/2025.</t>
  </si>
  <si>
    <t>EDGAR IVAN SEPULVEDA PARRA</t>
  </si>
  <si>
    <t>042-2025</t>
  </si>
  <si>
    <t>124885 - Prestar los servicios profesionales para apoyar los asuntos administrativos del Área de Gestión de Desarrollo Local de la Alcaldía Local de Sumapaz. 2327. Se expide CDP con certificado de No existencia de personal 56242 de fecha Ene 25/2025, solicitud SIPSE 124885, recibido para tramite de fecha Enero 28/2025. Se expide CRP con memorando 20257020001443, CPS firmado en secop II y recibido para tramite de fecha Feb 10/2025.</t>
  </si>
  <si>
    <t>DEISY MILENA SANTANA PAEZ</t>
  </si>
  <si>
    <t>070-2025</t>
  </si>
  <si>
    <t>LUDY ZENAIDA CASTIBLANCO PARRA</t>
  </si>
  <si>
    <t>053-2025</t>
  </si>
  <si>
    <t>126246 - Prestar sus servicios profesionales especializados para apoyar el desarrollo de actividades de transformación productiva y formación de capacidades, en la localidad de Sumapaz. 2315. Se expide CDP con certificado de No existencia de personal 55345 de fecha Ene 20/2025, solicitud SIPSE 126246, recibido para tramite de fecha Enero 27/2025.</t>
  </si>
  <si>
    <t>MICHEL DAVID PINEDA DEOM</t>
  </si>
  <si>
    <t>052-2025</t>
  </si>
  <si>
    <t>LUIS ALFREDO VASQUEZ MURILLO</t>
  </si>
  <si>
    <t>082-2025</t>
  </si>
  <si>
    <t>JULISSA JULIETTE DOMINGUEZ ARAUJO</t>
  </si>
  <si>
    <t>086-2025</t>
  </si>
  <si>
    <t>125187 -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con certificado de No existencia de personal 56828 de fecha Ene 31/2025, solicitud SIPSE 125187, recibido para tramite de fecha Feb 06/2025.</t>
  </si>
  <si>
    <t>ZULMA YINEY ESCAMILLA TRIANA</t>
  </si>
  <si>
    <t>061-2025</t>
  </si>
  <si>
    <t>125215 - Prestar los servicios profesionales para realizar la planeación, seguimiento y ejecución del proceso de servicio de transporte de pasajeros&lt;(&gt;,&lt;)&gt; destinado para atender las actividades y eventos programados por la Alcaldía Local de Sumapaz. 2327. Se expide CDP con certificado de No existencia de personal 56592 de fecha Ene 29/2025, solicitud SIPSE 125215, recibido para tramite de fecha Enero 30/2025.</t>
  </si>
  <si>
    <t>LEYDI MAYERLY MARTINEZ BAUTISTA</t>
  </si>
  <si>
    <t>077-2025</t>
  </si>
  <si>
    <t>111639 - 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2526. Se expide CDP con certificado de No existencia de personal 56583 de fecha Ene 29/2025, solicitud SIPSE 126219, recibido para tramite de fecha Enero 30/2025.</t>
  </si>
  <si>
    <t>O23011745992024252601000</t>
  </si>
  <si>
    <t>ANA ROSA BAUTISTA RINCON</t>
  </si>
  <si>
    <t>085-2025</t>
  </si>
  <si>
    <t>128682 - Prestar sus servicios profesionales para apoyar el proyecto de inversión "Fortaleciendo la Conectividad en Sumapaz¿. 2265. SE EXPIDE CDP CON CERTIFICADO DE NO EXISTENCIA DE PERSONAL 56806 DE FECHA 31 ENE 2025, SOLICITUD SIPSE 127935 RECIBIDO PARA TRAMITE DE FECHA FEB 04/2025.</t>
  </si>
  <si>
    <t>O23011745992024226501000</t>
  </si>
  <si>
    <t>RICHARD CAMILO RODRIGUEZ PRIETO</t>
  </si>
  <si>
    <t>071-2025</t>
  </si>
  <si>
    <t>124901 - Prestar los servicios profesionales en el Área de Gestión del Desarrollo Local de la Alcaldía Local de Sumapaz, en el proceso de ejecución y seguimiento presupuestal de los planes y proyectos de inversión, así como validar la información en el aplicativo SIPSE. 2327. Se expide CDP con certificado de No existencia de personal 55947 de fecha Ene 19/2025, solicitud SIPSE 124901, recibido para tramite de fecha Enero 27/2025.</t>
  </si>
  <si>
    <t>ALEJANDRO  PERDOMO HERRERA</t>
  </si>
  <si>
    <t>076-2025</t>
  </si>
  <si>
    <t>127978 - Prestar los servicios profesionales para estudiar la relación de los sistemas biológicos frente a las actividades de conservación y aprovechamiento de los recursos naturales, en la localidad de Sumapaz. 2671. Se expide CDP con certificado de No existencia de personal 56587 de fecha Ene 29/2025, solicitud SIPSE 127978, recibido para tramite de fecha Enero 30/2025.</t>
  </si>
  <si>
    <t>JEISON ARTURO MENDOZA PERDOMO</t>
  </si>
  <si>
    <t>059-2025</t>
  </si>
  <si>
    <t>129057 -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con certificado de No existencia de personal 56586 de fecha Ene 29/2025, solicitud SIPSE 129057, recibido para tramite de fecha Enero 30/2025.</t>
  </si>
  <si>
    <t>DEYANIRA LORENA INCHIMA CHANTRE</t>
  </si>
  <si>
    <t>079-2025</t>
  </si>
  <si>
    <t>127716 - Prestar los servicios profesionales como abogado, para el trámite de los asuntos jurídicos y legales, que requieran los procesos misionales y administrativos que se adelantan en el Fondo Desarrollo Local sumapaz. 2327. SE EXPIDE CDP CON CERTIFICADO DE NO EXISTENCIA DE PERSONAL 56812 DE FECHA 31 ENE 2025, SOLICITUD SIPSE 127716 RECIBIDO PARA TRAMITE DE FECHA FEB 04/2025.</t>
  </si>
  <si>
    <t>JANEIRY  ROMERO HERNANDEZ</t>
  </si>
  <si>
    <t>078-2025</t>
  </si>
  <si>
    <t>125206 - Prestar los servicios profesionales como Abogado (a) en la implementación y gestión de estrategias de fortalecimiento de los sistemas locales de justicia y acceso a la justicia rural. 2290. Se expide CDP con certificado de No existencia de personal 56593 de fecha Ene 29/2025, solicitud SIPSE 125206, recibido para tramite de fecha Enero 30/2025.</t>
  </si>
  <si>
    <t>DUVAN HERNAN HERNANDEZ TORRES</t>
  </si>
  <si>
    <t>075-2025</t>
  </si>
  <si>
    <t>126401 - Prestar sus servicios de Apoyo Tecnico-Administrativo al Área De Gestión De Desarrollo Local, en los temas relacionados con la infraestructura vial de la Alcaldía Local De Sumapaz. 2289. Se expide CDP con certificado de No existencia de personal 55298 de fecha Ene 10/2025, solicitud SIPSE 126401, recibido para tramite de fecha Enero 27/2025.</t>
  </si>
  <si>
    <t>LIZETH PATRICIA PEREZ GARCIA</t>
  </si>
  <si>
    <t>081-2025</t>
  </si>
  <si>
    <t>125020 - Prestar sus servicios profesionales de apoyo administrativo al Área de Gestión del Desarrollo Local, en la gestión contractual del Fondo de Desarrollo Rural de Sumapaz. 2327. Se expide CDP con certificado de No existencia de personal 55942 de fecha Ene 19/2025, solicitud SIPSE 125020, recibido para tramite de fecha Enero 27/2025.</t>
  </si>
  <si>
    <t>JESUS DAVID ALDANA GARCIA</t>
  </si>
  <si>
    <t>088-2025</t>
  </si>
  <si>
    <t>125190 - Prestar los servicios profesionales para el apoyo al despacho y al Área de Gestión del Desarrollo Local, de la Alcaldía Local de Sumapaz. 2327.  Se expide CDP con certificado de No existencia de personal 56594 de fecha Ene 29/2025, solicitud SIPSE 125190, recibido para tramite de fecha Enero 30/2025.</t>
  </si>
  <si>
    <t>BENJAMIN EDUARDO LEON MARTINEZ</t>
  </si>
  <si>
    <t>080-2025</t>
  </si>
  <si>
    <t>127526 - Prestar servicios profesionales para apoyar la formulación, implementación, seguimiento de planes y proyectos de Fondo de Desarrollo Rural de Sumapaz, relacionados con mujer y equidad de género, y demás procesos asociados a su transversalización a nivel local. 2541. Se expide CDP con certificado de No existencia de personal 56585 de fecha Ene 29/2025, solicitud SIPSE 127526, recibido para tramite de fecha Enero 30/2025.</t>
  </si>
  <si>
    <t>O23011745992024254101000</t>
  </si>
  <si>
    <t>JESSICA PAOLA SOTO VACA</t>
  </si>
  <si>
    <t>092-2025</t>
  </si>
  <si>
    <t>127862 -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con certificado de No existencia de personal 56976 de fecha Feb 05/2025, solicitud SIPSE 127862, recibido para tramite de fecha Feb 06/2025.</t>
  </si>
  <si>
    <t>LIDIA JINNETH RIOS TUNAROSA</t>
  </si>
  <si>
    <t>094-2025</t>
  </si>
  <si>
    <t>VIVIANA MARCELA SUSA RUNZA</t>
  </si>
  <si>
    <t>091-2025</t>
  </si>
  <si>
    <t>128672 - Prestar los servicios profesionales jurídicos para apoyar los asuntos legales de los procesos del sistema vial de la Alcaldía Local de Sumapaz. 2289. Se expide CDP con certificado de No existencia de personal 56208 de fecha Ene 25/2025, solicitud SIPSE 128672, recibido para tramite de fecha Enero 28/2025.</t>
  </si>
  <si>
    <t>JEIMY LIZZETH GUTIERREZ TORRES</t>
  </si>
  <si>
    <t>089-2025</t>
  </si>
  <si>
    <t>127543 - Prestar sus servicios profesionales especializados al área de gestión de desarrollo local para apoyar la planeación, ejecución y seguimiento a los proyectos de infraestructura y puentes. 2474. Se expide CDP con certificado de No existencia de personal 56985 de fecha Feb 05/2025, solicitud SIPSE 127543, recibido para tramite de fecha Feb 06/2025.</t>
  </si>
  <si>
    <t>O23011745992024247401000</t>
  </si>
  <si>
    <t>DIANA LORENA HILARION PLAZAS</t>
  </si>
  <si>
    <t>099-2025</t>
  </si>
  <si>
    <t>124844 - Prestar sus servicios profesionales de apoyo al Área de Gestión del Desarrollo Local en la gestión de cierres y liquidaciones contractuales del Fondo de Desarrollo Local de Sumapaz. 2327. Se expide CDP con certificado de No existencia de personal 57426 de fecha Feb 09/2025, solicitud SIPSE 124844, recibido para tramite de fecha Feb 10/2025.</t>
  </si>
  <si>
    <t>JENNY CAROLINA GIRON CUERVO</t>
  </si>
  <si>
    <t>096-2025</t>
  </si>
  <si>
    <t>127749 - Prestar los servicios profesionales especializados, para apoyar los procesos jurídicos, administrativos y la gestión contractual del Área de Gestión de Desarrollo Local de la Alcaldía Local de Sumapaz. 2327. Se expide CDP con certificado de No existencia de personal 56983 de fecha Feb 05/2025, solicitud SIPSE 127749, recibido para tramite de fecha Feb 06/2025.</t>
  </si>
  <si>
    <t>DANIEL  LOPEZ AVENDAÑO</t>
  </si>
  <si>
    <t>087-2025</t>
  </si>
  <si>
    <t>127517 - Prestar los servicios técnicos para apoyar las actividades administrativas y operativas del parque automotor en la Alcaldía Local de Sumapaz. 2289. Se expide CDP con certificado de No existencia de personal 56584 de fecha Ene 29/2025, solicitud SIPSE 127517, recibido para tramite de fecha Enero 30/2025.</t>
  </si>
  <si>
    <t>RAFAEL ENRIQUE QUINTERO RUEDA</t>
  </si>
  <si>
    <t>068-2025</t>
  </si>
  <si>
    <t>127926 - Prestar los servicios profesionales especializados, para que apoye al despacho de la Alcaldía Local de Sumapaz, en los procesos jurídicos&lt;(&gt;,&lt;)&gt; legales y contractuales en cumplimiento al Plan de Desarrollo Local. 2327. Se expide CDP con certificado de No existencia de personal 56588 de fecha Ene 29/2025, solicitud SIPSE 127926, recibido para tramite de fecha Enero 30/2025.</t>
  </si>
  <si>
    <t>095-2025</t>
  </si>
  <si>
    <t>129492 - Prestar los servicios profesionales de apoyo jurídico al Área de Gestión Policiva-Jurídica, en cumplimiento de la misionalidadde la Alcaldía Local de Sumapaz. 2327. SE EXPIDE CDP CON CERTIFICADO DE NO EXISTENCIA DE PERSONAL 56805  DE FECHA 31 ENE 2025, SOLICITUD SIPSE 129492 RECIBIDO PARA TRAMITE DE FECHA FEB 04/2025.</t>
  </si>
  <si>
    <t>FLOR NANCY INTENCIPA PEREZ</t>
  </si>
  <si>
    <t>093-2025</t>
  </si>
  <si>
    <t>126421 - Prestar los servicios profesionales para apoyar el seguimientos de los proyectos de inversión de infraestructura vial, que se ejecutan con los recursos del Fondo de Desarrollo Rural de Sumapaz. 2289. Se expide CDP con certificado de No existencia de personal 55160 de fecha Ene 08/2025, solicitud SIPSE 126421, recibido para tramite de fecha Enero 27/2025.</t>
  </si>
  <si>
    <t>FREDY ALFONSO HERRERA CASTIBLANCO</t>
  </si>
  <si>
    <t>102-2025</t>
  </si>
  <si>
    <t>125641 - Prestar los servicios profesionales al Área de Gestión de Desarrollo Local para apoyar la planeación, ejecución y seguimiento a los proyectos de inversión de infraestructura de la Alcaldía Local de Sumapaz. 2289. Se expide CDP con certificado de No existencia de personal 57402 de fecha Feb 09/2025, solicitud SIPSE 125641, recibido para tramite de fecha Feb 10/2025.</t>
  </si>
  <si>
    <t>SERGIO EDUARDO MOLINA OCHOA</t>
  </si>
  <si>
    <t>104-2025</t>
  </si>
  <si>
    <t>125013 - Prestar los servicios profesionales para apoyar los procesos administrativos y financieros del área de Gestión de Desarrollo Local, de la Alcaldía Local de Sumapaz. 2327. Se expide CDP con certificado de No existencia de personal 57417 de fecha Feb 09/2025, solicitud SIPSE 125013, recibido para tramite de fecha Feb 10/2025.</t>
  </si>
  <si>
    <t>MARISELA  GIL RAMIREZ</t>
  </si>
  <si>
    <t>107-2025</t>
  </si>
  <si>
    <t>126298 - Prestar sus servicios como auxiliar en el apoyo a las actividades de huerta, propagación, producción y mantenimiento de material vegetal, en las sedes de la Alcaldía Local de Sumapaz. 2671. Se expide CDP con certificado de No existencia de personal 55343 de fecha Ene 10/2025, solicitud SIPSE 126298, recibido para tramite de fecha Enero 27/2025.</t>
  </si>
  <si>
    <t>MARLEN  MORALES PABON</t>
  </si>
  <si>
    <t>097-2025</t>
  </si>
  <si>
    <t>126321 - Prestar los servicios profesionales para apoyar los asuntos jurídicos y legales del proyecto de Participación incidente en Sumapaz, de la Alcaldía Local de Sumapaz. 2696. SE EXPIDE CDP CON CERTIFICADO DE NO EXISTENCIA DE PERSONAL 56808 DE FECHA 31 ENE 2025, SOLICITUD SIPSE 126321 RECIBIDO PARA TRAMITE DE FECHA FEB 04/2025.</t>
  </si>
  <si>
    <t>O23011745992024269601000</t>
  </si>
  <si>
    <t>CAMILO ANDRES ROBLES ALFONSO</t>
  </si>
  <si>
    <t>106-2025</t>
  </si>
  <si>
    <t>127847 - Prestar los servicios profesionales zootécnicos para el fortalecimiento del servicio de asistencia técnica agropecuaria en la localidad de Sumapaz. 2666. Se expide CDP con certificado de No existencia de personal 55864 de fecha Ene 19/2025, solicitud SIPSE 127847, recibido para tramite de fecha Enero 27/2025.</t>
  </si>
  <si>
    <t>EDUIN EDUARDO PARADA MACANA</t>
  </si>
  <si>
    <t>100-2025</t>
  </si>
  <si>
    <t>126250 - Prestar sus servicios como auxiliar para apoyar el desarrollo de las actividades del proyecto Sumapaz proteje su fauna. 2666. Se expide CDP con certificado de No existencia de personal 55344 de fecha Ene 10/2025, solicitud SIPSE 126250, recibido para tramite de fecha Enero 27/2025.</t>
  </si>
  <si>
    <t>JENNI LILIANA PALACIOS MORALES</t>
  </si>
  <si>
    <t>105-2025</t>
  </si>
  <si>
    <t>128148 - Prestar los servicios profesionales para apoyar al Área de Gestión de Desarrollo Local, en los procesos administrativos relacionados con el Almacén del Fondo de Desarrollo Rural de Sumapaz. 2327. Se expide CDP con certificado de No existencia de personal 56980 de fecha Feb 05/2025, solicitud SIPSE 128148, recibido para tramite de fecha Feb 06/2025.</t>
  </si>
  <si>
    <t>SANDRA YANETH MONTEALEGRE RODRIGUEZ</t>
  </si>
  <si>
    <t>108-2025</t>
  </si>
  <si>
    <t>128150 - Prestar los servicios profesionales para apoyar jurídicamente la gestión predial de la localidad de Sumapaz. 2327. Se expide CDP con certificado de No existencia de personal 56979 de fecha Feb 05/2025, solicitud SIPSE 128150, recibido para tramite de fecha Feb 06/2025.</t>
  </si>
  <si>
    <t>GERALDINE YURANI RUBIANO RUBIANO</t>
  </si>
  <si>
    <t>098-2025</t>
  </si>
  <si>
    <t>124917 - Prestar sus servicios de apoyo técnico en el diseño y producción de las piezas audiovisuales de carácter institucional del Fondo de Desarrollo Rural de Sumapaz. 2327. SE EXPIDE CDP CON CERTIFICADO DE NO EXISTENCIA DE PERSONAL 56825 DE FECHA 31 ENE 2025, SOLICITUD SIPSE 124917 RECIBIDO PARA TRAMITE DE FECHA FEB 04/2025.</t>
  </si>
  <si>
    <t>CAMILO ESTEBAN LAGOS SABOGAL</t>
  </si>
  <si>
    <t>084-2025</t>
  </si>
  <si>
    <t>127753 - Prestar los servicios profesionales para realizar el seguimientO operativo, administrativo, técnico y financiero de las actividades concernientes a los procesos de logística desarrolladas por el Fondo de Desarrollo Local de Sumapaz. 2327. SE EXPIDE CDP CON CERTIFICADO DE NO EXISTENCIA DE PERSONAL 56813 DE FECHA 31 ENE 2025, SOLICITUD SIPSE 127753 RECIBIDO PARA TRAMITE DE FECHA FEB 04/2025.</t>
  </si>
  <si>
    <t>LAURA LORENA MAGIN DIAZ</t>
  </si>
  <si>
    <t>112-2025</t>
  </si>
  <si>
    <t>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t>
  </si>
  <si>
    <t>O23011745992024268201000</t>
  </si>
  <si>
    <t>MARY LUZ PARRA AVILA</t>
  </si>
  <si>
    <t>117-2025</t>
  </si>
  <si>
    <t>ALEJANDRO  GARZON CABANILLAS</t>
  </si>
  <si>
    <t>110-2025</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</si>
  <si>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t>
  </si>
  <si>
    <t>MAYI MILENA SIERRA MONROY</t>
  </si>
  <si>
    <t>116-2025</t>
  </si>
  <si>
    <t>124884 - Prestar sus servicios profesionales para apoyar el cubrimiento de las actividades, cronogramas y agenda de la Alcaldía local a nivel interno y externo, así como la generación de contenidos periodísticos. 2327. Se expide CDP con certificado de No existencia de personal 57424 de fecha Feb 09/2025, solicitud SIPSE 124884, recibido para tramite de fecha Feb 10/2025.</t>
  </si>
  <si>
    <t>JESSICA ALEJANDRA CAMACHO TRUJILLO</t>
  </si>
  <si>
    <t>109-2025</t>
  </si>
  <si>
    <t>124965 -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57418 de fecha Feb 09/2025, solicitud SIPSE 124965, recibido para tramite de fecha Feb 10/2025.</t>
  </si>
  <si>
    <t>HAROLD CAMILO HERNANDEZ BARRIGA</t>
  </si>
  <si>
    <t>114-2025</t>
  </si>
  <si>
    <t>124911 - Prestar los servicios de apoyo asistencial al área de Gestión del Desarrollo Local en la gestión administrativa y financiera de los procesos que se adelantan la Alcaldía Local de Sumapaz. 2327. Se expide CDP con certificado de No existencia de personal 57421 de fecha Feb 09/2025, solicitud SIPSE 124911, recibido para tramite de fecha Feb 10/2025.</t>
  </si>
  <si>
    <t>MERCEDES  LUNA JARAMILLO</t>
  </si>
  <si>
    <t>113-2025</t>
  </si>
  <si>
    <t>128156 - Prestar los servicios Profesionales para apoyar la planeación, seguimiento, ejecución y control de los Proyectos ambientales y de desarrollo rural sostenible, del Fondo de Desarrollo  Rural de Sumapaz. 2671. Se expide CDP con certificado de No existencia de personal 56975 de fecha Feb 05/2025, solicitud SIPSE 128156 recibido para tramite de fechaFeb 05/2025.</t>
  </si>
  <si>
    <t>LIZETH DAYAN SUAREZ LOPEZ</t>
  </si>
  <si>
    <t>103-2025</t>
  </si>
  <si>
    <t>LUIS ALFREDO MORALES TORRES</t>
  </si>
  <si>
    <t>115-2025</t>
  </si>
  <si>
    <t>125197 - Prestar los servicios profesionales para apoyar las acciones de educación ambiental que debe atender el despacho de la Alcaldía Local de Sumapaz. 2671. Se expide CDP con certificado de No existencia de personal 57409 de fecha Feb 09/2025, solicitud SIPSE 125197, recibido para tramite de fecha Feb 10/2025.</t>
  </si>
  <si>
    <t>JOHANA NATALY CASTAÑEDA ROMERO</t>
  </si>
  <si>
    <t>120-2025</t>
  </si>
  <si>
    <t>127863 - Prestar los servicios profesionales para atender integralmente desde los conocimientos de la fisioterapia, a mujeres campesinas de la localidad de Sumapaz, a partir de acciones de prevención y atención individual y colectiva. 2541. SE EXPIDE CDP CON CERTIFICADO DE NO EXISTENCIA DE PERSONAL 56809 DE FECHA 31 ENE 2025, SOLICITUD SIPSE 127863 RECIBIDO PARA TRAMITE DE FECHA FEB 04/2025.</t>
  </si>
  <si>
    <t>LIZETH CAMILA VITOLA JIMENEZ</t>
  </si>
  <si>
    <t>118-2025</t>
  </si>
  <si>
    <t>124897 - Prestar servicios profesionales en la gestión financiera, presupuestal y de tesorería del Área de Gestión de Desarrollo Local de la Alcaldía Local de Sumapaz. 2327. 124897 - Prestar servicios profesionales en la gestión financiera, presupuestal y de tesorería del Área de Gestión de Desarrollo Local de la Alcaldía Local de Sumapaz. 2327. Se expide CDP con certificado de No existencia de personal 57422 de fecha Feb 09/2025, solicitud SIPSE 124897, recibido para tramite de fecha Feb 10/2025.</t>
  </si>
  <si>
    <t>JESUS ANDRES ARISMENDI DE LA CRUZ</t>
  </si>
  <si>
    <t>119-2025</t>
  </si>
  <si>
    <t>124836 - Prestar los servicios administrativos para apoyar la atención de solicitudes de entes de control, proposiciones y comunidad en general. 2327. Se expide CDP con certificado de No existencia de personal 57427 de fecha Feb 09/2025, solicitud SIPSE 124836, recibido para tramite de fecha Feb 10/2025.</t>
  </si>
  <si>
    <t>DORIS CRISTINA GARCIA ADARVE</t>
  </si>
  <si>
    <t>121-2025</t>
  </si>
  <si>
    <t>130062 - Prestar los servicios profesionales para ejecutar actividades seguimiento, control e implementación del sistema de gestión de seguridad y salud en el trabajo SG-SST del Fondo de Desarrollo Rural de Sumapaz. 2289. SE EXPIDE CDP CON CERTIFICADO DE NO EXISTENCIA DE PERSONAL 57176 DE FECHA FEB 09/2025, SOLICITUD SIPSE 130062 RECIBIDO PARA TRAMITE DE FECHA FEB 11/2025.</t>
  </si>
  <si>
    <t>DIEGO FERNANDO BERNAL LOPEZ</t>
  </si>
  <si>
    <t>111-2025</t>
  </si>
  <si>
    <t>125677 -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con certificado de No existencia de personal 57397 de fecha Feb 09/2025, solicitud SIPSE 125677, recibido para tramite de fecha Feb 10/2025.</t>
  </si>
  <si>
    <t>KAREN NATALIA NEIRA BAUTISTA</t>
  </si>
  <si>
    <t>101-2025</t>
  </si>
  <si>
    <t>JUAN ESTEBAN AREVALO TIRADO</t>
  </si>
  <si>
    <t>CONTRATO DE PRESTACION DE SERVICIOS PROFESIONALES</t>
  </si>
  <si>
    <t>083-2025</t>
  </si>
  <si>
    <t>145 - CONTRATO DE PRESTACION DE SERVICIOS PROFESIONALES</t>
  </si>
  <si>
    <t>126249 -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CDP con certificado de No existencia de personal 56590 de fecha Ene 29/2025, solicitud SIPSE 126249, recibido para tramite de fecha Enero 30/2025. Se expide se CRP mediante memorando 20257020003403 del 17 de febrero de 2025 solicitud expresa del Ordenador del gasto.</t>
  </si>
  <si>
    <t>KAROL JESSENNIA SALINAS ARDILA</t>
  </si>
  <si>
    <t>CONTRATO DE PRESTACION DE SERVICIOS DE APOYO A LA GESTION</t>
  </si>
  <si>
    <t>124-2025</t>
  </si>
  <si>
    <t>148 - CONTRATO DE PRESTACION DE SERVICIOS DE APOYO A LA GESTION</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</si>
  <si>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a solicitud Expresa del ORDENADOR DEL GASTO mediante memorando 20257020003423 del 17 de febrero de 2025.</t>
  </si>
  <si>
    <t>YEISON MAURICIO RICO PALACIOS</t>
  </si>
  <si>
    <t>127-2025</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</si>
  <si>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a solicitud Expresa del ORDENADOR DEL GASTO mediante memorando 20257020003433 del 17 de febrero de 2025.</t>
  </si>
  <si>
    <t>CAMILO  HERNANDEZ ORTEGA</t>
  </si>
  <si>
    <t>123-2025</t>
  </si>
  <si>
    <t>127862 -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con certificado de No existencia de personal 56976 de fecha Feb 05/2025, solicitud SIPSE 127862, recibido para tramite de fecha Feb 06/2025. Se expide a solicitud expresa del ORDENADOR DEL GASTO mediante memorando 20257020003393 del 17 de febrero del 2025</t>
  </si>
  <si>
    <t>SANTIAGO  ARBOLEDA REINA</t>
  </si>
  <si>
    <t>126-2025</t>
  </si>
  <si>
    <t>125149 - Prestar los servicios profesionales para apoyar la planeación de los proyectos de inversión de Participación incidente que ejecute el Fondo de Desarrollo Rural de Sumapaz. 2696. Se expide CDP con certificado de No existencia de personal 57413 de fecha Feb 09/2025, solicitud SIPSE 125149, recibido para tramite de fecha Feb 10/2025.Se expide a solicitud Expresa del Ordenador del Gasto el CRP mediante memorando 20257020003563 del 18 de febrero de 2025.</t>
  </si>
  <si>
    <t>ANGIE CAROLINA PRIETO ALVARADO</t>
  </si>
  <si>
    <t>125-2025</t>
  </si>
  <si>
    <t>125149 - Prestar los servicios profesionales para apoyar la planeación de los proyectos de inversión de Participación incidente que ejecute el Fondo de Desarrollo Rural de Sumapaz. 2696. Se expide CDP con certificado de No existencia de personal 57413 de fecha Feb 09/2025, solicitud SIPSE 125149, recibido para tramite de fecha Feb 10/2025. Se expide a solicitud Expresa del Ordenador del Gasto el CRP mediante memorando 20257020003573 del 18 de febrero de 2025.</t>
  </si>
  <si>
    <t>YUVER ANDRES MORALES DIAZ</t>
  </si>
  <si>
    <t>090-2025</t>
  </si>
  <si>
    <t>130324 - Prestar servicios técnicos para el apoyo administrativo y en territorio de los programas y proyectos de mujer y equidad de género del Fondo de Desarrollo Rural de Sumapaz. 2541. Se expide CDP con certificado de No existencia de personal 57282 de fecha Feb 08/2025, solicitud SIPSE 130324, recibido para tramite de fecha Feb 12/2025. Se expide a solicitud Expresa del Ordenador del Gasto el CRP mediante memorando 20257020003623 del 18 de febrero de 2025.</t>
  </si>
  <si>
    <t>ASTRID CAROLINA PEÑA NIÑO</t>
  </si>
  <si>
    <t>074-2025</t>
  </si>
  <si>
    <t>BLANCA AURORA HERRERA CASTIBLANCO</t>
  </si>
  <si>
    <t>128-2025</t>
  </si>
  <si>
    <t>125185 - Prestar los servicios como Auxiliar Administrativo en los procesos de infraestrucura que se ejecutan con los recursos del Fondo de Desarrollo Rural de Sumapaz. 2289. Se expide CDP con certificado de No existencia de personal 57410 de fecha Feb 09/2025, solicitud SIPSE 125185, recibido para tramite de fecha Feb 10/2025. Se expide a solicitud Expresa del Ordenador del Gasto el CRP mediante memorando 20257020003593 del 18 de febrero de 2025.</t>
  </si>
  <si>
    <t>SONIA PATRICIA PALACIOS VILLAMIZAR</t>
  </si>
  <si>
    <t>130-2025</t>
  </si>
  <si>
    <t>125638 - Prestar sus servicios de apoyo técnico al Área de Gestión de Desarrollo Local, en la ejecución de las obras de infraestructura vial de la Alcaldía Local De Sumapaz. 2289. Se expide CDP con certificado de No existencia de personal 57403 de fecha Feb 09/2025, solicitud SIPSE 125638, recibido para tramite de fecha Feb 10/2025. Se expide a solicitud Expresa del Ordenador del Gasto el CRP mediante memorando 20257020003613 del 18 de febrero de 2025.</t>
  </si>
  <si>
    <t>SULMA NATALIA LOPEZ ROJAS</t>
  </si>
  <si>
    <t>139-2025</t>
  </si>
  <si>
    <t>125749 - Prestar los servicios técnicos de apoyo jurídico para los procesos de atención de víctimas, reparación integral y justicia restaurativa de la Alcaldía Local de Sumapaz. 2319.  Se expide CDP con certificado de No existencia de personal 55119 de fecha Ene 06/2025, solicitud SIPSE 125749, recibido para tramite de fecha Enero 27/2025.Se expide CRP mediante memorando 20257020003743, a solicitud expresa del ordenador de gasto recibido el 19 de febrero de 2025.</t>
  </si>
  <si>
    <t>O23011745992024231901000</t>
  </si>
  <si>
    <t>GERALDINE ALEJANDRA SOTELO GIRON</t>
  </si>
  <si>
    <t>136-2025</t>
  </si>
  <si>
    <t>126405 - Prestar los servicios tecnológos para apoyar a la Alcaldía Local de Sumapaz en la implementación del sistema integrado de gestión y el SG-SST, orientados por el nivel central. 2289. Se expide CDP con certificado de No existencia de personal 55296 de fecha Ene 10/2025, solicitud SIPSE 126405, recibido para tramite de fecha Enero 27/2025. Se expide CRP mediante memorando 20257020003733, a solicitud expresa del ordenador de gasto recibido el 19 de febrero de 2025.</t>
  </si>
  <si>
    <t>ISIS KATHERINE ESPITIA TORRES</t>
  </si>
  <si>
    <t>144-2025</t>
  </si>
  <si>
    <t>127537 - Prestar los servicios profesionales para apoyar la promoción de la participación de las mujeres y de la equidad en el territorio rural de Sumapaz.2526. SE EXPIDE CDP CON CERTIFICADO DE NO EXISTENCIA DE PERSONAL 57354 DE FECHA FEB 09/2025, SOLICITUD SIPSE 127537 RECIBIDO PARA TRAMITE DE FECHA FEB 11/2025. Se expide CRP mediante memorando 20257020003753, a solicitud expresa del ordenador de gasto recibido el 19 de febrero de 2025.</t>
  </si>
  <si>
    <t>DIANA MARCELA PARDO ROMERO</t>
  </si>
  <si>
    <t>131-2025</t>
  </si>
  <si>
    <t>127818 - Prestar los servicios profesionales para apoyar la ejecución del proyecto relacionado con mujer y equidad de género, y demás procesos asociados a su transversalización a nivel local. 2541 SE EXPIDE CDP CON CERTIFICADO DE NO EXISTENCIA DE PERSONAL 57348 DE FECHA FEB 09/2025, SOLICITUD SIPSE 127818 RECIBIDO PARA TRAMITE DE FECHA FEB 11/2025. Se expide CRP mediante memorando 20257020003683, a solicitud expresa del ordenador de gasto recibido el 19 de febrero de 2025.</t>
  </si>
  <si>
    <t>FANNY AURORA RUBIANO RICO</t>
  </si>
  <si>
    <t>133-2025</t>
  </si>
  <si>
    <t>126317 - Prestar los servicios como auxiliar administrativo para el Área de Gestión de Desarrollo Local, en los temas de participación de la Alcaldía Local de Sumapaz. 2696.  Se expide CDP con certificado de No existencia de personal 55299 de fecha Ene 10/2025, solicitud SIPSE 126317, recibido para tramite de fecha Enero 27/2025. Se expide CRP mediante memorando 20257020003693, a solicitud expresa del ordenador de gasto recibido el 19 de febrero de 2025.</t>
  </si>
  <si>
    <t>LINA TATIANA GARZON GARZON</t>
  </si>
  <si>
    <t>135-2025</t>
  </si>
  <si>
    <t>127818 - Prestar los servicios profesionales para apoyar la ejecución del proyecto relacionado con mujer y equidad de género, y demás procesos asociados a su transversalización a nivel local. 2541 SE EXPIDE CDP CON CERTIFICADO DE NO EXISTENCIA DE PERSONAL 57348 DE FECHA FEB 09/2025, SOLICITUD SIPSE 127818 RECIBIDO PARA TRAMITE DE FECHA FEB 11/2025. Se expide CRP mediante memorando 20257020003703, a solicitud expresa del ordenador de gasto recibido el 19 de febrero de 2025.</t>
  </si>
  <si>
    <t>LEONELA  BLANCO CHAVEZ</t>
  </si>
  <si>
    <t>138-2025</t>
  </si>
  <si>
    <t>125660 - Prestar sus servicios como técnico para apoyar  y dar soporte técnico al administrador y usuario final de la red de sistemas y tecnología e información de la Alcaldía Local. 2327. Se expide CDP con certificado de No existencia de personal 57400 de fecha Feb 09/2025, solicitud SIPSE 125660, recibido para tramite de fecha Feb 10/2025. Se expide CRP mediante memorando 20257020003713, a solicitud expresa del ordenador de gasto recibido el 19 de febrero de 2025.</t>
  </si>
  <si>
    <t>REYNALDO  RUBIO GALVIS</t>
  </si>
  <si>
    <t>142-2025</t>
  </si>
  <si>
    <t>125220 - Prestar los servicios técnicos para apoyar la creación e implementación de proyectos ciudadanos de educación ambiental de la localidad de Sumapaz. 2671. Se expide CDP con certificado de No existencia de personal 57407 de fecha Feb 09/2025, solicitud SIPSE 125220, recibido para tramite de fecha Feb 10/2025. Se expide CRP mediante memorando 20257020003723, a solicitud expresa del ordenador de gasto recibido el 19 de febrero de 2025.</t>
  </si>
  <si>
    <t>JORGE ANDRES DELGADO BELTRAN</t>
  </si>
  <si>
    <t>137-2025</t>
  </si>
  <si>
    <t>126319 - Prestar los servicios profesionales de apoyo al Área de Gestión de Desarrollo Local, de la Alcaldía Local de Sumapaz, asociados a la participación incidente que ejecuta el Fondo de Desarrollo Rural de Sumapaz. 2696. SE EXPIDE CDP CON CERTIFICADO DE NO EXISTENCIA DE PERSONAL 57376 DE FECHA FEB 09/2025, SOLICITUD SIPSE 126319 RECIBIDO PARA TRAMITE DE FECHA FEB 11/2025. Se expide CRP mediante memorando 20257020003673, a solicitud expresa del ordenador de gasto recibido el 19 de febrero de 2025.</t>
  </si>
  <si>
    <t>NIXON ENRIQUE PARRA MUÑOZ</t>
  </si>
  <si>
    <t>143-2025</t>
  </si>
  <si>
    <t>130412 - Prestar los servicios de apoyo asistencial en los procesos administrativos y contables del Área de Gestión de Desarrollo Local, de la Alcaldía Local de Sumapaz. 2327. Se expide CDP con certificado de No existencia de personal 57275 de fecha Feb 08/2025, solicitud SIPSE 130412, recibido para tramite de fecha Feb 12/2025 Se expide CRP mediante memorando 20257020003763, a solicitud expresa del ordenador de gasto recibido el 19 de febrero de 2025.</t>
  </si>
  <si>
    <t>AGUSTIN  LUNA JARAMILLO</t>
  </si>
  <si>
    <t>141-2025</t>
  </si>
  <si>
    <t>125666 - Prestar los servicios técnicos para apoyar los procesos administrativos y trámites ambientales que se adelantan en el Área de Gestión del Desarrollo Local. 2327. Se expide CDP con certificado de No existencia de personal 57399 de fecha Feb 09/2025, solicitud SIPSE 125666, recibido para tramite de fecha Feb 10/2025.</t>
  </si>
  <si>
    <t>SANDRA ROCIO SUAREZ ESPITIA</t>
  </si>
  <si>
    <t>RESOLUCION</t>
  </si>
  <si>
    <t>31 - RESOLUCION</t>
  </si>
  <si>
    <t>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t>
  </si>
  <si>
    <t>POSITIVA COMPAÑIA DE SEGUROS SA</t>
  </si>
  <si>
    <t>Atende</t>
  </si>
  <si>
    <t>132-2025</t>
  </si>
  <si>
    <t>118324 - Prestar los servicios profesionales veterinarios para el fortalecimiento del servicio de asistencia técnica agropecuaria en la localidad de Sumapaz. 2671. SE EXPIDE CDP CON CERTIFICADO DE NO EXISTENCIA DE PERSONAL 57178 DE FECHA FEB 09/2025, SOLICITUD SIPSE 130166 RECIBIDO PARA TRAMITE DE FECHA FEB 11/2025.Se expide CRP a solicitud del del ordenador del gasto mediante memorando 20257020003863 recibido el 20 de febrero de 2025.</t>
  </si>
  <si>
    <t>LUISA FERNANDA CEPEDA BENITEZ</t>
  </si>
  <si>
    <t>140-2025</t>
  </si>
  <si>
    <t>125166 - Prestar los servicios técnicos para que apoye las actividades operativas del parque automotor en la Alcaldía Local de Sumapaz. 2289. Se expide CDP con certificado de No existencia de personal 57411 de fecha Feb 09/2025, solicitud SIPSE 125166, recibido para tramite de fecha Feb 10/2025. Se expide a solicitud expresa del Ordenador del gasto mediante memorando 20257020003833 recibido el 20 de febrero de 2025.</t>
  </si>
  <si>
    <t>CARLOS ANDRES DUQUE GONZALEZ</t>
  </si>
  <si>
    <t>RES 006-2025</t>
  </si>
  <si>
    <t>131018 - Resolución Número 006 Del 18 De Febrero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al mes de febrero vigencia 2025. Se expide mediante sipse 131018 recibido el 19 de febrero de 2025 a solicitud expresa del Ordenador del gasto. Se expide CRP con memorando 20257020003833, CPS firmado en SECOP II y recibido para tramite de fecha 21 de febrero de 2025.</t>
  </si>
  <si>
    <t>CAJA DE COMPENSACION FAMILIAR COMPENSAR</t>
  </si>
  <si>
    <t>RES 005-2025</t>
  </si>
  <si>
    <t>131011 - Resolución Número 005 Del 18 De Febrero De 2025 Por medio de la cual se ordena el gasto y pago correspondiente al (Proyecto 2398 Cuidado y Protección para la Población Vulnerable de Sumapaz, componente Apoyo Económico para Persona Mayor - Tipo C) correspondiente al mes de febrero vigencia 2025.se expide a solicitud expresa del ordenador del gasto mediante SIPSE 131011 recibida el 19 de feb. de 25. Se expide a solicitud expresa Del Ordenador Del Gasto. Se expide CRP con memorando 20257020003893, CPS firmado en SECOP II y recibido para tramite de fecha 21 de febrero de 2025.</t>
  </si>
  <si>
    <t>147-2025</t>
  </si>
  <si>
    <t>124965 -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57418 de fecha Feb 09/2025, solicitud SIPSE 124965, recibido para tramite de fecha Feb 10/2025. Se expide a solicitud expresa Del Ordenador Del Gasto. Se expide CRP con memorando 20257020003943, CPS firmado en SECOP II y recibido para tramite de fecha 21 de febrero de 2025.</t>
  </si>
  <si>
    <t>NAYID  PEREZ GONZALEZ</t>
  </si>
  <si>
    <t>151-2025</t>
  </si>
  <si>
    <t>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 Se expide a solicitud expresa Del Ordenador Del Gasto. Se expide CRP con memorando 20257020003913, CPS firmado en SECOP II y recibido para tramite de fecha 21 de febrero de 2025.</t>
  </si>
  <si>
    <t>SERGIO DANIEL MORA MACANA</t>
  </si>
  <si>
    <t>122-2025</t>
  </si>
  <si>
    <t>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a solicitud expresa Del Ordenador Del Gasto. Se expide CRP con memorando 20257020003903, CPS firmado en SECOP II y recibido para tramite de fecha 21 de febrero de 2025.</t>
  </si>
  <si>
    <t>CESAR ORLANDO REY MEDINA</t>
  </si>
  <si>
    <t>146-2025</t>
  </si>
  <si>
    <t>124915 - Prestar los servicios técnicos para apoyar los procesos administrativos, contables y financieros del Área de Gestión de Desarrollo Local, de la Alcaldía Local de Sumapaz. 2327. Se expide CDP con certificado de No existencia de personal 57420 de fecha Feb 09/2025, solicitud SIPSE 124915, recibido para tramite de fecha Feb 10/2025. Se expide a solicitud expresa Del Ordenador Del Gasto. Se expide CRP con memorando 20257020003923, CPS firmado en SECOP II y recibido para tramite de fecha 21 de febrero de 2025.</t>
  </si>
  <si>
    <t>JOAN SEBASTIAN TORRES ZAPATA</t>
  </si>
  <si>
    <t>149-2025</t>
  </si>
  <si>
    <t>124950 - Prestar los servicios profesionales al Área de Gestión de Desarrollo Local brindando apoyo técnico en la planeación, ejecución y seguimiento del proyecto de inversión de mejoramiento de vivienda para la comunidad de Sumapaz. 2278. Se expide CDP con certificado de No existencia de personal 57419 de fecha Feb 09/2025, solicitud SIPSE 124950, recibido para tramite de fecha Feb 10/2025. Se expide a solicitud expresa Del Ordenador Del Gasto. Se expide CRP con memorando 20257020003953, CPS firmado en SECOP II y recibido para tramite de fecha 21 de febrero de 2025.</t>
  </si>
  <si>
    <t>O23011745992024227801000</t>
  </si>
  <si>
    <t>JESSIKA INDYRA VEGA WILCHES</t>
  </si>
  <si>
    <t>150-2025</t>
  </si>
  <si>
    <t>130048 - Prestar los servicios profesionales para apoyar la implementación, seguimiento y control de los Planes de Mejoramiento resultado de las auditorías y Planes de Gestión, así como fortalecer el proceso de mejora continua en la Alcaldía Local de Sumapaz. 2327. Se expide a solicitud expresa Del Ordenador Del Gasto. Se expide CRP con memorando 20257020003963, CPS firmado en SECOP II y recibido para tramite de fecha 21 de febrero de 2025.</t>
  </si>
  <si>
    <t>ELMAN  CIFUENTES CASTAÑEDA</t>
  </si>
  <si>
    <t>145-2025</t>
  </si>
  <si>
    <t>130323 - Prestar los servicios profesionales al Área de Gestión de Desarrollo Local, para apoyar la planeación, ejecución y seguimiento del proyecto de inversión Acciones para el cuidado de la salud y el bienestar de las y los Sumapaceños. 2324 Se expide CDP con certificado de No existencia de personal 57283 de fecha Feb 08/2025, solicitud SIPSE 130323, recibido para tramite de fecha Feb 12/2025. Se expide a solicitud expresa Del Ordenador Del Gasto. Se expide CRP con memorando 20257020003973, CPS firmado en SECOP II y recibido para tramite de fecha 21 de febrero de 2025.</t>
  </si>
  <si>
    <t>MARIA CAMILA NIEVES PARRA</t>
  </si>
  <si>
    <t>148-2025</t>
  </si>
  <si>
    <t>125000 - Prestar los servicios técnicos para apoyar los procesos administrativos que se adelantan en el despacho de la Alcaldía Local de Sumapaz. 2327. Se expide a su solicitud EXPRESA DEL ORDENADOR DEL GASTO, mediante SIPSE 125000 del 18 de febrero de 2025. Se expide CRP con memorando 20257020003933, CPS firmado en SECOP II y recibido para tramite de fecha 21 de febrero de 2025.</t>
  </si>
  <si>
    <t>CARLA NIAMED LOZANO TAUTIVA</t>
  </si>
  <si>
    <t>154-2025</t>
  </si>
  <si>
    <t>127755 - 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 2327. Se expide CDP con certificado de No existencia de personal 56981 de fecha Feb 05/2025, solicitud SIPSE 127755, recibido para tramite de fecha Feb 06/2025. Se expide CRP con memorando 20257020004113, CPS firmado en secop II y recibido para tramite de fecha 24 DE febrero de 2025.</t>
  </si>
  <si>
    <t>GUSTAVO  CARO VARGAS</t>
  </si>
  <si>
    <t>155-2025</t>
  </si>
  <si>
    <t>130408 - Prestar los servicios como auxiliar para apoyar los procesos administrativos y contractuales del área de Gestión de Desarrollo Local, de la Alcaldía Local de Sumapaz. 2327. Se expide a solicitud expresa del Ordenador del gasto mediante SIPSE 130408 del 18 de febrero de 2025. No hay 57907 del 14 de febrero de 2025. Se expide CRP con memorando 20257020004083, CPS firmado en secop II y recibido para tramite de fecha 24 de febrero de 2025.</t>
  </si>
  <si>
    <t>ANDREA CAROLINA RODRIGUEZ SANCHEZ</t>
  </si>
  <si>
    <t>153-2025</t>
  </si>
  <si>
    <t>130164 - Prestar los servicios profesionales para acompañar al Área de Gestión Policiva-Jurídica en la gestión de los asuntos relacionados con ciudadana, convivencia y prevención de conflictividades, violencias y delitos en la localidad de Sumapaz. 2327. SE EXPIDE CDP CON CERTIFICADO DE NO EXISTENCIA DE PERSONAL 57179 DE FECHA FEB 09/2025, SOLICITUD SIPSE 130164 RECIBIDO PARA TRAMITE DE FECHA FEB 11/2025. Se expide CRP con memorando 20257020004103, CPS firmado en secop II y recibido para tramite de fecha 24 DE febrero de 2025.</t>
  </si>
  <si>
    <t>RICHARD IVAN REYES BOTTIA</t>
  </si>
  <si>
    <t>152-2025</t>
  </si>
  <si>
    <t>127558 - Prestar los servicios profesionales para apoyar la ejecución del proyecto Por una Sumapaz sin riesgos y que le aporta y se adapta al cambio climático, en la localidad de Sumapaz. 2613. Se expide CDP con certificado de No existencia de persona 57957 de fecha Febrero 16/2025, solicitud SIPSE 127558, recibido para tramite de fecha Febrero 19/2025. Se expide CRP con memorando 20257020004093, CPS firmado en secop II y recibido para tramite de fecha 24 DE febrero de 2025.</t>
  </si>
  <si>
    <t>BRAYAN LEANDRO TORRES CLAVIJO</t>
  </si>
  <si>
    <t>CONTRATO DE SEGUROS</t>
  </si>
  <si>
    <t>252-2024-1</t>
  </si>
  <si>
    <t>53 - CONTRATO DE SEGUROS</t>
  </si>
  <si>
    <t>131296 - Adición y prorroga al contrato CSE-252-2024, cuyo objeto es, adquirir el seguro todo riesgo para automóviles livianos y pesados del parque automotor del fondo de desarrollo rural de Sumapaz. Se expide a solicitud expresa del ordenador del gasto mediante SIPSE 131296, recibido el 24/02/2025. Se expide CRP con memorando 20257020004323, CPS firmado en secop II y recibido para tramite de fecha 24 DE febrero de 2025.</t>
  </si>
  <si>
    <t>ASEGURADORA SOLIDARIA DE COLOMBIA ENTIDA D COOPERATIVA</t>
  </si>
  <si>
    <t>157-2025</t>
  </si>
  <si>
    <t>125187 -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con certificado de No existencia de personal 56828 de fecha Ene 31/2025, solicitud SIPSE 125187, recibido para tramite de fecha Feb 06/2025. Se expide CRP con memorando 20257020004363, CPS firmado en secop II y recibido para tramite de fecha 25 DE febrero de 2025.</t>
  </si>
  <si>
    <t>ERNESTO  CAPERA RODRIGUEZ</t>
  </si>
  <si>
    <t>156-2025</t>
  </si>
  <si>
    <t>124884 - Prestar sus servicios profesionales para apoyar el cubrimiento de las actividades, cronogramas y agenda de la Alcaldía local a nivel interno y externo, así como la generación de contenidos periodísticos. 2327. Se expide CDP con certificado de No existencia de personal 57424 de fecha Feb 09/2025, solicitud SIPSE 124884, recibido para tramite de fecha Feb 10/2025. Se expide CRP con memorando 20257020004353, CPS firmado en secop II y recibido para tramite de fecha 25 DE febrero de 2025.</t>
  </si>
  <si>
    <t>YENNY CAROLINA SALOMON ROBAYO</t>
  </si>
  <si>
    <t>159-2025</t>
  </si>
  <si>
    <t>124883 -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audiovisuales.2327. Se expide CDP con certificado de No existencia de personal 57425 de fecha Feb 09/2025, solicitud SIPSE 124883, recibido para tramite de fecha Feb 10/2025. Se expide CRP con memorando 20257020004403, CPS firmado en secop II y recibido para tramite de fecha 25 DE febrero de 2025.</t>
  </si>
  <si>
    <t>LOPEZ PEREZ JAMMES JHORDAN</t>
  </si>
  <si>
    <t>158-2025</t>
  </si>
  <si>
    <t>125031 - Prestar el apoyo secretarial a la Junta Administradora Local. 2327. Solicitud EXPRESA DEL ORDENADOR DEL GASTO mediante SIPSE 125031, del 18 de febrero de 2025, y con NO HAY 57820 del 14 de febrero de 2025. Se expide CRP con memorando 20257020004373, CPS firmado en secop II y recibido para tramite de fecha 25 DE febrero de 2025.</t>
  </si>
  <si>
    <t>FREDY HUMBERTO PEÑA FORERO</t>
  </si>
  <si>
    <t>160-2025</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</si>
  <si>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con memorando 20257020004343, CPS firmado en secop II y recibido para tramite de fecha 25 DE febrero de 2025.</t>
  </si>
  <si>
    <t>ADELMO  MONTAÑEZ CARDENAS</t>
  </si>
  <si>
    <t>166-2025</t>
  </si>
  <si>
    <t>126411 - Prestar los servicios profesionales jurídicos para apoyar los asuntos legales de los procesos del sistema vial de la Alcaldía Local de Sumapaz.2289. Se expide CDP con certificado de No existencia de personal 55295 de fecha Ene 10/2025, solicitud SIPSE 126411, recibido para tramite de fecha Enero 27/2025. Se expide CRP con memorando 20257020004413, CPS firmado en secop II y recibido para tramite de fecha 25 DE febrero de 2025.</t>
  </si>
  <si>
    <t>SEBASTIAN  REINOSO QUITIAN</t>
  </si>
  <si>
    <t>161-2025</t>
  </si>
  <si>
    <t>127515 - Prestar sus servicios profesionales como apoyo al área de gestión del desarrollo local de la alcaldía local de Sumapaz en temas de contabilidad, así como, en los trámites, procedimientos y aplicativos designados. 2327. Se expide CDP con certificado de No existencia de personal 56987 de fecha Feb 05/2025, solicitud SIPSE 127515, recibido para tramite de fecha Feb 06/2025. Se expide CRP con memorando 20257020004393, CPS firmado en secop II y recibido para tramite de fecha 25 DE febrero de 2025.</t>
  </si>
  <si>
    <t>NELLY STELLA LOPEZ SILVA</t>
  </si>
  <si>
    <t>163-2025</t>
  </si>
  <si>
    <t>127520 - Prestar los servicios profesionales de acompañamiento psicosocial para apoyar la ejecución de la meta de Implementar acciones pedagógicas para la gestión de conflictividades y prevención de violencias. 2290. Se expide CDP a solicitud expresa del Ordenador del gasto con certificado de No existencia de personal 58134 de fecha 20 de febrero 2025, solicitud SIPSE 127520, recibido para tramite de fecha 21 de febrero de 2025. Se expide CRP con memorando 20257020004383, CPS firmado en secop II y recibido para tramite de fecha 25 DE febrero de 2025.</t>
  </si>
  <si>
    <t>VERONICA LUCIA CASTRO CHIGUAZUQUE</t>
  </si>
  <si>
    <t>165-2025</t>
  </si>
  <si>
    <t>126252 - Prestar los servicios técnicos al desarrollo de las actividades de inseminación, sanidad y producción animal en el marco de la asistencia técnica agropecuaria en la localidad de Sumapaz. 2671. Se expide CDP con certificado de No existencia de personal 57381 de fecha Feb 09/2025, solicitud SIPSE 126252, recibido para tramite de fecha Feb 10/2025. Se expide CRP con memorando 20257020004433, CPS firmado en secop II y recibido para tramite de fecha 25 DE febrero de 2025.</t>
  </si>
  <si>
    <t>MARIA ANGELICA SUAREZ CHINGATE</t>
  </si>
  <si>
    <t>164-2025</t>
  </si>
  <si>
    <t>127544 - Prestar sus servicios profesionales para apoyar la ejecución de la Meta de "Beneficiar 305 personas mayores con transferencias monetarias". 2398. Se expide CDP a solicitud expresa del Ordenador del gasto con certificado de No existencia de personal 58131 de fecha 20 de febrero 2025, solicitud SIPSE 127544, recibido para tramite de fecha 21 de febrero de 2025. Se expide CRP con memorando 20257020004443, CPS firmado en secop II y recibido para tramite de fecha 25 DE febrero de 2025.</t>
  </si>
  <si>
    <t>ZAIRA LILIANA JIMENEZ CHILITO</t>
  </si>
  <si>
    <t>162-2025</t>
  </si>
  <si>
    <t>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Se expide CRP con memorando 20257020004423, CPS firmado en secop II y recibido para tramite de fecha 25 DE febrero de 2025.</t>
  </si>
  <si>
    <t>GERARDO  VILLALBA BAQUERO</t>
  </si>
  <si>
    <t>172-2025</t>
  </si>
  <si>
    <t>127551 - Prestar los servicios como auxiliar administrativo para apoyar las actividades de mantenimiento y control de la maquinaria pesada de propiedad del Fondo de Desarrollo Rural de Sumapaz. 2289. Se expide CDP a solicitud expresa del Ordenador del gasto con certificado de No existencia de personal 58126 de fecha 20 de febrero 2025, solicitud SIPSE 127551, recibido para tramite de fecha 21 de febrero de 2025. Se expide CRP con memorando 20257020004773, CPS firmado en secop II y recibido para tramite de fecha 26 de febrero de 2025.</t>
  </si>
  <si>
    <t>MAXIMILIANO  LOPEZ SUAREZ</t>
  </si>
  <si>
    <t>175-2025</t>
  </si>
  <si>
    <t>125687 - Prestar los servicios profesionales al área de gestión de desarrollo local brindando apoyo técnico en la planeación, ejecución y seguimiento del proyecto de inversión de terminación de sedes. 2327. Se expide CDP con certificado de No existencia de personal 57396 de fecha Feb 09/2025, solicitud SIPSE 125687, recibido para tramite de fecha Feb 10/2025. Se expide CRP con memorando 20257020004793, CPS firmado en secop II y recibido para tramite de fecha 26 de febrero de 2025.</t>
  </si>
  <si>
    <t>DIANA LIZBETH MARTINEZ PALACIOS</t>
  </si>
  <si>
    <t>167-2025</t>
  </si>
  <si>
    <t>125125 - Prestar los servicios profesionales para el desarrollo de acciones de planeación, seguimiento, ejecución y acompañamiento de los procesos y actividades relacionadas con los Acueductos Veredales que se adelanten por el Fondo de Desarrollo Rural de Sumapaz. 2689. Se expide CDP con certificado de No existencia de personal 57414 de fecha Feb 09/2025, solicitud SIPSE 125125, recibido para tramite de fecha Feb 10/2025. Se expide CRP con memorando 20257020004703, CPS firmado en secop II y recibido para tramite de fecha 26 de febrero de 2025.</t>
  </si>
  <si>
    <t>LUISA FERNANDA LOZANO GRACIA</t>
  </si>
  <si>
    <t>168-2025</t>
  </si>
  <si>
    <t>130773 -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a solicitud expresa del Ordenador del gasto con certificado de No existencia de personal 58074 de fecha 19 de febrero 2025, solicitud SIPSE 130773, recibido para tramite de fecha 21 de febrero de 2025. Se expide CRP con memorando 20257020004713, CPS firmado en secop II y recibido para tramite de fecha 26 de febrero de 2025.</t>
  </si>
  <si>
    <t>JAIRO ADRIANO ARTEAGA VELASQUEZ</t>
  </si>
  <si>
    <t>169-2025</t>
  </si>
  <si>
    <t>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CRP con memorando 20257020004723, CPS firmado en secop II y recibido para tramite de fecha 26 de febrero de 2025.</t>
  </si>
  <si>
    <t>JOSE MANUEL MUÑOZ BAQUERO</t>
  </si>
  <si>
    <t>173-2025</t>
  </si>
  <si>
    <t>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con memorando 20257020004743, CPS firmado en secop II y recibido para tramite de fecha 26 de febrero de 2025.</t>
  </si>
  <si>
    <t>FERNEY ALEXANDER PINZON CASAS</t>
  </si>
  <si>
    <t>181-2025</t>
  </si>
  <si>
    <t>126299 - Prestar los servicios profesionales en producción agropecuaria para el fortalecimiento del servicio de asistencia técnica agropecuaria de la localidad de Sumapaz. 2671. Se expide CDP a solicitud expresa del ordenador del gasto con certificado de No existencia de personal 58395 de fecha 23 de febrero de 2025, solicitud SIPSE 126299 recibido para tramite de fecha 24 de febrero de 2025.</t>
  </si>
  <si>
    <t>KEILY MILENA GONZALEZ SUSA</t>
  </si>
  <si>
    <t>177-2025</t>
  </si>
  <si>
    <t>127522 - Prestar los servicios profesionales de acompañamiento psicosocial para apoyar la ejecución de la meta de beneficiar ciudadanos con habilidades y capacidades para gestionar la convivencia constructivamente. 2290. Se expide CDP a solicitud expresa del Ordenador del gasto con certificado de No existencia de personal 58132 de fecha 20 de febrero 2025, solicitud SIPSE 127522, recibido para tramite de fecha 21 de febrero de 2025. Se expide CRP con memorando 20257020004823, CPS firmado en secop II y recibido para tramite de fecha 26 de febrero de 2025.</t>
  </si>
  <si>
    <t>KAREN NAYIBE MARTINEZ MOLINA</t>
  </si>
  <si>
    <t>171-2025</t>
  </si>
  <si>
    <t>131054 - Prestar los servicios profesionales de apoyo psicosocial al Área de Gestión de Desarrollo Local para generar acciones complementarias en salud en la localidad de Sumapaz. 2324. Se expide CDP a solicitud expresa del Ordenador del gasto con certificado de No existencia de personal 58172 de fecha 20 de febrero 2025, solicitud SIPSE 131054, recibido para tramite de fecha 21 de febrero de 2025.</t>
  </si>
  <si>
    <t>VERONICA INES NIEBLES VARGAS</t>
  </si>
  <si>
    <t>174-2025</t>
  </si>
  <si>
    <t>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con memorando 20257020004733, CPS firmado en secop II y recibido para tramite de fecha 26 de febrero de 2025.</t>
  </si>
  <si>
    <t>JAIDER JAIR RUBIANO ROMERO</t>
  </si>
  <si>
    <t>183-2025</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</si>
  <si>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con memorando 20257020004753, CPS firmado en secop II y recibido para tramite de fecha 26 de febrero de 2025.</t>
  </si>
  <si>
    <t>DIEGO ALEJANDRO MILLAN MONTAÑEZ</t>
  </si>
  <si>
    <t>182-2025</t>
  </si>
  <si>
    <t>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 Se expide CRP con memorando 202570200049033, CPS firmado en secop II y recibido para tramite de fecha 27 de febrero de 2025.</t>
  </si>
  <si>
    <t>ABRAHAM EDUARDO ACOSTA DIAZ</t>
  </si>
  <si>
    <t>189-2025</t>
  </si>
  <si>
    <t>124844 - Prestar sus servicios profesionales de apoyo al Área de Gestión del Desarrollo Local en la gestión de cierres y liquidaciones contractuales del Fondo de Desarrollo Local de Sumapaz. 2327. Se expide CDP con certificado de No existencia de personal 57426 de fecha Feb 09/2025, solicitud SIPSE 124844, recibido para tramite de fecha Feb 10/2025. Se expide CRP con memorando 20257020004913, CPS firmado en secop II y recibido para tramite de fecha 27 de febrero de 2025.</t>
  </si>
  <si>
    <t>ARACELYS ELISA RIVERA VIZCAINO</t>
  </si>
  <si>
    <t>180-2025</t>
  </si>
  <si>
    <t>130923 - Prestar sus servicios profesionales para apoyar el proyecto de inversión Fortaleciendo la Conectividad en Sumapaz. 2265. Se expide CDP a solicitud expresa del Ordenador del gasto con certificado de No existencia de personal 58073 de fecha 19 de febrero 2025, solicitud SIPSE 130923, recibido para tramite de fecha 21 de febrero de 2025. Se expide CRP con memorando 20257020004873, CPS firmado en secop II y recibido para tramite de fecha 27 de febrero de 2025.</t>
  </si>
  <si>
    <t>MONICA MARIA HERRERA RAMIREZ</t>
  </si>
  <si>
    <t>179-2025</t>
  </si>
  <si>
    <t>124904 - 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 2327.Se expide a solicitud expresa del Ordenador del GASTO, mediante SIPSE 124904 de fecha 18 de febrero de 2025, Y CON NO HAY 57826 DEL 14 de febrero de 2025. Se expide CRP con memorando 20257020004883, CPS firmado en secop II y recibido para tramite de fecha 27 de febrero de 2025.</t>
  </si>
  <si>
    <t>GLORIA ESPERANZA PIRAJON TEJEDOR</t>
  </si>
  <si>
    <t>129-2025</t>
  </si>
  <si>
    <t>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CRP con memorando 20257020004933, CPS firmado en secop II y recibido para tramite de fecha 27 de febrero de 2025.</t>
  </si>
  <si>
    <t>EDWIN FERNNEY PENAGOS SOACHA</t>
  </si>
  <si>
    <t>170-2025</t>
  </si>
  <si>
    <t>130924 - Prestar los servicios profesionales para apoyar la ejecución del proyecto Por una Sumapaz sin riesgos, que le aporta y se adapta al cambio climático, en la localidad de Sumapaz 2613. Se expide CDP a solicitud expresa del Ordenador del gasto con certificado de No existencia de personal 58069 de fecha 19 de febrero 2025, solicitud SIPSE 130924, recibido para tramite de fecha 21 de febrero de 2025. Se expide CRP con memorando 20257020004923, CPS firmado en secop II y recibido para tramite de fecha 27 de febrero de 2025.</t>
  </si>
  <si>
    <t>MIGUEL ANGEL ORTIZ GUEVARA</t>
  </si>
  <si>
    <t>178-2025</t>
  </si>
  <si>
    <t>127516 - Prestar sus servicios profesionales de apoyo al Área de Gestión del Desarrollo Local en la gestión de las liquidaciones de los contratos que suscribe el Fondo de Desarrollo Rural de Sumapaz. 2327. Se expide CRP con memorando 20257020004943, CPS firmado en secop II y recibido para tramite de fecha 27 de febrero de 2025.</t>
  </si>
  <si>
    <t>MARIA ALEJANDRA GALVIS MUÑOZ</t>
  </si>
  <si>
    <t>176-2025</t>
  </si>
  <si>
    <t>126347 -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 2398 SE EXPIDE CDP CON CERTIFICADO DE NO EXISTENCIA DE PERSONAL 57375 DE FECHA FEB 09/2025, SOLICITUD SIPSE 126347 RECIBIDO PARA TRAMITE DE FECHA FEB 11/2025. Se expide CRP con memorando 20257020004953, CPS firmado en secop II y recibido para tramite de fecha 27 de febrero de 2025.</t>
  </si>
  <si>
    <t>MILENY  HILARION RIOS</t>
  </si>
  <si>
    <t>186-2025</t>
  </si>
  <si>
    <t>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20257020004963, CPS firmado en secop II y recibido para tramite de fecha 27 de febrero de 2025.</t>
  </si>
  <si>
    <t>CLARA BERSALID GONZALEZ CARO</t>
  </si>
  <si>
    <t>184-2025</t>
  </si>
  <si>
    <t>127826 - Prestar los servicios profesionales para la planeación, programación y seguimiento de los procesos administrativos del parque automotor de la Alcaldía Local de Sumapaz. 2289. Se expide CDP con certificado de No existencia de personal 55866 de fecha Ene 19/2025, solicitud SIPSE 127826, recibido para tramite de fecha Enero 27/2025.</t>
  </si>
  <si>
    <t>KARLA ANDREA PAZ DIAZ</t>
  </si>
  <si>
    <t>205-2025</t>
  </si>
  <si>
    <t>127694 - Prestar los servicios como Técnico de apoyo administrativo al Área de Gestión Policiva de la Alcaldía Local de Sumapaz. 2327. Se expide a solicitud expresa del Ordenador del gasto mediante SIPSE 127694 del 25 de febrero de 2025. No hay 58422 del 24 de febrero de 2025. Recibido el 26 de febrero de 2025. Se expide CRP con memorando 20257020005063, CPS firmado en secop II y recibido para tramite de fecha 28 de febrero 2025</t>
  </si>
  <si>
    <t>MARCELA  TORRES RAMIREZ</t>
  </si>
  <si>
    <t>185-2025</t>
  </si>
  <si>
    <t>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20257020005043, CPS firmado en secop II y recibido para tramite de fecha 28 de febrero 2025</t>
  </si>
  <si>
    <t>SANDRA PATRICIA MARTINEZ PRIETO</t>
  </si>
  <si>
    <t>197-2025</t>
  </si>
  <si>
    <t>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20257020005053, CPS firmado en secop II y recibido para tramite de fecha 28 de febrero 2025</t>
  </si>
  <si>
    <t>MARTA LUCIA VILLALBA BAQUERO</t>
  </si>
  <si>
    <t>201-2025</t>
  </si>
  <si>
    <t>127525 - Prestar sus servicios como Técnico Deportivo de apoyo en los temas de recreación y deporte para la formación integral y deportiva de las niñas, niños y adolescentes de la localidad de Sumapaz. 2388. Se expide CDP a solicitud expresa del Ordenador del gasto con certificado de No existencia de personal 58128 de fecha 20 de febrero 2025, solicitud SIPSE 127525, recibido para tramite de fecha 21 de febrero de 2025. Se expide CRP con memorando 20257020005083, CPS firmado en secop II y recibido para tramite de fecha 28 de febrero 2025</t>
  </si>
  <si>
    <t>HAGGI STIVENT MONTAÑEZ CARO</t>
  </si>
  <si>
    <t>187-2025</t>
  </si>
  <si>
    <t>127542 - Prestar sus servicios de apoyo técnico y administrativo en el desarrollo de las actividades que se ejecutan dentro de la asistencia técnica agropecuaria en la localidad de Sumapaz. 12671. Se expide CDP con certificado de No existencia de personal 56988 de fecha Feb 05/2025, solicitud SIPSE 127542, recibido para tramite de fecha Feb 06/2025. Se expide CRP con memorando 20257020005073, CPS firmado en secop II y recibido para tramite de fecha 28 de febrero 2025</t>
  </si>
  <si>
    <t>EDISON FERNEY MARTINEZ MOLINA</t>
  </si>
  <si>
    <t>198-2025</t>
  </si>
  <si>
    <t>126240 - Prestar los servicios profesionales al Área de Gestión de Desarrollo Local, para apoyar la planeación, ejecución y seguimiento del proyecto de inversión Acciones para el cuidado de la salud y el bienestar de las y los Sumapaceños. 2324. Se expide CDP a solicitud expresa del ordenador del gasto con certificado de No existencia de personal 58397de fecha 23 de febrero de 2025, solicitud SIPSE 126240 recibido para tramite de fecha 24 de febrero de 2025. Se expide CRP con memorando 20257020005113, CPS firmado en secop II y recibido para tramite de fecha 28 de febrero 2025</t>
  </si>
  <si>
    <t>LUISA FERNANDA AREVALO GUTIERREZ</t>
  </si>
  <si>
    <t>200-2025</t>
  </si>
  <si>
    <t>127550 - Prestar los servicios artísticos y musicales profesionales para apoyar la gestión cultural de la localidad de Sumapaz. 2486. SE EXPIDE CDP CON CERTIFICADO DE NO EXISTENCIA DE PERSONAL 57353 DE FECHA FEB 09/2025, SOLICITUD SIPSE 127550 RECIBIDO PARA TRAMITE DE FECHA FEB 11/2025. Se expide CRP con memorando 202570200051133, CPS firmado en secop II y recibido para tramite de fecha 28 de febrero 2025.</t>
  </si>
  <si>
    <t>O23011745992024248601000</t>
  </si>
  <si>
    <t>MAURICIO  TORRES DIAZ</t>
  </si>
  <si>
    <t>199-2025</t>
  </si>
  <si>
    <t>131125 - Prestar los servicios técnicos para apoyar las respuestas a las solicitudes, requerimientos y proposiciones realizados por entidades públicas y entes de control, fortaleciendo los procesos administrativos. 2327. Se expide CDP a solicitud expresa del ordenador del gasto con certificado de No existencia de personal 58313 de fecha 23 de febrero de 2025, solicitud SIPSE 131125 recibido para tramite de fecha 24 de febrero de 2025. Se expide CRP con memorando 20257020005133, CPS firmado en secop II y recibido para tramite de fecha 28 de febrero 2025</t>
  </si>
  <si>
    <t>NEZLY MARCELA CASTELLANOS DELGADO</t>
  </si>
  <si>
    <t>202-2025</t>
  </si>
  <si>
    <t>127825 - Prestar los servicios técnicos para apoyar la formulación, ejecución y seguimiento del proyecto Mejores condiciones de salud en la Ruralidad.2324. SE EXPIDE CDP CON CERTIFICADO DE NO EXISTENCIA DE PERSONAL 57347 DE FECHA FEB 09/2025, SOLICITUD SIPSE 127825 RECIBIDO PARA TRAMITE DE FECHA FEB 11/2025. Se expide CRP con memorando 20257020005153, CPS firmado en secop II y recibido para tramite de fecha 28 de febrero 2025</t>
  </si>
  <si>
    <t>LAURA XIMENA RUBIANO CARRILLO</t>
  </si>
  <si>
    <t>194-2025</t>
  </si>
  <si>
    <t>127550 - Prestar los servicios artísticos y musicales profesionales para apoyar la gestión cultural de la localidad de Sumapaz. 2486. SE EXPIDE CDP CON CERTIFICADO DE NO EXISTENCIA DE PERSONAL 57353 DE FECHA FEB 09/2025, SOLICITUD SIPSE 127550 RECIBIDO PARA TRAMITE DE FECHA FEB 11/2025. Se expide CRP con memorando 20257020005093, CPS firmado en secop II y recibido para tramite de fecha 28 de febrero 2025</t>
  </si>
  <si>
    <t>LUIS ANGEL ESPITIA ANAYA</t>
  </si>
  <si>
    <t>204-2025</t>
  </si>
  <si>
    <t>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 Se expide CRP con memorando 20257020005143, CPS firmado en secop II y recibido para tramite de fecha 28 de febrero 2025</t>
  </si>
  <si>
    <t>OSCAR AUDEL TAUTIVA RODRIGUEZ</t>
  </si>
  <si>
    <t>208-2025</t>
  </si>
  <si>
    <t>127746 -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58113 de fecha 19 de febrero 2025, solicitud SIPSE 127746, recibido para tramite de fecha 21 de febrero de 2025. Se expide CRP con memorando 20257020005163, CPS firmado en secop II y recibido para tramite de fecha 28 de febrero 2025</t>
  </si>
  <si>
    <t>190-2025</t>
  </si>
  <si>
    <t>126414 -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55294 de fecha Ene 10/2025, solicitud SIPSE 126414, recibido para tramite de fecha Enero 27/2025. Se expide CRP con memorando 20257020005183, CPS firmado en secop II y recibido para tramite de fecha 28 de febrero 2025</t>
  </si>
  <si>
    <t>LAURA MARCELA ROJAS MARROQUIN</t>
  </si>
  <si>
    <t>52114936</t>
  </si>
  <si>
    <t>130991 - Prestar sus servicios profesionales para apoyar el cubrimiento de las actividades, cronogramas y agenda de la Alcaldía local a nivel interno y externo, así como la generación de contenidos periodísticos. 2327. Se expide CDP a solicitud expresa del Ordenador del gasto con certificado de No existencia de personal 58067 de fecha 19 de febrero 2025, solicitud SIPSE 130991, recibido para tramite de fecha 21 de febrero de 2025. Se expide CRP con memorando 20257020005193, CPS firmado en secop II y recibido para tramite de fecha 28 de febrero 2025</t>
  </si>
  <si>
    <t>EDNA JENNIFER DUARTE ANZOLA</t>
  </si>
  <si>
    <t>188-2025</t>
  </si>
  <si>
    <t>126367 - Prestar los servicios profesionales al Área de Gestión de Desarrollo Local de la alcaldía local de Sumapaz para apoyar la planificación, el diseño y el seguimiento a la ejecución del proyecto de Mejoramiento de Vivienda. 2278. Se expide CDP a solicitud expresa del ordenador del gasto con certificado de No existencia de personal58426 de fecha 24 de febrero de 2025, solicitud SIPSE 126367 recibido para tramite de fecha 25 de febrero de 2025. Se expide CRP con memorando 20257020005173, CPS firmado en secop II y recibido para tramite de fecha 28 de febrero 2025</t>
  </si>
  <si>
    <t>JENIFFER PAOLA MARTINEZ FLOREZ</t>
  </si>
  <si>
    <t>191-2025</t>
  </si>
  <si>
    <t>130991 - Prestar sus servicios profesionales para apoyar el cubrimiento de las actividades, cronogramas y agenda de la Alcaldía local a nivel interno y externo, así como la generación de contenidos periodísticos. 2327. Se expide CDP a solicitud expresa del Ordenador del gasto con certificado de No existencia de personal 58067 de fecha 19 de febrero 2025, solicitud SIPSE 130991, recibido para tramite de fecha 21 de febrero de 2025.Se expide CRP mediante memorando 20257020005173 se recibe el 28 de febrero de 2025</t>
  </si>
  <si>
    <t>203-2025</t>
  </si>
  <si>
    <t>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 Se expide CRP solicitado mediante memorando 20257020005143, recibido el 28 de febrero de 2025.</t>
  </si>
  <si>
    <t>127746 -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58113 de fecha 19 de febrero 2025, solicitud SIPSE 127746, recibido para tramite de fecha 21 de febrero de 2025. Se expide CRP solicitado mediante memorando 20257020005163, recibido el 28 de febrero de 2025.</t>
  </si>
  <si>
    <t>JOSUE FERNANDO CLAVIJO MEDINA</t>
  </si>
  <si>
    <t>196-2025</t>
  </si>
  <si>
    <t>125162 - Prestar los servicios profesionales de geología para apoyar en la ejecución de los proyectos de inversión de infraestructura vial, en la de la localidad de Sumapaz. 2289. Se expide CDP a solicitud expresa del ordenador del gasto con certificado de No existencia de personal 58413 de fecha 23 de febrero de 2025, solicitud SIPSE 125162 recibido para tramite de fecha 24 de febrero de 2025. Se expide CRP solicitado mediante memorando 20257020005383, recibido el 3 de marzo de 2025.</t>
  </si>
  <si>
    <t>JUAN SEBASTIAN SAAVEDRA RIAÑO</t>
  </si>
  <si>
    <t>220-2025</t>
  </si>
  <si>
    <t>127550 - Prestar los servicios artísticos y musicales profesionales paraapoyar la gestión cultural de la localidad de Sumapaz. 2486. SE EXPIDE CDP CON CERTIFICADO DE NO EXISTENCIA DE PERSONAL 57353 DE FECHA FEB 09/2025, SOLICITUD SIPSE 127550 RECIBIDO PARA TRAMITE DE FECHA FEB 11/2025. Se expide CRP solicitado mediante memorando 20257020005493, recibido el 3 de marzo de 2025.</t>
  </si>
  <si>
    <t>ALEXANDRA MARCELA TORRES VELANDIA</t>
  </si>
  <si>
    <t>216-2025</t>
  </si>
  <si>
    <t>127688 - Prestar los servicios profesionales para apoyar la implementación, seguimiento y control de los Planes de Mejoramiento resultado de las auditorías y Planes de Gestión, así como fortalecer el proceso de mejora continua en la Alcaldía Local de Sumapaz. 2327. Se expide CDP a solicitud expresa del Ordenador del gasto con certificado de No existencia de personal 58114 de fecha 20 de febrero 2025, solicitud SIPSE 127688, recibido para tramite de fecha 21 de febrero de 2025. Se expide CRP solicitado mediante memorando 20257020005503, recibido el 3 de marzo de 2025.</t>
  </si>
  <si>
    <t>VIANEY EULALIA ROLDAN ROJAS</t>
  </si>
  <si>
    <t>213-2025</t>
  </si>
  <si>
    <t>127564 - Prestar los servicios profesionales como Abogado (a) de apoyo al Área de Gestión Policiva-Jurídica de la Alcaldía Local de Sumapaz. 2327. Se expide CDP con certificado de No existencia de personal 56978 de fecha Feb 05/2025, solicitud SIPSE 127564, recibido para tramite de fecha Feb 06/2025. Se expide CRP solicitado mediante memorando 20257020005483, recibido el 3 de marzo de 2025.</t>
  </si>
  <si>
    <t>ELZON FERNEY DELGADO MORALES</t>
  </si>
  <si>
    <t>209-2025</t>
  </si>
  <si>
    <t>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solicitado mediante memorando 20257020005393, recibido el 3 de marzo de 2025.</t>
  </si>
  <si>
    <t>OMAR JAVIER GONZALEZ PENAGOS</t>
  </si>
  <si>
    <t>223-2025</t>
  </si>
  <si>
    <t>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solicitado mediante memorando 20257020005433, recibido el 3 de marzo de 2025.</t>
  </si>
  <si>
    <t>NORBEY DANILO MARTINEZ MORALES</t>
  </si>
  <si>
    <t>224-2025</t>
  </si>
  <si>
    <t>126217 - Prestar los servicios profesionales para realizar un proceso de investigación participativa para la generación de memoria histórica sobre las víctimas de la localidad de Sumapaz. 2319. Se expide CDP a solicitud expresa del ordenador del gasto con certificado de No existencia de personal 58399 de fecha 23 de febrero de 2025, solicitud SIPSE 126217 recibido para tramite de fecha 24 de febrero de 2025. Se expide CRP solicitado mediante memorando 20257020005443, recibido el 3 de marzo de 2025.</t>
  </si>
  <si>
    <t>FLOR ANGELICA ACOSTA TAUTIVA</t>
  </si>
  <si>
    <t>234-2025</t>
  </si>
  <si>
    <t>126217 - Prestar los servicios profesionales para realizar un proceso de investigación participativa para la generación de memoria histórica sobre las víctimas de la localidad de Sumapaz. 2319. Se expide CDP a solicitud expresa del ordenador del gasto con certificado de No existencia de personal 58399 de fecha 23 de febrero de 2025, solicitud SIPSE 126217 recibido para tramite de fecha 24 de febrero de 2025. Se expide CRP solicitado mediante memorando 20257020005453, recibido el 3 de marzo de 2025.</t>
  </si>
  <si>
    <t>NATALIA  GUZMAN GUERRERO</t>
  </si>
  <si>
    <t>237-2025</t>
  </si>
  <si>
    <t>110855 - Prestar los servicios profesionales en la planeación, ejecución y seguimiento de proyectos de educación de la Alcaldía Local de Sumapaz, en el marco del PDL 2025-2028. 2703. Se expide CDP a solicitud expresa del ordenador del gasto con certificado de No existencia de personal 58398 de fecha 23 de febrero de 2025, solicitud SIPSE 126225 recibido para tramite de fecha 24 de febrero de 2025. Se expide CRP solicitado mediante memorando 20257020005463, recibido el 3 de marzo de 2025.</t>
  </si>
  <si>
    <t>ANGELICA  MICAN BAQUERO</t>
  </si>
  <si>
    <t>239-2025</t>
  </si>
  <si>
    <t>110855 - Prestar los servicios profesionales en la planeación, ejecución y seguimiento de proyectos de educación de la Alcaldía Local de Sumapaz, en el marco del PDL 2025-2028. 2703. Se expide CDP a solicitud expresa del ordenador del gasto con certificado de No existencia de personal 58398 de fecha 23 de febrero de 2025, solicitud SIPSE 126225 recibido para tramite de fecha 24 de febrero de 2025. Se expide CRP solicitado mediante memorando 20257020005473, recibido el 3 de marzo de 2025.</t>
  </si>
  <si>
    <t>YURANY  CASTELLANOS SANABRIA</t>
  </si>
  <si>
    <t>195-2025</t>
  </si>
  <si>
    <t>125193 - Prestar los servicios profesionales para el desarrollo de acciones de planeación, seguimiento, ejecución y acompañamiento de los procesos y actividades ambientales que se requieran por parte del Fondo de Desarrollo Rural de Sumapaz. 2689. Se expide CDP a solicitud expresa del ordenador del gasto con certificado de No existencia de personal 58411 de fecha 23 de febrero de 2025, solicitud SIPSE 125193, recibido para tramite de fecha 24 de febrero de 2025. Se expide CRP solicitado mediante memorando 20257020005373, recibido el 3 de marzo de 2025.</t>
  </si>
  <si>
    <t>JUAN CAMILO ARAQUE BALLARES</t>
  </si>
  <si>
    <t>255-2025</t>
  </si>
  <si>
    <t>127842 - Prestar los servicios profesionales para apoyar la ejecución de la meta relacionada con la entrega de Dispositivos de Asistencia Personal y Ayudas Técnicas. 2324</t>
  </si>
  <si>
    <t>MADELINE VANESSA BERMUDEZ PULIDO</t>
  </si>
  <si>
    <t>262-2025</t>
  </si>
  <si>
    <t>127512 - Prestar los servicios profesionales para apoyar la ejecución y seguimiento del proyecto Recreación y Deporte del Fondo de Desarrollo Rural de Sumapaz. 2388 SE EXPIDE CDP CON CERTIFICADO DE NO EXISTENCIA DE PERSONAL 57355 DE FECHA FEB 09/2025, SOLICITUD SIPSE 127512 RECIBIDO PARA TRAMITE DE FECHA FEB 11/2025.</t>
  </si>
  <si>
    <t>ADRIAN FELIPE PINZON MARTINEZ</t>
  </si>
  <si>
    <t>245-2025</t>
  </si>
  <si>
    <t>125153 - 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 Se expide CDP con certificado de No existencia de personal 57412 de fecha Feb 09/2025, solicitud SIPSE 125153 de fecha Feb 13/2025.</t>
  </si>
  <si>
    <t>CLAUDIA PAOLA CASTRO ORJUELA</t>
  </si>
  <si>
    <t>125003 - Prestar los servicios como apoyo administrativo y de comunicaciones a la Junta Administradora Local. 2327.Se expide a su solicitud EXPRESA DEL ORDENADOR DEL GASTO, mediante SIPSE 150003, 18 DE febrero de 2025.</t>
  </si>
  <si>
    <t>DEISY YURANY PERDOMO GONZALEZ</t>
  </si>
  <si>
    <t>258-2025</t>
  </si>
  <si>
    <t>126220 - Prestar los servicios profesionales para atender el proyecto de atención de víctimas y justicia restaurativa, de la Alcaldía Local de Sumapaz. 2319. Se expide CDP con certificado de No existencia de personal 57384 de fecha Feb 09/2025, solicitud SIPSE 126220, recibido para tramite de fecha Feb 10/2025.</t>
  </si>
  <si>
    <t>LINDA MARIANA PACHON PACHECO</t>
  </si>
  <si>
    <t>206-2025</t>
  </si>
  <si>
    <t>127603 - Prestar los servicios administrativos para apoyar las labores de oficios varios y de notificación para la Cuenca del Rio Blanco, de la Alcaldía Local de Sumapaz. 2327. Se expide CDP a solicitud expresa del Ordenador del gasto con certificado de No existencia de personal 58118 de fecha 20 de febrero 2025, solicitud SIPSE 127603, recibido para tramite de fecha 21 de febrero de 2025.</t>
  </si>
  <si>
    <t>IVAN DARIO CHINGATE MICAN</t>
  </si>
  <si>
    <t>210-2025</t>
  </si>
  <si>
    <t>127519 - Prestar sus servicios como auxiliar de apoyo en los temas de recreación y deporte para la formación integral y deportiva de las niñas, niños y adolescentes de la localidad de Sumapaz. 2388. Se expide CDP a solicitud expresa del Ordenador del gasto con certificado de No existencia de personal 58129 de fecha 20 de febrero 2025, solicitud SIPSE 127519, recibido para tramite de fecha 21 de febrero de 2025.</t>
  </si>
  <si>
    <t>MARLON FABIAN CASTELLANOS TORRES</t>
  </si>
  <si>
    <t>212-2025</t>
  </si>
  <si>
    <t>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t>
  </si>
  <si>
    <t>ANGELIS  POVEDA LOPEZ</t>
  </si>
  <si>
    <t>238-2025</t>
  </si>
  <si>
    <t>127516 - Prestar sus servicios profesionales de apoyo al Área de Gestión del Desarrollo Local en la gestión de las liquidaciones de los contratos que suscribe el Fondo de Desarrollo Rural de Sumapaz. 2327.</t>
  </si>
  <si>
    <t>JOSETH ALFREDO LOAIZA DE LA HOZ</t>
  </si>
  <si>
    <t>211-2025</t>
  </si>
  <si>
    <t>131017 - Prestar los servicios de apoyo técnico en las actividades administrativas y operativas del parque automotor en la Alcaldía Local de Sumapaz. 2289. Se expide CDP a solicitud expresa del ordenador del gasto con certificado de No existencia de personal 58314 de fecha 22 de febrero de 2025, solicitud SIPSE 131017 recibido para tramite de fecha 24 de febrero de 2025.</t>
  </si>
  <si>
    <t>JENNY CAROLINA HERRERA CAGUA</t>
  </si>
  <si>
    <t>247-2025</t>
  </si>
  <si>
    <t>127935 - Prestar los servicios profesionales para el despacho de la Alcaldía Local de Sumapaz en los procesos legales, jurídicos y administrativos para dar cumplimiento al Plan de Desarrollo Local. 2327 SE EXPIDE CDP CON CERTIFICADO DE NO EXISTENCIA DE PERSONAL 56806 DE FECHA 31 ENE 2025, SOLICITUD SIPSE 127935 RECIBIDO PARA TRAMITE DE FECHA FEB 04/2025.</t>
  </si>
  <si>
    <t>EGNA MARIA CORREA DIAZ</t>
  </si>
  <si>
    <t>226-2025</t>
  </si>
  <si>
    <t>130055 - Prestar los servicios profesionales para apoyar jurídicamente las respuestas a las solicitudes radicadas por entes de control, Concejo de Bogotá y temas relacionados con planes de mejoramiento. 2327. Se expide CDP a solicitud expresa del Ordenador del gasto con certificado de No existencia de personal 58071 de fecha 20 de febrero 2025, solicitud SIPSE 130055, recibido para tramite de fecha 21 de febrero de 2025.</t>
  </si>
  <si>
    <t>JAVIER GIOVANNI ESCAMILLA HERRERA</t>
  </si>
  <si>
    <t>251-2025</t>
  </si>
  <si>
    <t>127549 - Prestar los servicios profesionales para el apoyo al fortalecimiento de los emprendimientos productivos agropecuarios de la localidad de Sumapaz. 2315. Se expide CDP a solicitud expresa del Ordenador del gasto con certificado de No existencia de personal 58127 de fecha 20 de febrero 2025, solicitud SIPSE 127549, recibido para tramite de fecha 21 de febrero de 2025.</t>
  </si>
  <si>
    <t>HECTOR  LAVERDE MAHECHA</t>
  </si>
  <si>
    <t>230-2025</t>
  </si>
  <si>
    <t>127820 - Prestar los servicios técnicos para apoyar la ejecución de la meta, Vincular 1000 personas en acciones complementarias en salud física, nutricional y oral, a través del Circuito del Cuidado. 2324. Se expide CDP a solicitud expresa del Ordenador del gasto con certificado de No existencia de personal 58111 de fecha 19 de febrero 2025, solicitud SIPSE 127820, recibido para tramite de fecha 21 de febrero de 2025.</t>
  </si>
  <si>
    <t>JUBA NIRSA POVEDA VARGAS</t>
  </si>
  <si>
    <t>233-2025</t>
  </si>
  <si>
    <t>BIBIAN ANDREA RUBIANO CARRILLO</t>
  </si>
  <si>
    <t>240-2025</t>
  </si>
  <si>
    <t>JANETH PATRICIA MOLINA</t>
  </si>
  <si>
    <t>214-2025</t>
  </si>
  <si>
    <t>127845 - Prestar los servicios profesionales veterinarios para el fortalecimiento de las actividades de bienestar y protección animal en la localidad de Sumapaz. 2666. Se expide CDP a solicitud expresa del Ordenador del gasto con certificado de No existencia de personal 58089 de fecha 19 de febrero 2025, solicitud SIPSE 127845, recibido para tramite de fecha 21 de febrero de 2025.</t>
  </si>
  <si>
    <t>VIVIANA YISED GARZON GONZALEZ</t>
  </si>
  <si>
    <t>243-2025</t>
  </si>
  <si>
    <t>127713 - Prestar los servicios administrativos para apoyar las labores de oficios varios y de notificación para la Cuenca del Rio Sumapaz, de la Alcaldía Local de Sumapaz. 2327. Se expide a solicitud expresa del Ordenador del gasto mediante SIPSE 127713 del 25 de febrero de 2025. No hay 58425 del 24 de febrero de 2025. Recibido el 26 de febrero de 2025.</t>
  </si>
  <si>
    <t>JESUS ARVEY HENAO POLO</t>
  </si>
  <si>
    <t>217-2025</t>
  </si>
  <si>
    <t>127546 - Prestar los servicios Profesionales para apoyar el fortalecimiento del servicio de asistencia técnica agropecuaria de la localidad de Sumapaz. 2671. Se expide CDP con certificado de No existencia de personal 56811 de fecha Ene 31/2025, solicitud SIPSE 127546, recibido para tramite de fecha Feb 06/2025.</t>
  </si>
  <si>
    <t>OSCAR JAVIER BARAJAS ALVARADO</t>
  </si>
  <si>
    <t>253-2025</t>
  </si>
  <si>
    <t>125011 - Prestar los servicios profesionales especializados, al despacho y al Área de Gestión de Desarrollo Local, para apoyar los procesos jurídicos&lt;(&gt;,&lt;)&gt; administrativos y de contratación pública en la Alcaldía Local de Sumapaz. 2327. Se expide CDP con certificado de No existencia de personal 55943 de fecha Ene 19/2025, solicitud SIPSE 125011, recibido para tramite de fecha Enero 27/2025.</t>
  </si>
  <si>
    <t>JAIR MARCEL MAHECHA GARZON</t>
  </si>
  <si>
    <t>219-2025</t>
  </si>
  <si>
    <t>126251 - Prestar los servicios de apoyo técnico y administrativo en el desarrollo de las actividades que se ejecutan dentro de la asistencia técnica agropecuaria en la localidad de Sumapaz. 2671. Se expide CDP a solicitud expresa del ordenador del gasto con certificado de No existencia de personal 58310 de fecha 21 de febrero de 2025, solicitud SIPSE 126251 recibido para tramite de fecha 24 de febrero de 2025.</t>
  </si>
  <si>
    <t>YEISON FERNANDO PAEZ MENDOZA</t>
  </si>
  <si>
    <t>257-2025</t>
  </si>
  <si>
    <t>127821 - Prestar los servicios profesionales para apoyar el fortalecimiento de los emprendimientos productivos agropecuarios de la localidad de Sumapaz. 2315. Se expide a solicitud expresa del Ordenador del gasto mediante SIPSE 127821 del 25 de febrero de 2025. No hay 58419 del 24 de febrero de 2025. Recibido el 26 de febrero de 2025.</t>
  </si>
  <si>
    <t>WILLIAM  PALACIOS PALACIOS</t>
  </si>
  <si>
    <t>222-2025</t>
  </si>
  <si>
    <t>YERALDIN  CASTRO PARRA</t>
  </si>
  <si>
    <t>229-2025</t>
  </si>
  <si>
    <t>125221 - Prestar los servicios profesionales para estudiar la relación de los sistemas biológicos frente a las actividades de conservación y aprovechamiento de los recursos naturales, en la localidad de Sumapaz. 2671. Se expide CDP a solicitud expresa del ordenador del gasto con certificado de No existencia de personal 58410 de fecha 23 de febrero de 2025, con solicitud SIPSE 125225 recibido para tramite de fecha 24 de febrero de 2025.</t>
  </si>
  <si>
    <t>CRISTHIAN DANIEL BELTRAN DIAZ</t>
  </si>
  <si>
    <t>249-2025</t>
  </si>
  <si>
    <t>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t>
  </si>
  <si>
    <t>LEOPOLDO  ROMERO HERRERA</t>
  </si>
  <si>
    <t>215-2025</t>
  </si>
  <si>
    <t>BLANCA LIBIA PORRAS LOPEZ</t>
  </si>
  <si>
    <t>261-2025</t>
  </si>
  <si>
    <t>ALFONSO  HERNANDEZ MARTINEZ</t>
  </si>
  <si>
    <t>264-2025</t>
  </si>
  <si>
    <t>CRISTIAN HERNAN DIMATE SANCHEZ</t>
  </si>
  <si>
    <t>231-2025</t>
  </si>
  <si>
    <t>125189 - Prestar los servicios como auxiliar de apoyo administrativo al proyecto de inversión de Somos Sumapaz: Emprendiendo de manera sostenible en nuestro territorio. 2315. Se expide CDP a solicitud expresa del ordenador del gasto con certificado de No existencia de personal 58412 de fecha 23 de febrero de 2025, solicitud SIPSE 125189 recibido para tramite de fecha 24 de febrero de 2025.</t>
  </si>
  <si>
    <t>YEFERSON ANDRES SOTO COLLAZOS</t>
  </si>
  <si>
    <t>244-2025</t>
  </si>
  <si>
    <t>114275 -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58084 de fecha 19 de febrero 2025, solicitud SIPSE 128155, recibido para tramite de fecha 21 de febrero de 2025.</t>
  </si>
  <si>
    <t>ADOLFO ALFREDO ABALLAY ORTEGON</t>
  </si>
  <si>
    <t>256-2025</t>
  </si>
  <si>
    <t>125691 - Prestar los servicios profesionales para adelantar acciones que promuevan el fortalecimiento y la participación social y comunitaria en la localidad de Sumapaz. 2327. Se expide CDP a solicitud expresa del ordenador del gasto con certificado de No existencia de personal 58403 de fecha 23 de febrero de 2025, solicitud SIPSE 125691 recibido para tramite de fecha 24 de febrero de 2025</t>
  </si>
  <si>
    <t>YESMIN  IZQUIERDO MORENO</t>
  </si>
  <si>
    <t>248-2025</t>
  </si>
  <si>
    <t>125655 - Prestar los servicios de apoyo técnico en los procesos que se adelantan en el almacén de la alcaldía local de Sumapaz. 2327. Se expide a solicitud expresa del Ordenador del gasto mediante SIPSE 125655 del 25 de febrero de 2025. No hay 58429 del 24 de febrero de 2025, recibido el 26 de febrero de 2025.</t>
  </si>
  <si>
    <t>CINDY GERALDINE GARCIA MORENO</t>
  </si>
  <si>
    <t>266-2025</t>
  </si>
  <si>
    <t>PAULA DANIELA CARO MORENO</t>
  </si>
  <si>
    <t>225-2025</t>
  </si>
  <si>
    <t>126229 - Prestar los servicios profesionales para brindar apoyo psicosocial y emocional a las víctimas del conflicto armado de la localidad de Sumapaz en el marco del SIVJRNR. 2319. Se expide CDP con certificado de No existencia de personal 57383 de fecha Feb 09/2025, solicitud SIPSE 126229, recibido para tramite de fecha Feb 10/2025.</t>
  </si>
  <si>
    <t>MARIA CAMILA RAMIREZ QUIÑONEZ</t>
  </si>
  <si>
    <t>242-2025</t>
  </si>
  <si>
    <t>131124 - Prestar los servicios profesionales para apoyar jurídicamente las respuestas a las solicitudes radicadas por entes de control, Concejo de Bogotá y temas relacionados con planes de mejoramiento. 2327. Se expide CDP a solicitud expresa del Ordenador del gasto con certificado de No existencia de personal 58165 de fecha 20 de febrero 2025, solicitud SIPSE 131124, recibido para tramite de fecha 21 de febrero de 2025.</t>
  </si>
  <si>
    <t>MANUEL ANTONIO CEPEDA HERRERA</t>
  </si>
  <si>
    <t>241-2025</t>
  </si>
  <si>
    <t>126247 - Prestar los servicios profesionales para brindar acompañamiento jurídico en la legalización y titulación de predios en Sumapaz. 2362. Se expide a solicitud expresa del Ordenador del gasto mediante SIPSE 126247 del 25 de febrero de 2025. No hay 58428 del 24 de febrero de 2025. Recibido el 26 de febrero de 2025.</t>
  </si>
  <si>
    <t>O23011745992024236201000</t>
  </si>
  <si>
    <t>CLAUDIA DANIELA SARRIA MUNEVAR</t>
  </si>
  <si>
    <t>246-2025</t>
  </si>
  <si>
    <t>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t>
  </si>
  <si>
    <t>DAYMER  RIOS CIFUENTES</t>
  </si>
  <si>
    <t>227-2025</t>
  </si>
  <si>
    <t>125025 - Prestar los servicios profesionales especializados al Área de Gestión de Desarrollo Local, para apoyar la gestión de las Obligaciones por Pagar y presupuestal de la Alcaldía Local de Sumapaz. 2327. Se expide CDP con certificado de No existencia de personal 57416 de fecha Feb 09/2025, solicitud SIPSE 125025, recibido para tramite de fecha Feb 10/2025.</t>
  </si>
  <si>
    <t>GEMA  ORTEGA TRUJILLO</t>
  </si>
  <si>
    <t>267-2025</t>
  </si>
  <si>
    <t>127822 - Prestar los servicios profesionales veterinarios para el fortalecimiento del servicio de asistencia técnica agropecuaria en la localidad de Sumapaz. 2666. Se expide CDP a solicitud expresa del Ordenador del gasto con certificado de No existencia de personal 58088 de fecha 19 de febrero 2025, solicitud SIPSE 127822, recibido para tramite de fecha 21 de febrero de 2025.</t>
  </si>
  <si>
    <t>EDWIN ROBERTO QUILAGUY GARZON</t>
  </si>
  <si>
    <t>270-2025</t>
  </si>
  <si>
    <t>126252 - Prestar los servicios técnicos al desarrollo de las actividades de inseminación, sanidad y producción animal en el marco de la asistencia técnica agropecuaria en la localidad de Sumapaz. 2671. Se expide CDP con certificado de No existencia de personal 57381 de fecha Feb 09/2025, solicitud SIPSE 126252, recibido para tramite de fecha Feb 10/2025.</t>
  </si>
  <si>
    <t>KEVIN SMITH VEGA TAUTIVA</t>
  </si>
  <si>
    <t>207-2025</t>
  </si>
  <si>
    <t>125662 - Prestar los servicios de apoyo a la gestión documental de la Alcaldía Local en la implementación de los procesos de clasificación, ordenación&lt;(&gt;,&lt;)&gt;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t>
  </si>
  <si>
    <t>YUDI YINETH REY RIOS</t>
  </si>
  <si>
    <t>192-2025</t>
  </si>
  <si>
    <t>125640 - Prestar los servicios profesionales en la planeación, programación y seguimiento de los procesos administrativos del parque automotor de la Alcaldía Local de Sumapaz.2289. Se expide CDP a solicitud expresa del ordenador del gasto con certificado de No existencia de personal 58407 de fecha 23 de febrero de 2025, solicitud SIPSE 125640 recibido para tramite de fecha 24 de febrero de 2025.</t>
  </si>
  <si>
    <t>FLOR MARIA PLAZAS SOLER</t>
  </si>
  <si>
    <t>250-2025</t>
  </si>
  <si>
    <t>127557 - Prestar los servicios profesionales especializados para apoyar la planeación, ejecución y seguimiento del proyecto de inversión de Cultura que ejecute el Fondo de Desarrollo Rural de Sumapaz. 2486 SE EXPIDE CDP CON CERTIFICADO DE NO EXISTENCIA DE PERSONAL 57352 DE FECHA FEB 09/2025, SOLICITUD SIPSE 127557 RECIBIDO PARA TRAMITE DE FECHA FEB 11/2025.</t>
  </si>
  <si>
    <t>LAURA VIVIANA BARRAGAN CRUZ</t>
  </si>
  <si>
    <t>259-2025</t>
  </si>
  <si>
    <t>RAUL AUGUSTO BECERRA NOVOA</t>
  </si>
  <si>
    <t>221-2025</t>
  </si>
  <si>
    <t>JHOAN SEBASTIAN MOLINA ORDOÑEZ</t>
  </si>
  <si>
    <t>228-2025</t>
  </si>
  <si>
    <t>128151 - Prestar los servicios como Auxiliar Administrativa en la Corregiduría de Betania. 2327. Se expide CDP a solicitud expresa del Ordenador del gasto con certificado de No existencia de personal 58085 de fecha 19 de febrero 2025, solicitud SIPSE 128151, recibido para tramite de fecha 21 de febrero de 2025.</t>
  </si>
  <si>
    <t>BLANCA AURORA BAQUERO RINCON</t>
  </si>
  <si>
    <t>232-2025</t>
  </si>
  <si>
    <t>127508 - Prestar los servicios profesionales al Área de Gestión de Desarrollo Local para apoyar la ejecución y seguimiento a los proyectos de inversión de construcción e intervención de los parques vecinales en Sumapaz. 2358. Se expide CDP a solicitud expresa del Ordenador del gasto con certificado de No existencia de personal 58130 de fecha 20 de febrero 2025, solicitud SIPSE 127508, recibido para tramite de fecha 21 de febrero de 2025.</t>
  </si>
  <si>
    <t>O23011745992024235801000</t>
  </si>
  <si>
    <t>LUZ ANGELA HERNANDEZ TARAPUES</t>
  </si>
  <si>
    <t>236-2025</t>
  </si>
  <si>
    <t>126407 - Prestar los servicios profesionales al Área de Gestión de Desarrollo Local para apoyar la planeación, ejecución y seguimiento a los proyectos de inversión de infraestructura de la Alcaldía Local de Sumapaz. 2289. Se expide CDP con certificado de No existencia de personal 55297 de fecha Ene 100/2025, solicitud SIPSE 126407, recibido para tramite de fecha Enero 27/2025.</t>
  </si>
  <si>
    <t>GUILLERMO ALBERTO RAMIREZ DUQUE</t>
  </si>
  <si>
    <t>254-2025</t>
  </si>
  <si>
    <t>126378 - Prestar los servicios como Auxiliar administrativo para el área de Gestión de Desarrollo Local, en los temas de Infraestructura,de la Alcaldía local de Sumapaz. 2289. SE EXPIDE CDP CON CERTIFICADO DE NO EXISTENCIA DE PERSONAL 57374 DE FECHA FEB 09/2025, SOLICITUD SIPSE 126378 RECIBIDO PARA TRAMITE DE FECHA FEB 11/2025.</t>
  </si>
  <si>
    <t>NICOLAS SANTIAGO ROMERO SOLORZANO</t>
  </si>
  <si>
    <t>268-2025</t>
  </si>
  <si>
    <t>MARIA CAMILA UMAÑA RUIZ</t>
  </si>
  <si>
    <t>275-2025</t>
  </si>
  <si>
    <t>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t>
  </si>
  <si>
    <t>ALEJANDRO  BAUTISTA ROJAS</t>
  </si>
  <si>
    <t>279-2025</t>
  </si>
  <si>
    <t>IVONNE ASTRID BAUTISTA BAUTISTA</t>
  </si>
  <si>
    <t>277-2025</t>
  </si>
  <si>
    <t>127739 - Prestar los servicios tecnólogos para apoyar los procesos administrativos que se adelantan en el despacho de la Alcaldía Local de Sumapaz. 2327. Se expide CDP a solicitud expresa del ordenador del gasto con certificado de No existencia de personal 58368 de fecha 23 de febrero de 2025, solicitud SIPSE 127739 recibido para tramite de fecha 24 de febrero de 2025.</t>
  </si>
  <si>
    <t>LUZ ANGELA MORALES HILARION</t>
  </si>
  <si>
    <t>287-2025</t>
  </si>
  <si>
    <t>OMAR ISRAEL CASTELLANOS MORALES</t>
  </si>
  <si>
    <t>273-2025</t>
  </si>
  <si>
    <t>YOLGUER ALEJANDRO RIVERA CAMACHO</t>
  </si>
  <si>
    <t>269-2025</t>
  </si>
  <si>
    <t>MAYERLY  ROMERO HILARION</t>
  </si>
  <si>
    <t>265-2025</t>
  </si>
  <si>
    <t>131330 - Prestar los servicios profesionales para la planeación, programación y seguimiento de los procesos administrativos del parque automotor de la Alcaldía Local de Sumapaz. 2289. Se expide CDP a solicitud expresa del ordenador del gasto, mediante SIPSE 131330 con no hay de existencia 58689 del 2 de marzo de 2025, se recibido el 03 de marzo de 2025.</t>
  </si>
  <si>
    <t>GRACIELA  MENDOZA CLAVIJO</t>
  </si>
  <si>
    <t>289-2025</t>
  </si>
  <si>
    <t>131253 - Prestar los servicios como Auxiliar Administrativa en las Corregidurías de la localidad de Sumapaz. 2327. Se expide a solicitud expresa del Ordenador del gasto mediante SIPSE 131253 del 25 de febrero de 2025. No hay 58417 del 24 de febrero de 2025. Recibido el 26 de febrero de 2025.</t>
  </si>
  <si>
    <t>GLORIA YOLANDA DIMATE RICO</t>
  </si>
  <si>
    <t>271-2025</t>
  </si>
  <si>
    <t>131459 -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a solicitud expresa del ordenador del gasto, mediante SIPSE 131459 con no hay de existencia 58681 del 2 de marzo de 2025, se recibido el 03 de marzo de 2025.</t>
  </si>
  <si>
    <t>JAMILTON ENRIQUE CUBIDES GAITAN</t>
  </si>
  <si>
    <t>288-2025</t>
  </si>
  <si>
    <t>VICENTE ANDRES TODARO MONTES</t>
  </si>
  <si>
    <t>274-2025</t>
  </si>
  <si>
    <t>131458 -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2398. Se expide CDP a solicitud expresa del ordenador del gasto, mediante SIPSE 131458 con no hay de existencia 58682 del 2 de marzo de 2025, se recibido el 03 de marzo de 2025.</t>
  </si>
  <si>
    <t>CRISTIAN ANDRES VASQUEZ CHINGATE</t>
  </si>
  <si>
    <t>276-2025</t>
  </si>
  <si>
    <t>131263 - Prestar servicios profesionales psicosociales para desarrollar acciones y estrategias orientadas a la prevención de violencia infantil, violencia intrafamiliar y/o violencia sexual y la promoción del buen trato. 2541. Se expide CDP a solicitud expresa del ordenador del gasto, mediante SIPSE 131263 con no hay de existencia 58692 del 2 de marzo de 2025, se recibido el 03 de marzo de 2025.</t>
  </si>
  <si>
    <t>NAOMI VICTORIA MOSQUERA LOZANO</t>
  </si>
  <si>
    <t>281-2025</t>
  </si>
  <si>
    <t>131440 - Prestar los servicios como técnico para apoyar las actividades de mantenimiento y control de la maquinaria pesada de propiedad del Fondo de Desarrollo Rural de Sumapaz. 2289. Se expide CDP a solicitud expresa del ordenador del gasto, mediante SIPSE 131440 con no hay de existencia 58683 del 2 de marzo de 2025, se recibido el 03 de marzo de 2025.</t>
  </si>
  <si>
    <t>DIANA ALEJANDRA VARGAS MARTINEZ</t>
  </si>
  <si>
    <t>589-2025-2</t>
  </si>
  <si>
    <t>ADICIÓN No. 2 PRORROGA No. 1 Y PRORROGA AL CONTRATO CPS-589-2024 CUYO OBJETO ES, REALIZAR LA ADMINISTRACIÓN, OPERACIÓN, MANTENIMIENTO PREVENTIVO Y CORRECTIVO DE LA MAQUINARÍA AMARILLA, LOS VEHICULOS PESADOS Y LIVIANOS DE PROPIEDAD GUARDA Y/O TENENCIA DEL FONDO DE DESARROLLO RURAL DE SUMAPAZ. Se expide CDP a solicitud expresa del ordenador del gasto, mediante memorando 20257020005583, se recibido el 03 de marzo de 2025.</t>
  </si>
  <si>
    <t>UNION TEMPORAL COLOMBIA 2024</t>
  </si>
  <si>
    <t>ADICIÓ</t>
  </si>
  <si>
    <t>263-2025</t>
  </si>
  <si>
    <t>127553 - Prestar los servicios de apoyo administrativo al proyecto de Somos Sumapaz: Emprendiendo de manera sostenible en nuestro territorio. 2315. Se expide CDP a solicitud expresa del Ordenador del gasto con certificado de No existencia de personal 58116 de fecha 19 de febrero 2025, solicitud SIPSE 127553, recibido para tramite de fecha 21 de febrero de 2025.</t>
  </si>
  <si>
    <t>JUAN SEBASTIAN MALAGON</t>
  </si>
  <si>
    <t>252-2025</t>
  </si>
  <si>
    <t>LUIS ENRIQUE CORTES GARCIA</t>
  </si>
  <si>
    <t>290-2025</t>
  </si>
  <si>
    <t>NIDIA LUCERO CAICEDO BARRETO</t>
  </si>
  <si>
    <t>291-2025</t>
  </si>
  <si>
    <t>127982 - Prestar los servicios profesionales para apoyar los aspectos desector y financieros de los Proyectos de Inversión, del Fondo de Desarrollo Rural de Sumapaz. 2327. SE EXPIDE CDP CON CERTIFICADO DE NO EXISTENCIA DE PERSONAL 57344 DE FECHA FEB 09/2025, SOLICITUD SIPSE 127982 RECIBIDO PARA TRAMITE DE FECHA FEB 11/2025.</t>
  </si>
  <si>
    <t>MARLENY  JIMENEZ OCAMPO</t>
  </si>
  <si>
    <t>296-2025</t>
  </si>
  <si>
    <t>FABIOLA  TORRES DIMATE</t>
  </si>
  <si>
    <t>300-2025</t>
  </si>
  <si>
    <t>DANIELA ALEJANDRA RUBIANO VIDAL</t>
  </si>
  <si>
    <t>294-2025</t>
  </si>
  <si>
    <t>LIBARDO  DIAZ DIAZ</t>
  </si>
  <si>
    <t>346-2024-1</t>
  </si>
  <si>
    <t>131637 - Adición al contrato CSE-346-2024, cuyo objeto es, contratar los seguros que amparen los intereses patrimoniales actuales y futuros, así como los bienes de propiedad o tenencia del fondo de desarrollo rural de Sumapaz, que estén bajo su responsabilidad o custodia. 2289. Se expide por ordene expresa del Ordenador del Gasto CDP mediante sipse 131637. CRP se expide mediante memorando 20257020006813, recibido el 13 de marzo de 2025.</t>
  </si>
  <si>
    <t>218-2025</t>
  </si>
  <si>
    <t>127562 - Prestar los servicios profesionales para desarrollar acciones de acompañamiento técnico en los proyectos relacionados con acueductos y saneamiento básico adelantados por el Fondo de Desarrollo Rural de Sumapaz. 2689. Se expide CDP a solicitud expresa del Ordenador del gasto con certificado de No existencia de personal 58120 de fecha 20 de febrero 2025, solicitud SIPSE 127562, recibido para tramite de fecha 21 de febrero de 2025. CRP se expide mediante memorando 20257020006823, recibido el 13 de marzo de 2025.</t>
  </si>
  <si>
    <t>LEIDY CATERINE CRUZ NEUQUE</t>
  </si>
  <si>
    <t>260-2025</t>
  </si>
  <si>
    <t>127752 - Prestar sus servicios profesionales de apoyo administrativo y Financiero al Área de Gestión del Desarrollo Local, en la gestión contractual del Fondo de Desarrollo Rural de Sumapaz. 2327. Se expide CDP a solicitud expresa del Ordenador del gasto con certificado de No existencia de personal 58112 de fecha 19 de febrero 2025, solicitud SIPSE 127752, recibido para tramite de fecha 21 de febrero de 2025. CRP se expide mediante memorando 20257020006833, recibido el 13 de marzo de 2025.</t>
  </si>
  <si>
    <t>LEIDY CAROLINA MONTES MORALES</t>
  </si>
  <si>
    <t>285-2025</t>
  </si>
  <si>
    <t>126239 - Prestar los servicios de apoyo administrativo para apoyar el desarrollo de las actividades del proyecto de salud del Fondo de Desarrollo Rural de Sumapaz. 2324. Se expide a solicitud expresa del Ordenador del gasto mediante SIPSE 126239 del 25 de febrero de 2025. No hay 58464 del 25 de febrero de 2025.Recibido el 26 de febrero de 2025. Se expide por ordene expresa del Ordenador del Gasto CDP mediante sipse 131637. CRP se expide mediante memorando 20257020006843, recibido el 13 de marzo de 2025.</t>
  </si>
  <si>
    <t>ANDREA CAROLINA PABON PABON</t>
  </si>
  <si>
    <t>193-2025</t>
  </si>
  <si>
    <t>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 CRP se expide mediante memorando 20257020007403, recibido el 13 de marzo de 2025.</t>
  </si>
  <si>
    <t>RAUL IVAN BORJA SUAREZ</t>
  </si>
  <si>
    <t>280-2025</t>
  </si>
  <si>
    <t>126314 - Brindar los servicios técnicos para acompañar las instancias de participación y organizaciones sociales en el fortalecimiento de los planes de acción. 2696. Se expide CDP a solicitud expresa del ordenador del gasto con certificado de No existencia de personal 58394 de fecha 23 de febrero de 2025, solicitud SIPSE 126314 recibido para tramite de fecha 24 de febrero de 2025. CRP se expide mediante memorando 20257020007413, recibido el 13 de marzo de 2025.</t>
  </si>
  <si>
    <t>CLARIBEL  MARTINEZ HILARION</t>
  </si>
  <si>
    <t>302-2025</t>
  </si>
  <si>
    <t>124883 -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audiovisuales.2327. Se expide CDP con certificado de No existencia de personal 57425 de fecha Feb 09/2025, solicitud SIPSE 124883, recibido para tramite de fecha Feb 10/2025. CRP se expide mediante memorando 20257020006853, recibido el 13 de marzo de 2025.</t>
  </si>
  <si>
    <t>NICOL NATALIA CABANZO CHIRVA</t>
  </si>
  <si>
    <t>284-2025</t>
  </si>
  <si>
    <t>125659 - Prestar los servicios como auxiliar administrativo para el Centro de Documentación e Información C.D.I. de la Alcaldía Local de Sumapaz. 2327. Se expide CDP a solicitud expresa del ordenador del gasto con certificado de No existencia de personal 58405 de fecha 23 de febrero de 2025, solicitud SIPSE 125659 recibido para tramite de fecha 24 de febrero de 2025. SE EXPIDE CRP MEDIANTE MEMORANDO 20257020007423, RECIBIDO EL 13 de marzo de 2025.</t>
  </si>
  <si>
    <t>DUVAN FELIPE IBARRA ALARCON</t>
  </si>
  <si>
    <t>282-2025</t>
  </si>
  <si>
    <t>130519 - Prestar servicios profesionales para la gestión presupuestal y de tesorería del Área de Gestión de Desarrollo Local de la Alcaldía Local de Sumapaz. 2327. Se expide CDP a solicitud expresa del Ordenador del gasto con certificado de No existencia de personal 58072 de fecha 19 de febrero 2025, solicitud SIPSE 130519, recibido para tramite de fecha 21 de febrero de 2025. SE EXPIDE CRP MEDIANTE MEMORANDO 20257020007433, RECIBIDO EL 13 de marzo de 2025.</t>
  </si>
  <si>
    <t>OSCAR GIOVANNY CONTRERAS NOVOA</t>
  </si>
  <si>
    <t>304-2025</t>
  </si>
  <si>
    <t>127819 - Prestar los servicios de apoyo administrativo para apoyar el desarrollo de las actividades del proyecto de Bienestar animal del Fondo de Desarrollo Rural de Sumapaz. 2666. Se expide a solicitud expresa del Ordenador del gasto mediante SIPSE 127819 del 25 de febrero de 2025. No hay 58420 del 24 de febrero de 2025. Recibido el 26 de febrero de 2025. SE EXPIDE CRP MEDIANTE MEMORANDO 20257020006803, RECIBIDO EL 13 de marzo de 2025.</t>
  </si>
  <si>
    <t>NICOLAS DAVID NIÑO RUIZ</t>
  </si>
  <si>
    <t>303-2025</t>
  </si>
  <si>
    <t>125654 - Prestar los servicios técnicos para apoyar las respuestas a las solicitudes, requerimientos y proposiciones realizados por entidades públicas y entes de control, fortaleciendo los procesos administrativos. 2327, Se expide CDP a solicitud expresa del ordenador del gasto con certificado de No existencia de personal 58406 de fecha 23 de febrero de 2025, solicitud SIPSE 125654 recibido para tramite de fecha 24 de febrero de 2025. SE EXPIDE CRP MEDIANTE MEMORANDO 20257020007453, RECIBIDO EL 13 de marzo de 2025.</t>
  </si>
  <si>
    <t>MICHAEL STEVEN RENGIFO MAHECHA</t>
  </si>
  <si>
    <t>278-2025</t>
  </si>
  <si>
    <t>130938 - 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 DDHH- y Diálogo Social en el marco del proyecto - Por una mejor Convivencia en Sumapaz. 2230. Se expide CDP a solicitud expresa del Ordenador del gasto con certificado de No existencia de personal 58068 de fecha 19 de febrero 2025, solicitud SIPSE 130938, recibido para tramite de fecha 21 de febrero de 2025. SE EXPIDE CRP MEDIANTE MEMORANDO 20257020006863, RECIBIDO EL 13 de marzo de 2025.</t>
  </si>
  <si>
    <t>DIANA CATALINA MOSQUERA PANIAGUA</t>
  </si>
  <si>
    <t>298-2025</t>
  </si>
  <si>
    <t>119709 - Prestar sus servicios de apoyo asistencial en el desarrollo y ejecución del proyecto de inversión "Fortaleciendo la Conectividad en Sumapaz". 2265. Se expide CDP a solicitud expresa del Ordenador del gasto con certificado de No existencia de personal 58090 de fecha 19 de febrero 2025, solicitud SIPSE 1127959, recibido para tramite de fecha 21 de febrero de 2025. SE EXPIDE CRP MEDIANTE MEMORANDO 20257020006883, RECIBIDO EL 13 de marzo de 2025.</t>
  </si>
  <si>
    <t>LUISA FERNANDA LOPEZ CORREDOR</t>
  </si>
  <si>
    <t>306-2025</t>
  </si>
  <si>
    <t>131522 - Prestar los servicios técnicos para acompañar a las instancias de participación y organizaciones comunales desde el proyecto de participación incidente de la Alcaldía Local de Sumapaz. 2696. Se expide CDP a solicitud expresa del ordenador del gasto, mediante SIPSE 131522 con no hay de existencia 58679 del 1 de marzo de 2025, se recibido el 03 de marzo de 2025. SE EXPIDE CRP MEDIANTE MEMORANDO 20257020007393, RECIBIDO EL 13 de marzo de 2025.</t>
  </si>
  <si>
    <t>NATALIA  SIERRA CIFUENTES</t>
  </si>
  <si>
    <t>301-2025</t>
  </si>
  <si>
    <t>131258 - Prestar los servicios artísticos y musicales profesionales para apoyar la gestión cultural de la localidad de Sumapaz. 2486. Se expide CDP a solicitud expresa del ordenador del gasto, mediante SIPSE 131258 con no hay de existencia 58694 del 2 de marzo de 2025, se recibido el 03 de marzo de 2025. SE EXPIDE CRP MEDIANTE MEMORANDO 20257020007443, RECIBIDO EL 13 de marzo de 2025.</t>
  </si>
  <si>
    <t>LUZ YADIRA CANTOR CASTILLO</t>
  </si>
  <si>
    <t>295-2025</t>
  </si>
  <si>
    <t>126232 - Prestar los servicios de apoyo administrativo al área de Gestión de Desarrollo Local, en la ejecución de la meta salud sexual y reproductiva consciente en los diferentes ciclos de vida. 2324. Se expide CDP a solicitud expresa del Ordenador del gasto con certificado de No existencia de personal 5865 de fecha 25 de febrero 2025, solicitud SIPSE 126232, recibido para tramite de fecha 27 de febrero de 2025.Se expide CRP mediante memorando 20257020007773 recibido el 13 de marzo 2025.</t>
  </si>
  <si>
    <t>YENNY PATRICIA CRUZ ALVAREZ</t>
  </si>
  <si>
    <t>272-2025</t>
  </si>
  <si>
    <t>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2025.Se expide CRP mediante memorando 20257020007503, recibido el 13 de marzo de 2025.</t>
  </si>
  <si>
    <t>CLAUDIA PATRICIA GAMBA CASTRO</t>
  </si>
  <si>
    <t>283-2025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</si>
  <si>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20257020007513, recibido el 13 de marzo de 2025.</t>
  </si>
  <si>
    <t>MARIA ALEJANDRA GOMEZ OSPINA</t>
  </si>
  <si>
    <t>292-2025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</si>
  <si>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20257020007523, recibido el 13 de marzo de 2025.</t>
  </si>
  <si>
    <t>NOHELY  SANTANA SANCHEZ</t>
  </si>
  <si>
    <t>293-2025</t>
  </si>
  <si>
    <t>127690 - Prestar los servicios profesionales para apoyar la formulación de los procesos de gastos de funcionamiento del área de Gestión de Desarrollo Local de la Alcaldía Local de Sumapaz. 2327. Se expide CDP a solicitud expresa del Ordenador del gasto con certificado de No existencia de personal 58117 de fecha 19 de febrero 2025, solicitud SIPSE 127690, recibido para tramite de fecha 21 de febrero de 2025. Se expide CRP mediante memorando 20257020007613, recibido el 13 de marzo de 2025.</t>
  </si>
  <si>
    <t>LEIDY ALEJANDRA ALZATE JARA</t>
  </si>
  <si>
    <t>299-2025</t>
  </si>
  <si>
    <t>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 Se expide CRP mediante memorando 20257020007753, recibido el 13 de marzo de 2025.</t>
  </si>
  <si>
    <t>YESMIT YISELA CAMPOS MORALES</t>
  </si>
  <si>
    <t>305-2025</t>
  </si>
  <si>
    <t>131265 - 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 Se expide CDP a solicitud expresa del ordenador del gasto, mediante SIPSE 131265 con no hay de existencia 58691 del 2 de marzo de 2025, se recibido el 03 de marzo de 2025. Se expide CRP mediante memorando 20257020007763, recibido el 13 de marzo de 2025.</t>
  </si>
  <si>
    <t>DANIELA  VALERO GIL</t>
  </si>
  <si>
    <t>286-2025</t>
  </si>
  <si>
    <t>130765 - Prestar los servicios como Auxiliar Administrativo en los procesos de infraestructura que se ejecutan con los recursos del Fondo de Desarrollo Rural de Sumapaz. 2689. Se expide CDP a solicitud expresa del Ordenador del gasto con certificado de No existencia de personal 58076 de fecha 19 de febrero 2025, solicitud SIPSE 130765, recibido para tramite de fecha 21 de febrero de 2025. Se expide CRP mediante memorando 20257020006873 recibido el 14 de marzo de 2025.</t>
  </si>
  <si>
    <t>JUAN ALEXANDER CASTELLANOS RODRIGUEZ</t>
  </si>
  <si>
    <t>235-2025</t>
  </si>
  <si>
    <t>127958 - Prestar sus servicios como técnico para apoyar la ejecución del Proyecto de inversión Fortaleciendo la Conectividad en Sumapaz. 2265 SE EXPIDE CDP CON CERTIFICADO DE NO EXISTENCIA DE PERSONAL 57346 DE FECHA FEB 09/2025, SOLICITUD SIPSE 127958 RECIBIDO PARA TRAMITE DE FECHA FEB 11/2025. Se expide CRP mediante memorando 20257020008543 recibido el 14 de marzo de 2025.</t>
  </si>
  <si>
    <t>JESSICA TATIANA SERRANO ESPINAL</t>
  </si>
  <si>
    <t>307-2025</t>
  </si>
  <si>
    <t>131703 - Prestar los servicios profesionales para apoyar los procesos administrativos y financieros del Área de Gestión del Desarrollo Local del Fondo de Desarrollo Rural de Sumapaz 2327.Se expiden a solicitud expresa del ordenador del gasto mediante SIPSE 131703, recibido el 13 de marzo de 2025. Se expide CRP mediante memorando 20257020008563 recibido el 14 de marzo de 2025.</t>
  </si>
  <si>
    <t>LAURA VALENTINA HOLGUIN MEDINA</t>
  </si>
  <si>
    <t>485-20233</t>
  </si>
  <si>
    <t>Adición 3 del CCS334-2022 CON OBJETO: Realizar la interventoría técnica, administrativa, financiera, ambiental social y jurídica, que resulte del proceso licitatorio cuyo objeto es "apropiación de estudios y diseños para la construcción y adecuación de la sede administrativa de la localidad de Sumapaz, ubicada en la hacienda llano grande en el centro poblado de Betania, de conformidad con el contrato de consultoría CCS-334-2022.Se expide a solicitud expresa del ordenador del gasto mediante memorando 20257020006683, recibido el 13 de marzo de 2025.Se expide CRP mediante memorando 20257020008713 recibido el 14 de marzo de 2025.</t>
  </si>
  <si>
    <t>Adició</t>
  </si>
  <si>
    <t>RES 12-2025</t>
  </si>
  <si>
    <t>132115 - Resolución Número 012 Del 17 De Marzo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 los meses de marzo y abril vigencia 2025. se expide a solicitud expresa del Ordenador del gasto, mediante SIPSE 132115, recibido el 21 de marzo de 2025. Se expide CRP mediante memorando 20257020009173, recibido el 21 de marzo de 2025.</t>
  </si>
  <si>
    <t>RES 11-2025</t>
  </si>
  <si>
    <t>132113 - Resolución Número 011 Del 17 De Marzo De 2025 Por medio de la cual se ordena el gasto y pago correspondiente al (Proyecto 2398 Cuidado y Protección para la Población Vulnerable de Sumapaz, componente Apoyo Económico para Persona Mayor - Tipo C) correspondiente a los meses de marzo y abril vigencia 2025. Se expide a solicitud expresa del ordenador del gasto mediante SIPSE 132113, RECIBIDO EL 21 DE MARZO DE 2025, Se expide CRP mediante memorando 20257020009163, recibido el 21 de marzo de 2025.</t>
  </si>
  <si>
    <t>ORDEN DE COMPRA</t>
  </si>
  <si>
    <t>127278-2024-2</t>
  </si>
  <si>
    <t>04 - ORDEN DE COMPRA</t>
  </si>
  <si>
    <t>132013 - Adición y prorroga a la O.C. 127278-2024, cuyo objeto es, prestar contratar el suministro y trasporte de combustible en vehículo tipo carrotanque para la maquinaria pesada y volquetas de propiedad o tenencia del fondo de desarrollo rural de Sumapaz. Se expide a solicitud expresa del ordenador del gasto mediante SIPSE 132013 recibido el 13 de marzo de 2025. SE EXPIDE CRP MEDIANTE MEMORANDO 20257020009123 DEL 21032025</t>
  </si>
  <si>
    <t>GRUPO EDS AUTOGAS S.A.S</t>
  </si>
  <si>
    <t>133381-2024-2</t>
  </si>
  <si>
    <t>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t>
  </si>
  <si>
    <t>UNION TEMPORAL ANDINO 2022</t>
  </si>
  <si>
    <t>308-2025</t>
  </si>
  <si>
    <t>130937 - Prestar servicios profesionales como Abogado (a) de apoyo en la implementación, asesoría, acompañamiento y gestión en el acceso a la justicia de la comunidad en el marco del proyecto de inversión 2290 Fortaleciendo la justicia en Sumapaz. 2290. Se expide CDP a solicitud expresa del Ordenador del gasto con certificado de No existencia de personal 58174 de fecha 20 de febrero 2025, solicitud SIPSE 130937, recibido para tramite de fecha 21 de febrero de 2025.Se expide CRP mediante memorando 20257020009203 recibido el 25 de marzo de 2025.</t>
  </si>
  <si>
    <t>ADRIANA PAOLA AGUILERA PEÑA</t>
  </si>
  <si>
    <t>309-2025</t>
  </si>
  <si>
    <t>127991 - Prestar los servicios profesionales especializados al despacho de la Alcaldía Local de Sumapaz, para la estructuración estratégica de los procesos de planeación de los proyectos de inversión del FDRS. 2327. Se expide CDP a solicitud expresa del Ordenador del gasto con certificado de No existencia de personal 58086 de fecha 19 de febrero 2025, solicitud SIPSE 127991, recibido para tramite de fecha 21 de febrero de 2025.Se expide CRP mediante memorando 20257020009343 recibido el 27 de marzo de 2025.</t>
  </si>
  <si>
    <t>YUDY NATALIA PAIBA GORDILLO</t>
  </si>
  <si>
    <t>310-2025</t>
  </si>
  <si>
    <t>124917 - Prestar sus servicios de apoyo técnico en el diseño y producción de las piezas audiovisuales de carácter institucional del Fondo de Desarrollo Rural de Sumapaz. 2327. SE EXPIDE CDP CON CERTIFICADO DE NO EXISTENCIA DE PERSONAL 56825 DE FECHA 31 ENE 2025, SOLICITUD SIPSE 124917 RECIBIDO PARA TRAMITE DE FECHA FEB 04/2025.Se expide CRP a solicitud expresa del Ordenador del Gasto, mediante memorando 20257020009523, recibido el 31 de marzo de 2025.</t>
  </si>
  <si>
    <t>DIEGO FELIPE LEE MARTINEZ</t>
  </si>
  <si>
    <t>313-2025</t>
  </si>
  <si>
    <t>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06/2025.Se expide CRP a solicitud expresa del Ordenador del gasto, mediante memorando 20257020009553, recibido el 31 de marzo de 2025.</t>
  </si>
  <si>
    <t>ANA MILENA ROMERO ROMERO</t>
  </si>
  <si>
    <t>311-2025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</si>
  <si>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a solicitud expresa del Ordenador del gasto, mediante memorando 20257020009563, recibido el 31 de marzo de 2025.</t>
  </si>
  <si>
    <t>ANGELICA LIZETH MORA PRIMERO</t>
  </si>
  <si>
    <t>314-2025</t>
  </si>
  <si>
    <t>130765 - Prestar los servicios como Auxiliar Administrativo en los procesos de infraestructura que se ejecutan con los recursos del Fondo de Desarrollo Rural de Sumapaz. 2689. Se expide CDP a solicitud expresa del Ordenador del gasto con certificado de No existencia de personal 58076 de fecha 19 de febrero 2025, solicitud SIPSE 130765, recibido para tramite de fecha 21 de febrero de 2025.Se expide CRP mediante memorando 20257020009603, recibido el 1 de abril de 2025.</t>
  </si>
  <si>
    <t>JOSE LAZARO SANTANA FIERRO</t>
  </si>
  <si>
    <t>316-2025</t>
  </si>
  <si>
    <t>131258 - Prestar los servicios artísticos y musicales profesionales para apoyar la gestión cultural de la localidad de Sumapaz. 2486. Se expide CDP a solicitud expresa del ordenador del gasto, mediante SIPSE 131258 con no hay de existencia 58694 del 2 de marzo de 2025, se recibido el 03 de marzo de 2025.Se expide CRP mediante memorando 20257020009753.</t>
  </si>
  <si>
    <t>OSCAR FABIAN APOLINAR BOCANEGRA</t>
  </si>
  <si>
    <t>315-2025</t>
  </si>
  <si>
    <t>131253 - Prestar los servicios como Auxiliar Administrativa en las Corregidurías de la localidad de Sumapaz. 2327. Se expide a solicitud expresa del Ordenador del gasto mediante SIPSE 131253 del 25 de febrero de 2025. No hay 58417 del 24 de febrero de 2025. Recibido el 26 de febrero de 2025. Se expide CRP mediante memorando 20257020009773 recibido el 2 de abril de 2025.</t>
  </si>
  <si>
    <t>GINA ALEXANDRA SERRATO DURAN</t>
  </si>
  <si>
    <t>322-2025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</si>
  <si>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20257020009813 recibido el 2 de abril de 2025.</t>
  </si>
  <si>
    <t>JEINSTH ANDREA TAUTIVA PINZON</t>
  </si>
  <si>
    <t>312-2025</t>
  </si>
  <si>
    <t>127983 - Prestar los servicios profesionales como Abogado (a) de apoyo al Área de Gestión Policiva-Jurídica de la Alcaldía Local de Sumapaz. 2327. SE EXPIDE CDP CON CERTIFICADO DE NO EXISTENCIA DE PERSONAL 57334 DE FECHA FEB 09/2025, SOLICITUD SIPSE 127983 RECIBIDO PARA TRAMITE DE FECHA FEB 11/2025. Se expide CRP mediante memorando 20257020009763 recibido el 2 de abril de 2025.</t>
  </si>
  <si>
    <t>RAFAEL RICARDO PAEZ MENDOZA</t>
  </si>
  <si>
    <t>320-2025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</si>
  <si>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20257020009793 recibido el 2 de abril de 2025.</t>
  </si>
  <si>
    <t>DEISY VIVIANA VILLALBA BAQUERO</t>
  </si>
  <si>
    <t>319-2025</t>
  </si>
  <si>
    <t>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 Se expide CRP mediante memorando 20257020009773 recibido el 2 de abril de 2025.</t>
  </si>
  <si>
    <t>LUIS ALFONSO SALAZAR BARBOSA</t>
  </si>
  <si>
    <t>321-2025</t>
  </si>
  <si>
    <t>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20257020009803 recibido el 2 de abril de 2025.</t>
  </si>
  <si>
    <t>GERMAN  MARTINEZ HERNANDEZ</t>
  </si>
  <si>
    <t>317-2025</t>
  </si>
  <si>
    <t>130920 - Prestar los servicios profesionales para gestionar los proyectos ambientales locales enfocados a la generación de energía eléctrica renovable y atender la gestión ambiental externa en la localidad. 2689. Se expide CDP a solicitud expresa del Ordenador del gasto con certificado de No existencia de personal 58070 de fecha 20 de febrero 2025, solicitud SIPSE 130920, recibido para tramite de fecha 21 de febrero de 2025. Se expide CRP mediante memorando 20257020009723 recibido el 2 de abril de 2025.</t>
  </si>
  <si>
    <t>PAULA ROCIO VELOZA MARTINEZ</t>
  </si>
  <si>
    <t>318-2025</t>
  </si>
  <si>
    <t>125027 - Prestar los servicios profesionales especializados para apoyar jurídicamente las respuestas a las investigaciones preliminares y los hallazgos de todo tipo que resulten en contra de la Alcaldía Local de Sumapaz. 2327. Se expide CDP a solicitud expresa del ordenador del gasto con certificado de No existencia de personal 58416 de fecha 23 de febrero de 2025, solicitud SIPSE 125027 recibido para tramite de fecha 24 de febrero de 2025. Se expide CRP mediante memorando 20257020009743 recibido el 2 de abril de 2025.</t>
  </si>
  <si>
    <t>RAFAEL REINALDO ROMERO ROMERO</t>
  </si>
  <si>
    <t>323-2025</t>
  </si>
  <si>
    <t>130167 - Prestar los servicios de apoyo técnico y administrativo a las áreas de la Alcaldía Local de Sumapaz. 2327 SE EXPIDE CDP CON CERTIFICADO DE NO EXISTENCIA DE PERSONAL 57177 DE FECHA FEB 09/2025, SOLICITUD SIPSE 130167 RECIBIDO PARA TRAMITE DE FECHA FEB 11/2025.Se expide a solicitud expresa del ordenador del gasto el CRP mediante memorando 20257020009943, recibido el 4 de abril de 2025.</t>
  </si>
  <si>
    <t>ALEJANDRO  ZAPATA VILLALOBOS</t>
  </si>
  <si>
    <t>324-2025</t>
  </si>
  <si>
    <t>127555 - Prestar los servicios tecnológicos al Área de Gestión de Desarrollo local, en las actividades administrativas de la gestión cultural de la localidad de Sumapaz. 2486. Se expide CDP a solicitud expresa del Ordenador del gasto con certificado de No existencia de personal 58115 de fecha 19 de febrero 2025, solicitud SIPSE 127555, recibido para tramite de fecha 21 de febrero de 2025.Se expide CRP mediante memorando 20257020010013, recibido el 7 de abril de 2025.</t>
  </si>
  <si>
    <t>ALEXANDRA CATALINA AMADOR TORRES</t>
  </si>
  <si>
    <t>325-2025</t>
  </si>
  <si>
    <t>132249 - Prestar servicios profesionales, con autonomía técnica y administrativa, para brindar apoyo al Despacho del Alcalde Local en los diferentes asuntos relacionados con temas ambientales y administrativos, tendientes a garantizar el plan de desarrollo local. 2327.Se expide CDP por solicitud expresa del ordenador del gasto con certificado de no hay 60187 del 03 de abril de 2025, mediante SIPSE 132249 recibido el 03 de abril de 2025. Se expide CRP mediante memorando 20257020010153 recibido el 08 de abril de 2025</t>
  </si>
  <si>
    <t>GISELLE MARINA NIETO PIANDOY</t>
  </si>
  <si>
    <t>328-2025</t>
  </si>
  <si>
    <t>132241 - 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 Se expide CDP por solicitud expresa del ordenador del gasto con certificado de no hay 60188 del 03 de abril de 2025, mediante SIPSE 132241 recibido el 03 de abril de 2025.Se expide CRP mediante memorando 20257020010233, recibido el 9 de abril de 2025.</t>
  </si>
  <si>
    <t>CLAUDIA VICTORIA PAEZ CALDERON</t>
  </si>
  <si>
    <t>326-2025</t>
  </si>
  <si>
    <t>125677 -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con certificado de No existencia de personal 57397 de fecha Feb 09/2025, solicitud SIPSE 125677, recibido para tramite de fecha Feb 10/2025.Se expide CRP a solicitud expresa del ordenador del gasto mediante memorando 20257020010163 recibido el 9 de abril de 2025.</t>
  </si>
  <si>
    <t>NICOLAS  BERNAL LOPEZ</t>
  </si>
  <si>
    <t>329-2025</t>
  </si>
  <si>
    <t>127553 - Prestar los servicios de apoyo administrativo al proyecto de Somos Sumapaz: Emprendiendo de manera sostenible en nuestro territorio. 2315. Se expide CDP a solicitud expresa del Ordenador del gasto con certificado de No existencia de personal 58116 de fecha 19 de febrero 2025, solicitud SIPSE 127553, recibido para tramite de fecha 21 de febrero de 2025.Se expide CRP mediante memorando 20257020010633 recibido el 21 de abril de 2025.</t>
  </si>
  <si>
    <t>ROSA UMAIRA CASTRO MORALES</t>
  </si>
  <si>
    <t>330-2025</t>
  </si>
  <si>
    <t>132477 - 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 2327. Se expide CDP a expresa solicitud del Ordenador del gasto con certificado de no hay número 60484 del 13 de abril de 2025, y mediante SIPSE 132477, recibido el 14 de abril de 2025. Se expide CRP mediante memorando 20257020010613 recibido el 21 de abril de 2025.</t>
  </si>
  <si>
    <t>EDNA PATRICIA RANGEL BARRAGAN</t>
  </si>
  <si>
    <t>331-2025</t>
  </si>
  <si>
    <t>132516 - 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 2319. Se expide CDP a expresa solicitud del Ordenador del gasto con certificado de no hay número 60458 del 11 de abril de 2025, y mediante SIPSE 132516, recibido el 14 de abril de 2025. Se expide el CRP mediante memorando 20257020010713.</t>
  </si>
  <si>
    <t>SEBASTIAN  SOLANO ROJAS</t>
  </si>
  <si>
    <t>332-2025</t>
  </si>
  <si>
    <t>El contrato que se pretende celebrar tendrá por objeto: prestar los servicios de vigilancia y seguridad privada para las sedes y corregidurías de la alcaldía local de Sumapaz. Se expide a solicitud expresa del ordenador del gasto mediante SIPSE 131984, recibido el 13 de marzo de 2025.Se expide CRP mediante memorando 20257020011073, recibido el 25 de abril de 2025.</t>
  </si>
  <si>
    <t>UNION TEMPORAL NE-H&amp;F</t>
  </si>
  <si>
    <t>333-2025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</si>
  <si>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CRP mediante memorando 20257020011123, recibido el 28 de abril de 2025.</t>
  </si>
  <si>
    <t>WILLIAM ESNEIDER CHINGATE PULIDO</t>
  </si>
  <si>
    <t>334-2025</t>
  </si>
  <si>
    <t>132283 - 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el CDP a solicitud expresa del Ordenador del gasto mediante SIPSE 132283, recibido el 21 de abril de 2025. Se expide CRP mediante memorando 2025702001083, recibido el 29 de abril de 2025.</t>
  </si>
  <si>
    <t>VICTOR MANUEL RAMIREZ TORRES</t>
  </si>
  <si>
    <t>335-2025</t>
  </si>
  <si>
    <t>132283 - 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el CDP a solicitud expresa del Ordenador del gasto mediante SIPSE 132283, recibido el 21 de abril de 2025. Se expide CRP mediante memorando 20257020011203, recibido el 29 de abril de 2025.</t>
  </si>
  <si>
    <t>WILLIAN OSVALDO RUBIANO TELLEZ</t>
  </si>
  <si>
    <t>337-2025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</si>
  <si>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CRP mediante memorando 20257020011233, recibido el 29 de abril de 2025.</t>
  </si>
  <si>
    <t>GERMAN  ROMERO ROMAN</t>
  </si>
  <si>
    <t>338-2025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</si>
  <si>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a través memorando 2025702001273</t>
  </si>
  <si>
    <t>ELKIN ANDRES GARCIA CIFUENTES</t>
  </si>
  <si>
    <t>336-2025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</si>
  <si>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CRP mediante memorando 20257020011283, recibido el 30 de abril 2025.</t>
  </si>
  <si>
    <t>ERISMENDIZ  CASTELLANOS DIAZ</t>
  </si>
  <si>
    <t>CONTRATO DE OBRA PUBLICA</t>
  </si>
  <si>
    <t>483-20232</t>
  </si>
  <si>
    <t>73 - CONTRATO DE OBRA PUBLICA</t>
  </si>
  <si>
    <t>Adición No.2 y prórroga No. 7 del contrato COP-483-2023 cuyo objeto es: Realizar la interventoría técnica, administrativa, financiera, ambiental social y jurídica, que resulte del proceso licitatorio cuyo objeto es: Apropiación de estudios y diseños para la construcción y adecuación de la sede administrativa de la localidad de Sumapaz, ubicada en la hacienda Llano Grande en el centro poblado de Betania, de conformidad con el contrato de consultoría CCS-334-2022. Se expide CDP a solicitud expresa del Ordenador del Gasto mediante memorando 20257020011293, recibido el 30 de abril de 2025. Se expide CRP mediante memorando 20257020011363, recibido 30 de abril de 2025.</t>
  </si>
  <si>
    <t>GESTION RURAL Y URBANA S.A.S.</t>
  </si>
  <si>
    <t>485-20234</t>
  </si>
  <si>
    <t>Adición No. 4 y prórroga No. 7 del contrato CIN-485-2023 cuyo objeto es: Realizar la interventoría técnica, administrativa, financiera, ambiental social y jurídica, que resulte del proceso licitatorio cuyo objeto es "apropiación de estudios y diseños para la construcción y adecuación de la sede administrativa de la localidad de Sumapaz, ubicada en la hacienda llano grande en el centro poblado de Betania, de conformidad con el contrato de consultoría CCS-334-2022. Se expide a solicitud expresa del Ordenador del gasto mediante memorando 20257020010943, recibido el 29 de abril de 2025.Se expide CRP mediante memorando 20257020011353, recibido el 30 de abril de 2025.</t>
  </si>
  <si>
    <t>343-2025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</si>
  <si>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2025.Se expide el CRP mediante memorando 20257020011343, recibido el 2 de mayo de 2025.</t>
  </si>
  <si>
    <t>HECTOR JOAN MORALES HILARION</t>
  </si>
  <si>
    <t>339-2025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</si>
  <si>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20257020011373, recibido el 2 de mayo de 2025.</t>
  </si>
  <si>
    <t>MOISES  DELGADO VERGARA</t>
  </si>
  <si>
    <t>340-2025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</si>
  <si>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20257020011403, recibido el 2 de mayo de 2025.</t>
  </si>
  <si>
    <t>HECTOR ORLANDO PENAGOS PABON</t>
  </si>
  <si>
    <t>346-2025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</si>
  <si>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20257020011383, recibido el 2 de mayo de 2025.</t>
  </si>
  <si>
    <t>MARLON  RAMIREZ ROMAN</t>
  </si>
  <si>
    <t>347-2025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</si>
  <si>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20257020011413, recibido el 2 de mayo de 2025.</t>
  </si>
  <si>
    <t>EDUARDO  DIMATE RICO</t>
  </si>
  <si>
    <t>348-2025</t>
  </si>
  <si>
    <t>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20257020011393, recibido el 2 de mayo de 2025.</t>
  </si>
  <si>
    <t>HILBER  VERGARA ROBAYO</t>
  </si>
  <si>
    <t>341-2025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</si>
  <si>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20257020011753, recibido el 2 de mayo de 2025.</t>
  </si>
  <si>
    <t>CARLOS JAIR PEÑA PEÑA</t>
  </si>
  <si>
    <t>342-2025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</si>
  <si>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20257020011773, recibido el 2 de mayo de 2025.</t>
  </si>
  <si>
    <t>HECTOR ERNESTO GARCIA GARIBELLO</t>
  </si>
  <si>
    <t>344-2025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</si>
  <si>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20257020011783, recibido el 2 de mayo de 2025.</t>
  </si>
  <si>
    <t>345-2025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</si>
  <si>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20257020011793, recibido el 2 de mayo de 2025.</t>
  </si>
  <si>
    <t>EDGAR ENRIQUE RAMIREZ</t>
  </si>
  <si>
    <t>349-2025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</si>
  <si>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20257020011823, recibido el 2 de mayo de 2025.</t>
  </si>
  <si>
    <t>ALEXANDER  BUSTOS CHAVARRO</t>
  </si>
  <si>
    <t>SALOMON  ROMERO PALACIOS</t>
  </si>
  <si>
    <t>352-2025</t>
  </si>
  <si>
    <t>132838 - 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 2327. Se expide CDP a solicitud expresa del ordenador del gasto mediante SIPSE 132838, con certificado de no existencia 60576 del 24 de abril de 2025, recibido el 24 de abril de 2025. Se expide el CRP mediante memorando 20257020011803, recibido el 05 de mayo de 2025.</t>
  </si>
  <si>
    <t>CARLOS EDUARDO RODRIGUEZ CHAPARRO</t>
  </si>
  <si>
    <t>353-2025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</si>
  <si>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20257020011813, recibido el 5 de mayo de 2025.</t>
  </si>
  <si>
    <t>PABLO YESID RIOS HILARION</t>
  </si>
  <si>
    <t>350-2025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</si>
  <si>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20257020011763, recibido el 5 de mayo de 2025.</t>
  </si>
  <si>
    <t>ALBEIRO  BARBOSA CIFUENTES</t>
  </si>
  <si>
    <t>3542025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</si>
  <si>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CRP mediante memorando 20257020011903, recibido el 06 de mayo de 2025"</t>
  </si>
  <si>
    <t>RAMIRO  MARTINEZ HILARION</t>
  </si>
  <si>
    <t>351-2025</t>
  </si>
  <si>
    <t>132473 - 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2327 Se expide CDP a solicitud expresa del ordenador del gasto mediante SIPSE 132473, con certificado de no existencia 60589 del 24 de abril de 2025, recibido el 24 de abril de 2025. Se expide CRP mediante memorando 20257020011913, recibido el 05 de mayo de 2025</t>
  </si>
  <si>
    <t>LUIS ARMANDO MORA GARZON</t>
  </si>
  <si>
    <t>355-2025</t>
  </si>
  <si>
    <t>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20257020011893 recibido el 05 de mayo de 2025.</t>
  </si>
  <si>
    <t>JOSE ALFREDO PEÑALOZA MORENO</t>
  </si>
  <si>
    <t>357-2025</t>
  </si>
  <si>
    <t>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20257020011943, recibido el 05 de mayo de 2025</t>
  </si>
  <si>
    <t>DANY PAOLA MEDINA TAPIERO</t>
  </si>
  <si>
    <t>3602025</t>
  </si>
  <si>
    <t>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20257020012083, recibido el 06 de mayo de 2025"</t>
  </si>
  <si>
    <t>LUIS ENRIQUE MARTINEZ BENAVIDES</t>
  </si>
  <si>
    <t>356-2025</t>
  </si>
  <si>
    <t>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20257020011933, recibido el 05 de mayo de 2025</t>
  </si>
  <si>
    <t>RAMIRO  CASTELLANOS</t>
  </si>
  <si>
    <t>359-2025</t>
  </si>
  <si>
    <t>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20257020011853, recibido el 05 de mayo de 2025</t>
  </si>
  <si>
    <t>JAVIER  ROMERO SANCHEZ</t>
  </si>
  <si>
    <t>358-2025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</si>
  <si>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CRP mediante memorando 20257020012353, recibido el 9 de mayo de 2025.</t>
  </si>
  <si>
    <t>NEIDER  MOLINA REY</t>
  </si>
  <si>
    <t>361-2025</t>
  </si>
  <si>
    <t>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20257020012543, recibido el 14 de mayo de 2025.</t>
  </si>
  <si>
    <t>ARNOLDO  RAMIREZ MALAGON</t>
  </si>
  <si>
    <t>146019-2025</t>
  </si>
  <si>
    <t>CONTRATAR A MONTO AGOTABLE, EL SUMINISTRO Y TRANSPORTE DE COMBUSTIBLE PARA LA MAQUINARIA AMARILLA, VEHÍCULOS PESADOS Y PLANTA ELÉCTRICA DE PROPIEDAD Y/O TENENCIA DEL FONDO DE DESARROLLO RURAL DE SUMAPAZ. SE EXPIDE A SOLICITUD EXPRESA DEL ORDENADOR DEL GASTO MEDIANTE SIPSE 133031, RECIBIDO EL 29 DE ABRIL DE 2025.SE EXPIDE CRP MEDIANTE MEMORANDO 20257020012693 RECIBIDO EL 15 DE MAYO DE 2025.</t>
  </si>
  <si>
    <t>133315 - Resolución Número 019 Del 14 De Mayo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 los meses de mayo, junio y julio vigencia 2025. Se expide a solicitud expresa de ordenador del gasto mediante SIPSE 133315 recibido el 14 de mayo de 2025.Se expide CRP mediante memorando 20257020012723, recibido el 16 de mayo de 2025.</t>
  </si>
  <si>
    <t>133313 - Resolución Número 018 Del 14 De Mayo De 2025 Por medio de la cual se ordena el gasto y pago correspondiente al (Proyecto 2398 Cuidado y Protección para la Población Vulnerable de Sumapaz, componente Apoyo Económico para Persona Mayor - Tipo C) correspondiente a los meses de mayo, junio y julio vigencia 2025. Se expide a solicitud expresa del ordenador del gasto mediante SIPSE 133313, recibido el 14 de mayo de 2025. Se expide el CRP mediante memorando 20257020012703, recibido el 16 de mayo de 2025.</t>
  </si>
  <si>
    <t>362-2025</t>
  </si>
  <si>
    <t>132992 - Contratar los seguros obligatorios "SOAT" para el parque automotor de propiedad del fondo de desarrollo rural de Sumapaz y de aquellos por los cuales es legalmente responsable. Se expide CDP a solicitud expresa del Ordenador del Gasto mediante SIPSE 132992, recibido el 28 de abril de 2025.Se expide CRP mediante memorando 20257020012703, recibido el 16 de mayo de 2025</t>
  </si>
  <si>
    <t>364-2025</t>
  </si>
  <si>
    <t>131533 - Prestar los servicios profesionales para proporcionar servicios de asesoramiento y orientación nutricional, dirigidos a la mejora del rendimiento deportivo, la prevención de lesiones y el bienestar general de los niños, niñas y adolescentes de la localidad de Sumapaz. 2388.Se expide CDP a solicitud expresa del Ordenador del Gasto mediante SIPSE 131533, recibida el 16 de mayo de 2025. Se expide CRP mediante memorando 20257020012893, recibido el 20 de mayo de 2025.</t>
  </si>
  <si>
    <t>FABIO RICARDO DIAZ BELTRAN</t>
  </si>
  <si>
    <t>363-2025</t>
  </si>
  <si>
    <t>132313 - El contrato que se pretende celebrar tendrá por objeto,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a solicitud expresa del Ordenador del Gasto mediante SIPSE 132313, recibido el 26 de marzo de 2025. Se expide CRP mediante memorando 20257020012863, recibido el 20 de mayo de 2025.</t>
  </si>
  <si>
    <t>IMPORTADORA IC COLOMBIA S A S</t>
  </si>
  <si>
    <t>365-2025</t>
  </si>
  <si>
    <t>133189 - 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 2386. Se recibe a solicitud expresa del ordenador del Gasto mediante SIPSE 133189&lt;(&gt;,&lt;)&gt; con certificado de no existencia  60881 del 13 de mayo de 2025, recibido el 13 de mayo de 2025. Se expide CRP mediante memorando 20257020012913, recibido el 20 de mayo de 2025.</t>
  </si>
  <si>
    <t>O23011745992024238601000</t>
  </si>
  <si>
    <t>YULY TATIANA SILVA ESPINEL</t>
  </si>
  <si>
    <t>133313 - Resolución Número 018 Del 14 De Mayo De 2025 Por medio de la cual se ordena el gasto y pago correspondiente al (Proyecto 2398 Cuidado y Protección para la Población Vulnerable de Sumapaz, componente Apoyo Económico para Persona Mayor - Tipo C) correspondiente a los meses de mayo, junio y julio vigencia 2025. Se expide a solicitud expresa del ordenador del gasto mediante SIPSE 133313, recibido el 14 de mayo de 2025. Reemplaza el CRP número 1407 de 2025, por error en el número de resolución.</t>
  </si>
  <si>
    <t>465-20241</t>
  </si>
  <si>
    <t>133383 - Adición y Prorroga al contrato COP-465-2024, cuyo objeto es, Realizar las obras necesarias para mejorar la malla vial local de Sumapaz, por el sistema de precios unitarios fijos, de acuerdo con los estudios y diseños derivados del contrato de consultoría CCS-213-2021. Se expide el CDP a solicitud expresa del Ordenador del Gasto mediante SIPSE 133383, recibido el 28 de mayo de 2025. Se expide el CRP a través de memorando 20257020013703, recibido el 30 de mayo de 2025.</t>
  </si>
  <si>
    <t>CONSORCIO CONSTRUVIAL</t>
  </si>
  <si>
    <t>543-20241</t>
  </si>
  <si>
    <t>133384 - Adición y Prorroga al contrato CIN-543-2024, cuyo objeto es, realizar la interventoría técnica, administrativa financiera, ambiental, SST, social y jurídica, que resulte del proceso licitatorio cuyo objeto es, realizar las obras necesarias para mejorar la malla vial local de Sumapaz, por el sistema de precios unitarios fijos, de acuerdo con los estudios y diseños derivados del contrato de consultoría CCS-213-2021. Se expide CDP a solicitud expresa del ordenador del gasto mediante SIPSE 133384, recibido el 28 de mayo de 2025. Se expide CRP mediante memorando 20257020013513, recibido el 30 de mayo de 2025</t>
  </si>
  <si>
    <t>CONSORCIO INTER-MONACO</t>
  </si>
  <si>
    <t>Total Intervenir 1 sede administrativa local</t>
  </si>
  <si>
    <t>Total 2327</t>
  </si>
  <si>
    <t>Valor POAI 2025.</t>
  </si>
  <si>
    <t>Presupuesto Comprometido.</t>
  </si>
  <si>
    <t>Avance Presupuestal %.</t>
  </si>
  <si>
    <t>(Todas)</t>
  </si>
  <si>
    <t>Valor Comprometido</t>
  </si>
  <si>
    <t>Autorizacion giro.</t>
  </si>
  <si>
    <t>Avance Magnitud Entregada %</t>
  </si>
  <si>
    <t>Avance Magnitud Contratada %</t>
  </si>
  <si>
    <t>Magnitud Meta Programada 2025</t>
  </si>
  <si>
    <t>Magnitud Contratada 2025</t>
  </si>
  <si>
    <t>Magnitud Entregada 2025</t>
  </si>
  <si>
    <t>Modalidad Afectada: 33-11-606-7744-13-005-001-002  Atender mediante procesos flexibles y diferenciales a las ninas, ninos y adolescentes en riesgo o situacion de trabajo infantil, generando espacios protectores que garanticen sus derechos.  Descripción 7744-RRHH-AD-0826  Objeto: ADICION AL CONTRATO DE PRESTACION DE SERVICIOS PROFESIONALES No. 826 DE 2023</t>
  </si>
  <si>
    <t>CONVENIO INTERADMINISTRATIVO</t>
  </si>
  <si>
    <t>366-2025</t>
  </si>
  <si>
    <t>21 - CONVENIO INTERADMINISTRATIVO</t>
  </si>
  <si>
    <t>134074 - El Convenio que se pretende celebrar tendrá por objeto, aunar esfuerzos y recursos técnicos, administrativos, jurídicos, financieros y humanos entre el fondo de desarrollo rural de Sumapaz y la agencia atenea, para promover el acceso y la permanencia de los jóvenes de la ciudad de Bogotá a los programas de educación postmedia. 2703. Se expide a solicitud expresa del Ordenador del Gasto, mediante SIPSE 134074, recibido el 16 de junio de 2025.Se expide CRP mediante memorando 20257020014223 recibido el 19 de junio de 2025.</t>
  </si>
  <si>
    <t>AGENCIA DISTRITAL PARA LA EDUCACION SUPE RIOR LA CIENCIA Y LA TECNOLOGIA "ATENEA"</t>
  </si>
  <si>
    <t>147652-2025</t>
  </si>
  <si>
    <t>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t>
  </si>
  <si>
    <t>UNION TEMPORAL LCT-2022</t>
  </si>
  <si>
    <t>252-20242</t>
  </si>
  <si>
    <t>134065 - Adición y prorroga N 2 al contrato CSE-252-2024, por 58 días, cuyo objeto es, adquirir el seguro todo riesgo para automóviles livianos y pesados del parque automotor del fondo de desarrollo rural de Sumapaz. Se expide el documento a solicitud expresa del Ordenador del gasto, mediante SIPSE 134065, recibido el 17 de junio de 2025. Se expide CRP mediante 20257020014413, recibido el 24 de junio de 2025.</t>
  </si>
  <si>
    <t>346-20242</t>
  </si>
  <si>
    <t>134177 - Adición y prorroga al contrato CSE-346-2024, por 65 días, cuyo objeto es, contratar los seguros que amparen los intereses patrimoniales actuales y futuros, así como los bienes de propiedad o tenencia del fondo de desarrollo rural de Sumapaz, que estén bajo su responsabilidad o custodia. Se expide CDP a solicitud expresa del Ordenador del Gasto mediante SIPSE 134177, recibido el 19 de junio de 2025. Se expide CRP mediante 20257020014423, recibido el 24 de junio de 2025.</t>
  </si>
  <si>
    <t>fisioterapeutabermudez@gmail.com</t>
  </si>
  <si>
    <t>bernardo.escobar@gobiernobogota.gov.co</t>
  </si>
  <si>
    <t>Jessika Vega</t>
  </si>
  <si>
    <t>COMENTARIOS - Evidencias Suministradas</t>
  </si>
  <si>
    <r>
      <t xml:space="preserve">AVANCE CUALITATIVO
</t>
    </r>
    <r>
      <rPr>
        <b/>
        <sz val="11"/>
        <color rgb="FFFF0000"/>
        <rFont val="Aptos Narrow"/>
        <family val="2"/>
        <scheme val="minor"/>
      </rPr>
      <t>A 31 DE JULIO 2025</t>
    </r>
  </si>
  <si>
    <t>673-20241</t>
  </si>
  <si>
    <t>133739 - Adición y Prorroga al contrato CIN-673-2024, cuyo objeto es, realizar la interventoría integral, técnica, administrativa, legal, financiera, ambiental, SST, social y jurídica, del contrato que resulte del proceso licitatorio cuyo objeto es "realizar la apropiación de estudios y diseños para la construcción de la fase II del parque paz y vida en la casona llano grande, centro poblado de Betania en la localidad de Sumapaz, de conformidad con los resultados de la etapa 1 (estudios y diseños) del contrato cop-459-2023. Se expide CDP a solicitud expresa del Ordenador del Gasto, mediante SIPSE 133739, recibido el 3 de julio de 2025.Se expide CRP mediante memorando 20257020014993 recibido el 4 de julio de 2025.</t>
  </si>
  <si>
    <t>CONSORCIO SANTA LUCIA 548</t>
  </si>
  <si>
    <t>722-20241</t>
  </si>
  <si>
    <t>133737 - Adición y Prorroga al contrato COP-722-2024, cuyo objeto es, realizar la apropiación de estudios y diseños para la construcción de la fase II del parque paz y vida en la casona llano grande, centro poblado de Betania en la localidad de Sumapaz, de conformidad con los resultados de la etapa 1 (estudios y diseños) del contrato cop-459-2023. Se expide el CDP a solicitud expresa del Ordenador del gasto, mediante SIPSE 133737, recibido el 3 de julio de 2025.Se expide CRP mediante memorando 20257020015003, recibido el 4 de julio de 2025.</t>
  </si>
  <si>
    <t>CONSORCIO ECOPARK ED</t>
  </si>
  <si>
    <t>679-2025</t>
  </si>
  <si>
    <t>133525 - 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2486. Se expide el CDP a solicitud expresa del ordenador del Gasto mediante SIPSE 133525, recibido el 27 de mayo de 2025. Se expide el CRP mediante memorando 20257020017163, recibido el 14 de julio de 2025.</t>
  </si>
  <si>
    <t>SECRETARIA DISTRITAL DE CULTURA RECREACION Y DEPORTE</t>
  </si>
  <si>
    <t>695-20242</t>
  </si>
  <si>
    <t>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t>
  </si>
  <si>
    <t>UNION TEMPORAL LOGIEVENTOS</t>
  </si>
  <si>
    <t>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Que mediante memorando 20257020018163 se solicita la anulación parcial del CDP 1315 y CRP 1430 en la posición 6 y el mismo valor de anulación incorporarlo en el proyecto 2486 que por error involuntario quedaron truncados los valores, documentos que respaldan la  segunda adición del Contrato de prestación de servicio 695-2024,solicitud expresa del ordenador del gasto recibido el 23 de julio de 2025.</t>
  </si>
  <si>
    <t>CONTRATO DE CONSULTORIA</t>
  </si>
  <si>
    <t>13- CONTRATO DE CONSULTORIA</t>
  </si>
  <si>
    <t>134961 - Adición y prorroga al contrato CIN-723-2024, por 2 meses, cuyo, objeto es, Contratar la elaboración de estudios, diseños y diagnósticos para la construcción y/o adecuación de la sede administrativa de la alcaldía local de Sumapaz en el centro poblado de san juan. 2327. Se expide a solicitud expresa del ordenador del gasto mediante sipse 134961, recibido el 22 de julio de 2025.</t>
  </si>
  <si>
    <t>CONSORCIO SUMAPAZ RURAL</t>
  </si>
  <si>
    <t>025-20251</t>
  </si>
  <si>
    <t>134939 - Adición y prorroga al contrato 025-2025-CPS-P (126411), cuyo objeto es prestar los servicios profesionales jurídicos para apoyar los asuntos legales de los procesos del sistema vial de la alcaldía local de Sumapaz. Se expide a solicitud expresa del ordenador del gasto mediante SIPSE No. 134939, recibido el 17 de julio de 2025. Se expide CRP mediante memorando 20257020018553, recibido el 25 de julio de 2025.</t>
  </si>
  <si>
    <t>006-20251</t>
  </si>
  <si>
    <t>134936 - Adición y prorroga al contrato 006-2025-CPS-P (124819), cuyo objeto es prestar los servicios profesionales jurídicos para apoyar los asuntos precontractuales, contractuales y post-contractuales del área de gestión de desarrollo local de la alcaldía local de Sumapaz. 2327. Se expide a solicitud expresa del ordenador del gasto mediante SIPSE No. 134936, recibido el 17 de julio de 2025. Se expide CRP mediante memorando 20257020018453,recibido el 25 de julio de 2025.</t>
  </si>
  <si>
    <t>149446-2025</t>
  </si>
  <si>
    <t>134108 - La orden de compra que se pretende celebrar tendrá por objeto el, suministro de materiales de construcción y ferretería para la conservación de la malla vial rural de la localidad de Sumapaz por el sistema de precios unitarios y a monto agotable para la vigencia 2025. 2289Se expide a solicitud expresa del Ordenador del Gasto mediante SIPSE 134108, recibido el 17 de junio de 2025.Se expide CRP mediante memorando 20257020018513, recibido el 28 de julio de 2025.</t>
  </si>
  <si>
    <t>JEM SUPPLIES SAS</t>
  </si>
  <si>
    <t>165-20251</t>
  </si>
  <si>
    <t>135133 - Adición y prorroga al contrato 165-2025-CPS-AG (126252), cuyo objeto es prestar los servicios técnicos al desarrollo de las actividades de inseminación, sanidad y producción animal en el marco de la asistencia técnica agropecuaria en la localidad de Sumapaz. 2671. Se expide el CDP a solicitud expresa del ordenador del gasto mediante SIPSE, recibido el 23 de julio de 2025. Se expide el CRP mediante memorando 20257020018633, recibido el 28 de julio 2025</t>
  </si>
  <si>
    <t>090-20251</t>
  </si>
  <si>
    <t>135801 - Adición y prórroga al contrato 090-2025-CPS-P (130324) cuyo objeto es Prestar servicios técnicos para el apoyo administrativo y en territorio de los programas y proyectos de mujer y equidad de género del Fondo de Desarrollo Rural de Sumapaz. 2541. Se expide el CDP a solicitud expresa del ordenador del gasto mediante SIPSE 135801, recibido el 23 de julio de 2025. Se expide el CRP mediante memorando 20257020018613, recibido el 28 de julio 2025</t>
  </si>
  <si>
    <t>065-20251</t>
  </si>
  <si>
    <t>134945 - Adición y prorroga al contrato 065-2025-CPS-P (127859), cuyo objeto es prestar los servicios profesionales especializados para la atención, orientación y fortalecimiento a la estrategia de acceso a la justicia integral y actividades relacionados con derechos humanos en la localidad, en el marco del plan de desarrollo 2025-2028. 2230. Se expide a solicitud expresa del ordenador del gasto mediante SIPSE No. 134945, recibido el 17 de julio de 2025. Se expide el CRP mediante memorando 20257020018603, recibido el 28 de julio 2025</t>
  </si>
  <si>
    <t>JULIAN DAVID BECERRA MARTINEZ</t>
  </si>
  <si>
    <t>079-20251</t>
  </si>
  <si>
    <t>135109 - Adición y prorroga al contrato 079-2025-CPS-P (127716), cuyo objeto es prestar los servicios profesionales como abogado, para el trámite de los asuntos jurídicos y legales, que requieran los procesos misionales y administrativos que se adelantan en el fondo desarrollo local Sumapaz. Se expide el CDP a solicitud expresa del ordenador del gasto mediante SIPSE, recibido el 23 de julio de 2025.</t>
  </si>
  <si>
    <t>135809 - Adición y prórroga al contrato 123-202-CPS-P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 recibido el 23 de julio de 2025. Se expide el CRP mediante memorando 20257020018623, recibido el 28 de julio 2025</t>
  </si>
  <si>
    <t>MARLON  PEÑA GARZON</t>
  </si>
  <si>
    <t>008-20251</t>
  </si>
  <si>
    <t>135770 - Adición y prórroga al contrato 008-2025-CPS-P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 recibido el 23 de julio de 2025. Se expide el CRP mediante memorando 20257020018733, recibido el 28 de julio 2025.</t>
  </si>
  <si>
    <t>064-20251</t>
  </si>
  <si>
    <t>135146 - Adición y prorroga al contrato 064-2025-CPS-P (127853) cuyo objeto es Prestar los servicios Profesionales para apoyar la planeación, seguimiento, ejecución y control de los Proyectos ambientales y de desarrollo rural sostenible, del Fondo de Desarrollo Rural de Sumapaz. 2671. Se expide el CDP a solicitud expresa del ordenador del gasto mediante SIPSE, recibido el 23 de julio de 2025. Se expide el CRP mediante memorando 20257020018653, recibido el 28 de julio 2025</t>
  </si>
  <si>
    <t>092-20251</t>
  </si>
  <si>
    <t>135160 - Adición y prórroga al contrato 092-2025 CPS-AG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 recibido el 23 de julio de 2025. Se expide el CRP mediante memorando 20257020018713, recibido el 28 de julio 2025</t>
  </si>
  <si>
    <t>135152 - Adición y prorroga al contrato 032-2025-CPS-P (124871) cuyo objeto es Prestar sus servicios profesionales de apoyo administrativo al Área de Gestión del Desarrollo Local, en la gestión contractual del Fondo de Desarrollo Rural de Sumapaz.2327. Se expide el CDP a solicitud expresa del ordenador del gasto mediante SIPSE, recibido el 23 de julio de 2025. Se expide el CRP mediante memorando 20257020018663, recibido el 28 de julio 2025.</t>
  </si>
  <si>
    <t>022-20251</t>
  </si>
  <si>
    <t>135085 - Adición y prorroga al contrato 022-2025-CPS-P (124906), cuyo objeto es prestar sus servicios profesionales en el desarrollo y gestión de los procesos contractuales en cada una de sus etapas del fondo de desarrollo rural de Sumapaz. Se expide el CDP a solicitud expresa del ordenador del gasto mediante SIPSE, recibido el 23 de julio de 2025. Se expide el CRP mediante memorando 20257020018673, recibido el 28 de julio 2025</t>
  </si>
  <si>
    <t>002-20251</t>
  </si>
  <si>
    <t>135084 - Adición y prorroga al contrato 002-2025-CPS-P (124906), cuyo objeto es prestar sus servicios profesionales en el desarrollo y gestión de los procesos contractuales en cada una de sus etapas del fondo de desarrollo rural de Sumapaz. Se expide el CDP a solicitud expresa del ordenador del gasto mediante SIPSE, recibido el 23 de julio de 2025. Se expide el CRP mediante memorando 20257020018683, recibido el 28 de julio 2025</t>
  </si>
  <si>
    <t>088-20251</t>
  </si>
  <si>
    <t>136034 - Adición y prorroga al contrato 088-2025-CPS-P (125190), cuyo objeto es prestar los servicios profesionales para el apoyo al despacho y al área de gestión del desarrollo local, de la alcaldía local de Sumapaz. 2327. Se expide el CDP a solicitud expresa del Ordenador del Gasto mediante sipse, recibido el 24 de julio del 2025. Se expide el CRP mediante memorando 20257020018693, recibido el 28 de julio 2025</t>
  </si>
  <si>
    <t>ELISA MARIA URIBE VELEZ</t>
  </si>
  <si>
    <t>001-20251</t>
  </si>
  <si>
    <t>135139 - Adición y prorroga al contrato 001-2025-CPS-P (124906) cuyo objeto es Prestar sus servicios profesionales en el desarrollo y gestión de los procesos contractuales en cada una de sus etapas del Fondo de Desarrollo Rural de Sumapaz. 2327.Se expide el CDP a solicitud expresa del Ordenador del Gasto mediante sipse, recibido el 24 de julio del 2025. Se expide el CRP mediante memorando 20257020018703, recibido el 28 de julio 2025</t>
  </si>
  <si>
    <t>044-20251</t>
  </si>
  <si>
    <t>134943 - Adición y prorroga al contrato 044-2025-CPS-P (124890), cuyo objeto es prestar los servicios profesionales para apoyar los procesos del parque automotor pesado y de maquinaria de propiedad del fondo de desarrollo rural de Sumapaz. Se expide a solicitud expresa del ordenador del gasto mediante SIPSE No. 134943, recibido el 17 de julio de 2025. Se expide el CRP mediante memorando 20257020018533, recibido el 28 de julio de 2025</t>
  </si>
  <si>
    <t>135095 - Adición y prorroga al contrato 048-2025-CPS-P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 recibido el 23 de julio de 2025.</t>
  </si>
  <si>
    <t>136032 - Adición y prorroga al contrato 016-2025-CPS-P (124919),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 recibido el 24 de julio del 2025.</t>
  </si>
  <si>
    <t>JULIO CESAR ROJAS CHACON</t>
  </si>
  <si>
    <t>135093 - Adición y prorroga al contrato 042-2025-CPS-P (124885), cuyo objeto es prestar los servicios profesionales para apoyar los asuntos administrativos del área de gestión de desarrollo local de la alcaldía local de Sumapaz. 2327. Se expide el CDP a solicitud expresa del ordenador del gasto mediante SIPSE, recibido el 23 de julio de 2025.</t>
  </si>
  <si>
    <t>LAURA GINETH VALCARCEL MONTAÑO</t>
  </si>
  <si>
    <t>134940 - Adición y prorroga al contrato 028-2025-CPS-P (124906), cuyo objeto es prestar sus servicios profesionales en el desarrollo y gestión de los procesos contractuales en cada una de sus etapas del fondo de desarrollo rural de Sumapaz. Se expide a solicitud expresa del ordenador del gasto mediante SIPSE No. 134940, recibido el 17 de julio de 2025</t>
  </si>
  <si>
    <t>134947 - Adición y prorroga al contrato 074-2025- CPS-AG (125129), cuyo objeto es prestar sus servicios de apoyo para desarrollar actividades logísticas y operativas, en los bienes y/o predios a cargo del fondo de desarrollo rural de Sumapaz. 2327 Se expide a solicitud expresa del ordenador del gasto mediante SIPSE No. 134947, recibido el 17 de julio de 2025</t>
  </si>
  <si>
    <t>135086 - Adición y prorroga al contrato 027-2025-CPS-AG (127839), cuyo objeto es Prestar los servicios de apoyo administrativo y logístico en la ejecución de los proyectos de inversión relacionados con el acceso a la justicia integral de la Alcaldía Local de Sumapaz. 2290. Se expide el CDP a solicitud expresa del ordenador del gasto mediante SIPSE, recibido el 23 de julio de 2025.</t>
  </si>
  <si>
    <t>134944 - Adición y prorroga al contrato 049-2025-CPS-P (125639), cuyo objeto es prestar los servicios profesionales al área de gestión de desarrollo local para apoyar la planeación, ejecución y seguimiento a los proyectos de inversión de infraestructura de la alcaldía local de Sumapaz. Se expide a solicitud expresa del ordenador del gasto mediante SIPSE No. 134944, recibido el 17 de julio de 2025</t>
  </si>
  <si>
    <t>135799 - Adición y prórroga al contrato 078-2025-CPS-P (125206) cuyo objeto es Prestar los servicios profesionales como Abogado (a) en la implementación y gestión de estrategias de fortalecimiento de los sistemas locales de justicia y acceso a la justicia rural. 2290. Se expide el CDP a solicitud expresa del ordenador del gasto mediante SIPSE, recibido el 23 de julio de 2025.</t>
  </si>
  <si>
    <t>135149 - Adición y prorroga al contrato 024-2025-CPS-P (125681) cuyo objeto es Prestar los servicios profesionales especializados para la estructuración y gestión de los procesos y procedimientos contractuales jurídicos; así como, los trámites y actuaciones administrativas que sean asignadas. 2327. Se expide el CDP a solicitud expresa del ordenador del gasto mediante SIPSE, recibido el 23 de julio de 2025.</t>
  </si>
  <si>
    <t>Para respaldar los compromisos de GASTOS DE FNCIONAMIENTO: -Gastos de Personal, -Contribuciones inherentes a la nòmina, -Remuneracio nes no constitutivas de factor salarial y Servicios diferentes de activos no financieros correspondientes a la vigencia 2020.</t>
  </si>
  <si>
    <t>Para r</t>
  </si>
  <si>
    <t>136266 - Adición y prorroga al contrato 107-2025-CPS-AG (126298), cuyo objeto es prestar sus servicios como auxiliar en el apoyo a las actividades de huerta, propagación, producción y mantenimiento de material vegetal, en las sedes de la alcaldía local de Sumapaz. 2671. Se expide el CDP a solicitud expresa del Ordenador del Gasto mediante sipse, recibido el 24 de julio del 2025.</t>
  </si>
  <si>
    <t>137043 - Adición y prorroga al contrato 003-2025-CPS-P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t>
  </si>
  <si>
    <t>137044 - Adición y prorroga al contrato 004-2025-CPS-P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t>
  </si>
  <si>
    <t>HEINER IVAN CASTELLANOS MORATO</t>
  </si>
  <si>
    <t>137046 - Adición y prorroga al contrato 011-2025-CPS-P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 se expide CRP mediante memorando 20257020018903, recibido el 30 de julio de 2025.</t>
  </si>
  <si>
    <t>136263 - Adición y prorroga al contrato 015-2025-CPS-P (125035), cuyo objeto es prestar los servicios profesionales especializados para apoyar la planeación, seguimiento, ejecución y control de los proyectos ambientales y de desarrollo rural sostenible, del fondo de desarrollo rural de Sumapaz. 2671. Se expide el CDP a solicitud expresa del ordenador del gasto mediante SIPSE, recibido el 25 de julio de 2025. se expide CRP mediante memorando 20257020018983, recibido el 30 de julio de 2025.</t>
  </si>
  <si>
    <t>JULIETH ALEJANDRA MUÑOZ ROMERO</t>
  </si>
  <si>
    <t>137059 - Adición y prorroga al contrato 007-2025-CPS-P (124819), cuyo objeto es prestar los servicios profesionales jurídicos para apoyar los asuntos precontractuales, contractuales y post-contractuales del área de gestión de desarrollo local de la alcaldía local de Sumapaz. 2327. Se expide a solicitud del ordenador del Gasto mediante SIPSE, recibido el 25 de julio de 2025.</t>
  </si>
  <si>
    <t>135639 - Adición y prorroga al contrato 014-2025-CPS-P (125639), cuyo objeto es prestar los servicios profesionales al área de gestión de desarrollo local para apoyar la planeación, ejecución y seguimiento a los proyectos de inversión de infraestructura de la alcaldía local de Sumapaz. Se expide el CDP a solicitud expresa del ordenador del gasto mediante SIPSE, recibido el 25 de julio de 2025. se expide CRP mediante memorando 20257020019003, recibido el 30 de julio de 2025.</t>
  </si>
  <si>
    <t>135631 - Adición y prorroga al contrato 017-2025-CPS-P (128670), cuyo objeto es prestar los servicios profesionales para apoyar administrativamente la gestión contractual y al despacho de la alcaldía local de Sumapaz, en el seguimiento y ejecución del plan de gestión. 2327. Se expide el CDP a solicitud expresa del ordenador del gasto mediante SIPSE, recibido el 23 de julio de 2025. se expide CRP mediante memorando 20257020019013, recibido el 30 de julio de 2025.</t>
  </si>
  <si>
    <t>135155 - Adición y prórroga al contrato 071-2025-CPS-P (124901) cuyo objeto es Prestar los servicios profesionales en el Área de Gestión del Desarrollo Local de la Alcaldía Local de Sumapaz, en el proceso de ejecución y seguimiento presupuestal de los planes y proyectos de inversión, así como validar la información en el aplicativo SIPSE. 2327. Se expide el CDP a solicitud expresa del ordenador del gasto mediante SIPSE, recibido el 23 de julio de 2025. se expide CRP mediante memorando 20257020019033, recibido el 30 de julio de 2025.</t>
  </si>
  <si>
    <t>136038 - Adición y prorroga al contrato 122-2025-CPS-AG (127708), cuyo objeto es prestar sus servicios administrativos para realizar el apoyo logístico y operativo de las actividades que se desarrollan por la alcaldía local de Sumapaz. 2327. Se expide el CDP a solicitud expresa del ordenador del gasto mediante SIPSE 136038, recibido el 23 de julio de 2025. se expide CRP mediante memorando 20257020019043, recibido el 30 de julio de 2025.</t>
  </si>
  <si>
    <t>135652 - Adición y prorroga al contrato 089-2025-CPS-P (127543), cuyo objeto es prestar sus servicios profesionales especializados al área de gestión de desarrollo local para apoyar la planeación, ejecución y seguimiento a los proyectos de infraestructura y puentes. 2474. Se expide a solicitud del ordenador del Gasto mediante SIPSE, recibido el 25 de julio de 2025. se expide CRP mediante memorando 20257020019053, recibido el 30 de julio de 2025.</t>
  </si>
  <si>
    <t>134948 - Adición y prorroga al contrato 192-2025-CPS-P (125640), cuyo objeto es prestar los servicios profesionales en la planeación, programación y seguimiento de los procesos administrativos del parque automotor de la alcaldía local de Sumapaz. Se expide a solicitud expresa del ordenador del gasto mediante SIPSE No. 134948, recibido el 17 de julio de 2025 se expide CRP mediante memorando 20257020018883, recibido el 30 de julio de 2025.</t>
  </si>
  <si>
    <t>136053 - Adición y prorroga al contrato 168-2025-CPS-P (130773), cuyo objeto es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el CDP a solicitud expresa del ordenador del gasto mediante SIPSE, recibido el 23 de julio de 2025. se expide CRP mediante memorando 20257020019063, recibido el 30 de julio de 2025.</t>
  </si>
  <si>
    <t>135161 - Adición y prórroga al contrato 108-2025-CPS-P (128150) cuyo objeto es Prestar los servicios profesionales para apoyar jurídicamente la gestión predial de la localidad de Sumapaz. 2327. Se expide el CDP a solicitud expresa del ordenador del gasto mediante SIPSE, recibido el 23 de julio de 2025. se expide CRP mediante memorando 20257020018923, recibido el 30 de julio de 2025.</t>
  </si>
  <si>
    <t>136033 - Adición y prorroga al contrato 068-2025-CPS-P (127926), cuyo objeto es prestar los servicios profesionales especializados, para que apoye al despacho de la alcaldía local de Sumapaz, en los procesos jurídicos, legales y contractuales en cumplimiento al plan de desarrollo local. 2327. Se expide el CDP a solicitud expresa del Ordenador del Gasto mediante sipse, recibido el 24 de julio del 2025. se expide CRP mediante memorando 20257020019073, recibido el 30 de julio de 2025.</t>
  </si>
  <si>
    <t>JENNY ALEJANDRA RODRIGUEZ BERMUDEZ</t>
  </si>
  <si>
    <t>135804 - Adición y prórroga al contrato 103-2025-CPS-P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135804, recibido el 23 de julio de 2025. se expide CRP mediante memorando 20257020018933, recibido el 30 de julio de 2025.</t>
  </si>
  <si>
    <t>136270 - Adición y prorroga al contrato 137-2025-CPS-P (126319), cuyo objeto es prestar los servicios profesionales de apoyo al área de gestión de desarrollo local, de la alcaldía local de Sumapaz, asociados a la participación incidente que ejecuta el fondo de desarrollo rural de Sumapaz. 2696. Se expide el CDP a solicitud expresa del Ordenador del Gasto mediante sipse, recibido el 24 de julio del 2025. se expide CRP mediante memorando 2027020019273, recibido el 30 de julio de 2025.</t>
  </si>
  <si>
    <t>136035 - Adición y prorroga al contrato 118-2025-CPS-P (124897), cuyo objeto es prestar servicios profesionales en la gestión financiera, presupuestal y de tesorería del área de gestión de desarrollo local de la alcaldía local de Sumapaz. Se expide el CDP a solicitud expresa del ordenador del gasto mediante SIPSE, recibido el 23 de julio de 2025. se expide CRP mediante memorando 20257020019223, recibido el 30 de julio de 2025.</t>
  </si>
  <si>
    <t>136264 - Adición y prorroga al contrato 039-2025-CPS-AG (125129), cuyo objeto es Prestar sus servicios de apoyo para desarrollar actividades logísticas y operativas, en los bienes y/o predios a cargo del Fondo de Desarrollo Rural de Sumapaz. 2327. Se expide el CDP a solicitud expresa del Ordenador del Gasto mediante sipse, recibido el 24 de julio del 2025.</t>
  </si>
  <si>
    <t>136049 - Adición y prorroga al contrato 161-2025-CPS-P (127515), cuyo objeto es Prestar sus servicios profesionales como apoyo al área de gestión del desarrollo local de la alcaldía local de Sumapaz en temas de contabilidad, así como, en los trámites, procedimientos y aplicativos designados. 2327. Se expide el CDP a solicitud expresa del ordenador del gasto mediante SIPSE, recibido el 23 de julio de 2025. se expide CRP mediante memorando 20257020018943, recibido el 30 de julio de 2025.</t>
  </si>
  <si>
    <t>136271 - Adición y prorroga al contrato 169-2025-CPS-AG (127708), cuyo objeto es prestar sus servicios administrativos para realizar el apoyo logístico y operativo de las actividades que se desarrollan por la alcaldía local de Sumapaz. 2327. Se expide el CDP a solicitud expresa del Ordenador del Gasto mediante sipse, recibido el 24 de julio del 2025. se expide CRP mediante memorando 20257020019233, recibido el 30 de julio de 2025.</t>
  </si>
  <si>
    <t>135116 - Adición y prorroga al contrato 099-2025-CPS-P (124844), cuyo objeto es prestar sus servicios profesionales de apoyo al área de gestión del desarrollo local en la gestión de cierres y liquidaciones contractuales del fondo de desarrollo local de Sumapaz. 2327. Se expide el CDP a solicitud expresa del ordenador del gasto mediante SIPSE, recibido el 23 de julio de 2025. se expide CRP mediante memorando 20257020018953, recibido el 30 de julio de 2025.</t>
  </si>
  <si>
    <t>136052 - Adición y prorroga al contrato 167-2025-CPS-P (125125), cuyo objeto es prestar los servicios profesionales para el desarrollo de acciones de planeación, seguimiento, ejecución y acompañamiento de los procesos y actividades relacionadas con los acueductos veredales que se adelanten por el fondo de desarrollo rural de Sumapaz. 2689. Se expide el CDP a solicitud expresa del ordenador del gasto mediante SIPSE, recibido el 23 de julio de 2025. se expide CRP mediante memorando 20257020019253, recibido el 30 de julio de 2025.</t>
  </si>
  <si>
    <t>135710 - Adición y prórroga al contrato 035-2025-CPS-P (127923) cuyo objeto es Prestar los servicios profesionales para apoyar jurídicamente las auditorias generadas por los entes de control y temas relacionados con planes de mejoramiento de la Alcaldía Local de Sumapaz. 2327. Se expide el CDP a solicitud expresa del ordenador del gasto mediante SIPSE, recibido el 23 de julio de 2025. se expide CRP mediante memorando 202570200018963, recibido el 30 de julio de 2025.</t>
  </si>
  <si>
    <t>136057 - Adición y prorroga al contrato 160-2025-CPS-P (127539), cuyo objeto es Prestar sus servicios como docente deportivo profesional para la formación integral y deportiva de las niñas, niños y adolescentes y apoyar los temas de recreación y deporte que ejecute el fondo de desarrollo de Sumapaz. 2388. Se expide el CDP a solicitud expresa del ordenador del gasto mediante SIPSE 136057, recibido el 23 de julio de 2025. se expide CRP mediante memorando 20257020018973, recibido el 30 de julio de 2025.</t>
  </si>
  <si>
    <t>136040 - Adición y prorroga al contrato 124-2025-CPS-P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recibido el 23 de julio de 2025. se expide CRP mediante memorando 20257020019023, recibido el 30 de julio de 2025.</t>
  </si>
  <si>
    <t>DANIEL STEVEN SALAMANCA MELO</t>
  </si>
  <si>
    <t>135805 - Adición y prórroga al contrato 110-2025-CPS-P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135805, recibido el 23 de julio de 2025. se expide CRP mediante memorando 20257020019083, recibido el 30 de julio de 2025.</t>
  </si>
  <si>
    <t>135158 - Adición y prórroga al contrato 082-2025-CPS-P (126323) cuyo objeto es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 Se expide el CDP a solicitud expresa del ordenador del gasto mediante SIPSE, recibido el 23 de julio de 2025. para los CRP: se expide CRP mediante memorando 20257020018743, recibido el 30 de julio de 2025.</t>
  </si>
  <si>
    <t>175-20251</t>
  </si>
  <si>
    <t>135126 - Adición y prorroga al contrato 175-2025-CPS-P (125687), cuyo objeto es prestar los servicios profesionales al área de gestión de desarrollo local brindando apoyo técnico en la planeación, ejecución y seguimiento del proyecto de inversión de terminación de sedes. 2327. Se expide el CDP a solicitud expresa del ordenador del gasto mediante SIPSE, recibido el 23 de julio de 2025.Se expide CRP mediante memorando 20257020019343, recibido el 31 de julio 2025.</t>
  </si>
  <si>
    <t>102-20251</t>
  </si>
  <si>
    <t>135117 - Adición y prorroga al contrato 102-2025-CPS-P (125641),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 recibido el 23 de julio de 2025.</t>
  </si>
  <si>
    <t>135621 - Adición y prorroga al contrato 029-2025-CPS-P (124957), cuyo objeto es Prestar los servicios profesionales en el manejo, validación y actualización de la información de los aplicativos institucionales de seguimiento de los proyectos de inversión del Fondo de Desarrollo Rural de Sumapaz. 2327. Se expide el CDP a solicitud expresa del ordenador del gasto mediante SIPSE, recibido el 23 de julio de 2025. se expide CRP mediante memorando 20257020019093, recibido el 30 de julio de 2025.</t>
  </si>
  <si>
    <t>135643 - Adición y prorroga al contrato 069-2025-CPS-AG (128679), cuyo objeto es prestar los servicios como auxiliar administrativo para el área de gestión de desarrollo local, en los temas de infraestructura, de la alcaldía local de Sumapaz. Se expide a solicitud del ordenador del Gasto mediante SIPSE, recibido el 25 de julio de 2025. se expide CRP mediante memorando 20257020019473, recibido el 30 de julio de 2025.</t>
  </si>
  <si>
    <t>135107 - Adición y prorroga al contrato 070-2025-CPS-AG (128679), cuyo objeto es prestar los servicios como auxiliar administrativo para el área de gestión de desarrollo local, en los temas de infraestructura, de la alcaldía local de Sumapaz. 2289. Se expide el CDP a solicitud expresa del ordenador del gasto mediante SIPSE, recibido el 23 de julio de 2025. se expide CRP mediante memorando 20257020019483, recibido el 30 de julio de 2025.</t>
  </si>
  <si>
    <t>135771 - Adición y prórroga al contrato 043-2025-CPS-P (124889) cuyo objeto es Prestar sus servicios profesionales para apoyar al equipo de prensa y comunicaciones de la Alcaldía Local de Sumapaz, en la realización y publicación de contenidos de redes sociales y canales de divulgación digital (Sitio Web) de la alcaldía local. 2327. Se expide el CDP a solicitud expresa del ordenador del gasto mediante SIPSE, recibido el 23 de julio de 2025. se expide CRP mediante memorando 20257020019213, recibido el 30 de julio de 2025.</t>
  </si>
  <si>
    <t>OBJETO: 135154 - Adición y prórroga al contrato 047-2025-CPS-P (125751) cuyo objeto es Prestar los servicios profesionales al Área de Gestión de Desarrollo Local, para apoyar la planeación, ejecución y seguimiento del proyecto de inversión Acciones para el cuidado de la salud y el bienestar de las y los Sumapaceños. 2324. Se expide el CDP a solicitud expresa del ordenador del gasto mediante SIPSE, recibido el 23 de julio de 2025. se expide CRP mediante memorando 20257020019203, recibido el 30 de julio de 2025.</t>
  </si>
  <si>
    <t>OBJETO</t>
  </si>
  <si>
    <t>135114 - Adición y prorroga al contrato 091-2025-CPS-P (128672), cuyo objeto es prestar los servicios profesionales jurídicos para apoyar los asuntos legales de los procesos del sistema vial de la alcaldía local de Sumapaz. 2289. Se expide el CDP a solicitud expresa del ordenador del gasto mediante SIPSE, recibido el 23 de julio de 2025. se expide CRP mediante memorando 20257020019493, recibido el 31 de julio de 2025.</t>
  </si>
  <si>
    <t>EMMA FERNANDA GIL CUELLO</t>
  </si>
  <si>
    <t>135810 - Adición y prórroga al contrato 125-2025-CPS-P (125149) cuyo objeto es Prestar los servicios profesionales para apoyar la planeación de los proyectos de inversión de Participación incidente que ejecute el Fondo de Desarrollo Rural de Sumapaz. 2696. Se expide el CDP a solicitud expresa del ordenador del gasto mediante SIPSE 135810, recibido el 23 de julio de 2025. se expide CRP mediante memorando 20257020019113, recibido el 31 de julio de 2025.</t>
  </si>
  <si>
    <t>135642 - Adición y prorroga al contrato 058-2025-CPS-P (124909), cuyo objeto es Prestar sus servicios profesionales para coordinar, liderar y asesorar los planes y estrategias de comunicación interna y externa para la divulgación de los programas, proyectos y actividades de la Alcaldía Local. 2327. Se expide el CDP a solicitud expresa del ordenador del gasto mediante SIPSE, recibido el 23 de julio de 2025. se expide CRP mediante memorando 20257020019263, recibido el 31 de julio de 2025.</t>
  </si>
  <si>
    <t>135136 - Adición y prorroga al contrato 135-2025-CPS-P (127818), cuyo objeto es prestar los servicios profesionales para apoyar la ejecución del proyecto relacionado con mujer y equidad de género, y demás procesos asociados a su transversalización a nivel local. 2541. Se expide el CDP a solicitud expresa del ordenador del gasto mediante SIPSE 135136, recibido el 23 de julio de 2025. se expide CRP mediante memorando 20257020019143, recibido el 31 de juliode 2025.</t>
  </si>
  <si>
    <t>136037 - Adición y prorroga al contrato 121-2025-CPS-P (130062), cuyo objeto es prestar los servicios profesionales para ejecutar actividades de seguimiento, control e implementación del sistema de gestión de seguridad y salud en el trabajo SG-SST del fondo de desarrollo rural de Sumapaz. 2289. Se expide el CDP a solicitud expresa del ordenador del gasto mediante SIPSE, recibido el 23 de julio de 2025. se expide CRP mediante memorando 20257020019603, recibido el 31 de julio de 2025.</t>
  </si>
  <si>
    <t>135664 - Adición y prorroga al contrato 152-2025-CPS-P (127558), cuyo objeto es prestar los servicios profesionales para apoyar la ejecución del proyecto por una Sumapaz sin riesgos y que le aporta y se adapta al cambio climático, en la localidad de Sumapaz. Se expide a solicitud del ordenador del Gasto mediante SIPSE, recibido el 25 de julio de 2025. se expide CRP mediante memorando 20257020019643, recibido el 31 de julio de 2025.</t>
  </si>
  <si>
    <t>135100 - Adición y prorroga al contrato 066-2025-CPS-P (124889), cuyo objeto es prestar sus servicios profesionales para apoyar al equipo de prensa y comunicaciones de la alcaldía local de Sumapaz, en la realización y publicación de contenidos de redes sociales y canales de divulgación digital (sitio web) de la alcaldía local. 2327. Se expide el CDP a solicitud expresa del Ordenador del Gasto mediante sipse, recibido el 24 de julio del 2025. se expide CRP mediante memorando 20257020019193, recibido el 31 de julio de 2025.</t>
  </si>
  <si>
    <t>135124 - Adición y prorroga al contrato 163-2025-CPS-P (127520), cuyo objeto es prestar los servicios profesionales de acompañamiento psicosocial para apoyar la ejecución de la meta de implementar acciones pedagógicas para la gestión de conflictividades y prevención de violencias. 2290. Se expide el CDP a solicitud expresa del ordenador del gasto mediante SIPSE, recibido el 23 de julio de 2025. se expide CRP mediante memorando 20257020019133, recibido el 31 de julio de 2025.</t>
  </si>
  <si>
    <t>136042 - Adición y prorroga al contrato 144-2025-CPS-P (127537), cuyo objeto es prestar los servicios profesionales para apoyar la promoción de la participación de las mujeres y de la equidad en el territorio rural de Sumapaz. 2526. Se expide el CDP a solicitud expresa del ordenador del gasto mediante SIPSE 135801, recibido el 23 de julio de 2025. se expide CRP mediante memorando 20257020019613, recibido el 31 de julio de 2025.</t>
  </si>
  <si>
    <t>136055 - Adición y prorroga al contrato 190-2025-CPS-P (126414), cuyo objeto es Prestar los servicios profesionales al Área de Gestión de Desarrollo Local para apoyar la planeación, ejecución y seguimiento a los proyectos de inversión de infraestructura vial y actividades designadas por el despacho de la Alcaldía Local de Sumapaz. Se expide el CDP a solicitud expresa del ordenador del gasto mediante SIPSE, recibido el 23 de julio de 2025. se expide CRP mediante memorando 20257020019653, recibido el 31 de julio de 2025.</t>
  </si>
  <si>
    <t>136031 - Adición y prorroga al contrato 009-2025-CPS-P (127974), cuyo objeto es prestar los servicios profesionales para realizar la planeación, seguimiento y ejecución del proceso de servicio de transporte de pasajeros, destinado para atender las actividades y eventos programados por la alcaldía local de Sumapaz. 2327. Se expide el CDP a solicitud expresa del Ordenador del Gasto mediante sipse, recibido el 24 de julio del 2025. se expide CRP mediante memorando 20257020019623, recibido el 31 de julio de 2025.</t>
  </si>
  <si>
    <t>135112 - Adición y prorroga al contrato 086-2025-CPS-P (125187), cuyo objeto es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el CDP a solicitud expresa del ordenador del gasto mediante SIPSE, recibido el 23 de julio de 2025. se expide CRP mediante memorando 20257020019103, recibido el 31 de julio de 2025.</t>
  </si>
  <si>
    <t>135811 - Adición y prórroga al contrato 126-2025- CPS-P (125149) cuyo objeto es Prestar los servicios profesionales para apoyar la planeación de los proyectos de inversión de Participación incidente que ejecute el Fondo de Desarrollo Rural de Sumapaz. 2696. Se expide el CDP a solicitud expresa del ordenador del gasto mediante SIPSE 135811, recibido el 23 de julio de 2025. se expide CRP mediante memorando 20257020019123, recibido el 31 de julio de 2025.</t>
  </si>
  <si>
    <t>135641 - Adición y prorroga al contrato 046-2025-CPS-P (124914),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 recibido el 25 de julio de 2025. se expide CRP mediante memorando 20257020019503, recibido el 31 de julio de 2025.</t>
  </si>
  <si>
    <t>JOSE MIGUEL RUIZ RAMOS</t>
  </si>
  <si>
    <t>135127 - Adición y prorroga al contrato 189-2025-CPS-P (124844), cuyo objeto es prestar sus servicios profesionales de apoyo al área de gestión del desarrollo local en la gestión de cierres y liquidaciones contractuales del fondo de desarrollo local de Sumapaz. Se expide el CDP a solicitud expresa del ordenador del gasto mediante SIPSE, recibido el 23 de julio de 2025. se expide CRP mediante memorando 20257020019423, recibido el 31 de julio de 2025.</t>
  </si>
  <si>
    <t>135802 - Adición y prórroga al contrato 098-2025-CPS-AG (124917) cuyo objeto es Prestar sus servicios de apoyo técnico en el diseño y producción de las piezas audiovisuales de carácter institucional del Fondo de Desarrollo Rural de Sumapaz. 2327. Se expide el CDP a solicitud expresa del ordenador del gasto mediante SIPSE 135802, recibido el 23 de julio de 2025. se expide CRP mediante memorando 20257020019163, recibido el 31 de julio de 2025.</t>
  </si>
  <si>
    <t>135660 - Adición y prorroga al contrato 127-2025-CPS-P (127539), cuyo objeto es Prestar sus servicios como Docente Deportivo Técnico para la formación integral y deportiva de las niñas, niños y adolescentes y apoyar los temas de recreación y deporte que ejecute el Fondo de Desarrollo de Sumapaz. 2388. Se expide a solicitud del ordenador del Gasto mediante SIPSE, recibido el 25 de julio de 2025. se expide CRP mediante memorando 20257020019553, recibido el 31 de julio de 2025.</t>
  </si>
  <si>
    <t>136262 - Adición y prorroga al contrato 012-2025-CPS-P (124937), cuyo objeto es prestar los servicios profesionales especializados para gestionar los proyectos de inversión de infraestructura vial, que se ejecutan con los recursos del fondo de desarrollo rural de Sumapaz. 2289. Se expide el CDP a solicitud expresa del ordenador del gasto mediante SIPSE, recibido el 25 de julio de 2025 se expide CRP mediante memorando 20257020019513, recibido el 31 de julio de 2025.</t>
  </si>
  <si>
    <t>FREDY  SILVA VARGAS</t>
  </si>
  <si>
    <t>135805 - Adición y prórroga al contrato 106-2025-CPS-P (127847) cuyo objeto es Prestar los servicios profesionales zootecnicos para el fortalecimiento del servicio de asistencia técnica agropecuaria en la localidad de Sumapaz. 2666. Se expide el CDP a solicitud expresa del ordenador del gasto mediante SIPSE, recibido el 23 de julio de 2025. se expide CRP mediante memorando 20257020019393, recibido el 31 de julio de 2025.</t>
  </si>
  <si>
    <t>135657 - Adición y prorroga al contrato 104-2025-CPS-P (125013), cuyo objeto es Prestar los servicios profesionales para apoyar los procesos administrativos y financieros del área de Gestión de Desarrollo Local, de la Alcaldía Local de Sumapaz. 2327. Se expide el CDP a solicitud expresa del ordenador del gasto mediante SIPSE, recibido el 23 de julio de 2025. se expide CRP mediante memorando 20257020019153, recibido el 31 de julio de 2025.</t>
  </si>
  <si>
    <t>135800 - Adición y prórroga al contrato 083-2025-CPS-P (126249) cuyo objeto es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el CDP a solicitud expresa del ordenador del gasto mediante SIPSE, recibido el 23 de julio de 2025. se expide CRP mediante memorando 20257020019403, recibido el 31 de julio de 2025.</t>
  </si>
  <si>
    <t>135135 - Adición y prorroga al contrato 062-2025-CPS-P (125210), cuyo objeto es prestar los servicios profesionales especializados de apoyo psicosocial al área de gestión de desarrollo local para generar acciones complementarias en salud en la localidad de Sumapaz. 2324. Se expide el CDP a solicitud expresa del ordenador del gasto mediante SIPSE, recibido el 23 de julio de 2025. se expide CRP mediante memorando 20257020019523, recibido el 31 de julio de 2025.</t>
  </si>
  <si>
    <t>LUZ ELIANA GUTIERREZ CASTILLO</t>
  </si>
  <si>
    <t>Para respaldar los compromisos de GASTOS DE FNCIONAMIENTO: -Gastos de Personal, -Contribuciones inherentes a la nòmina, -Remuneracio nes no constitutivas de factor salarial y Servicios diferentes de activos no financieros correspondientes a la vigencia 2020. se expide CRP mediante memorando 20257020019413, recibido el 31 de julio de 2025.</t>
  </si>
  <si>
    <t>135137 - Adición y prorroga al contrato 116-2025-CPS-P (124884), cuyo objeto es Prestar sus servicios profesionales para apoyar el cubrimiento de las actividades, cronogramas y agenda de la Alcaldía local a nivel interno y externo, así como la generación de contenidos periodísticos. 2327. Se expide el CDP a solicitud expresa del ordenador del gasto mediante SIPSE, recibido el 23 de julio de 2025. se expide CRP mediante memorando 20257020019183, recibido el 31 de julio de 2025.</t>
  </si>
  <si>
    <t>135647 - Adición y prorroga al contrato 072-2025-CPS-AG (126254), cuyo objeto es Prestar Los Servicios De Apoyo Administrativo Para La Gestión Agroambiental Del Área De Gestión De Desarrollo Local De La Alcaldía Local De Sumapaz. Se expide el CDP a solicitud expresa del ordenador del gasto mediante SIPSE, recibido el 25 de julio de 2025. se expide CRP mediante memorando 20257020019583, recibido el 31 de julio de 2025.</t>
  </si>
  <si>
    <t>136250 - Adición y prorroga al contrato 045-2025-CPS-P (125192), cuyo objeto es Prestar Los Servicios Profesionales Para Apoyar Los Asuntos Jurídicos En Los Procesos Contractuales Y Post-Contractuales Y La Gestión Ambiental Interna Y Externa De La Alcaldía Local De Sumapaz. 2613. Se expide el CDP a solicitud expresa del ordenador del gasto mediante SIPSE, recibido el 25 de julio de 2025. se expide CRP mediante memorando 20257020019663, recibido el 31 de julio de 2025.</t>
  </si>
  <si>
    <t>135667 - Adición y prorroga al contrato 155-2025-CPS-AG (130408), cuyo objeto es prestar los servicios como auxiliar para apoyar los procesos administrativos y contractuales del área de gestión de desarrollo local, de la alcaldía local de Sumapaz. 2327. Se expide a solicitud del ordenador del Gasto mediante SIPSE, recibido el 25 de julio de 2025. se expide CRP mediante memorando 20257020019593, recibido el 31 de julio  de 2025.</t>
  </si>
  <si>
    <t>135670 - Adición y prorroga al contrato 203-2025-CPS-AG (126222), cuyo objeto es prestar sus servicios como auxiliar para apoyar el desarrollo de las actividades requeridas para la adecuada prestación del servicio de asistencia técnica agropecuaria en la localidad. 2671. Se expide a solicitud del ordenador del Gasto mediante SIPSE, recibido el 25 de julio de 2025. se expide CRP mediante memorando 20257020019673, recibido el 31 de julio de 2025.</t>
  </si>
  <si>
    <t>Total Terminar 1 sede administrativa local</t>
  </si>
  <si>
    <t>Vincular 600 personas en procesos para la prevención de violencias en el contexto familiar y/o violencia sexual</t>
  </si>
  <si>
    <t>005-20251</t>
  </si>
  <si>
    <t>136261 - Adición y prorroga al contrato 005-2025-CPS-P (125222), cuyo objeto es prestar los servicios profesionales especializados en el seguimiento y coordinación del parque automotor, pesado y maquinaria amarilla, de propiedad y/o tenencia del fondo de desarrollo rural de Sumapaz. 2289. Se expide el CDP a solicitud expresa del ordenador del gasto mediante SIPSE, recibido el 25 de julio de 2025. Se expide el CRP mediante memorando 20257020019983 recibido el 05 de agosto de 2025</t>
  </si>
  <si>
    <t>136810 - Adición y prorroga al contrato 063-2025-CPS-P (127824), cuyo objeto es prestar los servicios profesionales para el fortalecimiento ambiental del servicio de asistencia técnica agropecuaria de la localidad de Sumapaz. 2671. Se expide el CDP a solicitud expresa del ordenador del gasto mediante SIPSE 136810, recibido el 30 de julio de 2025. Se expide el CRP mediante memorando 20257020020133 recibido el 05 de agosto de 2025</t>
  </si>
  <si>
    <t>026-20251</t>
  </si>
  <si>
    <t>137167 - Adición y prórroga al contrato 026-2025-CPS-P (124913) cuyo objeto es Prestar sus servicios profesionales como administrador de la Red de la Alcaldía Local de Sumapaz y realizar la actualización de los datos en los diferentes sistemas de información. Proyecto 2327. Se expide el CDP a solicitud expresa del ordenador del gasto mediante SIPSE137167, recibido el 30 de julio de 2025. Se expide  CRP mediante memorando 20257020020063, recibido el 5 de agosto de 2025</t>
  </si>
  <si>
    <t>LEANDRO ADRIANO CASAS TORRES</t>
  </si>
  <si>
    <t>040-20251</t>
  </si>
  <si>
    <t>136231 - Adición y prórroga al contrato 040-2025-CPS-P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SIPSE136231, recibido el 30 de julio de 2025. Se expide  CRP mediante memorando 20257020020063, recibido el 5 de agosto de 2025.</t>
  </si>
  <si>
    <t>CAROLINA  MORRIS PRIETO</t>
  </si>
  <si>
    <t>077-20251</t>
  </si>
  <si>
    <t>137257 - Adición y prórroga al contrato 077-2025-CPS-P (126219) cuyo objeto es Prestar los servicios profesionales para coordinar la articulación&lt;(&gt;,&lt;)&gt;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2526. Se expide el CDP a solicitud expresa del ordenador del gasto mediante SIPSE137257, recibido el 30 de julio de 2025. Se expide  CRP mediante memorando 20257020020403, recibido el 5 de agosto de 2025</t>
  </si>
  <si>
    <t>055-20251</t>
  </si>
  <si>
    <t>138149 - Adición y prorroga al contrato 055-2025-CPS-P (124922), cuyo objeto es Prestar los servicios profesionales especializados para apoyar la gestión y ejecución de los proyectos de inversión de infraestructura local. 2289. se expide a solicitud expresa del Ordenador del gasto mediante SIPSE 138149, recibido el 4 de agosto del 2025. Se expide  CRP mediante memorando 20257020020463, recibido el 5 de agosto de 2025</t>
  </si>
  <si>
    <t>020-20251</t>
  </si>
  <si>
    <t>135628 - Adición y prorroga al contrato 020-2025-CPS-P (125683), cuyo objeto es prestar sus servicios profesionales para dar respuesta a derechos de petición y demás requerimientos relacionados con los procesos contractuales del fondo de desarrollo rural de Sumapaz. Se expide el CDP a solicitud expresa del ordenador del gasto mediante SIPSE135628, recibido el 30 de julio de 2025. Se expide  CRP mediante memorando 20257020020443, recibido el 5 de agosto de 2025.</t>
  </si>
  <si>
    <t>05220251</t>
  </si>
  <si>
    <t>135096 - Adición y prorroga al contrato 052-2025-CPS-AG (128679), cuyo objeto es prestar los servicios como auxiliar administrativo para el área de gestión de desarrollo local, en los temas de infraestructura, de la alcaldía local de Sumapaz. Se expide el CDP a solicitud expresa del ordenador del gasto mediante SIPSE, recibido el 23 de julio de 2025. Se expide CRP mediante memorando 20257020019963, recibido el 11 de agosto de 2025.</t>
  </si>
  <si>
    <t>08120251</t>
  </si>
  <si>
    <t>135110 - Adición y prorroga al contrato 081-2025-CPS-P (125020), cuyo objeto es prestar sus servicios profesionales de apoyo administrativo al área de gestión del desarrollo local, en la gestión contractual del fondo de desarrollo rural de Sumapaz. 2327. Se expide CDP a solicitud expresa del Ordenador del Gasto mediante SIPSE135110, recibido el 31 de julio de 2025. Se expide CRP mediante memorando 20257020020003, recibido el 11 de agosto de 2025.</t>
  </si>
  <si>
    <t>06720251</t>
  </si>
  <si>
    <t>137035 - Adición y prorroga al contrato 067-2025-CPS-P (125639),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SIPSE137035, recibido el 30 de julio de 2025 Se expide CRP mediante memorando 20257020020373, recibido el 11 de agosto de 2025.</t>
  </si>
  <si>
    <t>13120251</t>
  </si>
  <si>
    <t>135120 - Adición y prorroga al contrato 131-2025-CPS-AG (127818), cuyo objeto es Prestar los servicios profesionales para apoyar la ejecución del proyecto relacionado con mujer y equidad de género, y demás procesos asociados a su transversalización a nivel local. 2541. Se expide el CDP a solicitud expresa del ordenador del gasto mediante SIPSE 135120, recibido el 23 de julio de 2025. Se expide CRP mediante memorando 20257020019703, recibido el 11 de agosto de 2025.</t>
  </si>
  <si>
    <t>DEISY XIOMARA BEJARANO PEDREROS</t>
  </si>
  <si>
    <t>24920251</t>
  </si>
  <si>
    <t>136490 - Adición y prorroga al contrato 249-2025-CPS-AG (126222), cuyo objeto es prestar sus servicios como auxiliar para apoyar el desarrollo de las actividades requeridas para la adecuada prestación del servicio de asistencia técnica agropecuaria en la localidad. 2671. Se expide a solicitud expresa del Ordenador del Gasto mediante SIPSE 136490, recibido el 29 de julio de 2025. Se expide CRP mediante memorando 20257020019993, recibido el 11 de agosto de 2025.</t>
  </si>
  <si>
    <t>30720251</t>
  </si>
  <si>
    <t>136680 - Adición y prórroga al contrato 307-2025-CPS-P (131703) cuyo objeto es Prestar los servicios profesionales para apoyar los procesos administrativos y financieros del Área de Gestión del Desarrollo Local del Fondo de Desarrollo Rural de Sumapaz. 2327. Se expide a solicitud expresa del Ordenador del Gasto mediante SIPSE, recibido el 29 de julio de 2025. Se expide CRP mediante memorando 20257020020023, recibido el 11 de agosto de 2025.</t>
  </si>
  <si>
    <t>36420251</t>
  </si>
  <si>
    <t>136716 - Adición y prórroga al contrato 364-2025-CPS-P (131533) cuyo objeto es Prestar los servicios profesionales para proporcionar servicios de asesoramiento y orientación nutricional, dirigidos a la mejora del rendimiento deportivo, la prevención de lesiones y el bienestar general de los niños, niñas y adolescentes de la localidad de Sumapaz. 2388. Se expide a solicitud expresa del Ordenador del Gasto mediante SIPSE, recibido el 29 de julio de 2025. Se expide CRP mediante memorando 20257020020033, recibido el 11 de agosto de 2025.</t>
  </si>
  <si>
    <t>29620251</t>
  </si>
  <si>
    <t>136678 - Adición y prórroga al contrato 296-2025-CPS-AG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CRP mediante memorando 20257020020053, recibido el 11 de agosto de 2025.</t>
  </si>
  <si>
    <t>22220251</t>
  </si>
  <si>
    <t>136474 - Adición y prorroga al contrato 222-2025-CPS-AG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CRP mediante memorando 20257020020073, recibido el 11 de agosto de 2025.</t>
  </si>
  <si>
    <t>30920251</t>
  </si>
  <si>
    <t>136687 - Adición y prorroga al contrato 309-2025-CPS-P (127991), cuyo objeto es prestar los servicios profesionales especializados al despacho de la alcaldía local de Sumapaz, para la estructuración estratégica de los procesos de planeación de los proyectos de inversión del FDRS. 2327. Se expide a solicitud expresa del Ordenador del Gasto mediante SIPSE, recibido el 29 de julio de 2025. Se expide CRP mediante memorando 20257020020103, recibido el 11 de agosto de 2025.</t>
  </si>
  <si>
    <t>32520251</t>
  </si>
  <si>
    <t>136330 - Adición y prorroga al contrato 325-2025-CPS-P (132249), cuyo objeto es prestar servicios profesionales, con autonomía técnica y administrativa, para brindar apoyo al despacho del alcalde local en los diferentes asuntos relacionados con temas ambientales y administrativos, tendientes a garantizar el plan de desarrollo local. 2327. Se expide a solicitud expresa del Ordenador del Gasto mediante SIPSE, recibido el 29 de julio de 2025. Se expide CRP mediante memorando 20257020020113, recibido el 11 de agosto de 2025.</t>
  </si>
  <si>
    <t>31720251</t>
  </si>
  <si>
    <t>136661 - Adición y prorroga al contrato 317-2025-CPS-P (130920), cuyo objeto es prestar los servicios profesionales para gestionar los proyectos ambientales locales enfocados a la generación de energía eléctrica renovable y atender la gestión ambiental externa en la localidad. 2689. Se expide el CDP a solicitud expresa del ordenador del gasto mediante SIPSE136661, recibido el 30 de julio de 2025 Se expide CRP mediante memorando 20257020020173, recibido el 11 de agosto de 2025.</t>
  </si>
  <si>
    <t>21720251</t>
  </si>
  <si>
    <t>136638 - Adición y prorroga al contrato 217-2025-CPS-P (127546), cuyo objeto es prestar los servicios profesionales para apoyar el fortalecimiento del servicio de asistencia técnica agropecuaria de la localidad de sumapaz. 2671. Se expide el CDP a solicitud expresa del ordenador del gasto mediante SIPSE136638, recibido el 30 de julio de 2025</t>
  </si>
  <si>
    <t>18120251</t>
  </si>
  <si>
    <t>136319 - Adición y prórroga al contrato 181-2025-CPS-P (126299) cuyo objeto es Prestar los servicios profesionales en producción agropecuaria para el fortalecimiento del servicio de asistencia técnica agropecuaria de la localidad de Sumapaz. 2671. Se expide el CDP a solicitud expresa del ordenador del gasto mediante SIPSE136319, recibido el 30 de julio de 2025 Se expide CRP mediante memorando 20257020020343, recibido el 11 de agosto de 2025.</t>
  </si>
  <si>
    <t>16220251</t>
  </si>
  <si>
    <t>136301 - Adición y prorroga al contrato 162-2025-CPS-AG (126303), cuyo objeto es prestar sus servicios como auxiliar para apoyar el desarrollo de las actividades de campo requeridas en los proyectos de restauración ecológica de localidad de Sumapaz. 2682. Se expide el CDP a solicitud expresa del ordenador del gasto mediante SIPSE136301, recibido el 30 de julio de 2025 Se expide CRP mediante memorando 20257020020363, recibido el 11 de agosto de 2025.</t>
  </si>
  <si>
    <t>11220251</t>
  </si>
  <si>
    <t>136299 - Adición y prorroga al contrato 112-2025-CPS-AG (126303), cuyo objeto es prestar sus servicios como auxiliar para apoyar el desarrollo de las actividades de campo requeridas en los proyectos de restauración ecológica de localidad de Sumapaz. Se expide el CDP a solicitud expresa del ordenador del gasto mediante SIPSE136299, recibido el 30 de julio de 2025 Se expide CRP mediante memorando 20257020020413, recibido el 11 de agosto de 2025.</t>
  </si>
  <si>
    <t>19320251</t>
  </si>
  <si>
    <t>136326 - Adición y prorroga al contrato 193-2025-CPS-AG (125670), cuyo objeto es prestar sus servicios asistenciales para apoyar la gestión administrativa y operativa de prensa y comunicaciones de la alcaldía local de Sumapaz. 2327. Se expide a solicitud expresa del Ordenador del Gasto mediante SIPSE, recibido el 29 de julio de 2025. Se expide CRP memorando 20257020020583, recibido el 11 de agosto de 2025</t>
  </si>
  <si>
    <t>30320251</t>
  </si>
  <si>
    <t>136679 - Adición y prórroga al contrato 303-2025-CPS-AG (125654) cuyo objeto es Prestar los servicios técnicos para apoyar las respuestas a las solicitudes, requerimientos y proposiciones realizados por entidades públicas y entes de control, fortaleciendo los procesos administrativos. 2327. Se expide a solicitud expresa del Ordenador del Gasto mediante SIPSE, recibido el 29 de julio de 2025. Se expide CRP memorando 20257020020593, recibido el 11 de agosto de 2025</t>
  </si>
  <si>
    <t>14520251</t>
  </si>
  <si>
    <t>136045 - Adición y prorroga al contrato 145-2025-CPS-P (130323), cuyo objeto es Prestar los servicios profesionales al Área de Gestión de Desarrollo Local, para apoyar la planeación, ejecución y seguimiento del proyecto de inversión Acciones para el cuidado de la salud y el bienestar de las y los Sumapaceños. 2324. Se expide el CDP a solicitud expresa del ordenador del gasto mediante SIPSE136045, recibido el 30 de julio de 2025 Se expide CRP memorando 20257020020603, recibido el 11 de agosto de 2025</t>
  </si>
  <si>
    <t>25920251</t>
  </si>
  <si>
    <t>136517 - Adición y prórroga al contrato 259-2025-CPS-P (125691) cuyo objeto es Prestar los servicios profesionales para adelantar acciones que promuevan el fortalecimiento y la participación social y comunitaria en la localidad de Sumapaz. 2327. Se expide el CDP a solicitud expresa del ordenador del gasto mediante SIPSE136517, recibido el 30 de julio de 2025 Se expide CRP memorando 20257020020613, recibido el 11 de agosto de 2025</t>
  </si>
  <si>
    <t>19420251</t>
  </si>
  <si>
    <t>136327 - Adición y prorroga al contrato 194-2025-CPS-P (127550), cuyo objeto es prestar los servicios artísticos y musicales profesionales para apoyar la gestión cultural de la localidad de Sumapaz. 2486. Se expide a solicitud expresa del Ordenador del Gasto mediante SIPSE 136327, recibido el 29 de julio de 2025. Se expide CRP memorando 20257020020623, recibido el 11 de agosto de 2025</t>
  </si>
  <si>
    <t>21820251</t>
  </si>
  <si>
    <t>136640 - Adición y prorroga al contrato 218-2025-CPS-P (127562), cuyo objeto es prestar los servicios profesionales para desarrollar acciones de acompañamiento técnico en los proyectos relacionados con acueductos y saneamiento básico adelantados por el fondo de desarrollo rural de Sumapaz. 2689. Se expide el CDP a solicitud expresa del ordenador del gasto mediante SIPSE136640, recibido el 30 de julio de 2025 Se expide CRP memorando 20257020020843, recibido el 11 de agosto de 2025</t>
  </si>
  <si>
    <t>25620251</t>
  </si>
  <si>
    <t>136647 - Adición y prórroga al contrato 256-2025-CPS-P (125691) cuyo objeto es Prestar los servicios profesionales para adelantar acciones que promuevan el fortalecimiento y la participación social y comunitaria en la localidad de Sumapaz. 2327. Se expide el CDP a solicitud expresa del ordenador del gasto mediante SIPSE136647, recibido el 30 de julio de 2025 Se expide CRP memorando 20257020020853, recibido el 11 de agosto de 2025</t>
  </si>
  <si>
    <t>24620251</t>
  </si>
  <si>
    <t>136652 - Adición y prorroga al contrato 246-2025-CPS-AG (125670), cuyo objeto es prestar sus servicios asistenciales para apoyar la gestión administrativa y operativa de prensa y comunicaciones de la alcaldía local de Sumapaz. 2327. Se expide el CDP a solicitud expresa del ordenador del gasto mediante SIPSE136652, recibido el 30 de julio de 2025 Se expide CRP memorando 20257020020863, recibido el 11 de agosto de 2025</t>
  </si>
  <si>
    <t>23120251</t>
  </si>
  <si>
    <t>136645 - Adición y prórroga al contrato 231-2025-CPS-AG (125189) cuyo objeto es Prestar los servicios como auxiliar de apoyo administrativo al proyecto de inversión de Somos sumapaz: Emprendiendo de manera sostenible en nuestro territorio. 2315. Se expide el CDP a solicitud expresa del ordenador del gasto mediante SIPSE136645, recibido el 30 de julio de 2025 Se expide CRP memorando 20257020020873, recibido el 11 de agosto de 2025</t>
  </si>
  <si>
    <t>22520251</t>
  </si>
  <si>
    <t>136641 - Adición y prorroga al contrato 225-2025-CPS-P (126229), cuyo objeto es prestar los servicios profesionales para brindar apoyo psicosocial y emocional a las víctimas del conflicto armado de la localidad de Sumapaz en el marco del SIVJRNR. 2319. Se expide el CDP a solicitud expresa del ordenador del gasto mediante SIPSE136641, recibido el 30 de julio de 2025. Se expide el CDP a solicitud expresa del ordenador del gasto mediante SIPSE136641, recibido el 30 de julio de 2025 Se expide CRP memorando 20257020020883, recibido el 11 de agosto de 2025</t>
  </si>
  <si>
    <t>13920251</t>
  </si>
  <si>
    <t>136300 - Adición y prorroga al contrato 139-2025-CPS-AG (125749), cuyo objeto es prestar los servicios técnicos de apoyo jurídico para los procesos de atención de víctimas, reparación integral y justicia restaurativa de la alcaldía local de Sumapaz. 2319. Se expide el CDP a solicitud expresa del ordenador del gasto mediante SIPSE136300, recibido el 30 de julio de 2025 Se expide CRP memorando 20257020020643, recibido el 11 de agosto de 2025</t>
  </si>
  <si>
    <t>20020251</t>
  </si>
  <si>
    <t>136272 - Adición y prorroga al contrato 200-2025-CPS-P (127550), cuyo objeto es prestar los servicios artísticos y musicales profesionales para prestar la gestión cultural de la localidad de Sumapaz. 2486. Se expide el CDP a solicitud expresa del Ordenador del Gasto mediante sipse, recibido el 24 de julio del 2025. Se expide CRP memorando 20257020020913, recibido el 11 de agosto de 2025</t>
  </si>
  <si>
    <t>12920251</t>
  </si>
  <si>
    <t>136595 - Adición y prorroga al contrato 129-2025-CPS-AG (127708), cuyo objeto es prestar sus servicios administrativos para realizar el apoyo logístico y operativo de las actividades que se desarrollan por la alcaldía local de Sumapaz. 2327. Se expide el CDP a solicitud expresa del ordenador del gasto mediante SIPSE136595, recibido el 30 de julio de 2025. Se expide CRP memorando 20257020020893, recibido el 11 de agosto de 2025</t>
  </si>
  <si>
    <t>15820251</t>
  </si>
  <si>
    <t>136598 - Adición y prorroga al contrato 158-2025-CPS-AG (125031), cuyo objeto es prestar sus servicios profesionales en el desarrollo y gestión de los procesos contractuales en cada una de sus etapas del fondo de desarrollo rural de Sumapaz. 2327. Se expide el CDP a solicitud expresa del ordenador del gasto mediante SIPSE136598, recibido el 30 de julio de 2025 Se expide CRP memorando 20257020020923, recibido el 11 de agosto de 2025</t>
  </si>
  <si>
    <t>26220251</t>
  </si>
  <si>
    <t>136816 - Adición y prorroga al contrato 262-2025-CPS-P (127512), cuyo objeto es Prestar los servicios profesionales para apoyar la ejecución y seguimiento del proyecto Recreación y Deporte del Fondo de Desarrollo Rural de Sumapaz. 2388. Se expide el CDP a solicitud expresa del ordenador del gasto mediante SIPSE136816, recibido el 30 de julio de 2025 Se expide CRP memorando 20257020020653, recibido el 11 de agosto de 2025</t>
  </si>
  <si>
    <t>ROSSY JEANNY TORRES YATE</t>
  </si>
  <si>
    <t>28120251</t>
  </si>
  <si>
    <t>136516 - Adición y prórroga al contrato 281-2025-CPS-AG (131440) cuyo objeto es Prestar los servicios como técnico para apoyar las actividades de mantenimiento y control de la maquinaria pesada de propiedad del Fondo de Desarrollo Rural de Sumapaz. 2289. Se expide el CDP a solicitud expresa del ordenador del gasto mediante SIPSE136516, recibido el 30 de julio de 2025 Se expide CRP memorando 20257020020523, recibido el 11 de agosto de 2025</t>
  </si>
  <si>
    <t>20420251</t>
  </si>
  <si>
    <t>136247 - Adición y prórroga al contrato 204-2025-CPS-AG (125003) cuyo objeto es Prestar los servicios como apoyo administrativo y de comunicaciones a la Junta Administradora Local. 2327. Se expide el CDP a solicitud expresa del ordenador del gasto mediante SIPSE136247, recibido el 30 de julio de 2025 Se expide CRP memorando 20257020020943, recibido el 11 de agosto de 2025</t>
  </si>
  <si>
    <t>20520251</t>
  </si>
  <si>
    <t>136625 - Adición y prorroga al contrato 205-2025-CPS-AG (127694), cuyo objeto es Prestar los servicios como Técnico de apoyo administrativo al Área de Gestión Policiva de la Alcaldía Local de Sumapaz. 2327. Se expide el CDP a solicitud expresa del ordenador del gasto mediante SIPSE136625, recibido el 30 de julio de 2025 Se expide CRP memorando 20257020020683, recibido el 11 de agosto de 2025</t>
  </si>
  <si>
    <t>28620251</t>
  </si>
  <si>
    <t>136676 - Adición y prórroga al contrato 286-2025-CPS-AG (130765) cuyo objeto es Prestar los servicios como Auxiliar Administrativo en los procesos de infraestrucura que se ejecutan con los recursos del Fondo de Desarrollo Rural de Sumapaz. 2689. Se expide el CDP a solicitud expresa del ordenador del gasto mediante SIPSE136676, recibido el 30 de julio de 2025 Se expide CRP memorando 20257020020533, recibido el 11 de agosto de 2025</t>
  </si>
  <si>
    <t>OSMAN GABRIEL BARRERA RAMIREZ</t>
  </si>
  <si>
    <t>24320251</t>
  </si>
  <si>
    <t>136483 - Adición y prorroga al contrato 243-2025-CPS-AG (127713), cuyo objeto es Prestar los servicios administrativos para apoyar las labores de oficios varios y de notificación para la Cuenca del Rio Sumapaz, de la Alcaldía Local de Sumapaz. 2327. Se expide a solicitud expresa del Ordenador del Gasto mediante SIPSE 136483, recibido el 29 de julio de 2025. Se expide CRP memorando 20257020020953, recibido el 11 de agosto de 2025</t>
  </si>
  <si>
    <t>26720251</t>
  </si>
  <si>
    <t>136329 - Adición y prorroga al contrato 267-2025-CPS-P (127822), cuyo objeto es Prestar los servicios profesionales veterinarios para el fortalecimiento del servicio de asistencia técnica agropecuaria en la localidad de Sumapaz. 2666. Se expide a solicitud expresa del Ordenador del Gasto mediante SIPSE, recibido el 29 de julio de 2025. Se expide CRP memorando 20257020020693, recibido el 11 de agosto de 2025</t>
  </si>
  <si>
    <t>31420251</t>
  </si>
  <si>
    <t>136660 - Adición y prorroga al contrato 314-2025-CPS-AG (130765), cuyo objeto es prestar los servicios como auxiliar administrativo en los procesos de infraestructura que se ejecutan con los recursos del fondo de desarrollo rural de Sumapaz. 2689. Se expide el CDP a solicitud expresa del Ordenador del Gasto, mediante SIPSE 136660, recibido el 30 de julio de 2025. Se expide CRP memorando 20257020020543, recibido el 11 de agosto de 2025</t>
  </si>
  <si>
    <t>20220251</t>
  </si>
  <si>
    <t>136621 - Adición y prorroga al contrato 202-2025-CPS-AG (127825), cuyo objeto es Prestar los servicios técnicos para apoyar la formulación, ejecución y seguimiento del proyecto Mejores condiciones de salud en la Ruralidad. 2324. Se expide el CDP a solicitud expresa del ordenador del gasto mediante SIPSE136621, recibido el 30 de julio de 2025 Se expide CRP memorando 20257020020723, recibido el 11 de agosto de 2025</t>
  </si>
  <si>
    <t>25520251</t>
  </si>
  <si>
    <t>136654 - Adición y prorroga al contrato 255-2025-CPS-P (127842), cuyo objeto es Prestar los servicios profesionales para apoyar la ejecución de la meta relacionada con la entrega de Dispositivos de Asistencia Personal y Ayudas Técnicas. 2324. Se expide el CDP a solicitud expresa del ordenador del gasto mediante SIPSE136654, recibido el 30 de julio de 2025 Se expide CRP memorando 20257020020733, recibido el 11 de agosto de 2025</t>
  </si>
  <si>
    <t>03020251</t>
  </si>
  <si>
    <t>136561 - Adición y prorroga al contrato 030-2025-CPS-AG (127933), cuyo objeto es prestar los servicios como auxiliar de apoyo administrativo al área de gestión de desarrollo local, de la alcaldía local de Sumapaz. 2327. Se expide el CDP a solicitud expresa del ordenador del gasto mediante SIPSE136561, recibido el 30 de julio de 2025 Se expide CRP memorando 20257020020743, recibido el 11 de agosto de 2025</t>
  </si>
  <si>
    <t>LINA MARIA RODRIGUEZ BERMUDEZ</t>
  </si>
  <si>
    <t>18320251</t>
  </si>
  <si>
    <t>136323 - Adición y prorroga al contrato 183-2025-CPS-P (127539), cuyo objeto es Prestar sus servicios como Docente Deportivo Técnico para la formación integral y deportiva de las niñas, niños y adolescentes y apoyar los temas de recreación y deporte que ejecute el Fondo de Desarrollo de Sumapaz. 2388. Se expide a solicitud expresa del Ordenador del Gasto mediante SIPSE, recibido el 29 de julio de 2025. Se expide CRP memorando 20257020020753, recibido el 11 de agosto de 2025</t>
  </si>
  <si>
    <t>22320251</t>
  </si>
  <si>
    <t>136328 - Adición y prorroga al contrato 223-2025-CPS-P (127539), cuyo objeto es Prestar sus servicios como Docente Deportivo Técnico para la formación integral y deportiva de las niñas, niños y adolescentes y apoyar los temas de recreación y deporte que ejecute el Fondo de Desarrollo de Sumapaz. 2388. Se expide a solicitud expresa del Ordenador del Gasto mediante SIPSE 136328, recibido el 29 de julio de 2025. Se expide CRP memorando 20257020020763, recibido el 11 de agosto de 2025</t>
  </si>
  <si>
    <t>19820251</t>
  </si>
  <si>
    <t>136614 - Adición y prorroga al contrato 198-2025-CPS-P (126240), cuyo objeto es prestar los servicios profesionales al área de gestión de desarrollo local&lt;(&gt;,&lt;)&gt; para apoyar la planeación, ejecución y seguimiento del proyecto de inversión acciones para el cuidado de la salud y el bienestar de las y los sumapaceños. 2324. Se expide el CDP a solicitud expresa del ordenador del gasto mediante SIPSE136614, recibido el 30 de julio de 2025 Se expide CRP memorando 20257020020773, recibido el 11 de agosto de 2025</t>
  </si>
  <si>
    <t>RES 004-2025</t>
  </si>
  <si>
    <t>080-20251</t>
  </si>
  <si>
    <t>138291 - Adición y prorroga al contrato 080-2025-CPS-P (127526), cuyo objeto es prestar servicios profesionales para apoyar la formulación, implementación, seguimiento de planes y proyectos de fondo de desarrollo rural de Sumapaz, relacionados con mujer y equidad de género, y demás procesos asociados a su transversalización a nivel local. 2541. Se expide a solicitud expresa del Ordenador del gasto mediante SIPSE 138291, recibido el 05 de agosto de 2025.Se expide el CRP mediante memorando 20257020020493, recibido el 11 de agosto de 2025.</t>
  </si>
  <si>
    <t>176-20251</t>
  </si>
  <si>
    <t>136315 - Adición y prorroga al contrato 176-2025-CPS-P (126347), cuyo objeto es Prestar los servicios profesionales para la operación, prestación&lt;(&gt;,&lt;)&gt;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 Se expide el CDP a solicitud expresa del ordenador del gasto mediante SIPSE136315, recibido el 30 de julio de 2025. Se expide el CRP mediante memorando 20257020020143, recibido el 11 de agosto de 2025.</t>
  </si>
  <si>
    <t>312-20251</t>
  </si>
  <si>
    <t>136701 - Adición y prórroga al contrato 312-2025-CPS-P (127983) cuyo objeto es Prestar los servicios profesionales como Abogado (a) de apoyo al Área de Gestión Policiva-Jurídica de la Alcaldía Local de Sumapaz. 2327. Se expide a solicitud expresa del Ordenador del Gasto mediante SIPSE, recibido el 29 de julio de 2025. Se expide el CRP mediante memorando 20257020020233, recibido el 11 de agosto de 2025.</t>
  </si>
  <si>
    <t>179-20251</t>
  </si>
  <si>
    <t>136322 - Adición y prorroga al contrato 179-2025-CPS-P (124904), cuyo objeto es 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 2327. Se expide a solicitud expresa del Ordenador del Gasto mediante SIPSE 136322, recibido el 29 de julio de 2025. Se expide el CRP mediante memorando 20257020020223, recibido el 11 de agosto de 2025.</t>
  </si>
  <si>
    <t>188-20251</t>
  </si>
  <si>
    <t>136325 - Adición y prorroga al contrato 188-2025-CPS-P (126367), cuyo objeto es prestar los servicios profesionales al área de gestión de desarrollo local de la alcaldía local de Sumapaz para apoyar la planificación, el diseño y el seguimiento a la ejecución del proyecto de mejoramiento de vivienda. 2278. Se expide a solicitud expresa del Ordenador del Gasto mediante SIPSE 136325, recibido el 29 de julio de 2025. Se expide el CRP mediante memorando 20257020020153, recibido el 11 de agosto de 2025.</t>
  </si>
  <si>
    <t>304-20251</t>
  </si>
  <si>
    <t>136321 - Adición y prórroga al contrato 304-2025-CPS-AG (127819) cuyo objeto es Prestar los servicios de apoyo administrativo para apoyar el desarrollo de las actividades del proyecto de Bienestar animal del Fondo de Desarrollo Rural de Sumapaz. 2666. Se expide a solicitud expresa del Ordenador del Gasto mediante SIPSE, recibido el 29 de julio de 2025. Se expide el CRP mediante memorando 20257020020243, recibido el 11 de agosto de 2025.</t>
  </si>
  <si>
    <t>228-20251</t>
  </si>
  <si>
    <t>136479 - Adición y prorroga al contrato 228-2025-CPS-AG (128151), cuyo objeto es prestar los servicios como auxiliar administrativa en la corregiduría de Betania. 2327. Se expide a solicitud expresa del Ordenador del Gasto mediante SIPSE 136479, recibido el 29 de julio de 2025. Se expide el CRP mediante memorando 20257020020183, recibido el 11 de agosto de 2025.</t>
  </si>
  <si>
    <t>150-20251</t>
  </si>
  <si>
    <t>136047 - Adición y prorroga al contrato 150-2025-CPS-P (130048), cuyo objeto es Prestar los servicios profesionales para apoyar la implementación, seguimiento y control de los Planes de Mejoramiento resultado de las auditorías y Planes de Gestión, así como fortalecer el proceso de mejora continua en la Alcaldía Local de Sumapaz. 2327. Se expide el CDP a solicitud expresa del ordenador del gasto mediante SIPSE 136047, recibido el 23 de julio de 2025. Se expide el CRP mediante memorando 20257020020253, recibido el 11 de agosto de 2025.</t>
  </si>
  <si>
    <t>180-20251</t>
  </si>
  <si>
    <t>136602 - Adición y prorroga al contrato 180-2025-CPS-P (130923), cuyo objeto es prestar sus servicios profesionales para apoyar el proyecto de inversión fortaleciendo la conectividad en Sumapaz. 2265. Se expide el CDP a solicitud expresa del ordenador del gasto mediante SIPSE136602, recibido el 30 de julio de 2025. Se expide el CRP mediante memorando 20257020020303, recibido el 11 de agosto de 2025.</t>
  </si>
  <si>
    <t>138-20251</t>
  </si>
  <si>
    <t>135662 - Adición y prorroga al contrato 138-2025-CPS-AG (125660), cuyo objeto es Prestar sus servicios como técnico para apoyar y dar soporte técnico al administrador y usuario final de la red de sistemas y tecnología e información de la Alcaldía Local. 2327. Se expide el CDP a solicitud expresa del ordenador del gasto mediante SIPSE 135662, recibido el 23 de julio de 2025. Se expide el CRP mediante memorando 20257020020273, recibido el 11 de agosto de 2025.</t>
  </si>
  <si>
    <t>185-20251</t>
  </si>
  <si>
    <t>136324 - Adición y prorroga al contrato 185-2025-CPS-AG (125662), cuyo objeto es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a solicitud expresa del Ordenador del Gasto mediante SIPSE, recibido el 29 de julio de 2025. Se expide el CRP mediante memorando 20257020020323, recibido el 11 de agosto de 2025.</t>
  </si>
  <si>
    <t>271-20251</t>
  </si>
  <si>
    <t>136512 - Adición y prórroga al contrato 271-2025-CPS-P (131459)) cuyo objeto es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a solicitud expresa del Ordenador del Gasto mediante SIPSE 136512, recibido el 29 de julio de 2025. Se expide el CRP mediante  memorando 20257020020203, recibido el 11 de agosto de 2025.</t>
  </si>
  <si>
    <t>CATERIN  BERNAL CARRION</t>
  </si>
  <si>
    <t>133-20251</t>
  </si>
  <si>
    <t>136269 - Adición y prorroga al contrato 133-2025-CPS-AG (126317), cuyo objeto es Prestar los servicios como auxiliar administrativo para el Área de Gestión de Desarrollo Local, en los temas de participación de la Alcaldía Local de Sumapaz. 2696. Se expide a solicitud del ordenador del Gasto mediante SIPSE, recibido el 25 de julio de 2025. Se expide el CRP mediante memorando 20257020020353, recibido el 11 de agosto de 2025.</t>
  </si>
  <si>
    <t>239-20251</t>
  </si>
  <si>
    <t>136811 - Adición y prorroga al contrato 239-2025 CPS-P(126225), cuyo objeto es prestar los servicios profesionales en la planeación, ejecución y seguimiento de proyectos de educación de la alcaldía local de Sumapaz, en el marco del PDL 2025-2028. 2703. Se expide el CDP a solicitud expresa del ordenador del gasto mediante SIPSE136811, recibido el 30 de julio de 2025, Se expide el CRP mediante memorando 20257020020423, recibido el 11 de agosto de 2025.</t>
  </si>
  <si>
    <t>252-20251</t>
  </si>
  <si>
    <t>136814 - Adición y prorroga al contrato 252-2025-CPS-P (126220), cuyo objeto es prestar los servicios profesionales para atender el proyecto de atención de víctimas y justicia restaurativa, de la alcaldía local de Sumapaz. 2319. Se expide el CDP a solicitud expresa del ordenador del gasto mediante SIPSE136814, recibido el 30 de julio de 2025. Se expide el CRP mediante memorando 20257020020433, recibido el 11 de agosto de 2025.</t>
  </si>
  <si>
    <t>GUILLERMO  ORJUELA MARTINEZ</t>
  </si>
  <si>
    <t>274-20251</t>
  </si>
  <si>
    <t>136514 - Adición y prórroga al contrato 274-2025-CPS-AG (131458) cuyo objeto es Prestar los servicios técnicos para la operación, seguimiento y cumplimiento de los procesos y procedimientos del Servicio Apoyos para la Seguridad Económica Tipo C, requeridos para el oportuno y adecuado registro&lt;(&gt;,&lt;)&gt; cruce y reporte de los datos en el Sistema Misional SIRBE, que contribuyan a la garantía de los derechos de la población mayor en el marco de la Política Pública Social para el Envejecimiento y la Vejez en el Distrito Capital a cargo de la Alcaldía Local. 2398. Se expide el CDP a solicitud expresa del ordenador del gasto mediante SIPSE136514, recibido el 30 de julio de 2025. Se expide el CRP mediante memorando 20257020020503, recibido el 11 de agosto de 2025.</t>
  </si>
  <si>
    <t>310-20251</t>
  </si>
  <si>
    <t>136681 - Adición y prórroga al contrato 310-2025-CPS-AG (124917) cuyo objeto es Prestar sus servicios de apoyo técnico en el diseño y producción de las piezas audiovisuales de carácter institucional del Fondo de Desarrollo Rural de Sumapaz. 2327. Se expide a solicitud expresa del Ordenador del Gasto mediante SIPSE, recibido el 29 de julio de 2025. Se expide el CRP mediante memorando 20257020020383, recibido el 11 de agosto de 2025.</t>
  </si>
  <si>
    <t>276-20251</t>
  </si>
  <si>
    <t>136515 - Adición y prórroga al contrato 276-2025-CPS-P (131263) cuyo objeto es Prestar servicios profesionales psicosociales para desarrollar acciones y estrategias orientadas a la prevención de violencia infantil, violencia intrafamiliar y/o violencia sexual y la promoción del buen trato. 2541. Se expide el CDP a solicitud expresa del ordenador del gasto mediante SIPSE136515, recibido el 30 de julio de 2025. Se expide el CRP mediante memorando 20257020020513, recibido el 11 de agosto de 2025.</t>
  </si>
  <si>
    <t>ANGELICA MARIA GARCIA VILLAMARIN</t>
  </si>
  <si>
    <t>254-20251</t>
  </si>
  <si>
    <t>136508 - Adición y prorroga al contrato 254-2025-CPS-AG (126378), cuyo objeto es prestar los servicios como auxiliar administrativo para el área de gestión de desarrollo local, en los temas de infraestructura, de la alcaldía local de Sumapaz. 2289. Se expide a solicitud expresa del Ordenador del Gasto mediante SIPSE, recibido el 29 de julio de 2025.</t>
  </si>
  <si>
    <t>HERMELINDA  MELO ESPINOZA</t>
  </si>
  <si>
    <t>319-20251</t>
  </si>
  <si>
    <t>136710 - Adición y prórroga al contrato 319-2025-CPS-P (125670) cuyo objeto es Prestar sus servicios asistenciales para apoyar la gestión administrativa y operativa de prensa y comunicaciones de la Alcaldía Local de Sumapaz. 2327. Se expide a solicitud expresa del Ordenador del Gasto mediante SIPSE, recibido el 29 de julio de 2025. Se expide el CRP mediante memorando 20257020020193, recibido el 11 de agosto de 2025.</t>
  </si>
  <si>
    <t>320-20251</t>
  </si>
  <si>
    <t>136715 - Adición y prórroga al contrato 320-2025-CPS-AG (127548) cuyo objeto es Prestar sus servicios como auxiliar administrativo para que apoye las actividades que se realizan en la gestión cultural en la localidad de Sumapaz. 2486. Se expide a solicitud expresa del Ordenador del Gasto mediante SIPSE, recibido el 29 de julio de 2025.</t>
  </si>
  <si>
    <t>DORIS STELLA VILLALBA BAQUERO</t>
  </si>
  <si>
    <t>257-20251</t>
  </si>
  <si>
    <t>136509 - Adición y prorroga al contrato 257-2025-CPS-P (127821), cuyo objeto es Prestar los servicios profesionales para apoyar el fortalecimiento de los emprendimientos productivos agropecuarios de la localidad de Sumapaz. 2315. Se expide a solicitud expresa del Ordenador del Gasto mediante SIPSE 136509, recibido el 29 de julio de 2025. Se expide el CRP mediante memorando 20257020021013, recibido el 11 de agosto de 2025.</t>
  </si>
  <si>
    <t>272-20251</t>
  </si>
  <si>
    <t>136513 - Adición y prórroga al contrato 272-2025-CPS-AG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el CDP a solicitud expresa del ordenador del gasto mediante SIPSE136513, recibido el 30 de julio de 2025. Se expide el CRP mediante memorando 20257020021023, recibido el 11 de agosto de 2025.</t>
  </si>
  <si>
    <t>184-20251</t>
  </si>
  <si>
    <t>136232 - Adición y prórroga al contrato 184-2025- CPS-AG (127826) cuyo objeto es Prestar los servicios profesionales para la planeación, programación y seguimiento de los procesos administrativos del parque automotor de la Alcaldía Local de Sumapaz. 2289. Se expide el CDP a solicitud expresa del ordenador del gasto mediante SIPSE136232, recibido el 30 de julio de 2025. Se expide el CRP mediante memorando 20257020021033, recibido el 11 de agosto de 2025.</t>
  </si>
  <si>
    <t>094-20251</t>
  </si>
  <si>
    <t>137083 - Adición y prorroga al contrato 094-2025-CPS-AG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SIPSE137083, recibido el 30 de julio de 2025. Se expide el CRP mediante memorando 20257020020483, recibido el 11 de agosto de 2025.</t>
  </si>
  <si>
    <t>060-20251</t>
  </si>
  <si>
    <t>136580 - Adición y prorroga al contrato 060-2025-CPS-AG (125693), cuyo objeto es prestar los servicios como auxiliar administrativo para el centro de documentación e información C.D.I. de la alcaldía local de Sumapaz. 2327. Se expide el CDP a solicitud expresa del ordenador del gasto mediante SIPSE136580, recibido el 30 de julio de 2025. Se expide el CRP mediante memorando 2025702002103, recibido el 14 de agosto de 2025.</t>
  </si>
  <si>
    <t>164-20251</t>
  </si>
  <si>
    <t>136302 - Adición y prorroga al contrato 164-2025-CPS-P (127544), cuyo objeto es prestar sus servicios profesionales para apoyar la ejecución de la meta de beneficiar 305 personas mayores con transferencias monetarias. 2398. Se expide el CDP a solicitud expresa del ordenador del gasto mediante SIPSE136302, recibido el 30 de julio de 2025. Se expide el CRP mediante memorando 20257020021143, recibido el 14 de agosto de 2025.</t>
  </si>
  <si>
    <t>318-20251</t>
  </si>
  <si>
    <t>136707 - Adición y prórroga al contrato 318-CPS-P (125027) cuyo objeto es Prestar los servicios profesionales especializados para apoyar jurídicamente las respuestas a las investigaciones preliminares y los hallazgos de todo tipo que resulten en contra de la Alcaldía Local de Sumapaz. 2327. Se expide a solicitud expresa del Ordenador del Gasto mediante SIPSE, recibido el 29 de julio de 2025. Se expide el CRP mediante memorando 20257020021323, recibido el 14 de agosto de 2025.</t>
  </si>
  <si>
    <t>115-20251</t>
  </si>
  <si>
    <t>139190 - Adición y prorroga al contrato 115-2025-CPS-P (125197), cuyo objeto es prestar los servicios profesionales para apoyar las acciones de educación ambiental que debe atender el despacho de la alcaldía local de Sumapaz. 2671. Se expide CDP a solicitud expresa del Ordenador del Gasto mediante SIPSE 139190, recibido el 13 de agosto de 2025. Se expide el CRP mediante memorando 20257020021363, recibido el 14 de agosto de 2025.</t>
  </si>
  <si>
    <t>9229-2025</t>
  </si>
  <si>
    <t>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LA LOCALIDAD DE SUMAPAZ.SE EXPIDE EL CPD A SOLICITUD EXPRESA DEL ORDENADOR DEL GASTO,MEDIANTE SIPSE 138090, RECIBIDO EL 4 DE AGOSTO DE 2025. SE EXPIDE EL CRP MEDIANTE MEMORANDO 20257020021323, RECIBIDO EL 14 DE AGOSTO DE 2025.</t>
  </si>
  <si>
    <t>SECRETARIA DISTRITAL DE INTEGRACION SOCIAL</t>
  </si>
  <si>
    <t>247-20251</t>
  </si>
  <si>
    <t>136484 - Adición y prorroga al contrato 247-2025-CPS-P (127935), cuyo objeto es prestar los servicios profesionales para el despacho de la alcaldía local de Sumapaz en los procesos legales, jurídicos y administrativos para dar cumplimiento al plan de desarrollo local. 2327. Se expide a solicitud expresa del Ordenador del Gasto mediante SIPSE 136484, recibido el 29 de julio de 2025. Se expide el CRP mediante memorando 20257020021153, recibido el 15 de agosto de 2025.</t>
  </si>
  <si>
    <t>109-20251</t>
  </si>
  <si>
    <t>137631 - Adición y prorroga al contrato 109-2025-CPS-P (124965),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 137631, recibido 30 de julio de 2025. Se expide el CRP mediante memorando 20257020021423, recibido el 15 de agosto de 2025.</t>
  </si>
  <si>
    <t>OTTO HERNAN BETANCOURT MARTINEZ</t>
  </si>
  <si>
    <t>111-20251</t>
  </si>
  <si>
    <t>136582 - Adición y prorroga al contrato 111-2025-CPS-P (125677), cuyo objeto es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el CDP a solicitud expresa del ordenador del gasto mediante SIPSE136582, recibido el 30 de julio de 2025. Se expide el CRP mediante memorando 20257020021383, recibido el 15 de agosto de 2025.</t>
  </si>
  <si>
    <t>130-20251</t>
  </si>
  <si>
    <t>136983 - Adición y prórroga al contrato 130-2025-CPS-AG (125638) cuyo objeto es Prestar sus servicios de apoyo técnico al Área de Gestión de Desarrollo Local, en la ejecución de las obras de infraestructura vial de la Alcaldía Local De Sumapaz. 2289. Se expide el CDP a solicitud expresa del ordenador del gasto mediante SIPSE136983, recibido el 30 de julio de 2025. Se expide el CRP mediante memorando 20257020021433, recibido el 15 de agosto de 2025.</t>
  </si>
  <si>
    <t>237-20251</t>
  </si>
  <si>
    <t>138217 - Adición y prorroga al contrato 237-2025-CPS-P (126225), cuyo objeto es Prestar los servicios profesionales en la planeación, ejecución y seguimiento de proyectos de educación de la Alcaldía Local de Sumapaz, en el marco del PDL 2025-2028. 2703. Se expide a solicitud del Ordenador del Gasto mediante SIPSE 138217, recibido el 12 de agosto de 2025. Se expide el CRP mediante memorando 20257020021443, recibido el 15 de agosto de 2025.</t>
  </si>
  <si>
    <t>056-20251</t>
  </si>
  <si>
    <t>137169 - Adición y prórroga al contrato 056-2025-CPS-P (125133) cuyo objeto es Prestar los servicios profesionales especializados en la ejecución y seguimiento de las actividades que se ejecutan en el proyecto de Recreación y deporte del Fondo de Desarrollo Rural de Sumapaz. 2388. Se expide el CDP a solicitud expresa del ordenador del gasto mediante SIPSE137169, recibido el 30 de julio de 2025. Se expide el CRP mediante memorando 20257020021453, recibido el 15 de agosto de 2025.</t>
  </si>
  <si>
    <t>197-20251</t>
  </si>
  <si>
    <t>136608 - Adición y prorroga al contrato 197-2025-CPS-AG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SIPSE136608, recibido el 30 de julio de 2025. Se expide el CRP mediante memorando 20257020021493, recibido el 15 de agosto de 2025.</t>
  </si>
  <si>
    <t>186-20251</t>
  </si>
  <si>
    <t>136604 - Adición y prorroga al contrato 186-2025-CPS-AG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SIPSE136604, recibido el 30 de julio de 2025. Se expide el CRP mediante memorando 20257020021503, recibido el 15 de agosto de 2025.</t>
  </si>
  <si>
    <t>139558 - Adición y prorroga al contrato 019-2025-CPS-P (124881), cuyo objeto es prestar los servicios profesionales para apoyar los procesos de planeación, administrativos, financieros y presupuestales del fondo de desarrollo rural de Sumapaz. 2327. se expide a solicitud expresa del Ordenador del gasto mediante SIPSE 139558, recibido el 15 de agosto de 2025. SE expide el CRP mediante memorando 20257020021523, recibido el 15 de agosto de 2025</t>
  </si>
  <si>
    <t>368-2025</t>
  </si>
  <si>
    <t>137660 - El contrato que se pretende celebrar tendrá por objeto, adquirir el seguro de automóviles del parque automotor del fondo de desarrollo rural de Sumapaz. Se expide el CDP a solicitud expresa del ordenador del gasto mediante SIPSE 137660, recibido el 30 de julio de 2025. Expide CRP mediante memorando 20257020021573, recibido el 16 de agosto de 2025.</t>
  </si>
  <si>
    <t>177-20251</t>
  </si>
  <si>
    <t>136318 - Adición y prorroga al contrato 177-2025-CPS-P (127522), cuyo objeto es prestar los servicios profesionales de acompañamiento psicosocial para apoyar la ejecución de la meta de beneficiar ciudadanos con habilidades y capacidades para gestionar la convivencia constructivamente. 2290. Se expide el CDP a solicitud expresa del ordenador del gasto mediante SIPSE136318, recibido el 30 de julio de 2025. Se expide el CRP mediante memorando 20257020021533, recibido el 19 de agosto de 2025.</t>
  </si>
  <si>
    <t>261-20251</t>
  </si>
  <si>
    <t>136511 - Adición y prórroga al contrato 261-2025-CPS-AG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el CRP mediante memorando 20257020021663, recibido el 19 de agosto 2025.</t>
  </si>
  <si>
    <t>329-20251</t>
  </si>
  <si>
    <t>137025 - Adición y prorroga al contrato 329-2025-CPS-AG (127553), cuyo objeto es prestar los servicios de apoyo administrativo al proyecto de somos Sumapaz: emprendiendo de manera sostenible en nuestro territorio. 2315.Se expide el CDP a solicitud expresa del ordenador del gasto mediante SIPSE137025, recibido el 30 de julio de 2025. Se expide CRP mediante memorando 20257020021713, recibido el 21 de agosto de 2025.</t>
  </si>
  <si>
    <t>283-20251</t>
  </si>
  <si>
    <t>136674 - Adición y prórroga al contrato 283-2025-CPS-AG (127548) cuyo objeto es Prestar sus servicios como auxiliar administrativo para que apoye las actividades que se realizan en la gestión cultural en la localidad de Sumapaz. 2486. Se expide el CDP a solicitud expresa del ordenador del gasto mediante SIPSE136674, recibido el 30 de julio de 2025. Se expide CRP mediante memorando 20257020021703, recibido el 21 de agosto de 2025.</t>
  </si>
  <si>
    <t>100-20251</t>
  </si>
  <si>
    <t>137087 - Adición y prorroga al contrato 100-2025-CPS-AG (126250), cuyo objeto es Prestar sus servicios como auxiliar para apoyar el desarrollo de las actividades del proyecto Sumapaz protege su fauna. 2666. Se expide el CDP a solicitud expresa del ordenador del gasto mediante SIPSE137087, recibido el 30 de julio de 2025. Se expide CRP mediante memorando 20257020020393, recibido el 21 de agosto de 2025.</t>
  </si>
  <si>
    <t>156-20251</t>
  </si>
  <si>
    <t>138368 - Adición y prorroga al contrato 156-2025-CPS-P (124884), cuyo objeto es Prestar sus servicios profesionales para apoyar el cubrimiento de las actividades, cronogramas y agenda de la Alcaldía local a nivel interno y externo, así como la generación de contenidos periodísticos. 2327. Se expide a solicitud expresa del ordenador del Gasto mediante SIPSE 138368, recibido el 12 de agosto de 2025. Se expide CRP mediante memorando 20257020021683, recibido el 21 de agosto de 2025.</t>
  </si>
  <si>
    <t>265-20251</t>
  </si>
  <si>
    <t>137013 - Adición y prorroga al contrato 265-2025-CPS-P (131330), cuyo objeto es prestar los servicios profesionales para la planeación, programación y seguimiento de los procesos administrativos del parque automotor de la alcaldía local de Sumapaz. 2289. Se expide el CDP a solicitud expresa del ordenador del gasto mediante SIPSE137013, recibido el 30 de julio de 2025. Se expide CRP mediante memorando 20257020020293, recibido el 21 de agosto de 2025.</t>
  </si>
  <si>
    <t>215-20251</t>
  </si>
  <si>
    <t>137092 - Adición y prorroga al contrato 215-2025-CPS-AG (126303), cuyo objeto es prestar sus servicios como auxiliar para apoyar el desarrollo de las actividades de campo requeridas en los proyectos de restauración ecológica de localidad de Sumapaz. 2682. Se expide el CDP a solicitud expresa del ordenador del gasto mediante SIPSE137092, recibido el 30 de julio de 2025. Se expide CRP mediante memorando 20257020020333, recibido el 21 de agosto de 2025.</t>
  </si>
  <si>
    <t>172-20251</t>
  </si>
  <si>
    <t>136246 - Adición y prórroga al contrato 172-2025- CPS-AG (127551) cuyo objeto es Prestar los servicios como auxiliar administrativo para apoyar las actividades de mantenimiento y control de la maquinaria pesada de propiedad del Fondo de Desarrollo Rural de Sumapaz. 2289. Se expide el CDP a solicitud expresa del ordenador del gasto mediante SIPSE136246, recibido el 30 de julio de 2025. Se expide CRP mediante memorando 20257020021693, recibido el 21 de agosto de 2025.</t>
  </si>
  <si>
    <t>221-20251</t>
  </si>
  <si>
    <t>137052 - Adición y prórroga al contrato 221-2025-CPS-P (124965)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SIPSE137052, recibido el 30 de julio de 2025. Se expide el CRP mediante memorando 20257020021803.</t>
  </si>
  <si>
    <t>151-20251</t>
  </si>
  <si>
    <t>138154 - ADICIÓN Y PRORROGA AL CONTRATO 151-2025-CPS-AG (127697), CUYO OBJETO ES PRESTAR LOS SERVICIOS DE APOYO TÉCNICO EN LOS PROCESOS QUE SE ADELANTAN EN EL ALMACÉN DE LA ALCALDÍA LOCAL DE SUMAPAZ. 2327&lt;(&gt;,&lt;)&gt; SE EXPIDE A SOLICITUD EXPRESA DEL ORDENADOR DEL GASTO, MEDIANTE SIPSE 138154, RECIBIDO EL 14 DE AGOSTO DE 2025. SE EXPIDE CRP MEDIANTE MEMORANDO 20257020021763.</t>
  </si>
  <si>
    <t>149-20251</t>
  </si>
  <si>
    <t>137089 - Adición y prorroga al contrato 149-2025-CPS-P (124950), cuyo objeto es Prestar los servicios profesionales al Área de Gestión de Desarrollo Local brindando apoyo técnico en la planeación, ejecución y seguimiento del proyecto de inversión de mejoramiento de vivienda para la comunidad de Sumapaz. 2278. Se expide el CDP a solicitud expresa del ordenador del gasto mediante SIPSE 137089, recibido el 30 de julio de 2025. Se expide el CRP mediante memorando 20257020021773, recibido el 21 de agosto de 2025.</t>
  </si>
  <si>
    <t>206-20251</t>
  </si>
  <si>
    <t>136630 - Adición y prorroga al contrato 206-2025-CPS-AG (127603), cuyo objeto es prestar los servicios administrativos para apoyar las labores de oficios varios y de notificación para la cuenca del rio blanco, de la alcaldía local de Sumapaz. 2327. Se expide el CDP a solicitud expresa del ordenador del gasto mediante SIPSE136630, recibido el 30 de julio de 2025. Se expide el CRP mediante memorando *20257020020933,recibido el 22 de agosto de 2025.</t>
  </si>
  <si>
    <t>195-20251</t>
  </si>
  <si>
    <t>136990 - Adición y prórroga al contrato 195-2025-CPS-P (125193) cuyo objeto es Prestar los servicios profesionales para el desarrollo de acciones de planeación, seguimiento, ejecución y acompañamiento de los procesos y actividades ambientales que se requieran por parte del Fondo de Desarrollo Rural de Sumapaz. Se expide el CDP a solicitud expresa del ordenador del gasto mediante SIPSE136990, recibido el 30 de julio de 2025.Se expide CRP mediante memorando 20257020021783, recibido el 22 de agosto de 2025.</t>
  </si>
  <si>
    <t>EDWARD STIVEN BARRERA GONZALEZ</t>
  </si>
  <si>
    <t>285-20251</t>
  </si>
  <si>
    <t>136675 - Adición y prórroga al contrato 285-2025-CPS-AG (126239) cuyo objeto es Prestar los servicios de apoyo administrativo para apoyar el desarrollo de las actividades del proyecto de salud del Fondo de Desarrollo Rural de Sumapaz. 2324. Se expide el CDP a solicitud expresa del ordenador del gasto mediante SIPSE136675, recibido el 30 de julio de 2025. Se expide CRP mediante memorando 20257020021813, recibido el 22 de agosto de 2025.</t>
  </si>
  <si>
    <t>288-20251</t>
  </si>
  <si>
    <t>137016 - Adición y prorroga al contrato 288-2025-CPS-P (127549), cuyo objeto es prestar los servicios profesionales para el apoyo al fortalecimiento de los emprendimientos productivos agropecuarios de la localidad de Sumapaz. 2315. Se expide el CDP a solicitud expresa del ordenador del gasto mediante SIPSE137016, recibido el 30 de julio de 2025. Se expide el CRP mediante memorando 20257020021863, recibido el 22 de agosto de 2025.</t>
  </si>
  <si>
    <t>369-2025</t>
  </si>
  <si>
    <t>138189 - Prestar los servicios profesionales para realizar la planeación, seguimiento y ejecución del proceso de servicio de transporte de pasajeros, destinado para atender las actividades y eventos programados por la Alcaldía Local de Sumapaz. 2289. Se expide a solicitud expresa del Ordenador del Gasto mediante SIPSE 138189, recibido el 12 de agosto de 2025. Se expide el CRP mediante memorando 20257020021943, recibido el 26 de agosto de 2025.</t>
  </si>
  <si>
    <t>DANIEL  ALVARADO PATIÑO</t>
  </si>
  <si>
    <t>370-2025</t>
  </si>
  <si>
    <t>138261 - Prestar sus servicios profesionales especializados para apoyar el desarrollo de actividades de emprendimientos sostenibles y formación de capacidades, en la localidad de Sumapaz a través del proyecto 2315. Se expide el CDP a solicitud expresa del Ordenador del Gasto mediante SIPSE 138261, recibido el 12 de agosto de 2025. Se expide el CRP mediante memorando 20257020021963, recibido el 26 de agosto de 2025.</t>
  </si>
  <si>
    <t>DIANA PATRICIA MENDEZ PLAZAS</t>
  </si>
  <si>
    <t>346-20243</t>
  </si>
  <si>
    <t>140624 - Adición y prorroga al contrato CSE-346-2024), cuyo objeto es contratar los seguros que amparen los intereses patrimoniales actuales y futuros, así como los bienes de propiedad o tenencia del fondo de desarrollo rural de Sumapaz, que estén bajo su responsabilidad o custodia. Se expide el CDP a solicitud expresa del Ordenador del gasto mediante SIPSE 140624, recibido el 22 de agosto de 2025. Se expide el CRP mediante memorando 20257020017891, recibido el 26 de agosto de 2025.</t>
  </si>
  <si>
    <t>182-20251</t>
  </si>
  <si>
    <t>136985 - Adición y prórroga al contrato 182-2025-CPS AG (127697) cuyo objeto es Prestar los servicios de apoyo técnico en los procesos que se adelantan en el almacén de la Alcaldía Local De Sumapaz. 2327. Se expide el CDP a solicitud expresa del ordenador del gasto mediante SIPSE 136985, recibido el 30 de julio de 2025, se expide CRP mediante memorando 20257020022213, recibido el 27 de agosto de 2025.</t>
  </si>
  <si>
    <t>707-20241</t>
  </si>
  <si>
    <t>138755 - Adición y prorroga al contrato CIN-707-2024, cuyo objeto realizar la interventoría técnica, administrativa, financiera, ambiental, SST, social y jurídica, del contrato que resulte del proceso licitatorio cuyo objeto es ¿realizar la instalación de estructuras prefabricadas y obras necesarias para la implementación de salones comunales en la localidad de Sumapaz, basados en prediseños establecidos por el FDRS, por precios unitarios fijos y a monto agotable. 2696. Se expide a solicitud expresa del Ordenador del Gasto mediante SIPSE 138755, recibido el 25 de agosto de 2025. Se expide el CRP mediante memorando 20257020022203, recibido el 27 de agosto de 2025.</t>
  </si>
  <si>
    <t>INTER SALONES - SUMAPAZ -2024</t>
  </si>
  <si>
    <t>371-2025</t>
  </si>
  <si>
    <t>138804 - Prestar los servicios de apoyo técnico al área de Gestión del Desarrollo Local en la gestión administrativa y financiera de los procesos que se adelantan en la Alcaldía Local de Sumapaz. 2327. Se expide a solicitud expresa del Ordenador del Gasto, mediante SIPSE 138804, con certificado de no existencia 62349 del 15 de agosto de 2024, recibido el 19 de agosto de 2025. Se expide el CRP mediante memorando 20257020022223, recibido el 27 de agosto de 2025.</t>
  </si>
  <si>
    <t>JUAN FERNANDO PIÑEROS BAEZ</t>
  </si>
  <si>
    <t>171-20251</t>
  </si>
  <si>
    <t>136303 - Adición y prorroga al contrato 171-2025-CPS-P (131054), cuyo objeto es prestar los servicios profesionales de apoyo psicosocial al área de gestión de desarrollo local para generar acciones complementarias en salud en la localidad de Sumapaz. 2324. Se expide el CDP a solicitud expresa del Ordenador del gasto mediante SIPSE 136303, recibido el 11 de agosto de 2025. Se expide el CRP mediante memorando 20257020022103, recibido el 27 de agosto de 2025.</t>
  </si>
  <si>
    <t>709-20241</t>
  </si>
  <si>
    <t>138716 - Adición y prorroga al contrato COP-709-2024, cuyo objeto es realizar la instalación de estructuras prefabricadas y obras necesarias para la implementación de salones comunales en la localidad de Sumapaz, basados en pre-diseños establecidos por el FDRS, por precios unitarios fijos y a monto agotable. 2696. Se expide el CDP a solicitud expresa del Ordenador del gasto mediante SIPSE 138716, recibido el 25 de agosto de 2025. Se expide el CRP mediante memorando 20257020022193, recibido el 27 de agosto de 2025.</t>
  </si>
  <si>
    <t>CONSORCIO DESARROLLO COMUNAL SM</t>
  </si>
  <si>
    <t>196-20251</t>
  </si>
  <si>
    <t>137039 - Adición y prorroga al contrato 196-2025-CPS-P (125162), cuyo objeto es Prestar los servicios profesionales de geología para apoyar en la ejecución de los proyectos de inversión de infraestructura vial, en la de la localidad de Sumapaz. 2289. Se expide el CDP a solicitud expresa del ordenador del gasto mediante SIPSE137039, recibido el 30 de julio de 2025. Se expide el CRP mediante memorando 20257020022243, recibido el 27 de agosto de 2025.</t>
  </si>
  <si>
    <t>372-2025</t>
  </si>
  <si>
    <t>138208 - Prestar servicios de apoyo en la logística y organización del evento XXIV Feria Agroambiental Sumapaz 2025, orientado a promover la cultura, tradición y costumbres sumapaceñas, así como a fortalecer las prácticas agroambientales y reconocer las dinámicas rurales propias de la localidad de Sumapaz. Se expide CDP a solicitud expresa del Ordenador del Gasto mediante SIPSE 138208, recibido el 12 de agosto de 2025. Se expide el CRP mediante memorando 20257020022233, recibido el 27 de agosto de 2025.</t>
  </si>
  <si>
    <t>SEBASTIAN DAVID HURTADO CORTES</t>
  </si>
  <si>
    <t>208-20251</t>
  </si>
  <si>
    <t>138197 - Adición y prorroga al contrato 208-2025-CPS-P (127746), cuyo objeto es prestar los servicios profesionales al área de gestión del desarrollo local, para apoyar los factores económicos y financieros en la gestión contractual del fondo de desarrollo rural de Sumapaz. 2327. Se expide el CDP a solicitud expresa del Ordenador del Gasto mediante SIPSE 138197, recibido el 12 de agosto de 2025. Se expide el CRP mediante memorando 20257020022093, recibido el 27 de agosto de 2025.</t>
  </si>
  <si>
    <t>187-20251</t>
  </si>
  <si>
    <t>137038 - Adición y prorroga al contrato 187-2025-CPS-AG (127542), cuyo objeto es prestar sus servicios de apoyo técnico y administrativo en el desarrollo de las actividades que se ejecutan dentro de la asistencia técnica agropecuaria en la localidad de Sumapaz. 2671.Se expide el CDP a solicitud expresa del ordenador del gasto mediante SIPSE137038, recibido el 30 de julio de 2025. Se expide el CRP mediante memorando 20257020022013, recibido el 27 de agosto de 2025.</t>
  </si>
  <si>
    <t>213-20251</t>
  </si>
  <si>
    <t>136997 - Adición y prórroga al contrato 213-2025-CPS-P (127564) cuyo objeto es Prestar los servicios profesionales como Abogado (a) de apoyo al Área de Gestión Policiva-Jurídica de la Alcaldía Local de Sumapaz. 2327. Se expide el CDP a solicitud expresa del ordenador del gasto mediante SIPSE136997, recibido el 30 de julio de 2025. Se expide el CRP mediante memorando 20257020021993, recibido el 27 de agosto de 2025.</t>
  </si>
  <si>
    <t>038-20251</t>
  </si>
  <si>
    <t>136230 - Adición y prórroga al contrato 038-2025-CPS-AG (126298) cuyo objeto es Prestar sus servicios como auxiliar en el apoyo a las actividades de huerta, propagación, producción y mantenimiento de material vegetal, en las sedes de la Alcaldía Local de Sumapaz. 2671. Se expide el CDP a solicitud expresa del ordenador del gasto mediante SIPSE136230, recibido el 30 de julio de 2025. Se expide el CRP mediante memorando 20257020022263, recibido el 27 de agosto de 2025.</t>
  </si>
  <si>
    <t>324-20251</t>
  </si>
  <si>
    <t>137024 - Adición y prorroga al contrato 324-2025-CPS-AG (127555), cuyo objeto es prestar los servicios tecnológicos al área de gestión de desarrollo local, en las actividades administrativas de la gestión cultural de la localidad de Sumapaz. 2486. Se expide el CDP a solicitud expresa del ordenador del gasto mediante SIPSE 137024, recibido el 30 de julio de 2025. Se expide el CRP mediante memorando 2025702002283, recibido el 28 de agosto de 2025</t>
  </si>
  <si>
    <t>216-20251</t>
  </si>
  <si>
    <t>136999 - Adición y prórroga al contrato 216-2025-CPS-P (127688) cuyo objeto es Prestar los servicios profesionales para apoyar la implementación, seguimiento y control de los Planes de Mejoramiento resultado de las auditorías y Planes de Gestión, así como fortalecer el proceso de mejora continua en la Alcaldía Local de Sumapaz. 2327. Se expide el CDP a solicitud expresa del ordenador del gasto mediante SIPSE136999, recibido el 30 de julio de 2025. Se expide CRP mediante memorando 20257020022253&lt;(&gt;,&lt;)&gt; recibido el 28 de agosto de 2025.</t>
  </si>
  <si>
    <t>Luis Mora</t>
  </si>
  <si>
    <t>Fredy Silva</t>
  </si>
  <si>
    <t>fredy.silva@gobiernobogota.gov.co</t>
  </si>
  <si>
    <t>Duvan Hernadez</t>
  </si>
  <si>
    <t>duvan.hernandez@gobiernobogota.gov.co</t>
  </si>
  <si>
    <t>Diana Mendez</t>
  </si>
  <si>
    <t>dianap.mendez@gobiernobogota.gov.co</t>
  </si>
  <si>
    <t>Mileny Hilarion</t>
  </si>
  <si>
    <t>mileny.hilarion@gobiernobogota.gov.co</t>
  </si>
  <si>
    <t>Otto Hernan Betancourt Martinez</t>
  </si>
  <si>
    <t xml:space="preserve">hbmincozon1991@gmail.com </t>
  </si>
  <si>
    <t>Julieth Muñoz</t>
  </si>
  <si>
    <t>julietha.munoz@gobiernobogota.gov.co</t>
  </si>
  <si>
    <r>
      <t xml:space="preserve">Magnitud </t>
    </r>
    <r>
      <rPr>
        <b/>
        <sz val="10"/>
        <rFont val="Arial Narrow"/>
        <family val="2"/>
      </rPr>
      <t>Contratada</t>
    </r>
    <r>
      <rPr>
        <b/>
        <sz val="10"/>
        <color rgb="FFFFFF00"/>
        <rFont val="Arial Narrow"/>
        <family val="2"/>
      </rPr>
      <t xml:space="preserve"> meta proyecto 2025 (1er Trimestre)</t>
    </r>
  </si>
  <si>
    <r>
      <t xml:space="preserve">Magnitud </t>
    </r>
    <r>
      <rPr>
        <b/>
        <sz val="10"/>
        <rFont val="Arial Narrow"/>
        <family val="2"/>
      </rPr>
      <t>Entregada</t>
    </r>
    <r>
      <rPr>
        <b/>
        <sz val="10"/>
        <color rgb="FFFFFF00"/>
        <rFont val="Arial Narrow"/>
        <family val="2"/>
      </rPr>
      <t xml:space="preserve"> meta proyecto 2025  (1er Trimestre)</t>
    </r>
  </si>
  <si>
    <t>Total Realizar 4 estrategias de fortalecimiento institucional (una por vigencia).</t>
  </si>
  <si>
    <t>137053 - Adición y prórroga al contrato 258-2025-CPS-P (126220) cuyo objeto es Prestar los servicios profesionales para atender el proyecto de atención de víctimas y justicia restaurativa, de la Alcaldía Local de Sumapaz. 2319. Se expide el CDP a solicitud expresa del ordenador del gasto mediante SIPSE 137053, recibido el 30 de julio de 2025. Se expide CRP mediante memorando 20257020022413, recibido el 1 de septiembre de 2025.</t>
  </si>
  <si>
    <t>JUAN CARLOS GOMEZ GARCIA</t>
  </si>
  <si>
    <t>137053</t>
  </si>
  <si>
    <t>245-20251</t>
  </si>
  <si>
    <t>137003 - Adición y prórroga al contrato 245-2025-CPS-P (125153) cuyo objeto es 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 Se expide el CDP a solicitud expresa del ordenador del gasto mediante SIPSE137003, recibido el 30 de julio de 2025. Se expide CRP mediante memorando 20257020022423, recibido el 1 de septiembre de 2025.</t>
  </si>
  <si>
    <t>137003</t>
  </si>
  <si>
    <t>219-20251</t>
  </si>
  <si>
    <t>139144 - Adición y prorroga al contrato 219-2025-CPS-AG (126251), cuyo objeto es prestar los servicios de apoyo técnico y administrativo en el desarrollo de las actividades que se ejecutan dentro de la asistencia técnica agropecuaria en la localidad de Sumapaz. 2671. Se expide a solicitud expresa del ordenador del gasto, mediante SIPSE 139144, recibido el 27 de agosto de 2025. Se expide CRP mediante memorando 20257020022433, recibido el 1 de septiembre de 2025.</t>
  </si>
  <si>
    <t>139144</t>
  </si>
  <si>
    <t>209-20251</t>
  </si>
  <si>
    <t>136995 - Adición y prórroga al contrato 209-2025-CPS-AG (127554) cuyo objeto es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el CDP a solicitud expresa del ordenador del gasto mediante SIPSE 136995, recibido el 30 de julio de 2025. Se expide CRP mediante memorando 20257020022373, recibido el 1 de septiembre de 2025.</t>
  </si>
  <si>
    <t>136995</t>
  </si>
  <si>
    <t>244-20251</t>
  </si>
  <si>
    <t>138196 - Adición y prorroga al contrato 244-2025-CPS-P (128155), cuyo objeto es Prestar los servicios profesionales al Área de Gestión del Desarrollo Local, para apoyar los factores económicos y financieros en la gestión contractual del Fondo de Desarrollo Rural de Sumapaz. 2327. Se expide a solicitud expresa del Ordenador del gasto mediante SIPSE 138196, recibido el 12 de agosto de 2025. Se expide el CRP mediante memorando 20257020022353, recibido el 1 de septiembre de 2025.</t>
  </si>
  <si>
    <t>138196</t>
  </si>
  <si>
    <t>230-20251</t>
  </si>
  <si>
    <t>137097 - Adición y prorroga al contrato 230-2025-CPS-AG (127820), cuyo objeto es Prestar los servicios técnicos para apoyar la ejecución de la meta&lt;(&gt;,&lt;)&gt; Vincular 1000 personas en acciones complementarias en salud física, nutricional y oral, a través del Circuito del Cuidado. 2324.Se expide el CDP a solicitud expresa del ordenador del gasto mediante SIPSE137097, recibido el 30 de julio de 2025. Se expide el CRP mediante memorando 20257020022513, recibido el 1 de septiembre de 2025.</t>
  </si>
  <si>
    <t>137097</t>
  </si>
  <si>
    <t>201-20251</t>
  </si>
  <si>
    <t>137005 - Adición y prórroga al contrato 248-2025-CPS AG (125655) cuyo objeto es Prestar los servicios de apoyo técnico en los procesos que se adelantan en el almacén de la alcaldía local de Sumapaz. 2327. Se expide el CDP a solicitud expresa del ordenador del gasto mediante SIPSE 137005, recibido el 30 de julio de 2025. Se expide el CRP mediante memorando 20257020022463, recibido el 1 de septiembre de 2025.</t>
  </si>
  <si>
    <t>137005</t>
  </si>
  <si>
    <t>210-20251</t>
  </si>
  <si>
    <t>137051 - Adición y prórroga al contrato 210-2025-CPS-AG (127519) cuyo objeto es Prestar sus servicios como auxiliar de apoyo en los temas de recreación y deporte para la formación integral y deportiva de las niñas, niños y adolescentes de la localidad de Sumapaz. 2388. Se expide el CDP a solicitud expresa del ordenador del gasto mediante SIPSE 137051, recibido el 30 de julio de 2025. Se expide el CRP mediante memorando 20257020022303, recibido el 1 de septiembre de 2025.</t>
  </si>
  <si>
    <t>137051</t>
  </si>
  <si>
    <t>253-20251</t>
  </si>
  <si>
    <t>138153 - Adición y prorroga al contrato 253-2025-CPS-P (125011), cuyo objeto es prestar los servicios profesionales especializados, al despacho y al área de gestión de desarrollo local, para apoyar los procesos jurídicos, administrativos y de contratación pública en la alcaldía local de Sumapaz. 2327, se expide a solicitud expresa del ordenador del gasto mediante SIPSE 138153, recibido el 20 de agosto de 2025. Se expide el CRP mediante memorando 20257020022523, recibido el 1 de septiembre de 2025.</t>
  </si>
  <si>
    <t>CRISTIAN RICARDO CAMARGO ORTIZ</t>
  </si>
  <si>
    <t>138153</t>
  </si>
  <si>
    <t>289-20251</t>
  </si>
  <si>
    <t>137731 - Adición y prorroga al contrato 289-2025-CPS-AG (131253), cuyo objeto es prestar los servicios como auxiliar administrativa en las corregidurías de la localidad de Sumapaz. 2327. Se expide a solicitud expresa del Ordenador del gasto mediante SIPSE 137731, recibido el 20 de agosto de 2025. Se expide CRP mediante memorando 20257020022623, recibido el 3 de septiembre de 2025.</t>
  </si>
  <si>
    <t>LUZ ADRIANA RODRIGUEZ PEÑALOZA</t>
  </si>
  <si>
    <t>137731</t>
  </si>
  <si>
    <t>374-2025</t>
  </si>
  <si>
    <t>138175 - Prestar servicios profesionales con plena autonomía técnica y administrativa, brindando acompañamiento jurídico al despacho del Alcalde Local en los asuntos que así lo requieran, particularmente en la gestión contractual y en el seguimiento de las diferentes etapas precontractuales de los procesos y apoyar las actividades relacionadas con la liquidación de contratos y el cierre de expedientes contractuales, con el fin de garantizar el cumplimiento de los términos y requisitos legales establecidos. 2327.Se expide el CDP a solicitud expresa del Ordenador del Gasto mediante SIPSE 138175, recibido el 25 de agosto de 2025. Se expide CRP mediante memorando 20257020022663, recibido el 3 de septiembre de 2025.</t>
  </si>
  <si>
    <t>EFRAIN  MOLANO VARGAS</t>
  </si>
  <si>
    <t>138175</t>
  </si>
  <si>
    <t>287-20251</t>
  </si>
  <si>
    <t>137015 - Adición y prorroga al contrato 287-2025-CPS-P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SIPSE137015, recibido el 30 de julio de 2025. Se expide CRP mediante memorando 20257020022643, recibido el 3 de septiembre de 2025.</t>
  </si>
  <si>
    <t>JUAN DAVID HIDROBO MORENO</t>
  </si>
  <si>
    <t>137015</t>
  </si>
  <si>
    <t>277-20251</t>
  </si>
  <si>
    <t>137014 - Adición y prorroga al contrato 277-2025-CPS-P (127739), cuyo objeto es prestar los servicios tecnólogos para apoyar los procesos administrativos que se adelantan en el despacho de la alcaldía local de Sumapaz.2327. .Se expide el CDP a solicitud expresa del ordenador del gasto mediante SIPSE137014, recibido el 30 de julio de 2025</t>
  </si>
  <si>
    <t>137014</t>
  </si>
  <si>
    <t>212-20251</t>
  </si>
  <si>
    <t>141467 - Adición y prorroga al contrato 212-2025-CPS-AG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mediante SIPSE 141467, recibido el 01 de septiembre de 2025. Se expide CRP mediante memorando 20257020022783, recibido el 3 de septiembre de 2025.</t>
  </si>
  <si>
    <t>141467</t>
  </si>
  <si>
    <t>220-20251</t>
  </si>
  <si>
    <t>141425 - Adición y prorroga al contrato 220-2025-CPS-P (127550), cuyo objeto es Prestar los servicios artísticos y musicales profesionales para apoyar la gestión cultural de la localidad de Sumapaz. 2486. Se expide CDP a solicitud expresa del Ordenador del gasto, mediante SIPSE 141425, recibido el 1 de septiembre de 2025. Se expide CRP mediante memorando 20257020022793, recibido el 3 de septiembre de 2025.</t>
  </si>
  <si>
    <t>141425</t>
  </si>
  <si>
    <t>376-2025</t>
  </si>
  <si>
    <t>138176 - Prestar los servicios profesionales apoyando al profesional financiero del despacho en los procesos contables, presupuestales y financieros a cargo de la Alcaldía Local de Sumapaz, así como en la revisión de los documentos contables asociados al pago de los contratos del Fondo de Desarrollo Local, aplicando la normatividad vigente. 2327. Se expide el CDP a solicitud expresa del Ordenador del Gasto mediante SIPSE 138176, recibido el 25 de agosto de 2025. Se expide CRP mediante memorando 20257020022723, recibido el 3 de septiembre de 2025.</t>
  </si>
  <si>
    <t>LAURA VALENTINA CARDENAS REYES</t>
  </si>
  <si>
    <t>138176</t>
  </si>
  <si>
    <t>250-20251</t>
  </si>
  <si>
    <t>141426 - Adición y prorroga al contrato 250-2025-CPS-P (127557), cuyo objeto es prestar los servicios profesionales especializados para apoyar la planeación, ejecución y seguimiento del proyecto de inversión de cultura que ejecute el fondo de desarrollo rural de Sumapaz. 2486. Se expide CDP a solicitud expresa del Ordenador del gasto mediante SIPSE 141426, recibido el 1 de septiembre de 2025. Se expide CRP mediante memorando 20257020022803, recibido el 3 de septiembre de 2025.</t>
  </si>
  <si>
    <t>141426</t>
  </si>
  <si>
    <t>378-2025</t>
  </si>
  <si>
    <t>139163 - Prestar los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 Se expide el CDP a solicitud expresa del ordenador del gasto mediante SIPSE 139163, con certificado de no existencia No. 62410 del 22/08/2025, recibido el 25 de agosto de 2025.Se expide CRP mediante memorando 20257020022873, recibido el 5 de septiembre de 2025.</t>
  </si>
  <si>
    <t>ANDRES FELIPE NIÑO RODRIGUEZ</t>
  </si>
  <si>
    <t>139163</t>
  </si>
  <si>
    <t>375-2025</t>
  </si>
  <si>
    <t>139044 - Prestar los servicios como Profesional Especializado para realizar el seguimiento de los proyectos del Plan de Desarrollo Local 2025-2028 del Fondo de Desarrollo Local de Sumapaz, así como a su ejecución. 2327. Se expide a solicitud expresa del ordenador del gasto mediante SIPSE 139044, con certificado de no existencia 62408 del 22/08/2025, recibido el 25 de agosto de 2025.Se expide CRP mediante memorando 20257020022893, recibido el 8 de septiembre de 2025.</t>
  </si>
  <si>
    <t>NAYIB SELENIA CALIFA GARZON</t>
  </si>
  <si>
    <t>139044</t>
  </si>
  <si>
    <t>379-2025</t>
  </si>
  <si>
    <t>138236 - Prestar servicios profesionales para diseñar e implementar proyectos ciudadanos de educación ambiental orientados a promover cambios en los hábitos de consumo, fomentar la separación en la fuente y fortalecer las prácticas de reciclaje en la localidad de Sumapaz. 2671. Se expide CDP a solicitud expresa del Ordenador del gasto, mediante SIPSE 138236, con certificado de no existencia 62635 del 28 de agosto de 2025, recibido el 1 de septiembre de 2025. Se expide el CRP mediante memorando 20257020022903, recibido el 9 de septiembre de 2025.</t>
  </si>
  <si>
    <t>BRAYAN DAVID MARTINEZ ZARATE</t>
  </si>
  <si>
    <t>138236</t>
  </si>
  <si>
    <t>300-20251</t>
  </si>
  <si>
    <t>139866 - Adición y prorroga al contrato 300-2025-CPS-P (131054), cuyo objeto es prestar los servicios profesionales de apoyo psicosocial al área de gestión de desarrollo local para generar acciones complementarias en salud en la localidad de Sumapaz. 2324. Se expide el CDP a solicitud expresa del Ordenador del Gasto mediante SIPSE 139866, recibido el 4 de septiembre de 2025.Se expide CRP mediante memorando 20257020023013,recibido 09 de septiembre 2025.</t>
  </si>
  <si>
    <t>139866</t>
  </si>
  <si>
    <t>391-2025</t>
  </si>
  <si>
    <t>140777 - Prestar los servicios de apoyo técnico en las actividades administrativas y operativas del parque automotor en la Alcaldía Local de Sumapaz.2289. Se expide a solicitud expresa del Ordenador del gasto mediante SIPSE 140777, con certificado de no existencia 62528 del 28 de agosto de 2025, recibido el 8 de septiembre 2025. Se expide el CRP 385-2025 mediante memorando 20257020023203, recibido el 11 de septiembre de 2025.</t>
  </si>
  <si>
    <t>MARIA JULIANA VELOZA JOYA</t>
  </si>
  <si>
    <t>140777</t>
  </si>
  <si>
    <t>388-2025</t>
  </si>
  <si>
    <t>138177 - Prestar los servicios profesionales con plena autonomía técnica y administrativa, brindando acompañamiento jurídico en la formulación de los procesos de contratación, así como en el desarrollo de las actividades contractuales y postcontractuales requeridas por el área de Gestión de Desarrollo Local de la Alcaldía Local de Sumapaz. 2327. Se expide el CDP a solicitud expresa del Ordenador del Gasto mediante SIPSE 138177, con certificado de no existencia 62411 del 22/08/2025, recibido el 25 de agosto de 2025. Se expide el CRP memorando 20257020023193, recibido 11 de septiembre de 2025.</t>
  </si>
  <si>
    <t>CLAUDIA  GARCIA ECHEVERRI</t>
  </si>
  <si>
    <t>138177</t>
  </si>
  <si>
    <t>382-2025</t>
  </si>
  <si>
    <t>138183 - Prestar los servicios profesionales especializados para realizar la planeación, la gestión, el seguimiento y la ejecución de los procesos de conectividad y sistemas fotovoltaicos del Fondo de Desarrollo Rural de Sumapaz. 2265. Se expide CDP a solicitud expresa del Ordenador del gasto, mediante SIPSE 138183, con certificado de no existencia 620613 del 28 de agosto de 2025, recibido el 1 de septiembre de 2025. Se expide CRP mediante memorando 20257020023063, recibido el 11 de septiembre de 2025.</t>
  </si>
  <si>
    <t>ALEXANDER  FRANCO MONTAÑO</t>
  </si>
  <si>
    <t>138183</t>
  </si>
  <si>
    <t>270-20251</t>
  </si>
  <si>
    <t>136656 - Adición y prorroga al contrato 270-2025-CPS-AG (126252), cuyo objeto es prestar los servicios técnicos al desarrollo de las actividades de inseminación, sanidad y producción animal en el marco de la asistencia técnica agropecuaria en la localidad de Sumapaz. 2671. Se expide el CDP a solicitud expresa del ordenador del gasto mediante SIPSE136656, recibido el 30 de julio de 2025. Se expide el CRP mediante memorando 20257020023063, recibido el 11 de septiembre de 2025.</t>
  </si>
  <si>
    <t>136656</t>
  </si>
  <si>
    <t>373-2025</t>
  </si>
  <si>
    <t>OBJETO: 139042 - Prestar los servicios profesionales en salud mental y psicosocial en el área de Salud Pública, con el fin de generar acciones complementarias en salud en la localidad de Sumapaz. 2324. Se expide a solicitud expresa del ordenador del gasto mediante SIPSE 139042, con certificado de no existencia 62406 del 22/08/2025, recibido el 25 de agosto de 2025. Se expide a mediante 20257020023123, recibido el 11 de septiembre de 2025.</t>
  </si>
  <si>
    <t>DIANA MELISSA JIMENEZ ARISTIZABAL</t>
  </si>
  <si>
    <t>386-2025</t>
  </si>
  <si>
    <t>138263 - Prestar sus servicios profesionales en el área de zootecnia para apoyar el desarrollo de actividades relacionadas con el fortalecimiento de sistemas productivos sostenibles, así como la formación de capacidades comunitarias, en la localidad de Sumapaz, en el marco del proyecto 2315. Se expide CDP a solicitud expresa del Ordenador del gasto, mediante SIPSE 138263, con certificado de no existencia 62639 del 28 de agosto de 2025, recibido el 1 de septiembre de 2025. Se expide CRP mediante memorando 20257020023173, recibido el 11 de septiembre de 2025.</t>
  </si>
  <si>
    <t>GABRIEL FERNANDO NIÑO APONTE</t>
  </si>
  <si>
    <t>138263</t>
  </si>
  <si>
    <t>385-2025</t>
  </si>
  <si>
    <t>138202 - Prestar sus servicios profesionales en el área de la salud, en calidad de referente del componente de Innovación Pública del proyecto Bogotaneidad, en la Alcaldía Local de Sumapaz, con el propósito de fortalecer la planeación, ejecución, seguimiento, articulación y sistematización de las actividades comunitarias y escolares del proyecto, en concordancia con las metas establecidas en el Plan de Desarrollo Local, los lineamientos de la Secretaría Distrital de Gobierno y las orientaciones distritales en salud pública. Se expide CDP a solicitud expresa del Ordenador del gasto, mediante SIPSE 138202, con certificado de no existencia 62622 del 28 de agosto de 2025, recibido el 1 de septiembre de 2025. Se expide CRP mediante memorando 20257020023163, recibido el 11 de septiembre de 2025.</t>
  </si>
  <si>
    <t>JUAN SEBASTIAN MARTINEZ PALACIO</t>
  </si>
  <si>
    <t>138202</t>
  </si>
  <si>
    <t>390-2025</t>
  </si>
  <si>
    <t>140731 - Prestar los servicios técnicos de apoyo a la gestión administrativa y jurídica en el marco del proyecto de inversión -Somos Sumapaz Emprendiendo de manera sostenible en nuestro territorio. 2315. Se expide CDP a solicitud expresa del ordenador del gasto mediante SIPSE 140731, con certificado de no existencia 62517 del 28 de agosto de 2025, recibido el 28 de agosto de 2025. Se expide CRP mediante memorando 20257020023113, recibido el 11 de septiembre de 2025.</t>
  </si>
  <si>
    <t>ZAHIRA  RESTOM VIERA</t>
  </si>
  <si>
    <t>140731</t>
  </si>
  <si>
    <t>380-2025</t>
  </si>
  <si>
    <t>140932 - 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 2362. Se expide CDP a solicitud expresa del ordenador del gasto mediante SIPSE 140932, con certificado de no existencia 62507 del 28 de agosto de 2025, recibido el 28 de agosto de 2025. Se expide CRP mediante memorando 20257020023103, recibido el 11 de septiembre de 2025.</t>
  </si>
  <si>
    <t>AYLYN DANIELA MONROY SANTOS</t>
  </si>
  <si>
    <t>140932</t>
  </si>
  <si>
    <t>387-2025</t>
  </si>
  <si>
    <t>139040 - Prestar sus servicios profesionales al Área de Gestión Policiva-Jurídica, en cumplimiento de la misionalidad de la Alcaldía Local de Sumapaz. 2327. Se expide el CDP a solicitud expresa del Ordenador del Gasto mediante SIPSE 139040, con certificado de no existencia 62415 del 22/08/2025, recibido el 25 de agosto de 2025. Se expide CRP mediante memorando 20257020023233, recibido el 11 de septiembre de 2025.</t>
  </si>
  <si>
    <t>ANGELA MARIA BOHORQUEZ BEDOYA</t>
  </si>
  <si>
    <t>139040</t>
  </si>
  <si>
    <t>381-2025</t>
  </si>
  <si>
    <t>138919 - Prestar los servicios profesionales para apoyar los aspectos del sector y financieros de los Proyectos de Inversión, del Fondo de Desarrollo Rural de Sumapaz. 2327. Se expide el CDP a solicitud expresa del Ordenador del Gasto mediante SIPSE 138919, con certificado de no existencia 62416 del 22/08/2025, recibido el 25 de agosto de 2025. Se expide CRP mediante memorando 20257020023153, recibido el 11 de septiembre de 2025.</t>
  </si>
  <si>
    <t>ALEJO NICOLAS MORENO CAÑON</t>
  </si>
  <si>
    <t>138919</t>
  </si>
  <si>
    <t>393-2025</t>
  </si>
  <si>
    <t>138886 - Prestar los servicios técnicos y/o tecnológos al Área de Gestión de Desarrollo Local para apoyar la ejecución y seguimiento de los proyectos de inversión relacionados con la construcción e intervención de parques vecinales, así como el diseño y seguimiento técnico de las rutas de ciclo montañismo en la localidad de Sumapaz. 2486. Se expide a solicitud expresa del Ordenador de Gasto, mediante SIPSE 138886, certificado de no existencia 62572 del 28 de agosto de 2025, recibido 2 de septiembre de 2025. Se expide el CRP mediante memorando 20257020023343.</t>
  </si>
  <si>
    <t>ANDRES  GAMEZ LOPEZ</t>
  </si>
  <si>
    <t>138886</t>
  </si>
  <si>
    <t>291-20251</t>
  </si>
  <si>
    <t>141981 - Adición y prorroga al contrato 291-2025-CPS-P (127982), cuyo objeto es prestar los servicios profesionales para apoyar los aspectos de sector y financieros de los proyectos de inversión, del fondo de desarrollo rural de Sumapaz. 2327. Se expide CDP a solicitud expresa del ordenador del gasto, mediante SIPSE 141981, recibido el 10 de septiembre de 2025. Se expide el CRP mediante memorando 20257020023273.</t>
  </si>
  <si>
    <t>141981</t>
  </si>
  <si>
    <t>306-20251</t>
  </si>
  <si>
    <t>138077 - Adición y prorroga al contrato 306-2025-CPS-AG (131522), cuyo objeto es Prestar los servicios técnicos para acompañar a las instancias de participación y organizaciones comunales desde el proyecto de participación incidente de la Alcaldía Local de Sumapaz. 2696. Se expide el Ordenador del Gasto mediante SIPSE 138077, recibido el 12 de agosto de 2025. Se expide el CRP mediante memorando 20257020023303.</t>
  </si>
  <si>
    <t>138077</t>
  </si>
  <si>
    <t>294-20251</t>
  </si>
  <si>
    <t>136677 - Adición y prórroga al contrato 294-2025-CPS-AG (126252) cuyo objeto es Prestar los servicios técnicos al desarrollo de las actividades de inseminación, sanidad y producción animal en el marco de la asistencia técnica agropecuaria en la localidad de Sumapaz. 2671. Se expide a solicitud expresa del Ordenador del Gasto mediante SIPSE, recibido el 29 de julio de 2025. Se expide el CRP mediante memorando 20257020023283.</t>
  </si>
  <si>
    <t>136677</t>
  </si>
  <si>
    <t>298-20251</t>
  </si>
  <si>
    <t>138303 - Adición y prorroga al contrato 298-2025-CPS-AG (127959), cuyo objeto es prestar sus servicios de apoyo asistencial en el desarrollo y ejecución del proyecto de inversión fortaleciendo la conectividad en Sumapaz. 2265. Se expide el CDP a solicitud expresa del Ordenador del Gasto mediante SIPSE 138303, recibido el 12 de agosto de 2025. Se expide el CRP mediante memorando 20257020023313.</t>
  </si>
  <si>
    <t>138303</t>
  </si>
  <si>
    <t>305-20251</t>
  </si>
  <si>
    <t>139148 - Adición y prorroga al contrato 305-2025-CPS-AG (131265), cuyo objeto es 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 Se expide el CDP a solicitud expresa del Ordenador del Gasto mediante SIPSE 139148, recibido el 04 de septiembre de 2025. Se expide el CRP mediante memorando 20257020023393.</t>
  </si>
  <si>
    <t>139148</t>
  </si>
  <si>
    <t>299-20251</t>
  </si>
  <si>
    <t>137018 - Adición y prorroga al contrato 299-2025-CPS-AG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2230.Se expide el CDP a solicitud expresa del ordenador del gasto mediante SIPSE137018, recibido el 30 de julio de 2025. Se expide el CRP mediante memorando 20257020023403.</t>
  </si>
  <si>
    <t>137018</t>
  </si>
  <si>
    <t>234-20251</t>
  </si>
  <si>
    <t>139479 - Adición y prórroga al contrato 234-2025-CPS-P (126217) cuyo objeto es Prestar los servicios profesionales para realizar un proceso de investigación participativa para la generación de memoria histórica sobre las víctimas de la localidad de Sumapaz. 2319. Se expide CDP a solicitud expresa del Ordenador del gasto, mediante SIPSE 139479, recibido el 1 de septiembre de 2025. Se expide el CRP mediante memorando 20257020023373.</t>
  </si>
  <si>
    <t>139479</t>
  </si>
  <si>
    <t>401-2025</t>
  </si>
  <si>
    <t>138209 - Prestar los servicios como auxiliar administrativo para apoyar las actividades de mantenimiento y control de los vehículos pesados y maquinaria amarilla de propiedad del fondo de desarrollo rural de Sumapaz 2289. Se expide CDP a solicitud expresa del Ordenador del gasto, mediante SIPSE 138209, con certificado de no existencia 62636 del 28 de agosto de 2025, recibido el 1 de septiembre de 2025. Se expide CRP mediante memorando 20257020023513, se recibe el 16 de septiembre de 2025.</t>
  </si>
  <si>
    <t>JUAN JOSE MARTINEZ GALEANO</t>
  </si>
  <si>
    <t>138209</t>
  </si>
  <si>
    <t>301-20251</t>
  </si>
  <si>
    <t>137277 - Adición y prorroga al contrato 301-2025-CPS-P (131258), cuyo objeto es prestar los servicios artísticos y musicales profesionales para apoyar la gestión cultural de la localidad de Sumapaz. 2486. Se expide el CDP a solicitud expresa del ordenador del gasto mediante SIPSE137277, recibido el 30 de julio de 2025. Se expide CRP mediante memorando 20257020023513, se recibe el 16 de septiembre de 2025.</t>
  </si>
  <si>
    <t>137277</t>
  </si>
  <si>
    <t>396-2025</t>
  </si>
  <si>
    <t>138179 - Prestar sus servicios profesionales especializados para apoyar la formulación y el seguimiento de los procesos relacionados con los Gastos de Funcionamiento y los Proyectos de Inversión, en el marco del Plan de Desarrollo Local 2025-2028 del Fondo de Desarrollo Rural de Sumapaz. FDRS. 2327Se expide CDP a solicitud expresa del Ordenador del gasto, mediante SIPSE 138179, con certificado de no existencia 620609 del 28 de agosto de 2025, recibido el 1 de septiembre de 2025. Se expide CRP mediante memorando 20257020023413, se recibe el 16 de septiembre de 2025.</t>
  </si>
  <si>
    <t>JEISSON LEONARDO MONTOYA BRIÑEZ</t>
  </si>
  <si>
    <t>138179</t>
  </si>
  <si>
    <t>404-2025</t>
  </si>
  <si>
    <t>138681 - Prestar los servicios profesionales para acompañar al Área de Gestión Policiva-Jurídica en la gestión de los asuntos relacionados con seguridad ciudadana, convivencia y prevención de conflictividades, violencias y delitos en la localidad de Sumapaz. 2327. Se expide a solicitud expresa del Ordenador de Gasto, mediante SIPSE 138681, certificado de no existencia 62724 del 28 de agosto de 2025, recibido 2 de septiembre de 2025. Se expide CRP mediante memorando 20257020023573, se recibe el 16 de septiembre de 2025.</t>
  </si>
  <si>
    <t>PEDRO FERNANDO BONILLA PEREZ</t>
  </si>
  <si>
    <t>138681</t>
  </si>
  <si>
    <t>392-2025</t>
  </si>
  <si>
    <t>138776 - Prestar los servicios profesionales para apoyar los asuntos jurídicos y legales del proyecto de Participación incidente en Sumapaz, de la Alcaldía Local de Sumapaz. 2696. se expide a solicitud expresa del Ordenador del Gasto mediante SIPSE 138776 con certificado de no existencia 62339 del 15 de agosto de 2025, recibido el 19 de agosto de 2025. Se expide CRP mediante memorando 20257020023483, se recibe el 16 de septiembre de 2025.</t>
  </si>
  <si>
    <t>MARIO ANTONIO JIMENEZ PORRAS</t>
  </si>
  <si>
    <t>138776</t>
  </si>
  <si>
    <t>400-2025</t>
  </si>
  <si>
    <t>138191 - Prestar los servicios profesionales para apoyar las acciones de reconocimiento territorial, memoria histórica y manejo del patrimonio cultural en marco de la reconstrucción del tejido social de población víctima del conflicto armado de la localidad de Sumapaz. 2319.  Se expide CDP a solicitud expresa del Ordenador del gasto, mediante SIPSE 138191, con certificado de no existencia 62618 del 28 de agosto de 2025, recibido el 1 de septiembre de 2025. Se expide CRP mediante memorando 20257020023523, se recibe el 16 de septiembre de 2025.</t>
  </si>
  <si>
    <t>ZAHIRA ALEJANDRA LOZANO PEÑA</t>
  </si>
  <si>
    <t>138191</t>
  </si>
  <si>
    <t>397-2025</t>
  </si>
  <si>
    <t>139038 - Prestar los servicios profesionales para apoyar el cubrimiento de las actividades, cronogramas y agenda de la Alcaldía local a nivel interno y externo, así como la generación de contenidos periodísticos. 2327. Se expide el CDP a solicitud expresa del Ordenador del Gasto mediante SIPSE 139038, con certificado de No existencia 62561 del 28 de agosto de 2025, recibido el 04 de septiembre de 2025. Se expide CRP mediante memorando 20257020023453, se recibe el 16 de septiembre de 2025.</t>
  </si>
  <si>
    <t>ANDRES FELIPE VEGA PIANDOY</t>
  </si>
  <si>
    <t>139038</t>
  </si>
  <si>
    <t>260-20251</t>
  </si>
  <si>
    <t>137168 - Adición y prórroga al contrato 260-2025-CPS-P (127752) cuyo objeto es Prestar sus servicios profesionales de apoyo administrativo y Financiero al Área de Gestión del Desarrollo Local, en la gestión contractual del Fondo de Desarrollo Rural de Sumapaz. 2327.Se expide el CDP a solicitud expresa del ordenador del gasto mediante SIPSE137168, recibido el 30 de julio de 2025. Se expide CRP mediante memorando 20257020023603, se recibe el 16 de septiembre de 2025.</t>
  </si>
  <si>
    <t>MIGUEL ANGEL BAQUERO VANEGAS</t>
  </si>
  <si>
    <t>137168</t>
  </si>
  <si>
    <t>280-20251</t>
  </si>
  <si>
    <t>138146 - Adición y prorroga al contrato 280-2025-CPS-AG (136314), cuyo objeto es brindar los servicios técnicos para acompañar a las instancias de participación y organizaciones sociales en el fortalecimiento de los planes de acción. 2696. Se expide a solicitud expresa del Ordenador del gasto mediante SIPSE 138146, recibido el 20 de agosto de 2025. Se expide CRP mediante memorando 20257020023623, se recibe el 16 de septiembre de 2025.</t>
  </si>
  <si>
    <t>MONICA LORENA MORENO GUTIERREZ</t>
  </si>
  <si>
    <t>138146</t>
  </si>
  <si>
    <t>295-20251</t>
  </si>
  <si>
    <t>137250 - Adición y prorroga al contrato 295-2025-CPS-AG (126232), cuyo objeto es prestar los servicios de apoyo administrativo al área de gestión de desarrollo local, en la ejecución de la meta salud sexual y reproductiva consciente en los diferentes ciclos de vida. 2324.Se expide el CDP a solicitud expresa del ordenador del gasto mediante SIPSE137250, recibido el 30 de julio de 2025. Se expide CRP mediante memorando 20257020023513, se recibe el 16 de septiembre de 2025.</t>
  </si>
  <si>
    <t>137250</t>
  </si>
  <si>
    <t>389-2025</t>
  </si>
  <si>
    <t>138193 -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a solicitud expresa del Ordenador del gasto, mediante SIPSE 138193, con certificado de no existencia 62620 del 28 de agosto de 2025, recibido el 1 de septiembre de 2025. Se expide CRP mediante memorando 20257020023183, se recibe el 16 de septiembre de 2025.</t>
  </si>
  <si>
    <t>LUIS ALEJANDRO MALDONADO RAMIREZ</t>
  </si>
  <si>
    <t>138193</t>
  </si>
  <si>
    <t>405-2025</t>
  </si>
  <si>
    <t>139082 - Prestar servicios profesionales para la gestión presupuestal y de tesorería del Área de Gestión de Desarrollo Local de la Alcaldía Local de Sumapaz. 2327. Se expide el CDP a solicitud expresa del ordenador del gasto mediante SIPSE 139082, con certificado de no existencia No. 62414 del 22/08/2025, recibido el 25 de agosto de 2025. Se expide CRP mediante memorando 20257020023543, se recibe el 16 de septiembre de 2025.</t>
  </si>
  <si>
    <t>AYDA DENISSE PEDRAZA HERNANDEZ</t>
  </si>
  <si>
    <t>139082</t>
  </si>
  <si>
    <t>136991 - Adición y prórroga al contrato 201-2025-CPS-AG (127525) cuyo objeto es Prestar sus servicios como Técnico Deportivo de apoyo en los temas de recreación y deporte para la formación integral y deportiva de las niñas, niños y adolescentes de la localidad de Sumapaz. 2388. Se expide el CDP a solicitud expresa del ordenador del gasto mediante SIPSE136991, recibido el 30 de julio de 2025. Se expide se CRP mediante memorando 20257020022463,inicialmente el CRP 1653, por el cual se corrige.</t>
  </si>
  <si>
    <t>136991</t>
  </si>
  <si>
    <t>395-2025</t>
  </si>
  <si>
    <t>138192 - Prestar sus servicios profesionales especializados para apoyar el cubrimiento de las actividades, cronogramas y agenda de la Alcaldía local a nivel interno y externo, así como la generación de contenidos periodísticos. 2327. Se expide CDP a solicitud expresa del Ordenador del gasto, mediante SIPSE 138192, con certificado de no existencia 62619 del 28 de agosto de 2025, recibido el 1 de septiembre de 2025. Se expide CRP mediante memorando 20257020023663, se recibe el 18 de septiembre de 2025.</t>
  </si>
  <si>
    <t>DONALDSON STEVEN RIOS PINZON</t>
  </si>
  <si>
    <t>138192</t>
  </si>
  <si>
    <t>398-2025</t>
  </si>
  <si>
    <t>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CRP mediante memorando 20257020023703, se recibe el 18 de septiembre de 2025.</t>
  </si>
  <si>
    <t>CHRISTIAN MANUEL PEREZ PEÑA</t>
  </si>
  <si>
    <t>139086</t>
  </si>
  <si>
    <t>399-2025</t>
  </si>
  <si>
    <t>138178 - Prestar los servicios de apoyo profesional al área de gestión de desarrollo Local, en los temas relacionados con la infraestructura vial de la Alcaldía Local De Sumapaz. 2289. se expide CDP a solicitud expresa del Ordenador del gasto mediante SIPSE 138178, recibido el 12 de agosto 2025. Se expide CRP mediante memorando 20257020023713, se recibe el 18 de septiembre de 2025.</t>
  </si>
  <si>
    <t>WILSON NICOLAS LEE CUEVAS</t>
  </si>
  <si>
    <t>138178</t>
  </si>
  <si>
    <t>235-20251</t>
  </si>
  <si>
    <t>137002 - Adición y prórroga al contrato 235-2025-CPS-AG (127958) cuyo objeto es Prestar sus servicios como técnico para apoyar la ejecución del Proyecto de inversión Fortaleciendo la Conectividad en Sumapaz. 2265. Se expide el CDP a solicitud expresa del ordenador del gasto mediante SIPSE137002, recibido el 30 de julio de 2025. Se expide el CRP mediante memorando 20257020023653, recibido el 18 de septiembre de 2025.</t>
  </si>
  <si>
    <t>JULIETCH LINETCH JAIMES OVIEDO</t>
  </si>
  <si>
    <t>137002</t>
  </si>
  <si>
    <t>409-2025</t>
  </si>
  <si>
    <t>138210 - Prestar servicios de apoyo asistencial para colaborar en las actividades de mantenimiento, seguimiento y control del parque automotor pesado y de la maquinaria amarilla de propiedad del Fondo de Desarrollo Rural de Sumapaz, en el marco del proyecto de inversión 2289. Se expide a solicitud expresa del Ordenador de Gasto, mediante SIPSE 138210, certificado de no existencia 62729 del 29 de agosto de 2025, recibido 2 de septiembre de 2025. Se expide el CRP mediante memorando 20257020023723, recibido el 18 de septiembre de 2025.</t>
  </si>
  <si>
    <t>KEVIN EDUARDO VERGEL SILVA</t>
  </si>
  <si>
    <t>138210</t>
  </si>
  <si>
    <t>406-2025</t>
  </si>
  <si>
    <t>138372 - Prestar los servicios profesionales al área de gestión del desarrollo local, en la gestión y ejecución de las actividades administrativas que se adelantan en el despacho de la Alcaldía Local de Sumapaz. 2327. Se expide CDP a solicitud expresa del Ordenador del gasto, mediante SIPSE 138372, con certificado de no existencia 62640 del 28 de agosto de 2025, recibido el 1 de septiembre de 2025.</t>
  </si>
  <si>
    <t>NAYIBE VALENTINA SUAREZ GUARNIZO</t>
  </si>
  <si>
    <t>138372</t>
  </si>
  <si>
    <t>408-2025</t>
  </si>
  <si>
    <t>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el CRP mediante memorando 20257020023733, recibido el 18 de septiembre de 2025.</t>
  </si>
  <si>
    <t>MEYER ERNESTO SILVA NAVARRETE</t>
  </si>
  <si>
    <t>138881</t>
  </si>
  <si>
    <t>403-2025</t>
  </si>
  <si>
    <t>138203 - Prestar servicios de apoyo administrativo en el proyecto Bogotaneidad de la Alcaldía Local de Sumapaz, mediante actividades de organización documental, logística, asistencia operativa y sistematización de información, para apoyar la ejecución de acciones comunitarias y escolares según lineamientos de la Secretaría Distrital de Gobierno. Se expide CDP a solicitud expresa del Ordenador del gasto, mediante SIPSE 138203, con certificado de no existencia 62622 del 28 de agosto de 2025, recibido el 1 de septiembre de 2025. Se expide el CRP mediante memorando 20257020023743, recibido el 18 de septiembre de 2025.</t>
  </si>
  <si>
    <t>MIGUEL ANGEL VERA JULIO</t>
  </si>
  <si>
    <t>138203</t>
  </si>
  <si>
    <t>CONTRATO DE ARRENDAMIENTO</t>
  </si>
  <si>
    <t>CAR 583-2024</t>
  </si>
  <si>
    <t>17 - CONTRATO DE ARRENDAMIENTO</t>
  </si>
  <si>
    <t>142681 - Adición y prorroga al contrato CAR-583-2024, cuyo objeto es, contratar en arriendo un local en la vereda raizal de la localidad de Sumapaz para la operación, guarda y funcionamiento del centro de conectividad en el marco del proyecto de conectividad y redes de comunicación operativizar 10 centros de acceso comunitario en zonas rurales y/o apartadas. garantizando acceso digital en la ruralidad. 2265. Se expide CDP a solicitud expresa del Ordenador del Gasto mediante SIPSE 142681 del 11 de septiembre de 2025, recibido el 16 de septiembre de 2025. Se expide el CRP mediante memorando 20257020023833, recibido el 18 de septiembre de 2025.</t>
  </si>
  <si>
    <t>JUNTA DE ACCION COMUNAL DE LA VEREDA EL RAIZAL DE LA LOCALIDAD</t>
  </si>
  <si>
    <t>142681</t>
  </si>
  <si>
    <t>415-2025</t>
  </si>
  <si>
    <t>139402 - Prestar los servicios profesionales para apoyar los procesos administrativos y financieros del área de Gestión de Desarrollo Local, de la Alcaldía Local de Sumapaz. 2327. Se expide el CDP a solicitud expresa del Ordenador del Gasto mediante SIPSE 139402, con certificado de no existencia 62407, recibido el 25 de agosto de 2025. Se expide el CRP mediante memorando 20257020023973, recibido el 18 de septiembre de 2025.</t>
  </si>
  <si>
    <t>WILLIAM DAVID OSPINO NIETO</t>
  </si>
  <si>
    <t>139402</t>
  </si>
  <si>
    <t>414-2025</t>
  </si>
  <si>
    <t>139414 - 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catastral. 2362. Se expide CDP a solicitud expresa del Ordenador del Gasto mediante SIPSE 139414, con certificado de no existencia 62404 del 22/08/2025, recibido el 25 de agosto de 2025. Se expide el CRP mediante memorando 20257020023923, recibido el 18 de septiembre de 2025.</t>
  </si>
  <si>
    <t>JAVIER ALEXANDER RAMIREZ</t>
  </si>
  <si>
    <t>139414</t>
  </si>
  <si>
    <t>412-2025</t>
  </si>
  <si>
    <t>139409 - Prestar sus servicios profesionales para apoyar el desarrollo de actividades de emprendimientos sostenibles y formación de capacidades, en la localidad de Sumapaz a través del proyecto 2315. Se expide CDP a solicitud expresa del ordenador del gasto mediante SIPSE 139409, con certificado de no existencia 62516 del 28 de agosto de 2025, recibido el 28 de agosto de 2025. Se expide el CRP mediante memorando 20257020023913, recibido el 18 de septiembre de 2025.</t>
  </si>
  <si>
    <t>JINA PAOLA CRUZ RODRIGUEZ</t>
  </si>
  <si>
    <t>139409</t>
  </si>
  <si>
    <t>410-2025</t>
  </si>
  <si>
    <t>139024 - Prestar sus servicios profesionales para apoyar el desarrollo de actividades de emprendimientos sostenibles y formación de capacidades, en la localidad de Sumapaz a través del proyecto 2315. Se expide el CDP a solicitud expresa del Ordenador del Gasto mediante SIPSE 139024, con certificado de No existencia 62562 del 28 de agosto de 2025, recibido el 04 de septiembre de 2025. Se expide el CRP mediante memorando 20257020023863, recibido el 18 de septiembre de 2025.</t>
  </si>
  <si>
    <t>HERNAN DAVID PRIETO ORJUELA</t>
  </si>
  <si>
    <t>139024</t>
  </si>
  <si>
    <t>411-2025</t>
  </si>
  <si>
    <t>138909 - Prestar los servicios profesionales para apoyar la formulación, ejecución, seguimiento y mejora continua de las herramientas que conforman la gestión ambiental institucional de la alcaldía local. 2327. Se expide el CDP a solicitud expresa del Ordenador del Gasto mediante SIPSE 138909, con certificado de No existencia 62571 del 28 de agosto de 2025, recibido el 04 de septiembre de 2025. Se expide el CRP mediante memorando 20257020023873, recibido el 18 de septiembre de 2025.</t>
  </si>
  <si>
    <t>SANDRA MILENA TEJADA MADRIGAL</t>
  </si>
  <si>
    <t>138909</t>
  </si>
  <si>
    <t>416-2025</t>
  </si>
  <si>
    <t>140760 - Prestar los servicios profesionales al Área de Gestión de Desarrollo Local de la Alcaldía Local de Sumapaz para apoyar la planificación y el seguimiento a la ejecución del proyecto de Mejoramiento de Vivienda. 2278. Se expide CDP a solicitud expresa del ordenador del gasto mediante SIPSE 140760, con certificado de no existencia 62466 del 27 de agosto de 2025, recibido el 28 de agosto de 2025. Se expide CRP mediante memorando 20257020024103, recibido 22 de septiembre de 2025.</t>
  </si>
  <si>
    <t>BENJAMIN  MALDONADO TORO</t>
  </si>
  <si>
    <t>140760</t>
  </si>
  <si>
    <t>418-2025</t>
  </si>
  <si>
    <t>139191 - Prestar sus servicios profesionales para apoyar el desarrollo de actividades de emprendimientos sostenibles y formación de capacidades, en la localidad de Sumapaz a través del proyecto 2315. Se expide el CDP a solicitud expresa del Ordenador del Gasto mediante SIPSE 139191, con certificado de No existencia 62541 del 28 de agosto de 2025, recibido el 04 de septiembre de 2025. Se expide CRP mediante memorando 20257020024073, recibido 22 de septiembre de 2025.</t>
  </si>
  <si>
    <t>ROBERTO SEBASTIAN BARRERA CASTIBLANCO</t>
  </si>
  <si>
    <t>139191</t>
  </si>
  <si>
    <t>429-2025</t>
  </si>
  <si>
    <t>138187 - Prestar los servicios especializados para estructurar, formular y realizar seguimiento del proyecto de inversión de mujeres que ejecute el Fondo de Desarrollo Rural de Sumapaz. 2541. Se expide a solicitud expresa del Ordenador de Gasto, mediante SIPSE 138187, certificado de no existencia 62615 del 28 de agosto de 2025, recibido 2 de septiembre de 2025. Se expide CRP mediante memorando 20257020024193, recibido 22 de septiembre de 2025.</t>
  </si>
  <si>
    <t>138187</t>
  </si>
  <si>
    <t>423-2025</t>
  </si>
  <si>
    <t>140928 - Prestar servicios de apoyo administrativo para el fortalecimiento y desarrollo de las actividades de gestión cultural en la localidad de Sumapaz. 2486. Se expide a solicitud expresa del Ordenador del gasto mediante SIPSE 140928, con certificado de no existencia 62525 del 28 de agosto de 2025, recibido el 8 de septiembre 2025. Se expide CRP mediante memorando 20257020024113, recibido 22 de septiembre de 2025.</t>
  </si>
  <si>
    <t>YEIMY JOHANA GUTIERREZ CASTRO</t>
  </si>
  <si>
    <t>140928</t>
  </si>
  <si>
    <t>424-2025</t>
  </si>
  <si>
    <t>141079 - Prestar sus servicios de apoyo para desarrollar actividades logísticas y operativas, en los bienes y/o predios a cargo del fondo de desarrollo rural de Sumapaz. 2327. Se expide a solicitud expresa del Ordenador del gasto mediante SIPSE 141079, con una certificación de existencia 62889 del 7 de septiembre de 2025, recibido el 11 de septiembre de 2025. Se expide CRP mediante memorando 20257020024143, recibido 22 de septiembre de 2025.</t>
  </si>
  <si>
    <t>SINDY LORENA CHINGATE CHINGATE</t>
  </si>
  <si>
    <t>141079</t>
  </si>
  <si>
    <t>394-2025</t>
  </si>
  <si>
    <t>138318 - Prestar los servicios profesionales zootécnicos para el fortalecimiento del servicio de asistencia técnica agropecuaria, ordenamiento ambiental de finca y bienestar animal territorial en la localidad de Sumapaz. 2671. Se expide CDP a solicitud expresa del Ordenador del gasto, mediante SIPSE 138318, con certificado de no existencia 62623 del 28 de agosto de 2025, recibido el 1 de septiembre de 2025. Se expide CRP mediante memorando 20257020024163, recibido 22 de septiembre de 2025.</t>
  </si>
  <si>
    <t>WILSON  REY MORENO</t>
  </si>
  <si>
    <t>138318</t>
  </si>
  <si>
    <t>422-2025</t>
  </si>
  <si>
    <t>141079 - Prestar sus servicios de apoyo para desarrollar actividades logísticas y operativas, en los bienes y/o predios a cargo del fondo de desarrollo rural de Sumapaz. 2327. Se expide a solicitud expresa del Ordenador del gasto mediante SIPSE 141079, con una certificación de existencia 62889 del 7 de septiembre de 2025, recibido el 11 de septiembre de 2025. Se expide CRP mediante memorando 20257020024173, recibido 22 de septiembre de 2025.</t>
  </si>
  <si>
    <t>BRAYAN SEBASTIAN TORRES RODRIGUEZ</t>
  </si>
  <si>
    <t>413-2025</t>
  </si>
  <si>
    <t>138920 - Prestar sus servicios profesionales para coordinar, liderar y asesorar los planes y estrategias de comunicación interna y externa para la divulgación de los programas, proyectos y actividades de la Alcaldía Local. 2327. Se expide el CDP a solicitud expresa del Ordenador del Gasto mediante SIPSE 138920, con certificado de No existencia 62568 del 28 de agosto de 2025, recibido el 04 de septiembre de 2025. Se expide CRP mediante memorando 20257020024043, recibido 22 de septiembre de 2025.</t>
  </si>
  <si>
    <t>JOSE MANUEL SANCHEZ TAMAYO</t>
  </si>
  <si>
    <t>138920</t>
  </si>
  <si>
    <t>421-2025</t>
  </si>
  <si>
    <t>139020 - Prestar sus servicios profesionales para apoyar el desarrollo de actividades de emprendimientos sostenibles y formación de capacidades, en la localidad de Sumapaz a través del proyecto 2315. Se expide el CDP a solicitud expresa del Ordenador del Gasto mediante SIPSE 139020, con certificado de No existencia 62567 del 28 de agosto de 2025, recibido el 04 de septiembre de 2025. Se expide CRP mediante memorando 20257020024133, recibido 22 de septiembre de 2025.</t>
  </si>
  <si>
    <t>NORMA YOHANNA CASTELLANOS PEREZ</t>
  </si>
  <si>
    <t>139020</t>
  </si>
  <si>
    <t>419-2025</t>
  </si>
  <si>
    <t>139021 - Prestar los servicios como apoyo administrativo al proyecto de inversión de Somos Sumapaz: Emprendiendo de manera sostenible en nuestro territorio. 2315. Se expide el CDP a solicitud expresa del Ordenador del Gasto mediante SIPSE 139021, con certificado de No existencia 62563 del 28 de agosto de 2025, recibido el 04 de septiembre de 2025. Se expide CRP mediante memorando 20257020024123, recibido 22 de septiembre de 2025.</t>
  </si>
  <si>
    <t>YENIFER ALEXANDRA MUÑOZ CASTRO</t>
  </si>
  <si>
    <t>139021</t>
  </si>
  <si>
    <t>426-2025</t>
  </si>
  <si>
    <t>141365 - Prestar sus servicios profesionales para apoyar el desarrollo de actividades de emprendimientos sostenibles y formación de capacidades, en la localidad de Sumapaz a través del proyecto 2315.  Se expide CDP a solicitud expresa del Ordenador del Gasto mediante SIPSE 141365 del 11 de septiembre de 2025, con certificado de no hay 62852 del 5 de septiembre de 2025. Se expide CRP mediante memorando 20257020024213, recibido 22 de septiembre de 2025.</t>
  </si>
  <si>
    <t>141365</t>
  </si>
  <si>
    <t>407-2025</t>
  </si>
  <si>
    <t>138318 - Prestar los servicios profesionales zootécnicos para el fortalecimiento del servicio de asistencia técnica agropecuaria, ordenamiento ambiental de finca y bienestar animal territorial en la localidad de Sumapaz. 2671. Se expide CDP a solicitud expresa del Ordenador del gasto, mediante SIPSE 138318, con certificado de no existencia 62623 del 28 de agosto de 2025, recibido el 1 de septiembre de 2025. Se expide CRP mediante memorando 20257020024243, recibido 22 de septiembre de 2025.</t>
  </si>
  <si>
    <t>IVAN ARBEY MARTINEZ PALACIOS</t>
  </si>
  <si>
    <t>417-2025</t>
  </si>
  <si>
    <t>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CRP mediante memorando 20257020024083, recibido 22 de septiembre de 2025.</t>
  </si>
  <si>
    <t>ANDERSSON  GUERRERO GUTIERREZ</t>
  </si>
  <si>
    <t>427-2025</t>
  </si>
  <si>
    <t>140992 - Prestar servicios profesionales para brindar apoyo jurídico y contractual al Fondo de Desarrollo Rural de Sumapaz. 2327. Se expide a solicitud expresa del Ordenador del gasto mediante SIPSE 140992, con una certificación de existencia 62800 del 7 de septiembre de 2025, recibido el 11 de septiembre de 2025. Se expide CRP mediante memorando 20257020024253, recibido 22 de septiembre de 2025.</t>
  </si>
  <si>
    <t>ALEX JAVIER GUZMAN CUERVO</t>
  </si>
  <si>
    <t>140992</t>
  </si>
  <si>
    <t>434-2025</t>
  </si>
  <si>
    <t>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CRP mediante memorando 20257020024453, recibido 22 de septiembre de 2025.</t>
  </si>
  <si>
    <t>141069</t>
  </si>
  <si>
    <t>431-2025</t>
  </si>
  <si>
    <t>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CRP mediante memorando 20257020024463, recibido 22 de septiembre de 2025.</t>
  </si>
  <si>
    <t>JAISSON HERNEY PALACIOS GOMEZ</t>
  </si>
  <si>
    <t>420-2025</t>
  </si>
  <si>
    <t>138799 - Prestar los servicios como auxiliar administrativo para el Área de Gestión de Desarrollo Local, en los temas de participación de la Alcaldía Local de Sumapaz. 2696. Se expide a solicitud expresa del Ordenador de Gasto, mediante SIPSE 138799, certificado de no existencia 62629 del 28 de agosto de 2025, recibido 2 de septiembre de 2025. Se expide CRP mediante memorando 20257020024263, recibido 22 de septiembre de 2025.</t>
  </si>
  <si>
    <t>EDWIN STEVE MENDEZ QUINTERO</t>
  </si>
  <si>
    <t>138799</t>
  </si>
  <si>
    <t>384-2025</t>
  </si>
  <si>
    <t>140769 - Prestar sus servicios profesionales en la gestión los procesos contables que se adelantan en el Fondo de Desarrollo de Sumapaz. 2327. Se expide CDP a solicitud expresa del ordenador del gasto mediante SIPSE 140769, con certificado de no existencia 62472 del 27 de agosto de 2025, recibido el 28 de agosto de 2025. Se expide CRP mediante memorando 20257020024283, recibido 22 de septiembre de 2025.</t>
  </si>
  <si>
    <t>ADRIANA JINETH CARRILLO RODRIGUEZ</t>
  </si>
  <si>
    <t>140769</t>
  </si>
  <si>
    <t>383-2025</t>
  </si>
  <si>
    <t>140765 - Prestar los servicios profesionales para apoyar la planeación, ejecución y seguimiento del proyecto para la construcción e intervención de salones comunales en la localidad de Sumapaz. 2696. Se expide CDP a solicitud expresa del ordenador del gasto mediante SIPSE 140765, con certificado de no existencia 62473 del 27 de agosto de 2025, recibido el 28 de agosto de 2025. Se expide CRP mediante memorando 20257020024273, recibido el 22 de septiembre de 2025.</t>
  </si>
  <si>
    <t>DAYANA ALEJANDRA MEJIA TORRES</t>
  </si>
  <si>
    <t>140765</t>
  </si>
  <si>
    <t>433-2025</t>
  </si>
  <si>
    <t>141049 - Prestar servicios de apoyo a la gestión en la Alcaldía Local de Sumapaz, orientados a fortalecer los procesos de derechos humanos, seguridad, convivencia y diálogo social, mediante el acompañamiento y soporte en la implementación de programas institucionales, en el desarrollo de eventos comunitarios, en la atención de fenómenos de conflictividad social, ejercicios de movilización ciudadana, aglomeraciones de público y actividades de articulación interinstitucional. 2230. Se expide a solicitud expresa del Ordenador del gasto mediante SIPSE 141049, con una certificación de existencia 62891 del 9 de septiembre de 2025, recibido el 11 de septiembre de 2025. Se expide CRP mediante memorando 20257020024483, recibido el 22 de septiembre de 2025.</t>
  </si>
  <si>
    <t>ELIZABETH  ROMERO ROJAS</t>
  </si>
  <si>
    <t>141049</t>
  </si>
  <si>
    <t>402-2025</t>
  </si>
  <si>
    <t>140775 - Prestar servicios técnicos para la formulación, ejecución y seguimiento del proyecto Mejores condiciones de salud en la Ruralidad, con especial énfasis en la población con discapacidad y en sus cuidadores y cuidadoras. 2324. Se expide CDP a solicitud expresa del ordenador del gasto mediante SIPSE 140775, con certificado de no existencia 62511 del 28 de agosto de 2025, recibido el 28 de agosto de 2025. Se expide el CRP mediante memorando 20257020024473, recibido el 22 de septiembre de 2025.</t>
  </si>
  <si>
    <t>ERIKA ROCIO BUSTOS ROMERO</t>
  </si>
  <si>
    <t>140775</t>
  </si>
  <si>
    <t>322-20251</t>
  </si>
  <si>
    <t>137256 - Adición y prorroga al contrato 322-2025-CPS-P (127548), cuyo objeto es prestar sus servicios como auxiliar administrativo para que apoye las actividades que se realizan en la gestión cultural en la localidad de Sumapaz. 2486.. Se expide el CDP a solicitud expresa del ordenador del gasto mediante SIPSE137256, recibido el 30 de julio de 2025. Se expide el CRP mediante memorando 20257020024643, se recibe el 23 de septiembre de 2025.</t>
  </si>
  <si>
    <t>137256</t>
  </si>
  <si>
    <t>432-2025</t>
  </si>
  <si>
    <t>139175 -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 Se expide el CDP a solicitud expresa del Ordenador del Gasto mediante SIPSE 139175, con certificado de No existencia 62543 del 28 de agosto de 2025, recibido el 04 de septiembre de 2025. Se expide el CRP mediante memorando 20257020024603, se recibe el 23 de septiembre de 2025.</t>
  </si>
  <si>
    <t>ELIZABETH  GRANADOS MORENO</t>
  </si>
  <si>
    <t>139175</t>
  </si>
  <si>
    <t>425-2025</t>
  </si>
  <si>
    <t>138885 - Prestar los servicios profesionales para apoyar la ejecución y seguimiento del proyecto Recreación y Deporte del Fondo de Desarrollo Rural de Sumapaz. 2388. Se expide el CDP a solicitud expresa del Ordenador del Gasto mediante SIPSE 138885, con certificado de No existencia 62624 del 28 de agosto de 2025, recibido el 04 de septiembre de 2025. Se expide el CRP mediante memorando 20257020024623, se recibe el 23 de septiembre de 2025.</t>
  </si>
  <si>
    <t>JONATHAN RUBEN VALBUENA CABEZAS</t>
  </si>
  <si>
    <t>138885</t>
  </si>
  <si>
    <t>436-2025</t>
  </si>
  <si>
    <t>138817 - Prestar servicios profesionales, para acompañar el fortalecimiento de organizaciones sociales mediante la construcción participativa de planes de vida y estrategias de manejo ambiental sostenible, con enfoque territorial y diferencial en la localidad 20 de Sumapaz. 2696. Se expide a solicitud expresa del Ordenador de Gasto, mediante SIPSE 138817, certificado de no existencia 62631 del 28 de agosto de 2025, recibido 2 de septiembre de 2025. Se expide el CRP mediante memorando 20257020024633, se recibe el 23 de septiembre de 2025.</t>
  </si>
  <si>
    <t>ANDERSON CAMILO LAGOS VALDERRAMA</t>
  </si>
  <si>
    <t>138817</t>
  </si>
  <si>
    <t>435-2025</t>
  </si>
  <si>
    <t>138884 - Prestar los servicios profesionales en la planeación, ejecución y seguimiento de proyectos de educación de la Alcaldía Rural de Sumapaz, en el marco del PDL 2025-2028. 2703. Se expide el CDP a solicitud expresa del Ordenador del Gasto mediante SIPSE 138884, con certificado de No existencia 62625 del 28 de agosto de 2025, recibido el 04 de septiembre de 2025. Se expide el CRP mediante memorando 20257020024663, se recibe el 23 de septiembre de 2025.</t>
  </si>
  <si>
    <t>KATHERINE ROSARIO SUAREZ FRANCO</t>
  </si>
  <si>
    <t>138884</t>
  </si>
  <si>
    <t>313-20251</t>
  </si>
  <si>
    <t>137021 - Adición y prorroga al contrato 313-2025-CPS-AG (127697), cuyo objeto es prestar los servicios de apoyo técnico en los procesos que se adelantan en el almacén de la alcaldía local de Sumapaz. 2327. Se expide el CDP a solicitud expresa del ordenador del gasto mediante SIPSE 137021, recibido el 30 de julio de 2025. Se expide el CRP mediante memorando 20257020024693, recibido el 23 de septiembre de 2025.</t>
  </si>
  <si>
    <t>137021</t>
  </si>
  <si>
    <t>440-2025</t>
  </si>
  <si>
    <t>140928 - Prestar servicios de apoyo administrativo para el fortalecimiento y desarrollo de las actividades de gestión cultural en la localidad de Sumapaz. 2486. Se expide a solicitud expresa del Ordenador del gasto mediante SIPSE 140928, con certificado de no existencia 62525 del 28 de agosto de 2025, recibido el 8 de septiembre 2025. Se expide el CRP mediante memorando 20257020024733, recibido el 23 de septiembre de 2025.</t>
  </si>
  <si>
    <t>ALVARO IGNACIO BENAVIDES VELASQUEZ</t>
  </si>
  <si>
    <t>437-2025</t>
  </si>
  <si>
    <t>141354 - Prestar los servicios profesionales para fortalecer el desarrollo de los proyectos de mitigación y gestión del riesgo y adaptación al cambio climático para la conservación del medio ambiente y los recursos naturales renovables existentes en la localidad de Sumapaz. 2613. Se expide CDP a solicitud expresa del Ordenador del Gasto mediante SIPSE 141354 del 11 de septiembre de 2025, con certificado de no hay 62860 del 5 de septiembre de 2025. Se expide el CRP mediante memorando 20257020024673, recibido el 23 de septiembre de 2025.</t>
  </si>
  <si>
    <t>YAQUELIN  REY MORENO</t>
  </si>
  <si>
    <t>141354</t>
  </si>
  <si>
    <t>428-2025</t>
  </si>
  <si>
    <t>139018 - Prestar los servicios profesionales orientados a la implementación de herramientas y estrategias psicosociales dirigidas a las cuidadoras de la localidad de Sumapaz. 2541. Se expide el CDP a solicitud expresa del Ordenador del Gasto mediante SIPSE 139018, con certificado de No existencia 62565 del 28 de agosto de 2025, recibido el 04 de septiembre de 2025.Se expide el CRP mediante memorando 20257020024713, recibido el 23 de septiembre de 2025.</t>
  </si>
  <si>
    <t>ADRIANA LUCIA VARGAS MORENO</t>
  </si>
  <si>
    <t>139018</t>
  </si>
  <si>
    <t>031-20251</t>
  </si>
  <si>
    <t>139153 - Adición y prorroga al contrato 031-2025-CPS-P (126417), cuyo objeto es prestar los servicios profesionales para brindar apoyo en el seguimiento de los recursos invertidos por el sistema general de regalías en el territorio de Sumapaz. 2289. Se expide el CDP a solicitud expresa del Ordenador del Gasto mediante SIPSE 139153, recibido el 04 de septiembre de 2025. Se expide el CRP mediante memorando 20257020024763. recibido el 25 de septiembre de 2025.</t>
  </si>
  <si>
    <t>DIANA CAROLINA ARISTIZABAL TEJEIRO</t>
  </si>
  <si>
    <t>139153</t>
  </si>
  <si>
    <t>439-2025</t>
  </si>
  <si>
    <t>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CRP mediante memorando 20257020024863, recibido el 25 de septiembre de 2025.</t>
  </si>
  <si>
    <t>DINA ESPERANZA BLANCO ROJAS</t>
  </si>
  <si>
    <t>004-20251</t>
  </si>
  <si>
    <t>143150 - Adición y prorroga al contrato 004-2025-CPS-P (124906), cuyo objeto es prestar sus servicios profesionales en el desarrollo y gestión de los procesos contractuales en cada una de sus etapas del fondo de desarrollo rural de Sumapaz. 2327. se expide CDP a solicitud expresa del Ordenador del gasto mediante SIPSE 143150, recibido el CDP 143150. Se expide el CRP mediante 20257020024993, recibido el 25 de septiembre de 2025.</t>
  </si>
  <si>
    <t>143150</t>
  </si>
  <si>
    <t>075-20251</t>
  </si>
  <si>
    <t>138300 - Adición y prorroga al contrato 075-2025-CPS-AG (126401), cuyo objeto es prestar sus servicios de apoyo técnico - administrativo al área de gestión de desarrollo local, en los temas relacionados con la infraestructura vial de la alcaldía local de Sumapaz. 2289. Se expide a solicitud expresa del Ordenador del Gasto mediante SIPSE 138300, recibido el 12 de agosto de 2025. Se expide CRP mediante memorando 20257020025103, recibido el 25 de septiembre de 2025.</t>
  </si>
  <si>
    <t>JUAN ESTEBAN MONTENEGRO BETANCOURT</t>
  </si>
  <si>
    <t>138300</t>
  </si>
  <si>
    <t>444-2025</t>
  </si>
  <si>
    <t>138730 - Prestar sus servicios profesionales de apoyo técnico, metodológico y operativo al Área de Gestión Policiva y Jurídica (AGPJ), garantizando el cumplimiento de las metas institucionales y el fortalecimiento de las acciones policivas y jurídicas en el ámbito territorial. 2327. Se expide a solicitud expresa del Ordenador de Gasto, mediante SIPSE 138730, certificado de no existencia 62633 del 28 de agosto de 2025, recibido 2 de septiembre de 2025. Se expide el CRP memorando 20257020025043, recibido el 25 de septiembre de 2025.</t>
  </si>
  <si>
    <t>CAMILO ANDRES SARMIENTO CASTILLO</t>
  </si>
  <si>
    <t>138730</t>
  </si>
  <si>
    <t>441-2025</t>
  </si>
  <si>
    <t>138883 - 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2289. Se expide el CDP a solicitud expresa del Ordenador del Gasto mediante SIPSE 138883, con certificado de No existencia 62626 del 28 de agosto de 2025, recibido el 04 de septiembre de 2025. Se expide el CRP memorando 20257020025063, recibido el 25 de septiembre de 2025.</t>
  </si>
  <si>
    <t>BRAYAN STIVEN RODRIGUEZ ROJAS</t>
  </si>
  <si>
    <t>138883</t>
  </si>
  <si>
    <t>445-2025</t>
  </si>
  <si>
    <t>141035 - Prestar los servicios profesionales para apoyar las respuestas a las solicitudes, requerimientos y proposiciones realizados por entidades públicas y entes de control. 2327. Se expide el CDP a solicitud expresa del Ordenador del Gasto mediante SIPSE 141035, con certificado de no existencia 63074 del 13 de septiembre de 2025, recibido el 19 de septiembre de 2025. Se expide el CRP memorando 20257020025113, recibido el 25 de septiembre de 2025.</t>
  </si>
  <si>
    <t>OLGA CRISTINA URIBE SANCHEZ</t>
  </si>
  <si>
    <t>141035</t>
  </si>
  <si>
    <t>438-2025</t>
  </si>
  <si>
    <t>138882 - Prestar los servicios como Auxiliar Administrativo en la Corregiduría de San Juan. 2327. Se expide el CDP a solicitud expresa del Ordenador del Gasto mediante SIPSE 138882, con certificado de No existencia 62630 del 28 de agosto de 2025, recibido el 04 de septiembre de 2025. Se expide el CRP memorando 20257020025073, recibido el 25 de septiembre de 2025.</t>
  </si>
  <si>
    <t>DEICY AMPARO MORALES TORRES</t>
  </si>
  <si>
    <t>138882</t>
  </si>
  <si>
    <t>442-2025</t>
  </si>
  <si>
    <t>138940 - Prestar los servicios profesionales para adelantar acciones que promuevan el fortalecimiento y la participación social y comunitaria en la localidad de Sumapaz. 2327. Se expide el CDP a solicitud expresa del Ordenador del Gasto mediante SIPSE 138940, con certificado de No existencia 62564 del 28 de agosto de 2025, recibido el 04 de septiembre de 2025. Se expide el CRP memorando 20257020025243, recibido el 25 de septiembre de 2025.</t>
  </si>
  <si>
    <t>INGRID JOHANNA ARDILA CARDENAS</t>
  </si>
  <si>
    <t>138940</t>
  </si>
  <si>
    <t>311-20251</t>
  </si>
  <si>
    <t>137020 - Adición y prorroga al contrato 311-2025-CPS-P (127548), cuyo objeto es prestar sus servicios como auxiliar administrativo para que apoye las actividades que se realizan en la gestión cultural en la localidad de Sumapaz. 2486. Se expide el CDP a solicitud expresa del ordenador del gasto mediante SIPSE137020, recibido el 30 de julio de 2025. Se expide el CRP memorando 20257020025183, recibido el 25 de septiembre de 2025.</t>
  </si>
  <si>
    <t>137020</t>
  </si>
  <si>
    <t>450-2025</t>
  </si>
  <si>
    <t>140925 - Prestar los servicios profesionales para brindar acompañamiento jurídico en la legalización y titulación de predios en Sumapaz. 2362. Se expide a solicitud expresa del Ordenador del gasto mediante SIPSE 140925, con certificado de no existencia 62526 del 28 de agosto de 2025, recibido el 8 de septiembre 2025. Se expide el CRP memorando 20257020025173, recibido el 25 de septiembre de 2025.</t>
  </si>
  <si>
    <t>CARMENZA  DIAZ ROSAS</t>
  </si>
  <si>
    <t>140925</t>
  </si>
  <si>
    <t>448-2025</t>
  </si>
  <si>
    <t>138907 - Prestar los servicios profesionales al área de gestión del desarrollo local para realizar la planeación, ejecución y seguimiento a los procesos de logística desarrolladas por el Fondo de Desarrollo Local de Sumapaz. 2327. Se expide el CDP a solicitud expresa del Ordenador del Gasto mediante SIPSE 138907, con certificado de No existencia 62574 del 28 de agosto de 2025, recibido el 04 de septiembre de 2025. Se expide el CRP memorando 20257020025213, recibido el 25 de septiembre de 2025.</t>
  </si>
  <si>
    <t>FRANCISCO JAVIER POSSO GALLEGO</t>
  </si>
  <si>
    <t>138907</t>
  </si>
  <si>
    <t>447-2025</t>
  </si>
  <si>
    <t>141636 - Prestar servicios profesionales en fisioterapia para la atención integral de mujeres campesinas de la localidad de Sumapaz, mediante acciones de prevención y de atención individual y colectiva. 2541. Se expide el CDP a solicitud expresa del Ordenador del Gasto mediante SIPSE 141636, con certificado de no existencia 63072 del 13 de septiembre de 2025, recibido el 19 de septiembre de 2025. Se expide el CRP memorando 20257020025223, recibido el 25 de septiembre de 2025.</t>
  </si>
  <si>
    <t>ERIKA JULIETH RAMIREZ BERNAL</t>
  </si>
  <si>
    <t>141636</t>
  </si>
  <si>
    <t>443-2025</t>
  </si>
  <si>
    <t>138911 - Prestar servicios técnicos de apoyo administrativo al Área de Gestión de Desarrollo Local en los procesos contractuales, de la Alcaldía local de Sumapaz. 2327. Se expide el CDP a solicitud expresa del Ordenador del Gasto mediante SIPSE 138911, con certificado de No existencia 62569 del 28 de agosto de 2025, recibido el 04 de septiembre de 2025. Se expide el CRP memorando 20257020025053, recibido el 25 de septiembre de 2025.</t>
  </si>
  <si>
    <t>138911</t>
  </si>
  <si>
    <t>446-2025</t>
  </si>
  <si>
    <t>139038 - Prestar los servicios profesionales para apoyar el cubrimiento de las actividades, cronogramas y agenda de la Alcaldía local a nivel interno y externo, así como la generación de contenidos periodísticos. 2327. Se expide el CDP a solicitud expresa del Ordenador del Gasto mediante SIPSE 139038, con certificado de No existencia 62561 del 28 de agosto de 2025, recibido el 04 de septiembre de 2025. Se expide CRP mediante memorando 20257020025233, recibido el 25 de septiembre de 2025.</t>
  </si>
  <si>
    <t>JULIAN DAVID PEREZ SERRANO</t>
  </si>
  <si>
    <t>669-20241</t>
  </si>
  <si>
    <t>143013 - Adición y prorroga al contrato CIA-669-2024, cuyo objeto es Aunar esfuerzos técnicos, administrativos y financieros para la implementación de sistemas alternativos para la provisión de servicios de energía eléctrica renovable y de acceso a internet en la localidad de Sumapaz. Se expide CDP a solicitud expresa del Ordenador del Gasto mediante SIPSE 143013, recibido el 19 de septiembre de octubre de 2025. Se expide CRP a solicitud mediante memorando 20257020025433, recibido el 30 de septiembre de 2025.</t>
  </si>
  <si>
    <t>CORPORACION RED NACIONAL ACADEMICA DE TE CNOLOGIA AVANZADA RENATA</t>
  </si>
  <si>
    <t>143013</t>
  </si>
  <si>
    <t>449-2025</t>
  </si>
  <si>
    <t>139179 - Prestar sus servicios profesionales como apoyo en el plan de continuidad de servicios TI al Administrador y usuario final de la red de sistemas y tecnología e información de la Alcaldía Local. 2327. Se expide el CDP a solicitud expresa del Ordenador del Gasto mediante SIPSE 139179, con certificado de No existencia 62542 del 28 de agosto de 2025, recibido el 04 de septiembre de 2025. Se expide el CRP mediante memorando 20257020025443, recibido el 30 de septiembre de 2025.</t>
  </si>
  <si>
    <t>JEFERSON  ESPITIA CHAVES</t>
  </si>
  <si>
    <t>139179</t>
  </si>
  <si>
    <t>452-2025</t>
  </si>
  <si>
    <t>141087 - Prestar sus servicios profesionales para apoyar al equipo de prensa y comunicaciones de la Alcaldía Local en la realización y publicación de contenidos de redes sociales y canales de divulgación digital (sitio web) de la Alcaldía local. 2327. Se expide a solicitud expresa del Ordenador del gasto mediante SIPSE 141087, con una certificación de existencia 62883 del 7 de septiembre de 2025, recibido el 11 de septiembre de 2025. Se expide el CRP mediante memorando 20257020025453, recibido el 30 de septiembre de 2025.</t>
  </si>
  <si>
    <t>ANDRES ALBERTO LIEVANO RESTREPO</t>
  </si>
  <si>
    <t>141087</t>
  </si>
  <si>
    <t>003-20251</t>
  </si>
  <si>
    <t>143189 - Adición y prorroga al contrato 003-2025-CPS-P (124906), cuyo objeto es prestar sus servicios profesionales en el desarrollo y gestión de los procesos contractuales en cada una de sus etapas del fondo de desarrollo rural de Sumapaz. 2327. Se expide a solicitud expresa del Ordenador del gasto mediante SIPSE 143189, recibido el 24 de septiembre de 2025. Se expide el CRP mediante memorando 20257020025493, recibido el 30 de septiembre de 2025.</t>
  </si>
  <si>
    <t>143189</t>
  </si>
  <si>
    <t>367-2025</t>
  </si>
  <si>
    <t>134956 - El contrato que se pretende celebrar tendrá por objeto: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 Se expide a solicitud expresa del Ordenador del Gasto mediante SIPSE 134956 recibido el 8 de julio de 2025. Se expide el CRP mediante memorando 20257020025713.</t>
  </si>
  <si>
    <t>CONSORCIO ECOSUMAPAZ</t>
  </si>
  <si>
    <t>134956</t>
  </si>
  <si>
    <t>1. Reuniones de equipo entre los integrantes del equipo de Gestión predial para verificar avances, así como con el despacho del alcalde. 2. Recursos comprometidos pertenece a CPS y proceso de transporte.</t>
  </si>
  <si>
    <t>Alexander Franco</t>
  </si>
  <si>
    <t>alexanderfrancom@gmail.com</t>
  </si>
  <si>
    <t>314 2905471</t>
  </si>
  <si>
    <t>Carlos Delgado</t>
  </si>
  <si>
    <t>carlos.delgado@gobiernobogota.gov.co</t>
  </si>
  <si>
    <t>Javier Alexander Ramirez</t>
  </si>
  <si>
    <t>ing.magister.ramirez@gmail.com</t>
  </si>
  <si>
    <t>Tatiana Silva</t>
  </si>
  <si>
    <t>yuly.silva@gobiernobogota.gov.co</t>
  </si>
  <si>
    <t>Alexander Gomez Moreno</t>
  </si>
  <si>
    <t>hector.gomez@gobiernobogota.gov.co</t>
  </si>
  <si>
    <t>Oscar Apolinar</t>
  </si>
  <si>
    <t>oscar.apolinar@gobiernobogota.gov.co</t>
  </si>
  <si>
    <t>1(561) 2205016
3195889668</t>
  </si>
  <si>
    <t>451-2025</t>
  </si>
  <si>
    <t>139019 - Prestar los servicios profesionales veterinarios para el fortalecimiento del servicio de asistencia técnica pecuaria y el bienestar y protección animal territorial en la localidad de Sumapaz. 2666. Se expide el CDP a solicitud expresa del Ordenador del Gasto mediante SIPSE 139019, con certificado de No existencia 62566 del 28 de agosto de 2025, recibido el 04 de septiembre de 2025. Se expide CRP solicitud mediante memorando 20257020025663, recibido el 1 de octubre de 2025.</t>
  </si>
  <si>
    <t>DANIEL ESTEBAN MILLAN LOZANO</t>
  </si>
  <si>
    <t>139019</t>
  </si>
  <si>
    <t>457-2025</t>
  </si>
  <si>
    <t>140924 - Prestar los servicios técnicos para apoyar la gestión policiva jurídica de la misionalidad de la Alcaldía Local de Sumapaz. 2327. Se expide a solicitud expresa del Ordenador del gasto mediante SIPSE 140924, con certificado de no existencia 62527 del 28 de agosto de 2025, recibido el 8 de septiembre 2025. Se expide el CRP mediante memorando 20257020025683, recibido el 1 de octubre de 2025.</t>
  </si>
  <si>
    <t>140924</t>
  </si>
  <si>
    <t>010-20251</t>
  </si>
  <si>
    <t>139204 - Adición y prorroga al contrato 010-2025-CPS-P (126244), cuyo objeto es prestar los servicios profesionales especializados, al despacho y al área de gestión de desarrollo local, para apoyar los procesos jurídicos, administrativos y de contratación pública en la alcaldía local de Sumapaz. 2327. Se expide el CDP a solicitud expresa del Ordenador del Gasto mediante SIPSE 139204, recibido el 04 de septiembre de 2025.Se expide CRP solicitud mediante memorando 20257020025773, recibido el 1 de octubre de 2025.</t>
  </si>
  <si>
    <t>139204</t>
  </si>
  <si>
    <t>315-20251</t>
  </si>
  <si>
    <t>140490 - Adición y prorroga al contrato 315-2025-CPS-AG (131253), cuyo objeto es Prestar los servicios como auxiliar administrativa en las corregidurías de la localidad de Sumapaz 2327. Se expide CDP a solicitud expresa del Ordenador del gasto, mediante SIPSE 140490, recibido el 1 de septiembre de 2025.Se expide el CRP mediante memorando 20257020025823, recibido el 1 de octubre de 2025.</t>
  </si>
  <si>
    <t>140490</t>
  </si>
  <si>
    <t>461-2025</t>
  </si>
  <si>
    <t>140770 - Prestar los servicios de apoyo asistencial en los procesos administrativos y contables del Área de Gestión de Desarrollo Local, de la Alcaldía Local de Sumapaz. 2327. Se expide CDP a solicitud expresa del ordenador del gasto mediante SIPSE 140770, con certificado de no existencia 62509 del 28 de agosto de 2025, recibido el 28 de agosto de 2025.Se expide se CRP mediante memorando 20257020025803, recibido el 01 de octubre de 2025.</t>
  </si>
  <si>
    <t>JAIME ESTEBAN PALACIOS GOMEZ</t>
  </si>
  <si>
    <t>140770</t>
  </si>
  <si>
    <t>463-2025</t>
  </si>
  <si>
    <t>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se CRP mediante memorando 20257020025833, recibido el 01 de octubre de 2025.</t>
  </si>
  <si>
    <t>MARIA CAMILA MARTINEZ TORRES</t>
  </si>
  <si>
    <t>468-2025</t>
  </si>
  <si>
    <t>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se CRP mediante memorando 20257020025843, recibido el 01 de octubre de 2025.</t>
  </si>
  <si>
    <t>EIFER GUILLERMO BARRERA SILVA</t>
  </si>
  <si>
    <t>454-2025</t>
  </si>
  <si>
    <t>140778 - Prestar los servicios como Auxiliar Administrativo en los procesos del parque automotor que se ejecutan con los recursos del Fondo de Desarrollo Rural de Sumapaz. 2289. Se expide CDP a solicitud expresa del ordenador del gasto mediante SIPSE 140778, con certificado de no existencia 62467 del 27 de agosto de 2025, recibido el 28 de agosto de 2025. Se expide el CRP mediante memorando 20257020025853, recibido el 2 de octubre de 2025.</t>
  </si>
  <si>
    <t>DIYER GERARDO PRIETO HURTADO</t>
  </si>
  <si>
    <t>140778</t>
  </si>
  <si>
    <t>460-2025</t>
  </si>
  <si>
    <t>141355 - Prestar los servicios administrativos para apoyar la gestión policiva jurídica de la misionalidad de la Alcaldia Local de Sumapaz. 2327. Se expide CDP a solicitud expresa del Ordenador del Gasto mediante SIPSE 141355 del 11 de septiembre de 2025, con certificado de no hay 62854 del 5 de septiembre de 2025. Se expide el CRP mediante memorando 20257020025863, recibido el 2 de octubre de 2025.</t>
  </si>
  <si>
    <t>CLAUDIA YANETH PALACIOS MORALES</t>
  </si>
  <si>
    <t>141355</t>
  </si>
  <si>
    <t>465-2025</t>
  </si>
  <si>
    <t>140935 - Prestar los servicios profesionales como parte del circuito del cuidado del área de Salud Pública, generando acciones complementarias para la salud de la comunidad en Sumapaz. 2324. Se expide a solicitud expresa del Ordenador del gasto mediante SIPSE 140935, con una certificación de existencia 62892 del 7 de septiembre de 2025, recibido el 11 de septiembre de 2025. Se expide el CRP mediante memorando 20257020025873, recibido el 2 de octubre de 2025.</t>
  </si>
  <si>
    <t>DIANA CAROLINA CORTES</t>
  </si>
  <si>
    <t>140935</t>
  </si>
  <si>
    <t>475-2025</t>
  </si>
  <si>
    <t>141231 - Prestar los servicios profesionales para adelantar acciones que promuevan el fortalecimiento y la participación social y comunitaria en la localidad de Sumapaz. 2327. Se expide CDP a solicitud expresa del Ordenador del Gasto mediante SIPSE 141231 del 11 de septiembre de 2025, con certificado de no hay 62857 del 5 de septiembre de 2025. Se expide el CRP mediante memorando 20257020025983, recibido el 2 de octubre de 2025.</t>
  </si>
  <si>
    <t>LUZ ALEJANDRA BETANCUR</t>
  </si>
  <si>
    <t>141231</t>
  </si>
  <si>
    <t>474-2025</t>
  </si>
  <si>
    <t>140929 - Prestar los servicios profesionales para brindar acompañamiento jurídico en la legalización y titulación de predios en Sumapaz. 2362. Se expide a solicitud expresa del Ordenador del gasto mediante SIPSE 140929, con certificado de no existencia 62524 del 28 de agosto de 2025, recibido el 8 de septiembre 2025. Se expide el CRP mediante memorando 20257020025903, recibido el 2 de octubre de 2025.</t>
  </si>
  <si>
    <t>ELDER ALFONSO SUAREZ MORA</t>
  </si>
  <si>
    <t>140929</t>
  </si>
  <si>
    <t>479-2025</t>
  </si>
  <si>
    <t>141298 - Prestar servicios de apoyo técnico a los procesos de memoria histórica, paz y reconciliación, mediante actividades de gestión, sistematización de información, coordinación comunitaria y elaboración de informes, según requerimientos de la Administración Local. 2319. Se expide CDP a solicitud expresa del Ordenador del Gasto mediante SIPSE 141298 del 11 de septiembre de 2025, con certificado de no hay 62855 del 5 de septiembre de 2025. Se expide el CRP mediante memorando 20257020026093, recibido el 2 de octubre de 2025.</t>
  </si>
  <si>
    <t>ERIKA MARCELA ROMERO PEREZ</t>
  </si>
  <si>
    <t>141298</t>
  </si>
  <si>
    <t>476-2025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</si>
  <si>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20257020026113, recibido el 2 de octubre de 2025.</t>
  </si>
  <si>
    <t>EDILSON HERNANDO MELO AREVALO</t>
  </si>
  <si>
    <t>140663</t>
  </si>
  <si>
    <t>469-2025</t>
  </si>
  <si>
    <t>141215 - Prestar los servicios profesionales al Área de Gestión de Desarrollo Local, para apoyar la gestión de las Obligaciones por Pagar y presupuestal de la Alcaldía Local de Sumapaz. 2327. Se expide a solicitud expresa del Ordenador del gasto mediante SIPSE 141215, con una certificación de existencia 62796 del 7 de septiembre de 2025, recibido el 11 de septiembre de 2025. Se expide el CRP mediante memorando 20257020026133, recibido el 2 de octubre de 2025.</t>
  </si>
  <si>
    <t>141215</t>
  </si>
  <si>
    <t>007-20252</t>
  </si>
  <si>
    <t>143473 - Adición y prorroga al contrato 007-2025-CPS-P (124819), cuyo objeto es prestar los servicios profesionales jurídicos para apoyar los asuntos precontractuales, contractuales y post-contractuales del área de gestión de desarrollo local de la alcaldía local de Sumapaz. 2327. Se expide CDP a solicitud expresa del Ordenador del Gasto mediante SIPSE 143473, recibido el 30 de septiembre de 2025. Se expide el CRP mediante memorando 20257020026133, recibido el 2 de octubre de 2025.</t>
  </si>
  <si>
    <t>143473</t>
  </si>
  <si>
    <t>316-20251</t>
  </si>
  <si>
    <t>137022 - Adición y prorroga al contrato 316-2025-CPS-P (131258), cuyo objeto es prestar los servicios artísticos y musicales profesionales para apoyar la gestión cultural de la localidad de Sumapaz. 2486. Se expide el CDP a solicitud expresa del ordenador del gasto mediante SIPSE137022, recibido el 30 de julio de 2025. Se expide el CRP mediante memorando 20257020026153, recibido el 2 de octubre de 2025.</t>
  </si>
  <si>
    <t>LAURA VIVIANA DUARTE JARAMILLO</t>
  </si>
  <si>
    <t>137022</t>
  </si>
  <si>
    <t>458-2025</t>
  </si>
  <si>
    <t>140774 - 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PPMYEG. 2541. Se expide a solicitud expresa del Ordenador del gasto mediante SIPSE 140774, con certificado de no existencia 62531 del 28 de agosto de 2025, recibido el 8 de septiembre 2025. Se expide el CRP  mediante memorando 20257020026163, recibido el 2 de octubre de 2025.</t>
  </si>
  <si>
    <t>YUBELI KATERINE LOPEZ CARVAJAL</t>
  </si>
  <si>
    <t>140774</t>
  </si>
  <si>
    <t>473-2025</t>
  </si>
  <si>
    <t>140931 - Prestar sus servicios profesionales al Área de Gestión de Desarrollo local, en las actividades administrativas de la gestión cultural de la localidad de Sumapaz. 2486. Se expide CDP a solicitud expresa del ordenador del gasto mediante SIPSE 140931, con certificado de no existencia 62464 del 27 de agosto de 2025, recibido el 28 de agosto de 2025. Se expide el CRP mediante memorando 20257020026173, recibido el 2 de octubre de 2025.</t>
  </si>
  <si>
    <t>140931</t>
  </si>
  <si>
    <t>462-2025</t>
  </si>
  <si>
    <t>140738 - Prestar los servicios profesionales para apoyar la ejecución y seguimiento del proyecto Recreación y Deporte del Fondo de Desarrollo Rural de Sumapaz. 2388. Se expide CDP a solicitud expresa del ordenador del gasto mediante SIPSE 140738, con certificado de no existencia 62463 del 27 de agosto de 2025, recibido el 28 de agosto de 2025. Se expide el CRP mediante memorando 20257020026233, recibido el 2 de octubre de 2025.</t>
  </si>
  <si>
    <t>140738</t>
  </si>
  <si>
    <t>477-2025</t>
  </si>
  <si>
    <t>140767 - Prestar los servicios como apoyo administrativo para el Centro de Documentación e Información CDI, de la Alcaldía Local de Sumapaz. Se expide CDP a solicitud expresa del ordenador del gasto mediante SIPSE 140767, con certificado de no existencia 62469 del 27 de agosto de 2025, recibido el 28 de agosto de 2025. Se expide el CRP mediante memorando 20257020026253, recibido el 2 de octubre de 2025.</t>
  </si>
  <si>
    <t>GERARDO  TORRES RUNZA</t>
  </si>
  <si>
    <t>140767</t>
  </si>
  <si>
    <t>470-2025</t>
  </si>
  <si>
    <t>140772 - Prestar servicios profesionales de apoyo psicosocial orientados a la prevención y atención de la violencia intrafamiliar y sexual en la localidad de Sumapaz, con enfoque de género y territorial, desarrollando acciones que fortalezcan la equidad, la igualdad de oportunidades y la garantía de derechos de las mujeres, en especial de las mujeres campesinas. 2541. Se expide a solicitud expresa del Ordenador del gasto mediante SIPSE 140772, con certificado de no existencia 62535 del 28 de agosto de 2025, recibido el 8 d septiembre 2025. Se expide el CRP mediante memorando 20257020026183, recibido el 2 de octubre de 2025.</t>
  </si>
  <si>
    <t>NAYIBE ALEJANDRA ROMERO REY</t>
  </si>
  <si>
    <t>140772</t>
  </si>
  <si>
    <t>459-2025</t>
  </si>
  <si>
    <t>140690 - Prestar los servicios profesionales para fortalecer el desarrollo de los proyectos de mitigación y gestión del riesgo y adaptación al cambio climático para la conservación del medio ambiente y los recursos naturales renovables existentes en la localidad de Sumapaz.2613. Se expide a solicitud expresa del Ordenador del Gasto, mediante SIPSE 140690, con certificado de no existencia 62538 del 28 de agosto de 2025, recibido el 08 de septiembre de 2025. Se expide el CRP mediante memorando 20257020026143, recibido el 2 de octubre de 2025.</t>
  </si>
  <si>
    <t>MARCO TOMAS ANGULO MARTINEZ</t>
  </si>
  <si>
    <t>140690</t>
  </si>
  <si>
    <t>472-2025</t>
  </si>
  <si>
    <t>141078 - Prestar los servicios como técnico o técnologo para la ejecución de los procesos logísticos, operativos y/o administrativos de la Alcaldía Local. 2327. Se expide a solicitud expresa del Ordenador del gasto mediante SIPSE 141078, con una certificación de existencia 62890 del 9 de septiembre de 2025, recibido el 11 de septiembre de 2025. Se expide el CRP mediante memorando 20257020026283, recibido el 2 de octubre de 2025.</t>
  </si>
  <si>
    <t>NATALY ALEXANDRA HERNANDEZ CANO</t>
  </si>
  <si>
    <t>141078</t>
  </si>
  <si>
    <t>455-2025</t>
  </si>
  <si>
    <t>138908 - Prestar los servicios profesionales para atender y brindar respuestas a las solicitudes, requerimientos, derechos de petición y tutelas radicadas en el Fondo de Desarrollo Local de Sumapaz. 2327. Se expide el CDP a solicitud expresa del Ordenador del Gasto mediante SIPSE 138908, con certificado de No existencia 62573 del 28 de agosto de 2025, recibido el 04 de septiembre de 2025. Se expide el CRP mediante memorando 20257020023193, recibido el 2 de octubre de 2025.</t>
  </si>
  <si>
    <t>EDITH  CASTILLO GOMEZ</t>
  </si>
  <si>
    <t>138908</t>
  </si>
  <si>
    <t>456-2025</t>
  </si>
  <si>
    <t>140923 - Prestar los servicios profesionales para el fortalecimiento del servicio de asistencia técnica agropecuaria en la localidad de Sumapaz para la implementación de buenas prácticas agrícolas. 2666. Se expide a solicitud expresa del Ordenador del gasto mediante SIPSE 140923, con certificado de no existencia 62530 del 28 de agosto de 2025, recibido el 8 de septiembre 2025. Se expide el CRP mediante memorando 20257020026203, recibido el 2 de octubre de 2025.</t>
  </si>
  <si>
    <t>LIZETH MARYORI HERNANDEZ DUQUE</t>
  </si>
  <si>
    <t>140923</t>
  </si>
  <si>
    <t>466-2025</t>
  </si>
  <si>
    <t>140766 - Prestar apoyo técnico en la gestión operativa y administrativa de los procesos desarrollados en el almacén del Fondo de Desarrollo Rural de Sumapaz. 2327. Se expide a solicitud expresa del Ordenador del gasto mediante SIPSE 140766, con certificado de no existencia 62533 del 28 de agosto de 2025, recibido el 8 d septiembre 2025. Se expide el CRP mediante memorando 20257020026213, recibido el 2 de octubre de 2025.</t>
  </si>
  <si>
    <t>DANIELA  ROJAS SUAREZ</t>
  </si>
  <si>
    <t>140766</t>
  </si>
  <si>
    <t>480-2025</t>
  </si>
  <si>
    <t>140651 - Prestar los servicios de apoyo administrativo a la gestión ambiental interna y externa de la Alcaldía Local de Sumapaz. 2613. Se expide CDP a solicitud expresa del ordenador del gasto mediante SIPSE 140651, con certificado de no existencia 62471 del 27 de agosto de 2025, recibido el 28 de agosto de 2025. Se expide el CRP mediante memorando 20257020026293, recibido el 2 de octubre de 2025.</t>
  </si>
  <si>
    <t>LAURA JIMENA GONZALEZ CRUZ</t>
  </si>
  <si>
    <t>140651</t>
  </si>
  <si>
    <t>483-2025</t>
  </si>
  <si>
    <t>140995 - Prestar sus servicios profesionales para apoyar la formulación de los procesos tanto de Gastos de Funcionamiento como de Proyectos de Inversión, del Plan de Desarrollo Local 2025-2028 del FDRS. Se expide a solicitud expresa del Ordenador del gasto mediante SIPSE 140995, con una certificación de existencia 62523 del 28 de agosto de 2025, recibido el 11 de septiembre de 2025. Se expide el CRP mediante memorando 20257020026363, recibido el 6 de octubre de 2025.</t>
  </si>
  <si>
    <t>WILMAR GINEL GRAJALES OSORIO</t>
  </si>
  <si>
    <t>140995</t>
  </si>
  <si>
    <t>486-2025</t>
  </si>
  <si>
    <t>141367 - Prestar los servicios profesionales para apoyar la ejecución y seguimiento del proyecto Recreación y Deporte del Fondo de Desarrollo Rural de Sumapaz. 2388. Se expide CDP a solicitud expresa del Ordenador del Gasto mediante SIPSE 141367 del 11 de septiembre de 2025, con certificado de no hay 62850 del 5 de septiembre de 2025. Se expide el CRP mediante memorando 20257020026333, recibido el 6 de octubre de 2025.</t>
  </si>
  <si>
    <t>MIGUEL ALFONSO VALBUENA SUAREZ</t>
  </si>
  <si>
    <t>141367</t>
  </si>
  <si>
    <t>482-2025</t>
  </si>
  <si>
    <t>140672 - Prestar los servicios profesionales para fortalecer el servicio de asistencia técnica agropecuaria en la localidad de Sumapaz, con enfoque en la implementación de buenas prácticas agrícolas que promuevan la protección de coberturas vegetales, el uso eficiente del recurso hídrico y el desarrollo de sistemas productivos sostenibles. 2671. Se expide a solicitud expresa del ordenador del gasto mediante SIPSE 140672, recibido el 08 de septiembre de 2025. Se expide el CRP mediante memorando 20257020026323, recibido el 6 de octubre de 2025.</t>
  </si>
  <si>
    <t>OSCAR  CASTIBLANCO PATIÑO</t>
  </si>
  <si>
    <t>140672</t>
  </si>
  <si>
    <t>481-2025</t>
  </si>
  <si>
    <t>140764 - Prestar los servicios profesionales para apoyar al Área de Gestión de Desarrollo Local, en los procesos administrativos relacionados con el Almacén del Fondo de Desarrollo Rural de Sumapaz. 2327. Se expide CDP a solicitud expresa del ordenador del gasto mediante SIPSE 140764, con certificado de no existencia 62512 del 28 de agosto de 2025, recibido el 28 de agosto de 2025. Se expide el CRP mediante memorando 20257020026263, recibido el 6 de octubre de 2025.</t>
  </si>
  <si>
    <t>FRANCY ALEJANDRA PARDO TORRES</t>
  </si>
  <si>
    <t>140764</t>
  </si>
  <si>
    <t>471-2025</t>
  </si>
  <si>
    <t>141227 - Prestar servicios profesionales especializados en gestión del riesgo en la Alcaldía Local de Sumapaz, para orientar y hacer seguimiento a las acciones y proyectos de gestión del riesgo, mitigación y adaptación al cambio climático, promoviendo la protección de la población y la conservación de los ecosistemas estratégicos de la localidad. 2613. Se expide a solicitud expresa del Ordenador del gasto mediante SIPSE 141227, con una certificación de existencia 62859 del 5 de septiembre de 2025, recibido el 11 de septiembre de 2025. Se expide el CRP mediante memorando 20257020026313, recibido el 6 de octubre de 2025.</t>
  </si>
  <si>
    <t>CARLOS ALBERTO HERNANDEZ CASTRILLO</t>
  </si>
  <si>
    <t>141227</t>
  </si>
  <si>
    <t>464-2025</t>
  </si>
  <si>
    <t>141362 - Prestar los servicios profesionales al Área de Gestión de Desarrollo Local, para apoyar la gestión de las Obligaciones por Pagar y presupuestal de la Alcaldía Local de Sumapaz. 2327. Se expide CDP a solicitud expresa del Ordenador del Gasto mediante SIPSE 141362 del 11 de septiembre de 2025, con certificado de no hay 62853 del 5 de septiembre de 2025. Se expide el CRP mediante memorando 20257020026393, recibido el 06 de octubre de 2025.</t>
  </si>
  <si>
    <t>OMAR HERNAN HILARION RIOS</t>
  </si>
  <si>
    <t>141362</t>
  </si>
  <si>
    <t>487-2025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</si>
  <si>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20257020026413, recibido el 06 de octubre de 2025.</t>
  </si>
  <si>
    <t>JOSE JEFERSON VIUCHE VIUCHE</t>
  </si>
  <si>
    <t>488-2025</t>
  </si>
  <si>
    <t>140761 - Prestar los servicios profesionales de geología para apoyar en la ejecución de los proyectos de inversión de infraestructura vial, en la de la localidad de Sumapaz. 2278. Se expide a solicitud expresa del ordenador del gasto mediante SIPSE 140761 con certificado de existencia 62536 del 28 de agosto de 2025, recibido el 10 de septiembre de 2025. Se expide el CRP mediante memorando 20257020026423, recibido el 06 de octubre de 2025.</t>
  </si>
  <si>
    <t>RICARDO ANDRES CASTRO GARCIA</t>
  </si>
  <si>
    <t>140761</t>
  </si>
  <si>
    <t>430-2025</t>
  </si>
  <si>
    <t>138910 - Prestar los servicios técnicos para apoyar la atención de solicitudes de entes de control, proposiciones y comunidad en general. 2327. Se expide el CDP a solicitud expresa del Ordenador del Gasto mediante SIPSE 138910, con certificado de No existencia 62570 del 28 de agosto de 2025, recibido el 04 de septiembre de 2025.</t>
  </si>
  <si>
    <t>JAQUELINE  REMOLINA</t>
  </si>
  <si>
    <t>138910</t>
  </si>
  <si>
    <t>485-2025</t>
  </si>
  <si>
    <t>140776 - Prestar servicios de apoyo técnico para la implementación y seguimiento de programas de promoción de la salud, asegurando el desarrollo de estrategias comunitarias, con especial énfasis en el circuito del cuidado y la promoción de la salud sexual y reproductiva. 2324. Se expide CDP a solicitud expresa del ordenador del gasto mediante SIPSE 140776, con certificado de no existencia 62468 del 27 de agosto de 2025, recibido el 28 de agosto de 2025. Se expide el CRP mediante memorando 20257020026523, recibido el 06 de octubre de 2025.</t>
  </si>
  <si>
    <t>MARIA DAYANY MELO AREVALO</t>
  </si>
  <si>
    <t>140776</t>
  </si>
  <si>
    <t>491-2025</t>
  </si>
  <si>
    <t>141073 - Prestar los servicios profesionales para apoyar los procesos administrativos y financieros del área de Gestión de Desarrollo Local, de la Alcaldía Local de Sumapaz. 2327. Se expide a solicitud expresa del Ordenador del gasto mediante SIPSE 141073, con una certificación de existencia 62885 del 7 de septiembre de 2025, recibido el 11 de septiembre de 2025. Se expide el CRP mediante memorando 20257020026513, recibido el 06 de octubre de 2025.</t>
  </si>
  <si>
    <t>HELBER AURELIO SILVA LEGUIZAMON</t>
  </si>
  <si>
    <t>141073</t>
  </si>
  <si>
    <t>011-20251</t>
  </si>
  <si>
    <t>143223 - Adición y prorroga al contrato 011-2025-CPS-P (124906), cuyo objeto es prestar sus servicios profesionales en el desarrollo y gestión de los procesos contractuales en cada una de sus etapas del fondo de desarrollo rural de Sumapaz. 2327. Se expide CDP a solicitud expresa del ordenador del gasto mediante SIPSE 143223, recibido el 25 de septiembre de 2025.</t>
  </si>
  <si>
    <t>143223</t>
  </si>
  <si>
    <t>493-2025</t>
  </si>
  <si>
    <t>138182 - Prestar servicios profesionales orientados a fortalecer las capacidades emocionales y de afrontamiento de los cuidadores vinculados al Fondo de Desarrollo Rural de Sumapaz, mediante el diseño y ejecución de estrategias psicoeducativas que incluyan capacitaciones, talleres y visitas en campo, con el fin de brindar herramientas para el manejo del estrés, las emociones y las presiones propias del rol de cuidado 2541. Se expide CDP a solicitud expresa del Ordenador del gasto, mediante SIPSE 138182, con certificado de no existencia 620612 del 28 de agosto de 2025, recibido el 1 de septiembre de 2025. Se expide el CRP mediante memorando 20257020026503, recibido el 06 de octubre de 2025.</t>
  </si>
  <si>
    <t>ANA MAURICIA MORENO URRUTIA</t>
  </si>
  <si>
    <t>138182</t>
  </si>
  <si>
    <t>453-2025</t>
  </si>
  <si>
    <t>140735 - Prestar los servicios técnicos de apoyo a la gestión administrativa en el marco del Proyecto de Inversión Somos Sumapaz- Emprendiendo de manera sostenible en nuestro territorio. 2315. Se expide CDP a solicitud expresa del ordenador del gasto mediante SIPSE 140735, con certificado de no existencia 62514 del 28 de agosto de 2025, recibido el 28 de agosto de 2025. Se expide el CRP mediante memorando 20257020026483, recibido el 06 de octubre de 2025.</t>
  </si>
  <si>
    <t>ANAMARIA  CAMPOS FLOREZ</t>
  </si>
  <si>
    <t>140735</t>
  </si>
  <si>
    <t>484-2025</t>
  </si>
  <si>
    <t>140930 - Prestar sus servicios técnicos al Área de Gestión de Desarrollo Local, apoyando las actividades administrativas y operativas relacionadas con la gestión cultural en la localidad de Sumapaz. 2486. Se expide CDP a solicitud expresa del ordenador del gasto mediante SIPSE 140930, con certificado de no existencia 62508 del 28 de agosto de 2025, recibido el 28 de agosto de 2025. Se expide el CRP mediante memorando 20257020026443, recibido el 06 de octubre de 2025.</t>
  </si>
  <si>
    <t>WENDY TATIANA GOMEZ ROMERO</t>
  </si>
  <si>
    <t>140930</t>
  </si>
  <si>
    <t>489-2025</t>
  </si>
  <si>
    <t>140667 -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140667, con certificado de no existencia 62510 del 28 de agosto de 2025, recibido el 28 de agosto de 2025. Se expide el CRP mediante memorando 20257020026533, recibido el 06 de octubre de 2025.</t>
  </si>
  <si>
    <t>ESTEBAN  LOPEZ TELLEZ</t>
  </si>
  <si>
    <t>140667</t>
  </si>
  <si>
    <t>492-2025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</si>
  <si>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20257020026453, recibido el 06 de octubre de 2025.</t>
  </si>
  <si>
    <t>GLORIA ISABEL AGUILERA ACOSTA</t>
  </si>
  <si>
    <t>478-2025</t>
  </si>
  <si>
    <t>140737 - Prestar sus servicios profesionales para apoyar el desarrollo de actividades de emprendimientos sostenibles y formación de capacidades, en la localidad de Sumapaz a través del proyecto 2315. Se expide CDP a solicitud expresa del ordenador del gasto mediante SIPSE 140737, con certificado de no existencia 62474 del 27 de agosto de 2025, recibido el 28 de agosto de 2025. Se expide el CRP mediante memorando 20257020026573, recibido el 7 de octubre de 2025.</t>
  </si>
  <si>
    <t>KATHERINN VIVIANA FORERO GONZALEZ</t>
  </si>
  <si>
    <t>140737</t>
  </si>
  <si>
    <t>490-2025</t>
  </si>
  <si>
    <t>141366 - Prestar los servicios de apoyo técnico en las actividades administrativas y operativas del parque automotor en la Alcaldía Local de Sumapaz. 2289. Se expide CDP a solicitud expresa del Ordenador del Gasto mediante SIPSE 141366 del 11 de septiembre de 2025, con certificado de no hay 62851 del 5 de septiembre de 2025. Se expide el CRP mediante memorando 20257020026573, recibido el 7 de octubre de 2025.</t>
  </si>
  <si>
    <t>141366</t>
  </si>
  <si>
    <t>323-20251</t>
  </si>
  <si>
    <t>137023 - Adición y prorroga al contrato 323-2025-CPS-AG (130167), cuyo objeto es prestar los servicios de apoyo técnico y administrativo a las áreas de la alcaldía local de Sumapaz. 2327. Se expide el CDP a solicitud expresa del ordenador del gasto mediante SIPSE137023, recibido el 30 de julio de 2025. Se expide el CRP mediante memorando 20257020026623 recibido el 8 de octubre de 2025.</t>
  </si>
  <si>
    <t>137023</t>
  </si>
  <si>
    <t>136-20251</t>
  </si>
  <si>
    <t>137036 - Adición y prorroga al contrato 136-2025-CPS-AG (126405), cuyo objeto es prestar los servicios tecnólogos para apoyar a la alcaldía local de Sumapaz en la implementación del sistema integrado de gestión y el SG- SST, orientados por el nivel central. 2289.Se expide el CDP a solicitud expresa del ordenador del gasto mediante SIPSE 137036, recibido el 30 de julio de 2025. Se expide el CRP mediante memorando 20257020026643, recibido el 8 de octubre de 2025.</t>
  </si>
  <si>
    <t>137036</t>
  </si>
  <si>
    <t>495-2025</t>
  </si>
  <si>
    <t>140773 - Prestar los servicios profesionales para realizar un proceso de investigación participativa orientado a la elaboración de un documento texto que servirá como base para un libro sobre las experiencias organizativas de algunas mujeres de la localidad de Sumapaz, con el propósito de aportar a la construcción de la memoria histórica y social de las mujeres de la localidad.2541. Se expide a solicitud expresa del Ordenador del gasto mediante SIPSE 140773, con certificado de no existencia 62534 del 28 de agosto de 2025, recibido el 8 d septiembre 2025. Se expide el CRP mediante memorando 20257020026613, recibido el 8 de octubre de 2025.</t>
  </si>
  <si>
    <t>140773</t>
  </si>
  <si>
    <t>494-2025</t>
  </si>
  <si>
    <t>140768 - Prestar sus servicios de apoyo administrativo en el desarrollo y ejecución del proyecto de inversión "Fortaleciendo la Conectividad en Sumapaz. 2265. Se expide a solicitud expresa del Ordenador del gasto mediante SIPSE 140768, con certificado de no existencia 62529 del 28 de agosto de 2025, recibido el 8 d septiembre 2025. Se expide el CRP mediante memorando 20257020026683 recibido el 9 de octubre de 2025.</t>
  </si>
  <si>
    <t>YOHANNA  TELLEZ PEREZ</t>
  </si>
  <si>
    <t>140768</t>
  </si>
  <si>
    <t>497-2025</t>
  </si>
  <si>
    <t>136546 - El contrato que se pretende celebrar tendrá por objeto, contratar los seguros que amparen los intereses patrimoniales actuales y futuros, así como los bienes de propiedad de la alcaldía local de Sumapaz, que estén bajo su responsabilidad y custodia y aquellos que sean adquiridos para desarrollar las funciones inherentes a su actividad, así como cualquier otra póliza de seguros que requiera la entidad en el desarrollo de su actividad. Se expide el CDP a solicitud del Ordenador del Gasto mediante SIPSE 136546, se recibe el 23 de julio de 2025. Se expide el CRP mediante memorando 20257020027223, recibido el 10 de octubre de 2025.</t>
  </si>
  <si>
    <t>136546</t>
  </si>
  <si>
    <t>496-2025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</si>
  <si>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20257020027133, recibido el 10 de octubre de 2025.</t>
  </si>
  <si>
    <t>HECTOR EDUARDO ROMERO PEREZ</t>
  </si>
  <si>
    <t>498-2025</t>
  </si>
  <si>
    <t>140763 - Prestar los servicios profesionales para brindar apoyo en el seguimiento de los recursos invertidos por el Sistema General de Regalías en el territorio de Sumapaz. 2289. Se expide CDP a solicitud expresa del ordenador del gasto mediante SIPSE 140763, con certificado de no existencia 62513 del 28 de agosto de 2025, recibido el 28 de agosto de 2025. Se expide CRP mediante memorando 20257020027253, recibido el 10 de octubre de 2025.</t>
  </si>
  <si>
    <t>140763</t>
  </si>
  <si>
    <t>700-20241</t>
  </si>
  <si>
    <t>143043 - Adición y prorroga al contrato COP-700-2024), cuyo objeto es, contratar por el sistema de precios unitarios el servicio de construcción de sistema de tratamiento de agua residual individual para vivienda rural dispersa en la localidad de Sumapaz vigencia 2024. 2689. Se expide el CDP a solicitud expresa del ordenador del gasto mediante sipse 143043, recibido el 7 de octubre de 2025. Se expide el CRP mediante memorando 20257020027343, recibido el 14 de octubre de 2025.</t>
  </si>
  <si>
    <t>CONSORCIO SANITARIO SUMAPAZ</t>
  </si>
  <si>
    <t>143043</t>
  </si>
  <si>
    <t>326-20251</t>
  </si>
  <si>
    <t>143899 - Adición y prorroga al contrato 326-2025-CPS-P (125677), cuyo objeto es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el CDP a solicitud expresa del Ordenador del Gasto mediante SIPSE 143899, recibido el 10 de octubre de 2025. Se expide el CRP mediante memorando 20257020027333, recibido el 14 de octubre de 2025.</t>
  </si>
  <si>
    <t>143899</t>
  </si>
  <si>
    <t>500-2025</t>
  </si>
  <si>
    <t>138211 - Prestar los servicios profesionales especializados al área de Gestión de Desarrollo Local brindando apoyo en la formulación, ejecución y seguimiento de proyectos de inversión destinados a la construcción, mejoramiento y terminación de sedes administrativas. Se expide CDP a solicitud expresa del Ordenador del gasto, mediante SIPSE 138211, con certificado de no existencia 62637 del 28 de agosto de 2025, recibido el 1 de septiembre de 2025. Se expide el CRP mediante memorando 20257020027303, recibido el 14 de octubre de 2025.</t>
  </si>
  <si>
    <t>MARCO ANTONIO CARDOZO BARRERA</t>
  </si>
  <si>
    <t>138211</t>
  </si>
  <si>
    <t>207-20251</t>
  </si>
  <si>
    <t>136994 - Adición y prórroga al contrato 207-2025-CPS-AG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SIPSE136994, recibido el 30 de julio de 2025. Se expide el CRP mediante memorando 20257020027443, recibido el 15 de octubre de 2025.</t>
  </si>
  <si>
    <t>136994</t>
  </si>
  <si>
    <t>499-2025</t>
  </si>
  <si>
    <t>140692 - Prestar los servicios de apoyo administrativo en el desarrollo de las actividades que se ejecutan dentro de la asistencia técnica agropecuaria en la localidad de Sumapaz. 2671. Se expide a solicitud expresa del Ordenador del Gasto, mediante SIPSE 140692, con certificado de no existencia 62532 del 28 de agosto de 2025, recibido el 08 de septiembre de 2025. Se expide el CRP mediante memorando 20257020027413, recibido el 15 de octubre de 2025.</t>
  </si>
  <si>
    <t>ASBLEYDI  MICAN</t>
  </si>
  <si>
    <t>140692</t>
  </si>
  <si>
    <t>501-2025</t>
  </si>
  <si>
    <t>138346 - Prestar servicios profesionales como de apoyo en la implementación, acompañamiento y gestión en el acceso a la justicia local en el marco del proyecto de inversión 2290 Fortaleciendo la justicia en Sumapaz. Se expide CDP a solicitud expresa del Ordenador del gasto, mediante SIPSE 138346, con certificado de no existencia 62616 del 28 de agosto de 2025, recibido el 1 de septiembre de 2025. Se expide CRP mediante memorando 20257020027463, recibido el 15 de octubre de 2025.</t>
  </si>
  <si>
    <t>YULY ALEJANDRA VARELA TORRES</t>
  </si>
  <si>
    <t>138346</t>
  </si>
  <si>
    <t>502-2025</t>
  </si>
  <si>
    <t>139098 - Prestar servicios profesionales de apoyo en la gestión contractual, específicamente en los aspectos económicos y financieros, para todos los proyectos de inversión a cargo del Fondo de Desarrollo Rural de Sumapaz. 2327. Se expide a solicitud expresa del ordenador del gasto mediante SIPSE 139098, con certificado de no existencia No. 62405 del 25 de agosto de 2025. Se expide CRP mediante 20257020027503, recibido el 15 de octubre de 2025.</t>
  </si>
  <si>
    <t>JORGE DANIEL MUÑOZ CASALLAS</t>
  </si>
  <si>
    <t>139098</t>
  </si>
  <si>
    <t>503-2025</t>
  </si>
  <si>
    <t>139098 - Prestar servicios profesionales de apoyo en la gestión contractual, específicamente en los aspectos económicos y financieros, para todos los proyectos de inversión a cargo del Fondo de Desarrollo Rural de Sumapaz. 2327. Se expide a solicitud expresa del ordenador del gasto mediante SIPSE 139098, con certificado de no existencia No. 62405 del 25 de agosto de 2025. Se expide CRP mediante memorando 20257020027593, recibido el 15 de octubre de 2025.</t>
  </si>
  <si>
    <t>LEYDI VALERIA BOTELLO ORTEGA</t>
  </si>
  <si>
    <t>505-2025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</si>
  <si>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20257020027783, recibido el 20 de octubre de 2025.</t>
  </si>
  <si>
    <t>IVAN ANDRES PEÑALOZA VALBUENA</t>
  </si>
  <si>
    <t>504-2025</t>
  </si>
  <si>
    <t>138793 - Prestar los servicios profesionales para apoyar los procesos administrativos y financieros del área de Gestión de Desarrollo Local, de la Alcaldía Local de Sumapaz. 2327. Se expide a solicitud expresa del Ordenador de Gasto, mediante SIPSE 138793, certificado de no existencia 62632 del 28 de agosto de 2025, recibido 2 de septiembre de 2025. Se expide CRP mediante memorando 20257020027673, recibido el 20 de octubre de 2025.</t>
  </si>
  <si>
    <t>JHONNATAN  CAICEDO RODRIGUEZ</t>
  </si>
  <si>
    <t>138793</t>
  </si>
  <si>
    <t>591-20241</t>
  </si>
  <si>
    <t>142151 - Adición y prorroga al contrato COP-591-2024, cuyo objeto es, Construcción y adecuación de la sede administrativa en la localidad de Sumapaz, ubicada en la hacienda llano grande, jurisdicción del centro poblado de Betania, de conformidad con los estudios y diseños producto del contrato de consultoría CCS-334-2022. Se expide CDP a solicitud expresa del Ordenador del Gasto mediante SIPSE 142151, recibido el 15 de octubre de 2025. Se expide CRP mediante memorando 20257020027803, recibido el 20 de octubre de 2025.</t>
  </si>
  <si>
    <t>CONSORCIO SUMAPAZ</t>
  </si>
  <si>
    <t>142151</t>
  </si>
  <si>
    <t>614-20241</t>
  </si>
  <si>
    <t>142156 - Adición y prorroga al contrato CIN-614-2024, cuyo objeto es, Realizar la interventoría técnica, administrativa, financiera, ambiental, SST, social y jurídica, que resulte del proceso licitatorio cuyo objeto es "construcción y adecuación de la sede administrativa en la localidad de Sumapaz, ubicada en la hacienda llano grande, jurisdicción del centro poblado de Betania, de conformidad con los estudios y diseños producto del contrato de consultoría CCS334-2022. Se expide CDP a solicitud expresa del Ordenador del Gasto mediante SIPSE 142156, recibido el 15 de octubre de 2025. Se expide CRP mediante memorando 20257020027813, recibido el 20 de octubre de 2025.</t>
  </si>
  <si>
    <t>UNIÓN TEMPORAL INTERVENTORÍA SUMAPAZ</t>
  </si>
  <si>
    <t>142156</t>
  </si>
  <si>
    <t>115-20252</t>
  </si>
  <si>
    <t>144107 - Adición y prorroga al contrato 115-2025-CPS-P (125197), cuyo objeto es prestar los servicios profesionales para apoyar las acciones de educación ambiental que debe atender el despacho de la alcaldía local de Sumapaz. 2671. Se expide CDP a solicitud expresa del Ordenador del Gasto mediante SIPSE 144107, recibido el 17 de octubre de 2025. Se expide el CRP mediante memorando 20257020027843, recibido el 21 de octubre de 2025.</t>
  </si>
  <si>
    <t>144107</t>
  </si>
  <si>
    <t>507-2025</t>
  </si>
  <si>
    <t>139108 - Prestar los servicios técnicos para apoyar los procesos administrativos, contables y financieros del Área de presupuesto Gestión de Desarrollo Local, de la Alcaldía Local de Sumapaz. 2327.Se expide el CDP a solicitud expresa del Ordenador del Gasto mediante SIPSE 139108, con certificado de No existencia 62544 del 28 de agosto de 2025, recibido el 04 de septiembre de 2025. Se expide el CRP mediante memorando 20257020027943, recibido el 21 de octubre de 2025.</t>
  </si>
  <si>
    <t>YOHANNA  CLAVIJO</t>
  </si>
  <si>
    <t>139108</t>
  </si>
  <si>
    <t>506-2025</t>
  </si>
  <si>
    <t>141032 - Prestar los servicios profesionales para apoyar jurídicamente las respuestas a las solicitudes radicadas por entes de control, Concejo De Bogotá y temas relacionados con planes de mejoramiento 2327. Se expide a solicitud expresa del Ordenador del gasto mediante SIPSE 141032, con una certificación de existencia 62887 del 7 de septiembre de 2025, recibido el 11 de septiembre de 2025. Se expide el CRP mediante memorando 20257020027933, recibido el 21 de octubre de 2025.</t>
  </si>
  <si>
    <t>JOHANA ANDREA RODRIGUEZ DIAZ</t>
  </si>
  <si>
    <t>141032</t>
  </si>
  <si>
    <t>511-2025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</si>
  <si>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el CRP mediante memorando 20257020027973, recibido el 21 de octubre de 2025.</t>
  </si>
  <si>
    <t>JOSE ALFREDO PIRAQUIVE RODRIGUEZ</t>
  </si>
  <si>
    <t>143161</t>
  </si>
  <si>
    <t>510-2025</t>
  </si>
  <si>
    <t>138185 - Prestar los servicios profesionales para apoyar la planeación, ejecución y seguimiento del proyecto de inversión de Cultura que ejecute el Fondo de Desarrollo Rural de Sumapaz. 2486. se expide el CDP a solicitud expresa del Ordenador del Gasto mediante SIPSE 138185 y certificado de no existencia 62614 del 28 de agosto de 2025, recibido el 6 de octubre de 2025. Se expide el CRP mediante memorando 20257020028133 recibido el 23 de octubre de 2025.</t>
  </si>
  <si>
    <t>INGRY CATHERINE VARGAS NIÑO</t>
  </si>
  <si>
    <t>138185</t>
  </si>
  <si>
    <t>512-2025</t>
  </si>
  <si>
    <t>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el CRP mediante memorando 20257020028123 recibido el 23 de octubre de 2025.</t>
  </si>
  <si>
    <t>GINELL CAMILA CUERVO BUITRAGO</t>
  </si>
  <si>
    <t>630-20241</t>
  </si>
  <si>
    <t>13 - CONTRATO DE CONSULTORIA</t>
  </si>
  <si>
    <t>Adición No 01 y prorroga No 04. al contrato CCS 630-2024 CUYO OBJETO REALIZAR LOS ESTUDIOS Y DISEÑOS DE LAS REDES DE ACUEDUCTOS Y ALCANTARILLADO ENCAMINADOS A LAS OBRAS DE MANTENIMIENTO, REHABILITACIÓN, FUNCIONAMIENTO Y AMPLIACIÓN DE LA COBERTURA DE LOS SISTEMAS DE ACUEDUCTOS VEREDALES EN LA LOCALIDAD DE SUMAPAZ, Se expide CDP a solicitud expresa del Ordenador del Gasto mediante memorando 20257020027393, recibido el 17 de octubre de 2025.Se expide CRP mediante memorando 20257020028213, recibido 24 de octubre de 2025.</t>
  </si>
  <si>
    <t>CONSORCIO ACUEDUCTOS VEREDALES SUMAPAZ 2024</t>
  </si>
  <si>
    <t>513-2025</t>
  </si>
  <si>
    <t>143325 - Prestar sus servicios profesionales especializados al área de gestión de desarrollo local para apoyar la planeación, ejecución y seguimiento a los proyectos de infraestructura y puentes. 2474. Se expide CDP a solicitud expresa del Ordenador del Gasto, mediante SIPSE 1433325 y certificado de No existencia 63444 del 07 de octubre de 2025, recibido el 10 de octubre de 2025. Se expide CRP mediante memorando 20257020028293, recibido el 27 de octubre de 2025.</t>
  </si>
  <si>
    <t>CARLOS ALBERTO DELGADO CUERVO</t>
  </si>
  <si>
    <t>143325</t>
  </si>
  <si>
    <t>520-2025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</si>
  <si>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20257020028383 recibido el 27 de octubre de 2025.</t>
  </si>
  <si>
    <t>YAMILE  ROMAN MUÑOZ</t>
  </si>
  <si>
    <t>514-2025</t>
  </si>
  <si>
    <t>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20257020028423, recibido el 27 de octubre de 2025.</t>
  </si>
  <si>
    <t>ANGIE PAOLA PALACIOS CAMPOS</t>
  </si>
  <si>
    <t>708-20241</t>
  </si>
  <si>
    <t>143969 - Adición y prorroga al contrato CIN-708-2024 por 3 meses, cuyo objeto es, realizar la interventoría técnica, administrativa, financiera, ambiental, SST, social y jurídica, del contrato que resulte del proceso licitatorio cuyo objeto es "contratar los estudios, diseños y la construcción del parque San juan en el predio santa Isabel, centro poblado san juan en la localidad de Sumapaz. 2358. Se expide CDP a solicitud expresa del Ordenador del Gasto mediante SIPSE 143969, recibido el 22 de octubre de 2025. Se expide CRP mediante memorando 20257020028523, recibido el 27 de octubre de 2025.</t>
  </si>
  <si>
    <t>ENVIRONMENTAL AND GEOMECHANICAL SOLUTION S EGS SAS</t>
  </si>
  <si>
    <t>143969</t>
  </si>
  <si>
    <t>705-20241</t>
  </si>
  <si>
    <t>143968 - Adición y prorroga al contrato COP-705-2024 por 3 meses, cuyo objeto es, contratar los estudios, diseños y la construcción del parque san juan en el predio santa Isabel, centro poblado san juan en la localidad de Sumapaz. 2358. Se expide CDP a solicitud expresa del Ordenador del Gasto mediante SIPSE 143968, recibido el 22 de octubre de 2025. Se expide CRP mediante memorando 2025702002513, recibido el 28 de octubre de 2025.</t>
  </si>
  <si>
    <t>CONSORCIO PARQUES SUMAPAZ</t>
  </si>
  <si>
    <t>143968</t>
  </si>
  <si>
    <t>519-2025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</si>
  <si>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20257020028503, recibido el 28 de octubre de 2025.</t>
  </si>
  <si>
    <t>ALEJANDRA LIZETH VARGAS MONTEALEGRE</t>
  </si>
  <si>
    <t>522-2025</t>
  </si>
  <si>
    <t>140677 - Prestar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 Se expide a solicitud expresa del Ordenador del Gasto, mediante SIPSE 140677, con certificado de no existencia 62539 del 28 de agosto de 2025, recibido el 08 de septiembre de 2025. Se expide CRP mediante memorando 20257020028493, recibido el 28 de octubre de 2025.</t>
  </si>
  <si>
    <t>EDGAR BRAYAN SMITH VILLALOBOS VASQUEZ</t>
  </si>
  <si>
    <t>140677</t>
  </si>
  <si>
    <t>523-2025</t>
  </si>
  <si>
    <t>138181 - Prestar los servicios profesionales jurídicos para apoyar los asuntos precontractuales, contractuales y post-contractuales del área de Gestión de Desarrollo Local de la Alcaldía Local de Sumapaz Planeación 2327. Se expide el CDP a solicitud expresa del Ordenador del Gasto mediante SIPSE 138181, con certificado de no existencia 62611 del 28 de agosto de 2025, recibido el 6 de octubre de 2025. Se expide CRp mediante memorando 20257020028573, recibido el 29 de octubre de 2025.</t>
  </si>
  <si>
    <t>ESMERALDA  GONZALEZ LONDOÑO</t>
  </si>
  <si>
    <t>138181</t>
  </si>
  <si>
    <t>528-2025</t>
  </si>
  <si>
    <t>138231 -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138231, con certificado de no existencia 62628 del 28 de agosto de 2025, recibido el 1 de septiembre de 2025. Se expide CRP mediante memorando 20257020028723, recibido el 29 de octubre de 2025.</t>
  </si>
  <si>
    <t>EMERSON JAIR ALONSO ALARCON</t>
  </si>
  <si>
    <t>138231</t>
  </si>
  <si>
    <t>363-20251</t>
  </si>
  <si>
    <t>144516 - Adición y prorroga al contrato CPS-363-2025 por 4 meses y 8 días, cuyo objeto es,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CDP a solicitud expresa del Ordenador del Gasto mediante SIPSE 144516, recibido el 29 de octubre de 2025. Se expide CRP mediante memorando 20257020028783, recibido el 29 de octubre de 2025.</t>
  </si>
  <si>
    <t>144516</t>
  </si>
  <si>
    <t>508-2025</t>
  </si>
  <si>
    <t>141261 - Prestar servicios profesionales para adelantar la formulación de proyectos turísticos y articulación comunitaria para fortalecer la reconciliación, la sostenibilidad económica y el tejido social. 2319. Se expide CDP a solicitud expresa del Ordenador del Gasto, mediante SIPSE 141261 y certificado de No existencia 63520 del 10 de octubre de 2025, recibido el 14 de octubre de 2025. Se expide CRP mediante memorando 20257020028693, recibido el 29 de octubre de 2025.</t>
  </si>
  <si>
    <t>LINA MARIA GRANADA MONROY</t>
  </si>
  <si>
    <t>141261</t>
  </si>
  <si>
    <t>526-2025</t>
  </si>
  <si>
    <t>138180 - Prestación de servicios profesionales especializados para la estructuración y gestión de los procesos y procedimientos contractuales jurídicos; así como, los trámites y actuaciones administrativas que sean asignada 2327.Se expide a solicitud expresa del Ordenador del Gasto mediante SIPSE 138180, con certificado de No existencia 62610 del 28 de agosto de 2025&lt;(&gt;,&lt;)&gt; recibido el 06 de octubre de 2025. Se expide CRP mediante memorando 20257020028593, recibido el 29 de octubre de 2025.</t>
  </si>
  <si>
    <t>138180</t>
  </si>
  <si>
    <t>509-2025</t>
  </si>
  <si>
    <t>141088 - Prestar sus servicios profesionales para apoyo a la gestión de seguridad de la información, al Administrador y usuario final de la red de sistemas y tecnología e información de la Alcaldía Local. 2327. Se expide CDP a solicitud expresa del Ordenador del Gasto, mediante SIPSE 141088 y certificado de No existencia 63519 del 10 de octubre de 2025, recibido el 14 de octubre de 2025. Se expide CRP mediante memorando 20257020028703, recibido el 29 de octubre de 2025.</t>
  </si>
  <si>
    <t>MARTHA PATRICIA MATEUS GONZALEZ</t>
  </si>
  <si>
    <t>141088</t>
  </si>
  <si>
    <t>536-2025</t>
  </si>
  <si>
    <t>142048 - El contrato que se pretende celebrar tendrá por objeto: Contratar, a monto agotable y con fórmula de reajuste, la realización de los diagnósticos y la ejecución de las obras, a precios unitarios, para el mejoramiento de las condiciones de habitabilidad de las viviendas rurales de la localidad de Sumapaz, priorizadas por FDRS, para la vigencia 2025. 2278. Se expide CRP mediante memorando 20257020028813, recibido el 29 de octubre de 2025.</t>
  </si>
  <si>
    <t>DAGAT INGENIERIA Y SERVICIOS SAS ESP</t>
  </si>
  <si>
    <t>142048</t>
  </si>
  <si>
    <t>525-2025</t>
  </si>
  <si>
    <t>141240 - Prestar servicios profesionales como Docente Deportivo para la formación integral y deportiva de las niñas, niños, adolescentes y apoyar los temas de recreación y deporte que se ejecute el Fondo de Desarrollo de Sumapaz. 2388. Se expide CDP a solicitud expresa del Ordenador del Gasto mediante SIPSE 141240 del 11 de septiembre de 2025, con certificado de no hay 62856 del 5 de septiembre de 2025. Se expide el CRP mediante memorando 20257020028793 recibido el 30 d octubre de 2025.</t>
  </si>
  <si>
    <t>JEISSON AUGUSTO CASTELLANOS SANABRIA</t>
  </si>
  <si>
    <t>141240</t>
  </si>
  <si>
    <t>533-2025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</si>
  <si>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20257020028823, recibido el 30 de octubre de 2025</t>
  </si>
  <si>
    <t>518-2025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</si>
  <si>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20257020028873, recibido el 30 de octubre de 2025</t>
  </si>
  <si>
    <t>524-2025</t>
  </si>
  <si>
    <t>141064 - Prestar servicios profesionales de apoyo y articulación interinstitucional para la gestión territorial, la participación ciudadana, la convivencia, la seguridad humana, la prevención de conflictos, la promoción de los derechos humanos y el diálogo social, en el marco del proyecto Por una Mejor Convivencia en Sumapaz. 2230. Se expide el CDP a solicitud expresa del Ordenador del Gasto mediante SIPSE 141064, con certificado de no existencia 63073 del 13 de septiembre de 2025, recibido el 19 de septiembre de 2025. Se expide CRP mediante memorando 20257020028883, recibido el 30 de octubre de 2025</t>
  </si>
  <si>
    <t>LYDA MAYERLY PEÑA CASTILLO</t>
  </si>
  <si>
    <t>141064</t>
  </si>
  <si>
    <t>530-2025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</si>
  <si>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20257020028893, recibido el 30 de octubre de 2025</t>
  </si>
  <si>
    <t>517-2025</t>
  </si>
  <si>
    <t>143117 -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143117 y certificado de No existencia 63459 del 08 de octubre de 2025, recibido el 10 de octubre de 2025.Se expide CRP mediante memorando 20257020028933, recibido el 31 de octubre de 2025.</t>
  </si>
  <si>
    <t>143117</t>
  </si>
  <si>
    <t>515-2025</t>
  </si>
  <si>
    <t>143114 -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143114 y certificado de No existencia 63490 del 9 de octubre de 2025, recibido el 14 de octubre de 2025. Se expide CRP mediante memorando 20257020028923, recibido el 31 de octubre de 2025.</t>
  </si>
  <si>
    <t>143114</t>
  </si>
  <si>
    <t>538-2025</t>
  </si>
  <si>
    <t>144135 - Prestar los servicios profesionales jurídicos para apoyar los asuntos precontractuales, contractuales y post-contractuales del área de Gestión de Desarrollo Local de la Alcaldía Local de Sumapaz. 2327. Se expide CDP a solicitud expresa del Ordenador del Gasto, mediante SIPSE 144135 y certificado de No existencia 63741 del 22 de octubre de 2025, recibido el 28 de octubre de 2025. Se expide CRP mediante memorando 20257020028993, recibido el 31 de octubre de 2025.</t>
  </si>
  <si>
    <t>144135</t>
  </si>
  <si>
    <t>529-2025</t>
  </si>
  <si>
    <t>143271 - Prestar los servicios profesionales especializados para la estructuración y gestión de los procesos y procedimientos contractuales jurídicos, así como los trámites y actuaciones administrativas que sean asignadas. 2327. Se expide CDP a solicitud expresa del Ordenador del Gasto, mediante SIPSE 143271 y certificado de No existencia 63748 del 22 de octubre de 2025, recibido el 24 de octubre de 2025. Se expide CRP mediante memorando 20257020028913, recibido el 31 de octubre de 2025.</t>
  </si>
  <si>
    <t>JENY MARCELA REINA WILCHES</t>
  </si>
  <si>
    <t>143271</t>
  </si>
  <si>
    <t>535-2025</t>
  </si>
  <si>
    <t>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20257020028903, recibido el 31 de octubre de 2025.</t>
  </si>
  <si>
    <t>537-2025</t>
  </si>
  <si>
    <t>141224 - Prestar sus servicios de apoyo en el desarrollo de las actividades de campo requeridas en los proyectos de restauración ecológica y residuos sólidos de localidad de Sumapaz. 2682. Se expide a solicitud expresa del Ordenador del gasto mediante SIPSE 141224, con una certificación de existencia 62792 del 7 de septiembre de 2025, recibido el 11 de septiembre de 2025. Se expide CRP mediante memorando 20257020029003, recibido el 31 de octubre de 2025.</t>
  </si>
  <si>
    <t>CARLOS ANDRES GUTIERREZ CARRERO</t>
  </si>
  <si>
    <t>141224</t>
  </si>
  <si>
    <t>Total Construir 1 sede administrativa local</t>
  </si>
  <si>
    <t>Se desarrolló un taller de desescalamiento de conflictos dirigido a mujeres del sector de Santa Rosa, mediante estrategias participativas de diálogo y gestión emocional que facilitaron el fortalecimiento de competencias comunitarias en comunicación, cooperación y manejo de tensiones. La participación activa de las asistentes, junto con la articulación del equipo de Derechos Humanos y Diálogo Social, garantizó la transferencia efectiva de conocimientos y habilidades orientadas a la prevención y transformación pacífica de conflictos en el territorio.</t>
  </si>
  <si>
    <t xml:space="preserve"> Los recursos comprometidos corresponden a transporte y y CPS´s.</t>
  </si>
  <si>
    <t>Se desarrollará una actividad orientada a embellecer el espacio y promover la apropiación positiva del entorno comunitario. Esta iniciativa surge de las acciones previas adelantadas con la comunidad, mediante las cuales se identificaron las temáticas y mensajes prioritarios para una intervención del espacio público basada en la participación y la coherencia territorial. La jornada se llevará a cabo en el marco de la estrategia Entornos Inspiradores, el día 30 de noviembre, en la corregiduría de San Juan, y contará con la participación proyectada de representantes de otras cuencas.</t>
  </si>
  <si>
    <t>El convenio fue aprobado por la Asistencia Técnica del Distrito, y posteriormente suscrito en la plataforma SECOP II. De igual manera, se informa que el acta de inicio quedó formalizada con fecha 26/11/2025.</t>
  </si>
  <si>
    <t>Se adjunta acta de incio firmada</t>
  </si>
  <si>
    <t>El contrato de obra fue adjudicado y el proceso de interventoría se encuentra en la etapa de subsanaciones de obervaciones para posteriormente adjudicar el contrato.</t>
  </si>
  <si>
    <t>Recursos comprometidos en CPS y contrato de transporte de pasajeros.</t>
  </si>
  <si>
    <t>El contrato de obra COP-465-2024 y CIN-543-2024 finalizó el 14 de septiembre de 2025, mediante el cual se ejecutaron actividades de conservación de la malla vial en la vereda Nueva Granada, con una intervención de 0,74 km-carril con recursos 2025. 
Por su parte, la orden de compra No. 149446, correspondiente al suministro de materiales de construcción y ferretería, se encuentra en ejecución desde el 5 de agosto de 2025. A través de esta orden se realiza el suministro de material granular destinado al mantenimiento rutinario de 56,86 km-carril del tramo vial de la Troncal Bolivariana, ubicado en la zona del Parque Nacional Natural Sumapaz (PNNS), correspondiente a la malla vial rural principal de la Localidad de Sumapaz y la estabilizacion de material fresado donado por la UMV, dentro de los cuales se han intervenido en los anillos viales 2,02 Km/ Carril con fresado estabilizado con cemento.</t>
  </si>
  <si>
    <t xml:space="preserve">El recurso comprometido corresponde a los contratos CPS de la maquinaria amarilla, administracion, mantenimiento preventivo y correctivo de vehiculos pesados, contrato de suministro de combustible OC 149446, en ejecucción, </t>
  </si>
  <si>
    <t>Se obtuvo visto bueno por parte de Secretaria de Salud sobre la formulación presentada. Igualmente el proceso resultante se encuentra publicado en Secop.</t>
  </si>
  <si>
    <t>Presupuesto comprometido corresponde a CPS y contrato de suministro de transporte.
Evidencia: Anexo técnico, estudios previos y proceso publicado</t>
  </si>
  <si>
    <t>Presupuesto comprometido corresponde a CPS.
Evidencia: Anexo técnico, estudios previos y proceso publicado</t>
  </si>
  <si>
    <t>Presupuesto comprometido corresponde a CPS y contratos de suministro de losgistica y transporte.
Evidencia: Anexo técnico, estudios previos y proceso publicado</t>
  </si>
  <si>
    <t>CONSTRUCCIÓN DE SEDE BETANIA, AVANCE DEL 80% DE CONSTRUCCIÓN Y ENTREGA PROGRAMADA PARA EL 16 DE ENERO DE 2026</t>
  </si>
  <si>
    <t>CONTRATOS DE OBRA E INTERVENTORIA
COP-483-2023
CIN-485-2023
COP-591-2024
CIN-614-2024</t>
  </si>
  <si>
    <t>MANTENIMIENTO DE SEDES</t>
  </si>
  <si>
    <t>CONSULTORIA SEDE SAN JUAN EN REVISIÓN PARA APROBACIÓN Y DAR ALCANCE DEL 100% DE EJECUCIÓN</t>
  </si>
  <si>
    <t>OBSERVACIONES PO PARTE DEL FONDO DE DESARROLLO LOCAL DE SUMAPAZ</t>
  </si>
  <si>
    <t>El proceso se encuentra publicado bajo el numero FDRS-SAMC-482-2025. Se espera adjudicación para el 23/12/2025, actualmente esta en fecha de observaciones.</t>
  </si>
  <si>
    <t xml:space="preserve">COP 705-2024 (Parque San Juan): Ya se cuenta con la aprobación de la Fase 1, correspondiente a la cancha de fútbol 11 y al muro de contención, por parte de la interventoría y del FDRS. Se adelantan ajustes a los diseños de la Fase 2 debido a la incorporación de los módulos del MEP, y el contratista continúa con su desarrollo y proceso de finalización.
Se avanza en la Etapa 2 de construcción, dando inicio formal a la Fase 1 del proyecto, que comprende la cancha de fútbol 11 y el muro de contención ubicado en el costado norte del predio, con un avance físico del 7%. Las actividades ejecutadas incluyen localización, replanteo, cerramiento y preparación del terreno, así como la demarcación de áreas y la instalación de cerramiento provisional para el control de acceso y seguridad. En la cancha se desarrollaron excavaciones en la sección 5 con profundidades de 0,70 m y 0,40 m, el retiro de la capa vegetal y la excavación para la instalación del filtro drenante. En el muro de contención se avanza en la conformación de la capa de concreto ciclópeo, que funciona como base y elemento estabilizador, con 6 metros lineales ejecutados, además de las actividades de formaleta, vaciado y compactación del material pétreo. 
COP 722 2024 (Parque Paz y Vida Fase II): El contrato se encuentra finalizado y recibido a satisfacción. Actualmente, se adelanta el proceso de liquidación contractual, para lo cual se está a la espera de la emisión de los documentos finales por parte de los contratistas de obra e interventoría. Una vez surtida la respectiva revisión y aprobación por parte de la supervisión de la Entidad, se procederá a la formalización del acta de liquidación y, posteriormente, al pago correspondiente al 10% del valor del contrato
Proyecto Cancha de Tejo(obra): El proceso se encuentra publicado bajo el numero FDRS-LP-416-2025. Se espera adjudicación para el 29/12/2025, actualmente está en fecha de observaciones.
Proyecto Grama Sintética (obra): El proceso se encuentra publicado bajo el numero FDRS-LP-418-2025. Se espera adjudicación para el 30/12/2025, actualmente está en fecha de observaciones.
</t>
  </si>
  <si>
    <t>Recurso comprometido corresponde a CPS</t>
  </si>
  <si>
    <t>El proceso se encuentra publicado bajo el numero FDRS-SAMC-471-2025. Se espera adjudicación para el 24/12/2025, actualmente esta en fecha de observaciones.</t>
  </si>
  <si>
    <t>EL día 26 de noviembre se lleva cabo en las instalaciones de la agencia nacional de tierras donde de informo por parte de los funcionarios Isaac Vargas y Bayrón de Jesús que el estado de los predios en proceso ante la ANT es el siguiente: 444 en tramite de los cuales 288 corresponden al titulo histórico encontrado,  así mismo 144 están en resultado tecno jurídico en la dirección de seguridad jurídica, por otro lado 88 predios se encuentran en procedimiento único, 27 predios están en la etapa de análisis  agrónomo, 15 predios resultaron NO viables para saneamientos por diversas causas, de lo anterior se esperan que en los meses salgan saneados la predios así mes de marzo 39, mayo 187, junio 41 y para el mes de septiembre 18, lo anterior fue el informe dado por los funcionarios de la ANT en la reunión de la referencia.</t>
  </si>
  <si>
    <t>La licitación correspondiente ya fue publicada en la plataforma SECOP II, y actualmente se encuentra en curso el proceso precontractual, el cual inició con la visita al territorio por parte de los proponentes para la verificación de condiciones técnicas y operativas.</t>
  </si>
  <si>
    <t>Se adjunta Evidencia de reunion 28 de noviembre de 2025 LIC 424 de 2025 PDF.</t>
  </si>
  <si>
    <t>1. El proceso contractual de obra para la constuccion de unidades sanitarias individuales FDRS-LP-378-2025  se encuentra en etapa de evaluación de proponentes y el de Interventoría FDRS-CMA-404-2025 en espera de observaciones
2. La contratación de operarios para el mantemientos de las plantas de tratamiento de aguas residuales domésticas de la localidad se mantiene en 1 por cuenca (4 acueductos)</t>
  </si>
  <si>
    <t>Presupuesto USIS: obra $799,953,654 e interventoría $173,078,070. 
Fecha de adjudicacion según pliegos&gt;:  diciermbre 22 de 2025</t>
  </si>
  <si>
    <t>Se define ajuste de proceso de Concuros de Meritos para Topografía por meta de construcción. Se recibe traslado presupuestal de rehailitación pra formular el presente proceso.
Por otro lado, se realiza avance de meta sobre adción y prórroga del COP-709-2024, el cual permitió la finalización de los salones de Lagunitas y San José.</t>
  </si>
  <si>
    <t>FDRS-CMA-472-2025</t>
  </si>
  <si>
    <t>Se informa que, a la fecha, la meta se encuentra en proceso de formulación, en tanto la Alcaldía Local de Sumapaz ha venido desarrollando las mesas de trabajo requeridas para estructurar el instrumento administrativo necesario para su ejecución. Inicialmente, estas mesas estaban orientadas a la formulación del convenio proyectado con el Instituto Distrital de la Participación y Acción Comunal — IDPAC; sin embargo, tras las revisiones técnicas y jurídicas adelantadas, se confirmó que dicho convenio no se llevará a cabo.
En este marco, la entidad realizó mesas internas de formulación entre el equipo misional y el área jurídica, con el fin de revisar la viabilidad del instrumento inicialmente previsto, analizar los riesgos y definir alternativas administrativas y contractuales que permitan dar continuidad al proceso de fortalecimiento de las organizaciones comunales. Estos espacios han sido fundamentales para establecer lineamientos técnicos, operativos y financieros ajustados a la normatividad y a la capacidad institucional.
Mientras no se cuente con el nuevo instrumento formalizado, no es posible adelantar acciones sustantivas que representen un avance real en la meta, toda vez que este será el marco normativo y presupuestal que habilitará la implementación de actividades, la gestión contractual requerida y la posterior entrega de dotaciones o apoyos a las organizaciones beneficiarias.</t>
  </si>
  <si>
    <t>Durante la presente vigencia se realizaron diversas mesas de trabajo orientadas a la formulación técnica y operativa del proceso, con participación del equipo y del equipo jurídico. Estos espacios permitieron consolidar insumos, lineamientos y criterios para la estructuración de la estrategia, así como revisar alternativas de implementación y proyecciones presupuestales.
Es importante señalar que, tras las gestiones adelantadas y el análisis efectuado por las entidades competentes, se confirmó que el convenio inicialmente previsto para su ejecución con el IDPAC no se llevará a cabo. En consecuencia, se están valorando rutas alternas para garantizar el cumplimiento de la meta, asegurando la continuidad del proceso y la adecuada articulación interinstitucional.</t>
  </si>
  <si>
    <t>Presupuesto comprometido corresponde a CPS.</t>
  </si>
  <si>
    <t>En este proceso, la Alcaldía Local de Sumapaz adelantó mesas internas de formulación entre el equipo misional y el área jurídica, orientadas a revisar la viabilidad del instrumento administrativo, sus alcances, riesgos y las alternativas de ejecución posibles. Estos espacios han sido fundamentales para asegurar que la estrategia de fortalecimiento comunal cuente con lineamientos claros, ajustados a la normatividad y a la capacidad operativa de la entidad.
De forma complementaria y como parte del acompañamiento al fortalecimiento organizativo local, la Alcaldía Local proporcionó apoyo logístico en transporte a la organización comunal Niñez y Juventud Campesina Sumapaceña – NIJUCAS para el desarrollo de sus actividades, en coherencia con el compromiso institucional de respaldar la participación y el fortalecimiento de las organizaciones comunales del territorio.
Una vez definida la ruta administrativa y contractual alterna que sustituya el convenio inicialmente proyectado con el IDPAC, se retomará la implementación de las acciones de fortalecimiento, conforme al cronograma ajustado y a los compromisos establecidos con las organizaciones comunales y los actores territoriales.</t>
  </si>
  <si>
    <t>ASIGNACIÓN DE TRANSPORTES</t>
  </si>
  <si>
    <t>A la fecha, la meta avanzó en una fase inicial de formulación con el Instituto Distrital de la Participación y Acción Comunal — IDPAC; sin embargo, tras las revisiones técnicas y administrativas adelantadas, se confirmó que el convenio inicialmente previsto con dicha entidad no se llevará a cabo. Por lo anterior, la Alcaldía Local de Sumapaz se encuentra definiendo alternativas institucionales y operativas que permitan garantizar la ejecución de las dotaciones contempladas para las organizaciones comunales, asegurando el cumplimiento de la meta en los tiempos establecidos.
En el marco del proceso de formulación, la Alcaldía Local desarrolló siete (7) mesas de acompañamiento técnico con las Juntas de Acción Comunal concertadas para la entrega de dotación, entre ellas San José, San Juan, Nueva granada, Animas, Las Sopas, Palmas y Rios y otras organizaciones priorizadas. Estos espacios permitieron avanzar en la identificación de necesidades y la definición preliminar de los elementos requeridos, garantizando que las dotaciones respondan a las realidades territoriales y a las capacidades organizativas de cada JAC.
De manera complementaria, la Alcaldía Local realizó mesas internas de formulación entre el equipo misional y el área jurídica, orientadas a revisar la viabilidad del instrumento administrativo inicialmente previsto, los alcances del convenio proyectado y los ajustes requeridos para garantizar un proceso sólido y conforme a la normatividad. Estos espacios también permitieron evaluar rutas alternas de implementación, a partir de la confirmación de que el convenio con el IDPAC no se ejecutará.</t>
  </si>
  <si>
    <t>Se realiza traslado al proceso de construcción de $221,183,065 para formulación de proceso de Topografias, para saneamientos prediales de salones comunales 2025,</t>
  </si>
  <si>
    <t>Mayerly Peña</t>
  </si>
  <si>
    <t>mayerlipcastillo@gmail.com</t>
  </si>
  <si>
    <t>313 3681190</t>
  </si>
  <si>
    <t>Fabio Diaz Beltran</t>
  </si>
  <si>
    <t>Fabio Diaz Beltran / Roussy Torres</t>
  </si>
  <si>
    <t>rbeltran0321@gmail.com;rous0320@gmail.com</t>
  </si>
  <si>
    <t>Nixon Parra</t>
  </si>
  <si>
    <t>nixon.parra@gobiernobogota.gov.co</t>
  </si>
  <si>
    <t>542-2025</t>
  </si>
  <si>
    <t>143173 - Prestar los servicios profesionales en el manejo, validación y actualización de la información de los aplicativos institucionales de seguimiento de los proyectos de inversión del Fondo de Desarrollo Rural de Sumapaz. 2327. Se expide CDP a solicitud expresa del Ordenador del Gasto, mediante SIPSE 143173 y certificado de No existencia 63747 del 22 de octubre de 2025, recibido el 24 de octubre de 2025. Se expide CRP mediante memorando 20257020029083&lt;(&gt;,&lt;)&gt; recibido el 05 de noviembre de 2025.</t>
  </si>
  <si>
    <t>143173</t>
  </si>
  <si>
    <t>534-2025</t>
  </si>
  <si>
    <t>143320 - Prestar sus servicios como profesional de apoyo a la gestión, para dar respuesta a derechos de petición y demás requerimientos relacionados con los procesos contractuales del Fondo de Desarrollo Rural de Sumapaz. 2327. Se expide CDP a solicitud expresa del Ordenador del Gasto, mediante SIPSE 143320 y certificado de No existencia 63445 del 07 de octubre de 2025, recibido el 10 de octubre de 2025. Se expide CRP mediante memorando 20257020029063, recibido el 05 de noviembre de 2025.</t>
  </si>
  <si>
    <t>143320</t>
  </si>
  <si>
    <t>543-2025</t>
  </si>
  <si>
    <t>143318 -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143318 y certificado de No existencia 63618 del 14 de octubre de 2025, recibido el 16 de octubre de 2025. Se expide CRP mediante memorando 20257020029103&lt;(&gt;,&lt;)&gt; recibido el 05 de noviembre de 2025.</t>
  </si>
  <si>
    <t>143318</t>
  </si>
  <si>
    <t>544-2025</t>
  </si>
  <si>
    <t>143319 - Prestar los servicios profesionales para apoyar administrativamente la gestión contractual y al despacho de la Alcaldía Local de Sumapaz, en el seguimiento y ejecución del Plan de Gestión. 2327. Se expide CDP a solicitud expresa del Ordenador del Gasto, mediante SIPSE 143248 y certificado de No existencia 63610-63609 del 14 de octubre de 2025, recibido el 16 de octubre de 2025. Se expide CRP mediante memorando  20257020029113&lt;(&gt;,&lt;)&gt; recibido el 05 de noviembre de 2025.</t>
  </si>
  <si>
    <t>143319</t>
  </si>
  <si>
    <t>541-2025</t>
  </si>
  <si>
    <t>143183 - Prestar los servicios profesionales especializados para apoyar la planeación, seguimiento, ejecución y control de los proyectos ambientales y de desarrollo rural sostenible, del fondo de desarrollo rural de Sumapaz. 2671. Se expide CDP a solicitud expresa del Ordenador del Gasto, mediante SIPSE 143183 y certificado de No existencia 63453 del 07 de octubre de 2025, recibido el 10 de octubre de 2025. Se expide CRP mediante memorando 20257020029183&lt;(&gt;,&lt;)&gt; recibido el 05 de noviembre de 2025.</t>
  </si>
  <si>
    <t>143183</t>
  </si>
  <si>
    <t>527-2025</t>
  </si>
  <si>
    <t>143295 - Prestar los servicios profesionales especializados para gestionar los proyectos de inversión de infraestructura vial, que se ejecutan con los recursos del Fondo de Desarrollo Rural de Sumapaz. 2289. Se expide CDP a solicitud expresa del Ordenador del Gasto, mediante SIPSE 143295 y certificado de No existencia 63620 del 14 de octubre de 2025, recibido el 16 de octubre de 2025. Se expide CRP mediante memorando  0257020029193&lt;(&gt;,&lt;)&gt; recibido el 05 de noviembre de 2025.</t>
  </si>
  <si>
    <t>143295</t>
  </si>
  <si>
    <t>377-2025</t>
  </si>
  <si>
    <t>135047 - El contrato que se pretende celebrar tendrá por objeto, realizar la interventoría técnica, administrativa, financiera, ambiental, SST, social y jurídica, que resulte del proceso licitatorio cuyo objeto es: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 2613. Se expide el CDP a solicitud expresa del ordenador del gasto mediante sipse 135047, recibido el 23 de julio de 2025. Se expide el CRP mediante memorando 20257020029073, recibido el 5 de noviembre de 2025.</t>
  </si>
  <si>
    <t>CONSORCIO INTER BIORECUPERACION</t>
  </si>
  <si>
    <t>135047</t>
  </si>
  <si>
    <t>545-2025</t>
  </si>
  <si>
    <t>144243 - El Convenio que se pretende celebrar tendrá por objeto, Aunar esfuerzos técnicos, administrativos y financieros para capacitar a la comunidad Sumapaceña de manera adecuada en la atención de los eventos de emergencia y desastres derivados de los cuatro escenarios de riesgo Caracterizados en la Localidad de Sumapaz. 2613. Se expide CDP a solicitud expresa del Ordenador del Gasto mediante SIPSE 144243, recibido el 23 de octubre de 2025.Se expide el CRP mediante memorando 20257020029393, recibido el 6 de noviembre de 2025.</t>
  </si>
  <si>
    <t>DEFENSA CIVIL COLOMBIANA</t>
  </si>
  <si>
    <t>144243</t>
  </si>
  <si>
    <t>547-2025</t>
  </si>
  <si>
    <t>143743 - Prestar los servicios profesionales para apoyar los asuntos jurídicos en los procesos contractuales y post-contractuales y la gestión ambiental interna y externa de la Alcaldía Local de Sumapaz.2613. Se expide CDP a solicitud expresa del Ordenador del Gasto, mediante SIPSE 143743 y certificado de No existencia 63608 del 14 de octubre de 2025, recibido el 16 de octubre de 2025. Se expide el CRP mediante memorando 20257020029533, recibido el 7 de noviembre de 2025.</t>
  </si>
  <si>
    <t>143743</t>
  </si>
  <si>
    <t>549-2025</t>
  </si>
  <si>
    <t>143711 - Prestar los servicios profesionales para el fortalecimiento ambiental del servicio de asistencia técnica agropecuaria de la localidad de Sumapaz. 2671. Se expide CDP a solicitud expresa del Ordenador del Gasto, mediante SIPSE 143711 y certificado de No existencia 63605 del 14 de octubre de 2025, recibido el 16 de octubre de 2025. Se expide el CRP mediante memorando 20257020029553, recibido el 7 de noviembre de 2025.</t>
  </si>
  <si>
    <t>143711</t>
  </si>
  <si>
    <t>551-2025</t>
  </si>
  <si>
    <t>140991 - Prestar los servicios de apoyo a la gestión en las labores administrativas y operativas que se requieran en el almacén del Fondo de Desarrollo Rural de Sumapaz. 2327. Se expide a solicitud expresa del Ordenador del gasto mediante SIPSE 140991, con una certificación de existencia 62888 del 7 de septiembre de 2025, recibido el 11 de septiembre de 2025. Se expide el CRP mediante memorando 20257020029583, recibido el 7 de noviembre de 2025.</t>
  </si>
  <si>
    <t>YUNEIDIS ALEXANDRA BARRERA RODRIGUEZ</t>
  </si>
  <si>
    <t>140991</t>
  </si>
  <si>
    <t>554-2025</t>
  </si>
  <si>
    <t>136277 - El convenio que se pretende celebrar tendrá por objeto, aunar esfuerzos administrativos, técnicos y operativos para recibir, operar y hacer seguimiento a cinco centros de conectividad y cinco zonas wifi, instalados en el marco del convenio de regalías de conectividad, garantizando su funcionamiento y sostenibilidad en beneficio de las comunidades rurales de la localidad de Sumapaz. 2265.Se expide el CDP a solicitud expresa del Ordenador del gasto, mediante SIPSE 136277, recibido el 6 de noviembre de 2025. Se expide el CRP mediante memorando 20257020029773, recibido el 7 de noviembre de 2025.</t>
  </si>
  <si>
    <t>136277</t>
  </si>
  <si>
    <t>548-2025</t>
  </si>
  <si>
    <t>144286 - Prestar sus servicios profesionales como administrador de la Red de la Alcaldía Local de Sumapaz y realizar la actualización de los datos en los diferentes sistemas de información. 2327. Se expide CDP a solicitud expresa del Ordenador del Gasto, mediante SIPSE 144286 y certificado de No existencia 63848 del 29 de octubre de 2025, recibido el 30 de octubre de 2025. Se expide CRP mediante memorando 20257020029803&lt;(&gt;,&lt;)&gt; recibido el 10 de noviembre de 2025.</t>
  </si>
  <si>
    <t>144286</t>
  </si>
  <si>
    <t>550-2025</t>
  </si>
  <si>
    <t>144326 - Prestar sus servicios profesionales para apoyar al equipo de prensa y comunicaciones de la Alcaldía Local en la realización y publicación de contenidos de redes sociales y canales de divulgación digital (sitio web) de la Alcaldía local. 2327. Se expide CDP a solicitud expresa del Ordenador del Gasto, mediante SIPSE 144326 y certificado de No existencia 63813 del 27 de octubre de 2025, recibido el 30 de octubre de 2025. Se expide CRP mediante memorando 20257020029783&lt;(&gt;,&lt;)&gt; recibido el 10 de noviembre de 2025.</t>
  </si>
  <si>
    <t>144326</t>
  </si>
  <si>
    <t>552-2025</t>
  </si>
  <si>
    <t>144311 - Prestar los servicios profesionales para apoyar jurídicamente las auditorias generadas por los entes de control y temas relacionados con planes de mejoramiento de la Alcaldía Local de Sumapaz. 2327. Se expide CDP a solicitud expresa del Ordenador del Gasto, mediante SIPSE 144138 y certificado de No existencia 63811 del 27 de octubre de 2025, recibido el 30 de octubre de 2025. Se expide CRP mediante memorando 20257020029793&lt;(&gt;,&lt;)&gt; recibido el 10 de noviembre de 2025.</t>
  </si>
  <si>
    <t>144311</t>
  </si>
  <si>
    <t>521-2025</t>
  </si>
  <si>
    <t>143332 - Prestar los servicios profesionales especializados para apoyar al despacho de la Alcaldía Local de Sumapaz, en los procesos jurídicos, legales y contractuales en cumplimiento al Plan de Desarrollo Local. 2327. Se expide CDP a solicitud expresa del Ordenador del Gasto, mediante SIPSE 143332 y certificado de No existencia 63443 del 07 de octubre de 2025, recibido el 10 de octubre de 2025. Se expide CRP mediante memorando 20257020029743&lt;(&gt;,&lt;)&gt; recibido el 10 de noviembre de 2025.</t>
  </si>
  <si>
    <t>143332</t>
  </si>
  <si>
    <t>540-2025</t>
  </si>
  <si>
    <t>143850 - Prestar los servicios profesionales especializados para adelantar la planeación, seguimiento y ejecución de los proyectos relacionados con los equipos y maquinaria pesada de propiedad y/o tenencia del Fondo de Desarrollo Rural de Sumapaz. 2289. Se expide CDP a solicitud expresa del Ordenador del Gasto, mediante SIPSE 143850 y certificado de No existencia 63719 del 18 de octubre de 2025, recibido el 24 de octubre de 2025. Se expide CRP mediante memorando 20257020029713&lt;(&gt;,&lt;)&gt; recibido el 10 de noviembre de 2025.</t>
  </si>
  <si>
    <t>143850</t>
  </si>
  <si>
    <t>553-2025</t>
  </si>
  <si>
    <t>143708 - Prestar los servicios de apoyo administrativo para la gestión agroambiental del área de Gestión de Desarrollo Local de la Alcaldía Local de Sumapaz. 2671. Se expide CDP a solicitud expresa del Ordenador del Gasto, mediante SIPSE 143708 y certificado de No existencia 63744 del 22 de octubre de 2025, recibido el 28 de octubre de 2025. Se expide CRP mediante memorando 20257020029873&lt;(&gt;,&lt;)&gt; recibido el 11 de noviembre de 2025.</t>
  </si>
  <si>
    <t>143708</t>
  </si>
  <si>
    <t>557</t>
  </si>
  <si>
    <t>144285 - Prestar los servicios profesionales para atender y brindar respuestas a las solicitudes, requerimientos, derechos de petición y tutelas radicadas en la alcaldía local de Sumapaz. 2327. Se expide CDP a solicitud expresa del Ordenador del Gasto, mediante SIPSE 144285 y certificado de No existencia 63842 del 29 de octubre de 2025, recibido el 30 de octubre de 2025. Se expide CRP mediante memorando 20257020029853&lt;(&gt;,&lt;)&gt; recibido el 11 de noviembre de 2025.</t>
  </si>
  <si>
    <t>144285</t>
  </si>
  <si>
    <t>568-2025</t>
  </si>
  <si>
    <t>144490 - 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 2613 Se expide CDP a solicitud expresa del Ordenador del Gasto, mediante SIPSE 144490 y certificado de No existencia 63931 del 06 de noviembre de 2025, recibido el 07 de noviembre de 2025. Se expide CRP mediante memorando 20257020030323&lt;(&gt;,&lt;)&gt; recibido el 20 de noviembre de 2025.</t>
  </si>
  <si>
    <t>144490</t>
  </si>
  <si>
    <t>560-2025</t>
  </si>
  <si>
    <t>144549 - Prestar servicios profesionales de apoyo al área de Gestión de Desarrollo Local de la Alcaldía Local de Sumapaz, contribuyendo a la planeación, ejecución y seguimiento de las actividades administrativas, financieras y operativas requeridas para el cumplimiento de los objetivos institucionales. 2331 Se expide CDP a solicitud expresa del Ordenador del Gasto, mediante SIPSE 144549 y certificado de No existencia 63895 del 02 de noviembre de 2025, recibido el 06 de noviembre de 2025. Se expide CRP mediante memorando 20257020030283&lt;(&gt;,&lt;)&gt; recibido el 20 de noviembre de 2025.</t>
  </si>
  <si>
    <t>O23011745992024233101000</t>
  </si>
  <si>
    <t>144549</t>
  </si>
  <si>
    <t>570-2025</t>
  </si>
  <si>
    <t>144287 - Prestar los servicios profesionales como abogado, para el trámite de los asuntos jurídicos y legales, que requieran los procesos misionales y administrativos que se adelantan en el Fondo Desarrollo Local Sumapaz. 2327. Se expide CDP a solicitud expresa del Ordenador del Gasto, mediante SIPSE 144287 y certificado de No existencia 63820 del 27 de octubre de 2025, recibido el 30 de octubre de 2025. Se expide CRP mediante memorando 20257020030313&lt;(&gt;,&lt;)&gt; recibido el 20 de noviembre de 2025.</t>
  </si>
  <si>
    <t>144287</t>
  </si>
  <si>
    <t>572-2025</t>
  </si>
  <si>
    <t>143322 -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143322 y certificado de No existencia 63617 del 14 de octubre de 2025, recibido el 16 de octubre de 2025. Se expide CRP mediante memorando 20257020030303&lt;(&gt;,&lt;)&gt; recibido el 20 de noviembre de 2025.</t>
  </si>
  <si>
    <t>143322</t>
  </si>
  <si>
    <t>577-2025</t>
  </si>
  <si>
    <t>143248 - Prestar los servicios profesionales para apoyar los procesos de planeación, administrativos, financieros y presupuestales del Fondo de Desarrollo Rural de Sumapaz. 2327. Se expide CDP a solicitud expresa del Ordenador del Gasto, mediante SIPSE 143248 y certificado de No existencia 63627 del 14 de octubre de 2025, recibido el 16 de octubre de 2025. Se expide CRP mediante memorando 20257020030293&lt;(&gt;,&lt;)&gt; recibido el 20 de noviembre de 2025.</t>
  </si>
  <si>
    <t>143248</t>
  </si>
  <si>
    <t>573-2025</t>
  </si>
  <si>
    <t>143204 - Prestar servicios profesionales de apoyo a la gestión para la gestión presupuestal y de tesorería del Área de Gestión de Desarrollo Local de la Alcaldía Local de Sumapaz. 2327 Se expide CDP a solicitud expresa del Ordenador del Gasto, mediante SIPSE 143204 y certificado de No existencia 63742 del 22 de octubre de 2025, recibido el 27 de octubre de 2025. Se expide CRP mediante memorando 20257020030253&lt;(&gt;,&lt;)&gt; recibido el 20 de noviembre de 2025.</t>
  </si>
  <si>
    <t>YINETH MARITZA CRUZ BELTRAN</t>
  </si>
  <si>
    <t>143204</t>
  </si>
  <si>
    <t>569-2025</t>
  </si>
  <si>
    <t>143268 - Prestar los servicios profesionales en producción agropecuaria para el fortalecimiento del servicio de asistencia técnica agropecuaria de la localidad de Sumapaz. 2671. Se expide CDP a solicitud expresa del Ordenador del Gasto, mediante SIPSE 143268 y certificado de No existencia 63624 del 14 de octubre de 2025, recibido el 16 de octubre de 2025. Se expide CRP mediante memorando 20257020030523&lt;(&gt;,&lt;)&gt; recibido el 20 de noviembre de 2025.</t>
  </si>
  <si>
    <t>143268</t>
  </si>
  <si>
    <t>558-2025</t>
  </si>
  <si>
    <t>143156 - Prestar sus servicios profesionales de apoyo administrativo al Área de Gestión del Desarrollo Local, en la gestión contractual del Fondo de Desarrollo Rural de Sumapaz. 2327. Se expide CDP a solicitud expresa del Ordenador del Gasto, mediante SIPSE 143156 y certificado de No existencia 63457 del 08 de octubre de 2025, recibido el 10 de octubre de 2025. Se expide CRP mediante memorando 20257020030393&lt;(&gt;,&lt;)&gt; recibido el 20 de noviembre de 2025.</t>
  </si>
  <si>
    <t>NELLY YOJHANA CAMARGO BERNAL</t>
  </si>
  <si>
    <t>143156</t>
  </si>
  <si>
    <t>576-2025</t>
  </si>
  <si>
    <t>144153 - Prestar los servicios profesionales al Área de Gestión del Desarrollo Local, en la gestión y ejecución de las actividades administrativas de la gestión ambiental de la Alcaldía Local de Sumapaz. 2327. Se expide CDP a solicitud expresa del Ordenador del Gasto, mediante SIPSE 144153 y certificado de No existencia 63738 del 22 de octubre de 2025, recibido el 24 de octubre de 2025. Se expide CRP mediante memorando 20257020030383&lt;(&gt;,&lt;)&gt; recibido el 20 de noviembre de 2025.</t>
  </si>
  <si>
    <t>144153</t>
  </si>
  <si>
    <t>531-2025</t>
  </si>
  <si>
    <t>143251 - Prestar los servicios profesionales para apoyar la planeación de los proyectos de inversión de Participación incidente que ejecute el Fondo de Desarrollo Rural de Sumapaz. 2696. Se expide CDP a solicitud expresa del Ordenador del Gasto, mediante SIPSE 143251 y certificado de No existencia 63626 del 14 de octubre de 2025, recibido el 16 de octubre de 2025. Se expide CRP mediante memorando 20257020030463&lt;(&gt;,&lt;)&gt; recibido el 20 de noviembre de 2025.</t>
  </si>
  <si>
    <t>143251</t>
  </si>
  <si>
    <t>546-2025</t>
  </si>
  <si>
    <t>143186 - Prestar sus servicios profesionales al Área de Gestión del Desarrollo Local, en la gestión contractual del Fondo de Desarrollo Rural de Sumapaz. 2327 Se expide CDP a solicitud expresa del Ordenador del Gasto, mediante SIPSE 143186 y certificado de No existencia 63749 del 22 de octubre de 2025, recibido el 27 de octubre de 2025. Se expide CRP mediante memorando 20257020030333&lt;(&gt;,&lt;)&gt; recibido el 20 de noviembre de 2025.</t>
  </si>
  <si>
    <t>HERNAN STIBEN PAIPILLA PATIÑO</t>
  </si>
  <si>
    <t>143186</t>
  </si>
  <si>
    <t>555-2025</t>
  </si>
  <si>
    <t>143178 - Prestar los servicios profesionales para apoyar los procesos administrativos y financieros del área de Gestión de Desarrollo Local, de la Alcaldía Local de Sumapaz. 2327. Se expide CDP a solicitud expresa del Ordenador del Gasto, mediante SIPSE 143178 y certificado de No existencia 63730 del 18 de octubre de 2025, recibido el 24 de octubre de 2025. Se expide CRP mediante memorando 20257020030343&lt;(&gt;,&lt;)&gt; recibido el 20 de noviembre de 2025.</t>
  </si>
  <si>
    <t>143178</t>
  </si>
  <si>
    <t>556-2025</t>
  </si>
  <si>
    <t>144183 - El contrato que se pretende celebrar tendrá por objeto, adquirir la póliza de seguros contra accidentes personales para el amparo y protección de los niños, niñas y adolescentes de las escuelas de formación deportivas del proyecto 2388 recreación y deportes ejecutado por el fondo de desarrollo rural de Sumapaz. 2388. Se expide CDP a solicitud expresa del Ordenador del Gasto mediante SIPSE 144183, recibido el 20 de octubre de 2025. se expide CRP mediante memorando 20257020030213, recibido el 20 de noviembre de 2025.</t>
  </si>
  <si>
    <t>COMPANIA DE SEGUROS DE VIDA AURORA S A</t>
  </si>
  <si>
    <t>144183</t>
  </si>
  <si>
    <t>562-2025</t>
  </si>
  <si>
    <t>143292 -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a solicitud expresa del Ordenador del Gasto, mediante SIPSE 143292 y certificado de No existencia 63623 del 14 de octubre de 2025, recibido el 16 de octubre de 2025. Se expide CRP mediante memorando 20257020030353&lt;(&gt;,&lt;)&gt; recibido el 20 de noviembre de 2025.</t>
  </si>
  <si>
    <t>143292</t>
  </si>
  <si>
    <t>563-2025</t>
  </si>
  <si>
    <t>144303 -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a solicitud expresa del Ordenador del Gasto, mediante SIPSE 144303 y certificado de No existencia 63845 del 29 de octubre de 2025, recibido el 30 de octubre de 2025. Se expide CRP mediante memorando 20257020030363&lt;(&gt;,&lt;)&gt; recibido el 20 de noviembre de 2025.</t>
  </si>
  <si>
    <t>144303</t>
  </si>
  <si>
    <t>564-2025</t>
  </si>
  <si>
    <t>143827 -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143827 y certificado de No existencia 63722 del 18 de octubre de 2025, recibido el 24 de octubre de 2025. Se expide CRP mediante memorando 20257020030373&lt;(&gt;,&lt;)&gt; recibido el 20 de noviembre de 2025.</t>
  </si>
  <si>
    <t>143827</t>
  </si>
  <si>
    <t>571-2025</t>
  </si>
  <si>
    <t>143294 - Prestar los servicios como auxiliar de apoyo administrativo al Área De Gestión De Desarrollo Local, de la Alcaldía Local De Sumapaz. 2327. Se expide CDP a solicitud expresa del Ordenador del Gasto, mediante SIPSE 143294 y certificado de No existencia 63621 del 14 de octubre de 2025, recibido el 16 de octubre de 2025. Se expide CRP mediante memorando 20257020030193, recibido el 20 de noviembre de 2025.</t>
  </si>
  <si>
    <t>143294</t>
  </si>
  <si>
    <t>575-2025</t>
  </si>
  <si>
    <t>144138 - Prestar sus servicios profesionales de apoyo al área de gestión del desarrollo local en la gestión de cierres y liquidaciones contractuales del fondo de desarrollo local de Sumapaz. 2327. Se expide CDP a solicitud expresa del Ordenador del Gasto, mediante SIPSE 144138 y certificado de No existencia 63777 del 24 de octubre de 2025, recibido el 30 de octubre de 2025. Se expide el CRP mediante memorando 20257020030203, recibido el 20 de noviembre de 2025.</t>
  </si>
  <si>
    <t>144138</t>
  </si>
  <si>
    <t>574-2025</t>
  </si>
  <si>
    <t>144619 - Prestar los servicios profesionales al Área de Gestión de Desarrollo Local para apoyar la planeación, ejecución y seguimiento a los proyectos de inversión de infraestructura vial y actividades designadas por el despacho de la Alcaldía Local de Sumapaz. 2289 Se expide CDP a solicitud expresa del Ordenador del Gasto, mediante SIPSE 144619 y certificado de No existencia 63934 del 06 de noviembre de 2025, recibido el 07 de noviembre de 2025. Se expide CRP mediante memorando 20257020031003&lt;(&gt;,&lt;)&gt; recibido el 24 de noviembre de 2025.</t>
  </si>
  <si>
    <t>144619</t>
  </si>
  <si>
    <t>585-2025</t>
  </si>
  <si>
    <t>144290 - Prestar los servicios profesionales para el desarrollo de acciones de planeación, seguimiento, ejecución y acompañamiento de los procesos y actividades relacionadas con los Acueductos Veredales que se adelanten por el Fondo de Desarrollo Rural de Sumapaz. 2689. Se expide CDP a solicitud expresa del Ordenador del Gasto, mediante SIPSE 144290 y certificado de No existencia 63847 del 29 de octubre de 2025, recibido el 30 de octubre de 2025. Se expide CRP mediante memorando 20257020030993, recibido el 24 de noviembre de 2025.</t>
  </si>
  <si>
    <t>144290</t>
  </si>
  <si>
    <t>586-2025</t>
  </si>
  <si>
    <t>143261 - Prestar sus servicios como técnico para apoyar y dar soporte técnico al administrador y usuario final de la red de sistemas y tecnología e información de la Alcaldía Local. 2327. Se expide CDP a solicitud expresa del Ordenador del Gasto, mediante SIPSE 143261 y certificado de No existencia 63622 del 14 de octubre de 2025, recibido el 16 de octubre de 2025. Se expide CRP mediante memorando 20257020030943&lt;(&gt;,&lt;)&gt; recibido el 24 de noviembre de 2025.</t>
  </si>
  <si>
    <t>143261</t>
  </si>
  <si>
    <t>567-2025</t>
  </si>
  <si>
    <t>144546 - Prestar los servicios profesionales con autonomía técnica y administrativa como abogado (a) en la implementación y seguimiento de las actuaciones necesarias para la intervención de tres (3) equipamientos culturales mediante obras de construcción, adecuación y/o dotación. 2331 Se expide CDP a solicitud expresa del Ordenador del Gasto, mediante SIPSE 144546 y certificado de No existencia 63896 del 02 de noviembre de 2025, recibido el 06 de noviembre de 2025. Se expide CRP mediante memorando 20257020030963&lt;(&gt;,&lt;)&gt; recibido el 24 de noviembre de 2025.</t>
  </si>
  <si>
    <t>144546</t>
  </si>
  <si>
    <t>579-2025</t>
  </si>
  <si>
    <t>143810 - Prestar los servicios profesionales zootecnicos para el fortalecimiento del servicio de asistencia técnica agropecuaria en la localidad de Sumapaz. 2666. Se expide CDP a solicitud expresa del Ordenador del Gasto, mediante SIPSE 143810 y certificado de No existencia 63607 del 14 de octubre de 2025, recibido el 16 de octubre de 2025. Se expide CRP mediante memorando 20257020030823&lt;(&gt;,&lt;)&gt; recibido el 24 de noviembre de 2025.</t>
  </si>
  <si>
    <t>143810</t>
  </si>
  <si>
    <t>578-2025</t>
  </si>
  <si>
    <t>143741 -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143741 y certificado de No existencia 63613, 63614, 63615 del 14 de octubre de 2025, recibido el 16 de octubre de 2025. Se expide CRP mediante memorando 20257020030773&lt;(&gt;,&lt;)&gt; recibido el 24 de noviembre de 2025.</t>
  </si>
  <si>
    <t>143741</t>
  </si>
  <si>
    <t>581-2025</t>
  </si>
  <si>
    <t>143175 - Prestar sus servicios de apoyo técnico al Área De Gestión De Desarrollo Local, en la ejecución de las obras de infraestructura vial de la Alcaldía Local De Sumapaz. 2289. Se expide CDP a solicitud expresa del Ordenador del Gasto, mediante SIPSE 143175 y certificado de No existencia 63746 del 22 de octubre de 2025, recibido el 24 de octubre de 2025. Se expide CRP mediante memorando 20257020030843&lt;(&gt;,&lt;)&gt; recibido el 24 de noviembre de 2025.</t>
  </si>
  <si>
    <t>143175</t>
  </si>
  <si>
    <t>561-2025</t>
  </si>
  <si>
    <t>144625 - Prestar los servicios profesionales para realizar la planeación, seguimiento y ejecución del proceso de servicio de transporte de pasajeros y actividades logísticas de construcción e intervención de equipamientos culturales en la localidad de Sumapaz. 2331. Se expide CDP a solicitud expresa del Ordenador del gasto mediante SIPSE 144625, y certificado de no existencia 64013 del 9 de noviembre de 2025, recibido el 10 de noviembre de 2025 Se expide CRP mediante memorando 20257020030853&lt;(&gt;,&lt;)&gt; recibido el 24 de noviembre de 2025.</t>
  </si>
  <si>
    <t>144625</t>
  </si>
  <si>
    <t>582-2025</t>
  </si>
  <si>
    <t>144620 - Prestar los servicios profesionales para apoyar los asuntos jurídicos en los procesos contractuales y post-contractuales y la gestión ambiental interna y externa de la Alcaldía Local de Sumapaz.2613 Se expide CDP a solicitud expresa del Ordenador del Gasto, mediante SIPSE 144620 y certificado de No existencia 63933 del 06 de noviembre de 2025, recibido el 07 de noviembre de 2025. Se expide CRP mediante memorando 20257020031293&lt;(&gt;,&lt;)&gt; recibido el 25 de noviembre de 2025.</t>
  </si>
  <si>
    <t>144620</t>
  </si>
  <si>
    <t>589-2025</t>
  </si>
  <si>
    <t>143117 -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143117 y certificado de No existencia 63459 del 08 de octubre de 2025, recibido el 10 de octubre de 2025. Se expide CRP mediante memorando 20257020031013&lt;(&gt;,&lt;)&gt; recibido el 25 de noviembre de 2025.</t>
  </si>
  <si>
    <t>YULI NATALY GARCIA MEJIA</t>
  </si>
  <si>
    <t>328-20251</t>
  </si>
  <si>
    <t>138455 - Adición y prorroga al contrato 328-2025-CPS-P (132241), cuyo objeto es 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 Se expide el CDP a solicitud expresa del Ordenador del Gasto mediante SIPSE 138455, recibido el 04 de septiembre de 2025. Se expide CRP mediante memorando 20257020031203&lt;(&gt;,&lt;)&gt; recibido el 25 de noviembre de 2025.</t>
  </si>
  <si>
    <t>138455</t>
  </si>
  <si>
    <t>290-20251</t>
  </si>
  <si>
    <t>137017 - Adición y prorroga al contrato 290-2025-CPS-P (126424), cuyo objeto es prestar los servicios profesionales para atender y brindar respuestas a las solicitudes, requerimientos, derechos de petición y tutelas radicadas en la alcaldía local de Sumapaz. 2327.Se expide el CDP a solicitud expresa del ordenador del gasto mediante SIPSE137017, recibido el 30 de julio de 2025 Se expide CRP mediante memorando 20257020031343, recibido el 25 de noviembre de 2025.se aclara que la adición y prorroga se encuentra firmada desde el 31 de octubre de 2025.</t>
  </si>
  <si>
    <t>137017</t>
  </si>
  <si>
    <t>584-2025</t>
  </si>
  <si>
    <t>144150 - Prestar los servicios profesionales al Área de Gestión de Desarrollo Local brindando apoyo técnico en la planeación, ejecución y seguimiento del proyecto de inversión de mejoramiento de vivienda para la comunidad de Sumapaz.2278. Se expide CDP a solicitud expresa del Ordenador del Gasto, mediante SIPSE 144150 y certificado de No existencia 63743 del 22 de octubre de 2025, recibido el 24 de octubre de 2025. Se expide CRP mediante memorando 20257020031213&lt;(&gt;,&lt;)&gt; recibido el 25 de noviembre de 2025.</t>
  </si>
  <si>
    <t>144150</t>
  </si>
  <si>
    <t>580-2025</t>
  </si>
  <si>
    <t>144281 - Prestar los servicios de apoyo técnico en los procesos que se adelantan en el almacén de la Alcaldía Local De Sumapaz.2327. Se expide CDP a solicitud expresa del Ordenador del Gasto, mediante SIPSE 144281 y certificado de No existencia 63814 del 27 de octubre de 2025, recibido el 30 de octubre de 2025. Se expide CRP mediante memorando 20257020031193&lt;(&gt;,&lt;)&gt; recibido el 25 de noviembre de 2025.</t>
  </si>
  <si>
    <t>144281</t>
  </si>
  <si>
    <t>559-2025</t>
  </si>
  <si>
    <t>144545 - Prestar los servicios de apoyo técnico administrativo para fortalecer el desarrollo de los proyectos de mitigación y gestión del riesgo y adaptación al cambio climático para la conservación del medio ambiente y los recursos naturales renovables existentes en la localidad de Sumapaz. 2613 Se expide CDP a solicitud expresa del Ordenador del Gasto, mediante SIPSE 144545 y certificado de No existencia 63903 del 02 de noviembre de 2025, recibido el 06 de noviembre de 2025. Se expide CRP mediante memorando 20257020031373&lt;(&gt;,&lt;)&gt; recibido el 26 de noviembre de 2025.</t>
  </si>
  <si>
    <t>144545</t>
  </si>
  <si>
    <t>587-2025</t>
  </si>
  <si>
    <t>146195 - Prestar los servicios profesionales para apoyar el desarrollo de los proyectos de mitigación y gestión del riesgo, adaptación al cambio climático y conservación del medio ambiente, incorporando un enfoque social y psicosocial que contribuya al fortalecimiento del tejido social, la participación comunitaria, el bienestar emocional y el desarrollo integral de las comunidades de la localidad de Sumapaz. 2613 Se expide CDP a solicitud expresa del Ordenador del Gasto, mediante SIPSE 146195 y certificado de No existencia 64086 del 13 de noviembre de 2025, recibido el 14 de noviembre de 2025. Se expide CRP mediante memorando 20257020031353&lt;(&gt;,&lt;)&gt; recibido el 26 de noviembre de 2025.</t>
  </si>
  <si>
    <t>146195</t>
  </si>
  <si>
    <t>565-2025</t>
  </si>
  <si>
    <t>144542 - Prestar servicios profesionales de carácter jurídico para el desarrollo y ejecución del proyecto 2613 de la Alcaldía Local de Sumapaz. 2613. Se expide CDP a solicitud expresa del Ordenador del Gasto, mediante SIPSE 144542 y certificado de No existencia 63899 del 02 de noviembre de 2025, recibido el 06 de noviembre de 2025. Se expide CRP mediante memorando 20257020031393&lt;(&gt;,&lt;)&gt; recibido el 26 de noviembre de 2025.</t>
  </si>
  <si>
    <t>144542</t>
  </si>
  <si>
    <t>566-2025</t>
  </si>
  <si>
    <t>144621 - Prestar los servicios profesionales al Área de Gestión de Desarrollo Local para apoyar la planeación, ejecución y seguimiento a los proyectos de inversión de infraestructura vial y actividades designadas por el despacho de la Alcaldía Local de Sumapaz. 2289 Se expide CDP a solicitud expresa del Ordenador del Gasto, mediante SIPSE 144621 y certificado de No existencia 63929 del 06 de noviembre de 2025, recibido el 07 de noviembre de 2025. Se expide CRP mediante memorando 20257020031433&lt;(&gt;,&lt;)&gt; recibido el 26 de noviembre de 2025.</t>
  </si>
  <si>
    <t>144621</t>
  </si>
  <si>
    <t>583-2025</t>
  </si>
  <si>
    <t>144489 - Prestar los servicios profesionales para apoyar al equipo de prensa, comunicaciones y gestión del riesgo de la Alcaldía Local en la realización de productos y piezas digitales, impresas y publicitarias de gran formato y animación gráfica, que fortalezcan los procesos de prevención. 2613 Se expide CDP a solicitud expresa del Ordenador del Gasto, mediante SIPSE 144489 y certificado de No existencia 63932 del 06 de noviembre de 2025, recibido el 07 de noviembre de 2025. Se expide CRP mediante memorando 20257020031493&lt;(&gt;,&lt;)&gt; recibido el 26 de noviembre de 2025.</t>
  </si>
  <si>
    <t>144489</t>
  </si>
  <si>
    <t>588-2025</t>
  </si>
  <si>
    <t>144491 - 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 2613. Se expide CDP a solicitud expresa del Ordenador del gasto mediante SIPSE 144491, y certificado de no existencia 64016 del 9 de noviembre de 2025, recibido el 10 de noviembre de 2025 Se expide CRP mediante memorando 20257020031593&lt;(&gt;,&lt;)&gt; recibido el 26 de noviembre de 2025.</t>
  </si>
  <si>
    <t>144491</t>
  </si>
  <si>
    <t>595-2025</t>
  </si>
  <si>
    <t>144331 - Prestar los servicios profesionales para apoyar la implementación, seguimiento y control de los Planes de Mejoramiento resultado de las auditorías y Planes de Gestión, así como fortalecer el proceso de mejora continua en la Alcaldía Local de Sumapaz. 2327. Se expide CDP a solicitud expresa del Ordenador del Gasto, mediante SIPSE 144331 y certificado de No existencia 63844 del 29 de octubre de 2025, recibido el 30 de octubre de 2025. Se expide CRP mediante memorando 20257020031583&lt;(&gt;,&lt;)&gt; recibido el 26 de noviembre de 2025.</t>
  </si>
  <si>
    <t>144331</t>
  </si>
  <si>
    <t>594-2025</t>
  </si>
  <si>
    <t>143327 - Prestar sus servicios administrativos para realizar el apoyo logístico y operativo de las actividades que se desarrollan por la Alcaldía Local de Sumapaz. 2327. Se expide CDP a solicitud expresa del Ordenador del Gasto, mediante SIPSE 143327 y certificado de No existencia 63786 del 24 de octubre de 2025, recibido el 28 de octubre de 2025. se expide CRP solicitud mediante memorando 20257020031863, recibido el 27 de noviembre de 2025.</t>
  </si>
  <si>
    <t>143327</t>
  </si>
  <si>
    <t>596-2025</t>
  </si>
  <si>
    <t>148784 - Prestar los servicios profesionales especializados al área de gestión de desarrollo local brindando apoyo técnico en la planeación, ejecución y seguimiento del proyecto de inversión de terminación de sedes. 2327. Se expide CDP a solicitud expresa del Ordenador del Gasto, mediante SIPSE 148784 y certificado de No existencia 65142 del 26 de noviembre de 2025, recibido el 27 de noviembre de 2025.Se expide CRP mediante memorando 2257020031983, recibido el 27 de noviembre de 2025.</t>
  </si>
  <si>
    <t>148784</t>
  </si>
  <si>
    <t>Total Implementar 16 acciones formativas diferenciales para la promoción de la convivencia ciudadana</t>
  </si>
  <si>
    <t>Total Implementar 16 iniciativas de convivencia con participación de la ciudadanía</t>
  </si>
  <si>
    <t>Total 2230</t>
  </si>
  <si>
    <t>Total Operativizar 17 Centros de Acceso Comunitario en zonas rurales y/o apartadas y/o urbanas, con énfasis en Servicios TIC´s generados.</t>
  </si>
  <si>
    <t>Total 2265</t>
  </si>
  <si>
    <t>Total Mejorar 200 viviendas de interés social rurales.</t>
  </si>
  <si>
    <t>Total 2278</t>
  </si>
  <si>
    <t>Total Intervenir 40 Kilómetros-carril de malla vial rural con acciones de construcción y/o conservación</t>
  </si>
  <si>
    <t>Total 2289</t>
  </si>
  <si>
    <t>Total Beneficiar 100 ciudadanos con habilidades y capacidades para gestionar la convivencia constructivamente</t>
  </si>
  <si>
    <t>Total Fortalecer 8 programas de abordaje de conflictividad escolar para la convivencia con enfoque restaurativo</t>
  </si>
  <si>
    <t>Total Fortalecer 80 actores comunitarios con herramientas y capacidades para la implementación de un enfoque restaurativo para la justicia y la convivencia</t>
  </si>
  <si>
    <t>Total Implementar 16 acciones pedagógicas para la gestión de conflictividades y prevención de violencias</t>
  </si>
  <si>
    <t>Total 2290</t>
  </si>
  <si>
    <t>Total Vincular 600 hogares y/o unidades productivas a procesos productivos y de comercialización en el sector rural.</t>
  </si>
  <si>
    <t>Total Apoyar 120 Mipymes, emprendimientos y/o actores de la economía informal para el fortalecimiento del tejido empresarial local.</t>
  </si>
  <si>
    <t>Total 2315</t>
  </si>
  <si>
    <t>Total Realizar 4 acciones de construcción de paz que contribuyan al tejido social, la integración local, la sostenibilidad económica y/o desarrollo territorial para la reconciliación.</t>
  </si>
  <si>
    <t>Total Realizar 4 procesos pedagógicos, artísticos, culturales, formativos o para el fortalecimiento de iniciativas ciudadanas para la apropiación social de la memoria, verdad, reparación integral a víctimas, paz y reconciliación..</t>
  </si>
  <si>
    <t>Total Realizar 8 procesos de fortalecimiento de habilidades y capacidades de la población víctima del conflicto armado o excombatientes para promover su participación en los diferentes escenarios.</t>
  </si>
  <si>
    <t>Total 2319</t>
  </si>
  <si>
    <t>Total Beneficiar 180 personas con discapacidad a través de Dispositivos de Asistencia Personal - Ayudas Técnicas (no incluidas en los Planes de Beneficios)</t>
  </si>
  <si>
    <t>Total Beneficiar 600 personas con acciones para la promoción y atención de la salud mental</t>
  </si>
  <si>
    <t>Total Vincular 1000 personas en acciones complementarias en salud física, nutricional y oral, a través del Circuito del Cuidado</t>
  </si>
  <si>
    <t>Total Vincular 200 personas con discapacidad, cuidadores y cuidadoras, en actividades complementarias en salud</t>
  </si>
  <si>
    <t>Total Vincular 300 personas a las acciones desarrolladas desde los dispositivos de base comunitaria en respuesta al consumo de SPA</t>
  </si>
  <si>
    <t>Total Vincular 400 personas a las acciones y estrategias para promover la salud sexual y reproductiva consciente en los diferentes ciclos de vida</t>
  </si>
  <si>
    <t>Total 2324</t>
  </si>
  <si>
    <t>Total Construir 4000 m2 de Parques de la red de proximidad (la construcción incluye su dotación).</t>
  </si>
  <si>
    <t>Total 2358</t>
  </si>
  <si>
    <t>Total Gestionar la titulación o legalización de 150 predios.</t>
  </si>
  <si>
    <t>Total 2362</t>
  </si>
  <si>
    <t>Total Desarrollar 4 acciones orientadas a la ciudadanía, en el marco de la estrategia "Bogotaneidad</t>
  </si>
  <si>
    <t>Total Fortalecer 4 unidades de innovación pública y  social a nivel local</t>
  </si>
  <si>
    <t>Total 2386</t>
  </si>
  <si>
    <t xml:space="preserve">Total Atender 800 personas con apoyos que contribuyan al ingreso mínimo garantizado. </t>
  </si>
  <si>
    <t>Total Beneficiar 305 personas mayores con transferencias monetarias</t>
  </si>
  <si>
    <t>Total 2398</t>
  </si>
  <si>
    <t>Total Intervenir 13250 metros cuadrados de elementos del sistema de espacio público peatonal con acciones de construcción y/o conservación.</t>
  </si>
  <si>
    <t>Total 2474</t>
  </si>
  <si>
    <t>Total Capacitar 600 personas en los campos artísticos, interculturales, culturales y/o patrimoniales.</t>
  </si>
  <si>
    <t>Total Realizar 12 eventos de promoción, circulación y apropiación de actividades artísticas, culturales y patrimoniales.</t>
  </si>
  <si>
    <t>Total Otorgar 50 estímulos de apoyo al sector artístico y cultural.</t>
  </si>
  <si>
    <t>Total 2486</t>
  </si>
  <si>
    <t>Total Vincular 1200 personas en acciones para la prevención del feminicidio y la violencia contra la mujer.</t>
  </si>
  <si>
    <t>Total 2526</t>
  </si>
  <si>
    <t>Total Vincular 2800 mujeres para el ejercicio de derechos y el fortalecimiento de su autonomía económica</t>
  </si>
  <si>
    <t>Total Vincular 600 mujeres cuidadoras a estrategias de cuidado.</t>
  </si>
  <si>
    <t>Total Vincular 600 personas en procesos para la prevención de violencias en el contexto familiar y/o violencia sexual</t>
  </si>
  <si>
    <t>Total 2541</t>
  </si>
  <si>
    <t>Total Realizar 12 acciones efectivas para el fortalecimiento de las capacidades locales en torno a la gestión del riesgo</t>
  </si>
  <si>
    <t>Total Realizar 40 obras de mitigación y/u obras de mitigación existentes con mantenimiento</t>
  </si>
  <si>
    <t>Total 2613</t>
  </si>
  <si>
    <t>Total Atender 1000 animales en los programas de brigadas médicas, urgencias veterinarias y adopciones</t>
  </si>
  <si>
    <t>Total Vincular 600 personas en acciones educativas en temas de protección y bienestar animal</t>
  </si>
  <si>
    <t>Total 2666</t>
  </si>
  <si>
    <t>Total Apoyar 500 predios rurales con buenas prácticas agropecuarias y ambientales que fortalezcan la protección a coberturas vegetales y recurso hídrico</t>
  </si>
  <si>
    <t xml:space="preserve">Total Implementar 100 huertas rurales </t>
  </si>
  <si>
    <t>Total Implementar 4 procesos comunitarios de educación ambiental que promueven la conservación de la biodiversidad y el agua</t>
  </si>
  <si>
    <t>Total Capacitar 500 personas en separación en la fuente y reciclaje.</t>
  </si>
  <si>
    <t>Total 2671</t>
  </si>
  <si>
    <t>Total Lograr 16 hectáreas en proceso de restauración ecológica</t>
  </si>
  <si>
    <t>Total Realizar acciones de conservación en 8 hectáreas de la  Estructura Ecológica Principal</t>
  </si>
  <si>
    <t>Total 2682</t>
  </si>
  <si>
    <t>Total Fortalecer 4 acueductos veredales con asistencia, intervenir técnica u organizativa</t>
  </si>
  <si>
    <t>Total Realizar 160 acciones  con energías alternativas para el área rural.</t>
  </si>
  <si>
    <t>Total 2689</t>
  </si>
  <si>
    <t>Total Capacitar 240 personas a través de procesos de formación para la participación de manera virtual y presencial.</t>
  </si>
  <si>
    <t>Total Fortalecer 27 organizaciones comunales.</t>
  </si>
  <si>
    <t>Total Fortalecer 40 Organizaciones sociales e Instancias de participación ciudadana.</t>
  </si>
  <si>
    <t>Total Construir 4 sedes de salones comunales y/o casas de participación.</t>
  </si>
  <si>
    <t>Total Rehabilitar  4 salones comunales y/o casas de participación.</t>
  </si>
  <si>
    <t>Total 2696</t>
  </si>
  <si>
    <t>Total Beneficiar 160 estudiantes con apoyo de sostenimiento para la permanencia en la educación posmedia (niveles de formación técnico profesional, tecnólogo, profesional universitario y educación para el trabajo y desarrollo humano).</t>
  </si>
  <si>
    <t>Total Beneficiar 160 estudiantes en programas de educación posmedia (niveles de formación técnico profesional, tecnólogo, profesional universitario y educación para el trabajo y desarrollo humano).</t>
  </si>
  <si>
    <t>Total Dotar 18 sedes educativas urbanas y rurales con recursos pedagógicos y/o tecnológicos</t>
  </si>
  <si>
    <t>Total Implementar 8 Proyectos para el desarrollo integral de la primera infancia y la relación escuela, familia y comunidad.</t>
  </si>
  <si>
    <t>Total 2703</t>
  </si>
  <si>
    <t>(en blanco)</t>
  </si>
  <si>
    <t>Total (en blanco)</t>
  </si>
  <si>
    <t>Total Intervenir 3 equipamientos culturales con acciones de construcción, adecuación y/o dotación</t>
  </si>
  <si>
    <t>Total 2331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</si>
</sst>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0%"/>
  </numFmts>
  <fonts count="21" x14ac:knownFonts="1">
    <font>
      <sz val="11"/>
      <color theme="1"/>
      <name val="Aptos Narrow"/>
      <family val="2"/>
      <scheme val="minor"/>
    </font>
    <font>
      <sz val="11"/>
      <color theme="1"/>
      <name val="Aptos Narrow"/>
      <family val="2"/>
      <scheme val="minor"/>
    </font>
    <font>
      <b/>
      <sz val="10"/>
      <color theme="0"/>
      <name val="Arial"/>
      <family val="2"/>
    </font>
    <font>
      <b/>
      <sz val="11"/>
      <color theme="1"/>
      <name val="Aptos Narrow"/>
      <family val="2"/>
      <scheme val="minor"/>
    </font>
    <font>
      <u/>
      <sz val="11"/>
      <color theme="10"/>
      <name val="Aptos Narrow"/>
      <family val="2"/>
      <scheme val="minor"/>
    </font>
    <font>
      <b/>
      <sz val="10"/>
      <color theme="0"/>
      <name val="Arial Narrow"/>
      <family val="2"/>
    </font>
    <font>
      <b/>
      <sz val="10"/>
      <color rgb="FFFFFF00"/>
      <name val="Arial Narrow"/>
      <family val="2"/>
    </font>
    <font>
      <b/>
      <sz val="10"/>
      <name val="Arial Narrow"/>
      <family val="2"/>
    </font>
    <font>
      <b/>
      <sz val="11"/>
      <name val="Aptos Narrow"/>
      <family val="2"/>
      <scheme val="minor"/>
    </font>
    <font>
      <b/>
      <sz val="10"/>
      <color rgb="FFFFFF00"/>
      <name val="Aptos Narrow"/>
      <family val="2"/>
      <scheme val="minor"/>
    </font>
    <font>
      <b/>
      <sz val="11"/>
      <color theme="1"/>
      <name val="Calibri"/>
      <family val="2"/>
    </font>
    <font>
      <sz val="11"/>
      <color theme="1"/>
      <name val="Calibri"/>
      <family val="2"/>
    </font>
    <font>
      <b/>
      <sz val="11"/>
      <color indexed="9"/>
      <name val="Calibri"/>
      <family val="2"/>
    </font>
    <font>
      <sz val="10"/>
      <name val="Arial"/>
      <family val="2"/>
    </font>
    <font>
      <sz val="11"/>
      <name val="Aptos Narrow"/>
      <family val="2"/>
      <scheme val="minor"/>
    </font>
    <font>
      <b/>
      <sz val="11"/>
      <color theme="0"/>
      <name val="Aptos Narrow"/>
      <family val="2"/>
      <scheme val="minor"/>
    </font>
    <font>
      <b/>
      <sz val="11"/>
      <color rgb="FFFF0000"/>
      <name val="Aptos Narrow"/>
      <family val="2"/>
      <scheme val="minor"/>
    </font>
    <font>
      <sz val="11"/>
      <color rgb="FFFF0000"/>
      <name val="Aptos Narrow"/>
      <family val="2"/>
      <scheme val="minor"/>
    </font>
    <font>
      <sz val="11"/>
      <color rgb="FF000000"/>
      <name val="Aptos Narrow"/>
      <family val="2"/>
    </font>
    <font>
      <sz val="11"/>
      <color rgb="FF000000"/>
      <name val="Aptos Narrow"/>
      <family val="2"/>
      <scheme val="minor"/>
    </font>
    <font>
      <u/>
      <sz val="11"/>
      <name val="Aptos Narrow"/>
      <family val="2"/>
      <scheme val="minor"/>
    </font>
  </fonts>
  <fills count="16">
    <fill>
      <patternFill patternType="none"/>
    </fill>
    <fill>
      <patternFill patternType="gray125"/>
    </fill>
    <fill>
      <patternFill patternType="solid">
        <fgColor theme="4"/>
        <bgColor indexed="64"/>
      </patternFill>
    </fill>
    <fill>
      <patternFill patternType="solid">
        <fgColor rgb="FFC00000"/>
        <bgColor indexed="64"/>
      </patternFill>
    </fill>
    <fill>
      <patternFill patternType="solid">
        <fgColor theme="9"/>
        <bgColor indexed="64"/>
      </patternFill>
    </fill>
    <fill>
      <patternFill patternType="solid">
        <fgColor theme="3" tint="0.749992370372631"/>
        <bgColor indexed="64"/>
      </patternFill>
    </fill>
    <fill>
      <patternFill patternType="solid">
        <fgColor rgb="FFFFFF00"/>
        <bgColor indexed="64"/>
      </patternFill>
    </fill>
    <fill>
      <patternFill patternType="solid">
        <fgColor rgb="FF0070C0"/>
        <bgColor indexed="64"/>
      </patternFill>
    </fill>
    <fill>
      <patternFill patternType="solid">
        <fgColor theme="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indexed="54"/>
      </patternFill>
    </fill>
    <fill>
      <patternFill patternType="solid">
        <fgColor rgb="FF92D050"/>
        <bgColor indexed="64"/>
      </patternFill>
    </fill>
    <fill>
      <patternFill patternType="solid">
        <fgColor rgb="FFFFC000"/>
        <bgColor indexed="64"/>
      </patternFill>
    </fill>
    <fill>
      <patternFill patternType="solid">
        <fgColor theme="3"/>
        <bgColor indexed="64"/>
      </patternFill>
    </fill>
    <fill>
      <patternFill patternType="solid">
        <fgColor rgb="FFFFFF0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96">
    <xf numFmtId="0" fontId="0" fillId="0" borderId="0" xfId="0"/>
    <xf numFmtId="1"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 fontId="10" fillId="8" borderId="1" xfId="0" applyNumberFormat="1" applyFont="1" applyFill="1" applyBorder="1" applyAlignment="1">
      <alignment horizontal="center" vertical="center" wrapText="1"/>
    </xf>
    <xf numFmtId="1" fontId="10" fillId="8" borderId="1" xfId="0" applyNumberFormat="1"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0" fillId="0" borderId="1" xfId="0" applyBorder="1" applyAlignment="1">
      <alignment horizontal="center" vertical="center"/>
    </xf>
    <xf numFmtId="3" fontId="3" fillId="0" borderId="1" xfId="0" applyNumberFormat="1" applyFont="1" applyBorder="1" applyAlignment="1">
      <alignment vertical="center"/>
    </xf>
    <xf numFmtId="10" fontId="3" fillId="9" borderId="1" xfId="1" applyNumberFormat="1" applyFont="1" applyFill="1" applyBorder="1" applyAlignment="1">
      <alignment horizontal="center" vertical="center"/>
    </xf>
    <xf numFmtId="0" fontId="0" fillId="0" borderId="1" xfId="0" applyBorder="1" applyAlignment="1">
      <alignment vertical="center" wrapText="1"/>
    </xf>
    <xf numFmtId="0" fontId="0" fillId="6" borderId="1" xfId="0" applyFill="1" applyBorder="1" applyAlignment="1">
      <alignment horizontal="center" vertical="center" wrapText="1"/>
    </xf>
    <xf numFmtId="0" fontId="0" fillId="10" borderId="1" xfId="0" applyFill="1" applyBorder="1" applyAlignment="1">
      <alignment horizontal="center" vertical="center" wrapText="1"/>
    </xf>
    <xf numFmtId="0" fontId="4" fillId="10" borderId="1" xfId="2" applyFill="1" applyBorder="1" applyAlignment="1">
      <alignment horizontal="center" vertical="center" wrapText="1"/>
    </xf>
    <xf numFmtId="1" fontId="10" fillId="8" borderId="1" xfId="0" applyNumberFormat="1" applyFont="1" applyFill="1" applyBorder="1" applyAlignment="1">
      <alignment horizontal="center" vertical="center"/>
    </xf>
    <xf numFmtId="164" fontId="10" fillId="8" borderId="1" xfId="0" applyNumberFormat="1" applyFont="1" applyFill="1" applyBorder="1" applyAlignment="1">
      <alignment horizontal="left" vertical="top" wrapText="1"/>
    </xf>
    <xf numFmtId="0" fontId="0" fillId="0" borderId="1" xfId="0" applyBorder="1" applyAlignment="1">
      <alignment horizontal="center" vertical="center" wrapText="1"/>
    </xf>
    <xf numFmtId="0" fontId="0" fillId="8" borderId="1" xfId="0" applyFill="1" applyBorder="1" applyAlignment="1">
      <alignment vertical="center" wrapText="1"/>
    </xf>
    <xf numFmtId="0" fontId="12" fillId="11"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center"/>
    </xf>
    <xf numFmtId="0" fontId="0" fillId="0" borderId="0" xfId="0" applyAlignment="1">
      <alignment vertical="top"/>
    </xf>
    <xf numFmtId="3" fontId="0" fillId="0" borderId="0" xfId="0" applyNumberFormat="1" applyAlignment="1">
      <alignment horizontal="center" vertical="top"/>
    </xf>
    <xf numFmtId="3" fontId="0" fillId="0" borderId="0" xfId="0" applyNumberFormat="1" applyAlignment="1">
      <alignment horizontal="right" vertical="top"/>
    </xf>
    <xf numFmtId="0" fontId="0" fillId="0" borderId="0" xfId="0" applyAlignment="1">
      <alignment horizontal="left" vertical="top"/>
    </xf>
    <xf numFmtId="0" fontId="0" fillId="0" borderId="0" xfId="0" applyAlignment="1">
      <alignment horizontal="left" vertical="center"/>
    </xf>
    <xf numFmtId="0" fontId="13" fillId="0" borderId="0" xfId="0" applyFont="1" applyAlignment="1">
      <alignment vertical="top"/>
    </xf>
    <xf numFmtId="0" fontId="0" fillId="12" borderId="1" xfId="0" applyFill="1" applyBorder="1" applyAlignment="1">
      <alignment horizontal="left" vertical="top"/>
    </xf>
    <xf numFmtId="0" fontId="0" fillId="13" borderId="0" xfId="0" applyFill="1" applyAlignment="1">
      <alignment horizontal="center" vertical="center"/>
    </xf>
    <xf numFmtId="0" fontId="0" fillId="0" borderId="0" xfId="0" applyAlignment="1">
      <alignment horizontal="left"/>
    </xf>
    <xf numFmtId="0" fontId="3" fillId="0" borderId="0" xfId="0" applyFont="1"/>
    <xf numFmtId="0" fontId="8" fillId="0" borderId="0" xfId="0" applyFont="1"/>
    <xf numFmtId="0" fontId="0" fillId="0" borderId="0" xfId="0" applyAlignment="1">
      <alignment horizontal="center"/>
    </xf>
    <xf numFmtId="0" fontId="3" fillId="0" borderId="0" xfId="0" applyFont="1" applyAlignment="1">
      <alignment horizontal="center"/>
    </xf>
    <xf numFmtId="0" fontId="8" fillId="0" borderId="0" xfId="0" pivotButton="1" applyFont="1" applyAlignment="1">
      <alignment horizontal="center" vertical="center" wrapText="1"/>
    </xf>
    <xf numFmtId="0" fontId="8" fillId="0" borderId="0" xfId="0" applyFont="1" applyAlignment="1">
      <alignment horizontal="center" vertical="center"/>
    </xf>
    <xf numFmtId="1" fontId="14" fillId="0" borderId="0" xfId="0" applyNumberFormat="1" applyFont="1" applyAlignment="1">
      <alignment horizontal="center" vertical="center"/>
    </xf>
    <xf numFmtId="0" fontId="8" fillId="0" borderId="0" xfId="0" applyFont="1" applyAlignment="1">
      <alignment horizontal="center" vertical="center" wrapText="1"/>
    </xf>
    <xf numFmtId="165" fontId="8" fillId="0" borderId="0" xfId="0" applyNumberFormat="1" applyFont="1" applyAlignment="1">
      <alignment horizontal="center" vertical="center" wrapText="1"/>
    </xf>
    <xf numFmtId="0" fontId="8" fillId="0" borderId="0" xfId="0" applyFont="1" applyAlignment="1">
      <alignment horizontal="center"/>
    </xf>
    <xf numFmtId="0" fontId="14" fillId="0" borderId="0" xfId="0" applyFont="1"/>
    <xf numFmtId="3" fontId="14" fillId="0" borderId="0" xfId="0" applyNumberFormat="1" applyFont="1"/>
    <xf numFmtId="165" fontId="14" fillId="0" borderId="0" xfId="0" applyNumberFormat="1" applyFont="1" applyAlignment="1">
      <alignment horizontal="center"/>
    </xf>
    <xf numFmtId="1" fontId="8" fillId="0" borderId="0" xfId="0" applyNumberFormat="1" applyFont="1" applyAlignment="1">
      <alignment horizontal="center"/>
    </xf>
    <xf numFmtId="3" fontId="0" fillId="0" borderId="0" xfId="0" applyNumberFormat="1" applyAlignment="1">
      <alignment horizontal="center" vertical="center"/>
    </xf>
    <xf numFmtId="0" fontId="14" fillId="0" borderId="0" xfId="0" applyFont="1" applyAlignment="1">
      <alignment horizontal="left" vertical="center"/>
    </xf>
    <xf numFmtId="0" fontId="8" fillId="0" borderId="0" xfId="0" pivotButton="1" applyFont="1" applyAlignment="1">
      <alignment horizontal="center" vertical="center"/>
    </xf>
    <xf numFmtId="0" fontId="8" fillId="0" borderId="0" xfId="0" applyFont="1" applyAlignment="1">
      <alignment horizontal="left" vertical="center"/>
    </xf>
    <xf numFmtId="3"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3" fillId="0" borderId="0" xfId="0" applyFont="1" applyAlignment="1">
      <alignment horizontal="left" vertical="center"/>
    </xf>
    <xf numFmtId="0" fontId="8" fillId="0" borderId="0" xfId="0" pivotButton="1" applyFont="1" applyAlignment="1">
      <alignment horizontal="left" vertical="center" wrapText="1"/>
    </xf>
    <xf numFmtId="10" fontId="8"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left" vertical="center"/>
    </xf>
    <xf numFmtId="3" fontId="8" fillId="0" borderId="0" xfId="0" applyNumberFormat="1" applyFont="1" applyAlignment="1">
      <alignment horizontal="center" vertical="center"/>
    </xf>
    <xf numFmtId="165" fontId="8" fillId="0" borderId="0" xfId="0" applyNumberFormat="1" applyFont="1" applyAlignment="1">
      <alignment horizontal="center" vertical="center"/>
    </xf>
    <xf numFmtId="0" fontId="15" fillId="14" borderId="0" xfId="0" applyFont="1" applyFill="1" applyAlignment="1">
      <alignment horizontal="center" vertical="center" wrapText="1"/>
    </xf>
    <xf numFmtId="0" fontId="0" fillId="6" borderId="1" xfId="0" applyFill="1" applyBorder="1" applyAlignment="1">
      <alignment horizontal="center" vertical="center"/>
    </xf>
    <xf numFmtId="0" fontId="0" fillId="12" borderId="1" xfId="0" applyFill="1" applyBorder="1" applyAlignment="1">
      <alignment horizontal="center" vertical="center" wrapText="1"/>
    </xf>
    <xf numFmtId="0" fontId="0" fillId="0" borderId="1" xfId="0"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9" fontId="0" fillId="0" borderId="1" xfId="0" applyNumberFormat="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8" borderId="1" xfId="0" applyFill="1" applyBorder="1" applyAlignment="1" applyProtection="1">
      <alignment vertical="center" wrapText="1"/>
      <protection locked="0"/>
    </xf>
    <xf numFmtId="0" fontId="8" fillId="6" borderId="1" xfId="0" applyFont="1" applyFill="1" applyBorder="1" applyAlignment="1" applyProtection="1">
      <alignment horizontal="center" vertical="center" wrapText="1"/>
      <protection locked="0"/>
    </xf>
    <xf numFmtId="0" fontId="0" fillId="0" borderId="1" xfId="0" applyBorder="1" applyAlignment="1">
      <alignment vertical="top" wrapText="1"/>
    </xf>
    <xf numFmtId="0" fontId="17" fillId="8" borderId="1" xfId="0" applyFont="1" applyFill="1" applyBorder="1" applyAlignment="1">
      <alignment vertical="center" wrapText="1"/>
    </xf>
    <xf numFmtId="3" fontId="3" fillId="6" borderId="1" xfId="0" applyNumberFormat="1" applyFont="1" applyFill="1" applyBorder="1" applyAlignment="1">
      <alignment vertical="center"/>
    </xf>
    <xf numFmtId="0" fontId="0" fillId="0" borderId="1" xfId="0" applyBorder="1" applyAlignment="1" applyProtection="1">
      <alignment vertical="top" wrapText="1"/>
      <protection locked="0"/>
    </xf>
    <xf numFmtId="0" fontId="0" fillId="0" borderId="1" xfId="0" applyBorder="1" applyAlignment="1">
      <alignment horizontal="left" vertical="top" wrapText="1"/>
    </xf>
    <xf numFmtId="0" fontId="18" fillId="0" borderId="1" xfId="0" applyFont="1" applyBorder="1" applyAlignment="1">
      <alignment wrapText="1"/>
    </xf>
    <xf numFmtId="0" fontId="13" fillId="0" borderId="0" xfId="0" applyFont="1" applyAlignment="1">
      <alignment horizontal="left" vertical="top"/>
    </xf>
    <xf numFmtId="1" fontId="10" fillId="6" borderId="1" xfId="0" applyNumberFormat="1" applyFont="1" applyFill="1" applyBorder="1" applyAlignment="1">
      <alignment horizontal="center" vertical="center"/>
    </xf>
    <xf numFmtId="1" fontId="10"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14" fillId="8" borderId="1" xfId="0" applyFont="1" applyFill="1" applyBorder="1" applyAlignment="1">
      <alignment vertical="center" wrapText="1"/>
    </xf>
    <xf numFmtId="0" fontId="4" fillId="15" borderId="1" xfId="2" applyFill="1" applyBorder="1" applyAlignment="1">
      <alignment horizontal="center" vertical="center" wrapText="1"/>
    </xf>
    <xf numFmtId="0" fontId="19" fillId="15" borderId="1" xfId="0" applyFont="1" applyFill="1" applyBorder="1" applyAlignment="1">
      <alignment horizontal="center" vertical="center" wrapText="1"/>
    </xf>
    <xf numFmtId="0" fontId="20" fillId="10" borderId="1" xfId="2" applyFont="1" applyFill="1" applyBorder="1" applyAlignment="1">
      <alignment horizontal="center" vertical="center" wrapText="1"/>
    </xf>
    <xf numFmtId="1" fontId="10"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0" fontId="13" fillId="6" borderId="0" xfId="0" applyFont="1" applyFill="1" applyAlignment="1">
      <alignment horizontal="left" vertical="top"/>
    </xf>
    <xf numFmtId="0" fontId="0" fillId="6" borderId="0" xfId="0" applyFill="1" applyAlignment="1">
      <alignment horizontal="left" vertical="top"/>
    </xf>
    <xf numFmtId="0" fontId="0" fillId="13" borderId="1" xfId="0" applyFill="1" applyBorder="1" applyAlignment="1">
      <alignment horizontal="center" vertical="center"/>
    </xf>
    <xf numFmtId="0" fontId="14" fillId="0" borderId="0" xfId="0" applyFont="1" applyAlignment="1">
      <alignment horizontal="center" vertical="center"/>
    </xf>
  </cellXfs>
  <cellStyles count="3">
    <cellStyle name="Hipervínculo" xfId="2" builtinId="8"/>
    <cellStyle name="Normal" xfId="0" builtinId="0"/>
    <cellStyle name="Porcentaje" xfId="1" builtinId="5"/>
  </cellStyles>
  <dxfs count="1076">
    <dxf>
      <font>
        <b/>
        <color auto="1"/>
      </font>
    </dxf>
    <dxf>
      <font>
        <b/>
        <color auto="1"/>
      </font>
    </dxf>
    <dxf>
      <alignment horizontal="left"/>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font>
        <color auto="1"/>
      </font>
    </dxf>
    <dxf>
      <font>
        <color auto="1"/>
      </font>
    </dxf>
    <dxf>
      <font>
        <color auto="1"/>
      </font>
    </dxf>
    <dxf>
      <font>
        <color auto="1"/>
      </font>
    </dxf>
    <dxf>
      <font>
        <color auto="1"/>
      </font>
    </dxf>
    <dxf>
      <font>
        <b/>
        <color auto="1"/>
      </font>
    </dxf>
    <dxf>
      <font>
        <b/>
        <color auto="1"/>
      </font>
    </dxf>
    <dxf>
      <font>
        <b/>
        <color auto="1"/>
      </font>
    </dxf>
    <dxf>
      <font>
        <b/>
        <color auto="1"/>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3" formatCode="#,##0"/>
    </dxf>
    <dxf>
      <numFmt numFmtId="3" formatCode="#,##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horizontal="center"/>
    </dxf>
    <dxf>
      <alignment horizontal="center"/>
    </dxf>
    <dxf>
      <alignment horizontal="center"/>
    </dxf>
    <dxf>
      <font>
        <b/>
      </font>
      <alignment horizontal="center" vertical="center" wrapText="1"/>
    </dxf>
    <dxf>
      <font>
        <b/>
      </font>
    </dxf>
    <dxf>
      <font>
        <b/>
      </font>
    </dxf>
    <dxf>
      <alignment horizontal="left"/>
    </dxf>
    <dxf>
      <alignment horizontal="left"/>
    </dxf>
    <dxf>
      <font>
        <b/>
      </font>
      <alignment horizontal="center" vertical="center" wrapText="1"/>
    </dxf>
    <dxf>
      <font>
        <b/>
      </font>
    </dxf>
    <dxf>
      <alignment horizontal="center"/>
    </dxf>
    <dxf>
      <font>
        <color auto="1"/>
      </font>
    </dxf>
    <dxf>
      <font>
        <color auto="1"/>
      </font>
    </dxf>
    <dxf>
      <font>
        <color auto="1"/>
      </font>
    </dxf>
    <dxf>
      <font>
        <color auto="1"/>
      </font>
    </dxf>
    <dxf>
      <font>
        <color auto="1"/>
      </font>
    </dxf>
    <dxf>
      <font>
        <color auto="1"/>
      </font>
    </dxf>
    <dxf>
      <font>
        <color auto="1"/>
      </font>
    </dxf>
    <dxf>
      <font>
        <color auto="1"/>
      </font>
    </dxf>
    <dxf>
      <font>
        <b/>
      </font>
    </dxf>
    <dxf>
      <alignment horizontal="center"/>
    </dxf>
    <dxf>
      <font>
        <b/>
      </font>
    </dxf>
    <dxf>
      <font>
        <b/>
      </font>
    </dxf>
    <dxf>
      <font>
        <color auto="1"/>
      </font>
    </dxf>
    <dxf>
      <alignment vertical="center"/>
    </dxf>
    <dxf>
      <alignment vertical="center"/>
    </dxf>
    <dxf>
      <alignment horizontal="center"/>
    </dxf>
    <dxf>
      <alignment horizontal="center"/>
    </dxf>
    <dxf>
      <font>
        <color auto="1"/>
      </font>
    </dxf>
    <dxf>
      <alignment vertical="center"/>
    </dxf>
    <dxf>
      <alignment vertical="center"/>
    </dxf>
    <dxf>
      <alignment horizontal="center"/>
    </dxf>
    <dxf>
      <alignment horizontal="center"/>
    </dxf>
    <dxf>
      <font>
        <b/>
      </font>
    </dxf>
    <dxf>
      <alignment horizontal="center"/>
    </dxf>
    <dxf>
      <font>
        <b/>
      </font>
    </dxf>
    <dxf>
      <font>
        <b/>
      </font>
    </dxf>
    <dxf>
      <font>
        <b/>
      </font>
    </dxf>
    <dxf>
      <font>
        <b/>
      </font>
    </dxf>
    <dxf>
      <alignment horizontal="center"/>
    </dxf>
    <dxf>
      <alignment horizontal="center"/>
    </dxf>
    <dxf>
      <alignment horizontal="center"/>
    </dxf>
    <dxf>
      <alignment horizontal="center"/>
    </dxf>
    <dxf>
      <font>
        <color auto="1"/>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horizontal="center"/>
    </dxf>
    <dxf>
      <numFmt numFmtId="165" formatCode="0.0%"/>
    </dxf>
    <dxf>
      <alignment horizontal="center" vertical="center" wrapText="1"/>
    </dxf>
    <dxf>
      <alignment horizontal="center" vertical="center" wrapText="1"/>
    </dxf>
    <dxf>
      <alignment horizontal="center" vertical="center" wrapText="1"/>
    </dxf>
    <dxf>
      <alignment horizontal="center" vertical="center" wrapText="1"/>
    </dxf>
    <dxf>
      <alignment vertical="center"/>
    </dxf>
    <dxf>
      <alignment vertical="center"/>
    </dxf>
    <dxf>
      <alignment horizontal="center"/>
    </dxf>
    <dxf>
      <alignment wrapText="1"/>
    </dxf>
    <dxf>
      <alignment wrapText="1"/>
    </dxf>
    <dxf>
      <alignment horizontal="center"/>
    </dxf>
    <dxf>
      <alignment vertical="center"/>
    </dxf>
    <dxf>
      <font>
        <b/>
      </font>
    </dxf>
    <dxf>
      <font>
        <color theme="0"/>
      </font>
    </dxf>
    <dxf>
      <fill>
        <patternFill>
          <bgColor theme="3"/>
        </patternFill>
      </fill>
    </dxf>
    <dxf>
      <fill>
        <patternFill patternType="solid">
          <bgColor rgb="FF92D050"/>
        </patternFill>
      </fill>
    </dxf>
    <dxf>
      <alignment vertical="center"/>
    </dxf>
    <dxf>
      <alignment horizontal="center"/>
    </dxf>
    <dxf>
      <font>
        <b/>
      </font>
    </dxf>
    <dxf>
      <font>
        <b/>
      </font>
      <alignment horizontal="center" vertical="center" wrapText="1"/>
    </dxf>
    <dxf>
      <font>
        <b/>
      </font>
    </dxf>
    <dxf>
      <alignment horizontal="center"/>
    </dxf>
    <dxf>
      <alignment vertical="center"/>
    </dxf>
    <dxf>
      <font>
        <b/>
      </font>
    </dxf>
    <dxf>
      <font>
        <b/>
      </font>
    </dxf>
    <dxf>
      <alignment horizontal="left"/>
    </dxf>
    <dxf>
      <alignment horizontal="left"/>
    </dxf>
    <dxf>
      <alignment horizontal="left"/>
    </dxf>
    <dxf>
      <alignment horizontal="left"/>
    </dxf>
    <dxf>
      <font>
        <b/>
      </font>
      <alignment horizontal="center" vertical="center" wrapText="1"/>
    </dxf>
    <dxf>
      <alignment vertical="center"/>
    </dxf>
    <dxf>
      <alignment horizontal="center"/>
    </dxf>
    <dxf>
      <font>
        <b/>
      </font>
    </dxf>
    <dxf>
      <alignment horizontal="cent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b/>
      </font>
    </dxf>
    <dxf>
      <alignment horizont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color auto="1"/>
      </font>
    </dxf>
    <dxf>
      <font>
        <color auto="1"/>
      </font>
    </dxf>
    <dxf>
      <font>
        <color auto="1"/>
      </font>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font>
        <b/>
      </font>
    </dxf>
    <dxf>
      <alignment horizontal="center"/>
    </dxf>
    <dxf>
      <font>
        <b/>
      </font>
    </dxf>
    <dxf>
      <font>
        <b/>
      </font>
    </dxf>
    <dxf>
      <font>
        <b/>
      </font>
    </dxf>
    <dxf>
      <font>
        <b/>
      </font>
    </dxf>
    <dxf>
      <alignment horizontal="center"/>
    </dxf>
    <dxf>
      <alignment horizontal="center"/>
    </dxf>
    <dxf>
      <alignment horizontal="center"/>
    </dxf>
    <dxf>
      <alignment horizontal="center"/>
    </dxf>
    <dxf>
      <font>
        <color auto="1"/>
      </font>
    </dxf>
    <dxf>
      <font>
        <b/>
      </font>
    </dxf>
    <dxf>
      <font>
        <b/>
      </font>
    </dxf>
    <dxf>
      <font>
        <b/>
      </font>
    </dxf>
    <dxf>
      <font>
        <b/>
      </font>
    </dxf>
    <dxf>
      <font>
        <b/>
      </font>
    </dxf>
    <dxf>
      <font>
        <b/>
      </font>
    </dxf>
    <dxf>
      <font>
        <b/>
      </font>
    </dxf>
    <dxf>
      <font>
        <b/>
      </font>
    </dxf>
    <dxf>
      <font>
        <b/>
      </font>
    </dxf>
    <dxf>
      <font>
        <b/>
      </font>
    </dxf>
    <dxf>
      <alignment horizontal="center"/>
    </dxf>
    <dxf>
      <numFmt numFmtId="165" formatCode="0.0%"/>
    </dxf>
    <dxf>
      <alignment horizontal="center" vertical="center" wrapText="1"/>
    </dxf>
    <dxf>
      <alignment horizontal="center" vertical="center" wrapText="1"/>
    </dxf>
    <dxf>
      <alignment horizontal="center" vertical="center" wrapText="1"/>
    </dxf>
    <dxf>
      <alignment horizontal="center" vertical="center" wrapText="1"/>
    </dxf>
    <dxf>
      <alignment vertical="center"/>
    </dxf>
    <dxf>
      <alignment vertical="center"/>
    </dxf>
    <dxf>
      <alignment horizontal="center"/>
    </dxf>
    <dxf>
      <alignment wrapText="1"/>
    </dxf>
    <dxf>
      <alignment wrapText="1"/>
    </dxf>
    <dxf>
      <alignment horizontal="center"/>
    </dxf>
    <dxf>
      <alignment vertical="center"/>
    </dxf>
    <dxf>
      <font>
        <b/>
      </font>
    </dxf>
    <dxf>
      <alignment vertical="center"/>
    </dxf>
    <dxf>
      <alignment horizontal="center"/>
    </dxf>
    <dxf>
      <font>
        <b/>
      </font>
      <alignment horizontal="center" vertical="center" wrapText="1"/>
    </dxf>
    <dxf>
      <font>
        <b/>
      </font>
    </dxf>
    <dxf>
      <font>
        <b/>
      </font>
    </dxf>
    <dxf>
      <alignment horizontal="left"/>
    </dxf>
    <dxf>
      <alignment horizontal="left"/>
    </dxf>
    <dxf>
      <font>
        <b/>
      </font>
      <alignment horizontal="center" vertical="center" wrapText="1"/>
    </dxf>
    <dxf>
      <font>
        <b/>
      </font>
    </dxf>
    <dxf>
      <alignment horizontal="center"/>
    </dxf>
    <dxf>
      <font>
        <color auto="1"/>
      </font>
    </dxf>
    <dxf>
      <font>
        <color auto="1"/>
      </font>
    </dxf>
    <dxf>
      <font>
        <color auto="1"/>
      </font>
    </dxf>
    <dxf>
      <font>
        <color auto="1"/>
      </font>
    </dxf>
    <dxf>
      <font>
        <color auto="1"/>
      </font>
    </dxf>
    <dxf>
      <font>
        <color auto="1"/>
      </font>
    </dxf>
    <dxf>
      <font>
        <color auto="1"/>
      </font>
    </dxf>
    <dxf>
      <font>
        <color auto="1"/>
      </font>
    </dxf>
    <dxf>
      <font>
        <b/>
      </font>
    </dxf>
    <dxf>
      <alignment horizontal="center"/>
    </dxf>
    <dxf>
      <font>
        <b/>
      </font>
    </dxf>
    <dxf>
      <font>
        <b/>
      </font>
    </dxf>
    <dxf>
      <font>
        <color auto="1"/>
      </font>
    </dxf>
    <dxf>
      <alignment vertical="center"/>
    </dxf>
    <dxf>
      <alignment vertical="center"/>
    </dxf>
    <dxf>
      <alignment horizontal="center"/>
    </dxf>
    <dxf>
      <alignment horizontal="center"/>
    </dxf>
    <dxf>
      <font>
        <color auto="1"/>
      </font>
    </dxf>
    <dxf>
      <alignment vertical="center"/>
    </dxf>
    <dxf>
      <alignment vertical="center"/>
    </dxf>
    <dxf>
      <alignment horizontal="center"/>
    </dxf>
    <dxf>
      <alignment horizontal="center"/>
    </dxf>
    <dxf>
      <font>
        <b/>
      </font>
    </dxf>
    <dxf>
      <alignment horizontal="center"/>
    </dxf>
    <dxf>
      <font>
        <b/>
      </font>
    </dxf>
    <dxf>
      <font>
        <b/>
      </font>
    </dxf>
    <dxf>
      <font>
        <b/>
      </font>
    </dxf>
    <dxf>
      <font>
        <b/>
      </font>
    </dxf>
    <dxf>
      <alignment horizontal="center"/>
    </dxf>
    <dxf>
      <alignment horizontal="center"/>
    </dxf>
    <dxf>
      <alignment horizontal="center"/>
    </dxf>
    <dxf>
      <alignment horizontal="center"/>
    </dxf>
    <dxf>
      <font>
        <b/>
      </font>
    </dxf>
    <dxf>
      <font>
        <b/>
      </font>
    </dxf>
    <dxf>
      <font>
        <b/>
      </font>
    </dxf>
    <dxf>
      <font>
        <b/>
      </font>
    </dxf>
    <dxf>
      <font>
        <b/>
      </font>
    </dxf>
    <dxf>
      <alignment horizontal="center"/>
    </dxf>
    <dxf>
      <numFmt numFmtId="165" formatCode="0.0%"/>
    </dxf>
    <dxf>
      <alignment horizontal="center" vertical="center" wrapText="1"/>
    </dxf>
    <dxf>
      <alignment horizontal="center" vertical="center" wrapText="1"/>
    </dxf>
    <dxf>
      <alignment horizontal="center" vertical="center" wrapText="1"/>
    </dxf>
    <dxf>
      <alignment horizontal="center" vertical="center" wrapText="1"/>
    </dxf>
    <dxf>
      <alignment vertical="center"/>
    </dxf>
    <dxf>
      <alignment vertical="center"/>
    </dxf>
    <dxf>
      <alignment horizontal="center"/>
    </dxf>
    <dxf>
      <alignment wrapText="1"/>
    </dxf>
    <dxf>
      <alignment wrapText="1"/>
    </dxf>
    <dxf>
      <alignment horizont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font>
      <alignment horizontal="center" vertical="center" wrapText="1"/>
    </dxf>
    <dxf>
      <alignment horizontal="center"/>
    </dxf>
    <dxf>
      <alignment horizontal="center"/>
    </dxf>
    <dxf>
      <font>
        <b/>
      </font>
      <alignment horizontal="center" vertical="center" wrapText="1"/>
    </dxf>
    <dxf>
      <numFmt numFmtId="165" formatCode="0.0%"/>
    </dxf>
    <dxf>
      <alignment vertical="center"/>
    </dxf>
    <dxf>
      <alignment vertical="center"/>
    </dxf>
    <dxf>
      <alignment horizontal="center"/>
    </dxf>
    <dxf>
      <alignment horizontal="center"/>
    </dxf>
    <dxf>
      <font>
        <b/>
      </font>
      <alignment horizontal="center" vertical="center" wrapText="1"/>
    </dxf>
    <dxf>
      <numFmt numFmtId="165" formatCode="0.0%"/>
    </dxf>
    <dxf>
      <alignment vertical="center"/>
    </dxf>
    <dxf>
      <alignment vertical="center"/>
    </dxf>
    <dxf>
      <alignment horizontal="center"/>
    </dxf>
    <dxf>
      <alignment horizontal="center"/>
    </dxf>
    <dxf>
      <font>
        <b/>
      </font>
      <alignment horizontal="center" vertical="center" wrapText="1"/>
    </dxf>
    <dxf>
      <font>
        <b/>
      </font>
      <alignment horizontal="center" vertical="center" wrapText="1"/>
    </dxf>
    <dxf>
      <font>
        <b/>
      </font>
    </dxf>
    <dxf>
      <alignment horizontal="center"/>
    </dxf>
    <dxf>
      <font>
        <color auto="1"/>
      </font>
    </dxf>
    <dxf>
      <font>
        <color auto="1"/>
      </font>
    </dxf>
    <dxf>
      <font>
        <color auto="1"/>
      </font>
    </dxf>
    <dxf>
      <font>
        <color auto="1"/>
      </font>
    </dxf>
    <dxf>
      <font>
        <color auto="1"/>
      </font>
    </dxf>
    <dxf>
      <font>
        <color auto="1"/>
      </font>
    </dxf>
    <dxf>
      <font>
        <color auto="1"/>
      </font>
    </dxf>
    <dxf>
      <font>
        <b/>
      </font>
    </dxf>
    <dxf>
      <alignment horizontal="center"/>
    </dxf>
    <dxf>
      <font>
        <b/>
      </font>
    </dxf>
    <dxf>
      <font>
        <b/>
      </font>
    </dxf>
    <dxf>
      <font>
        <color auto="1"/>
      </font>
    </dxf>
    <dxf>
      <alignment vertical="center"/>
    </dxf>
    <dxf>
      <alignment vertical="center"/>
    </dxf>
    <dxf>
      <alignment horizontal="center"/>
    </dxf>
    <dxf>
      <alignment horizontal="center"/>
    </dxf>
    <dxf>
      <font>
        <color auto="1"/>
      </font>
    </dxf>
    <dxf>
      <alignment vertical="center"/>
    </dxf>
    <dxf>
      <alignment vertical="center"/>
    </dxf>
    <dxf>
      <alignment horizontal="center"/>
    </dxf>
    <dxf>
      <alignment horizontal="center"/>
    </dxf>
    <dxf>
      <font>
        <b/>
      </font>
    </dxf>
    <dxf>
      <alignment horizontal="center"/>
    </dxf>
    <dxf>
      <font>
        <b/>
      </font>
    </dxf>
    <dxf>
      <font>
        <b/>
      </font>
    </dxf>
    <dxf>
      <font>
        <b/>
      </font>
    </dxf>
    <dxf>
      <alignment horizontal="center"/>
    </dxf>
    <dxf>
      <alignment horizontal="center"/>
    </dxf>
    <dxf>
      <alignment horizontal="center"/>
    </dxf>
    <dxf>
      <font>
        <b/>
      </font>
    </dxf>
    <dxf>
      <font>
        <b/>
      </font>
    </dxf>
    <dxf>
      <font>
        <b/>
      </font>
    </dxf>
    <dxf>
      <font>
        <b/>
      </font>
    </dxf>
    <dxf>
      <alignment horizontal="center" vertical="center" wrapText="1"/>
    </dxf>
    <dxf>
      <alignment horizontal="center" vertical="center" wrapText="1"/>
    </dxf>
    <dxf>
      <alignment vertical="center"/>
    </dxf>
    <dxf>
      <alignment vertical="center"/>
    </dxf>
    <dxf>
      <alignment horizontal="center"/>
    </dxf>
    <dxf>
      <alignment wrapText="1"/>
    </dxf>
    <dxf>
      <alignment wrapText="1"/>
    </dxf>
    <dxf>
      <alignment horizont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jhojan%20C/Backup%20portatil%20HP_17062024/Jhojan/Alcaldia%20de%20Sumapaz/PDL%202025-2028/2025/Databases_PDL/PROGRAMACION%20METAS%20POAI%202025.xlsx" TargetMode="External"/><Relationship Id="rId1" Type="http://schemas.openxmlformats.org/officeDocument/2006/relationships/externalLinkPath" Target="file:///D:/jhojan%20C/Backup%20portatil%20HP_17062024/Jhojan/Alcaldia%20de%20Sumapaz/PDL%202025-2028/2025/Databases_PDL/PROGRAMACION%20METAS%20POA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ción"/>
      <sheetName val="Hoja3"/>
    </sheetNames>
    <sheetDataSet>
      <sheetData sheetId="0"/>
      <sheetData sheetId="1">
        <row r="3">
          <cell r="D3" t="str">
            <v>Suma</v>
          </cell>
        </row>
        <row r="4">
          <cell r="D4" t="str">
            <v>Constante</v>
          </cell>
        </row>
      </sheetData>
    </sheetDataSet>
  </externalBook>
</externalLink>
</file>

<file path=xl/persons/person.xml><?xml version="1.0" encoding="utf-8"?>
<personList xmlns="http://schemas.microsoft.com/office/spreadsheetml/2018/threadedcomments" xmlns:x="http://schemas.openxmlformats.org/spreadsheetml/2006/main">
  <person displayName="Jhojan Andres Castañeda Sanchez" id="{EA86E3F3-F629-42DA-8F09-D86C791347EA}" userId="S::jhojan.castaneda@gobiernobogota.gov.co::4151a7a8-8b4b-4cc6-a22b-2474cdf6df1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mapaz" refreshedDate="45994.450747106479" createdVersion="8" refreshedVersion="8" minRefreshableVersion="3" recordCount="984" xr:uid="{69408902-E5DE-4671-9DE8-2BFEFA0CE261}">
  <cacheSource type="worksheet">
    <worksheetSource ref="A1:AD1048576" sheet="Data Presupuestal"/>
  </cacheSource>
  <cacheFields count="30">
    <cacheField name="Ejercicio" numFmtId="0">
      <sharedItems containsString="0" containsBlank="1" containsNumber="1" containsInteger="1" minValue="2025" maxValue="2025"/>
    </cacheField>
    <cacheField name="Período" numFmtId="0">
      <sharedItems containsString="0" containsBlank="1" containsNumber="1" containsInteger="1" minValue="1" maxValue="11" count="12">
        <n v="1"/>
        <n v="2"/>
        <n v="3"/>
        <n v="4"/>
        <n v="5"/>
        <n v="6"/>
        <n v="7"/>
        <n v="8"/>
        <n v="9"/>
        <n v="10"/>
        <n v="11"/>
        <m/>
      </sharedItems>
    </cacheField>
    <cacheField name="Fecha Inicial" numFmtId="0">
      <sharedItems containsDate="1" containsString="0" containsBlank="1" containsMixedTypes="1" minDate="2025-01-01T00:00:00" maxDate="1900-01-03T06:51:04"/>
    </cacheField>
    <cacheField name="Fecha Final" numFmtId="0">
      <sharedItems containsDate="1" containsString="0" containsBlank="1" containsMixedTypes="1" minDate="2025-03-31T00:00:00" maxDate="1900-01-04T23:51:04"/>
    </cacheField>
    <cacheField name="Centro gestor" numFmtId="0">
      <sharedItems containsBlank="1"/>
    </cacheField>
    <cacheField name="Fecha Registro" numFmtId="0">
      <sharedItems containsDate="1" containsString="0" containsBlank="1" containsMixedTypes="1" minDate="2025-01-30T00:00:00" maxDate="1900-01-04T23:51:04"/>
    </cacheField>
    <cacheField name="Tipo de compromiso" numFmtId="0">
      <sharedItems containsString="0" containsBlank="1" containsNumber="1" containsInteger="1" minValue="4" maxValue="148"/>
    </cacheField>
    <cacheField name="Compromiso" numFmtId="0">
      <sharedItems containsBlank="1"/>
    </cacheField>
    <cacheField name="No. Compromiso" numFmtId="0">
      <sharedItems containsBlank="1" containsMixedTypes="1" containsNumber="1" containsInteger="1" minValue="-2025" maxValue="72320241"/>
    </cacheField>
    <cacheField name="TIPO DE CONTRATO O GASTO ASOCIADO AL PROYECTO" numFmtId="0">
      <sharedItems containsBlank="1"/>
    </cacheField>
    <cacheField name="Plazo (Días)" numFmtId="0">
      <sharedItems containsString="0" containsBlank="1" containsNumber="1" containsInteger="1" minValue="4" maxValue="335"/>
    </cacheField>
    <cacheField name="Descripción" numFmtId="0">
      <sharedItems containsBlank="1"/>
    </cacheField>
    <cacheField name="Número de CDP" numFmtId="0">
      <sharedItems containsString="0" containsBlank="1" containsNumber="1" containsInteger="1" minValue="1010" maxValue="1873"/>
    </cacheField>
    <cacheField name="Número de CRP" numFmtId="0">
      <sharedItems containsString="0" containsBlank="1" containsNumber="1" containsInteger="1" minValue="1022" maxValue="1928" count="894">
        <n v="1022"/>
        <n v="1023"/>
        <n v="1024"/>
        <n v="1025"/>
        <n v="1026"/>
        <n v="1027"/>
        <n v="1028"/>
        <n v="1029"/>
        <n v="1030"/>
        <n v="1031"/>
        <n v="1032"/>
        <n v="1033"/>
        <n v="1034"/>
        <n v="1035"/>
        <n v="1036"/>
        <n v="1037"/>
        <n v="1038"/>
        <n v="1039"/>
        <n v="1040"/>
        <n v="1041"/>
        <n v="1042"/>
        <n v="1043"/>
        <n v="1044"/>
        <n v="1045"/>
        <n v="1046"/>
        <n v="1047"/>
        <n v="1048"/>
        <n v="1049"/>
        <n v="1050"/>
        <n v="1051"/>
        <n v="1052"/>
        <n v="1053"/>
        <n v="1054"/>
        <n v="1055"/>
        <n v="1056"/>
        <n v="1057"/>
        <n v="1058"/>
        <n v="1059"/>
        <n v="1060"/>
        <n v="1061"/>
        <n v="1062"/>
        <n v="1063"/>
        <n v="1064"/>
        <n v="1065"/>
        <n v="1066"/>
        <n v="1067"/>
        <n v="1068"/>
        <n v="1069"/>
        <n v="1070"/>
        <n v="1071"/>
        <n v="1072"/>
        <n v="1073"/>
        <n v="1074"/>
        <n v="1076"/>
        <n v="1077"/>
        <n v="1078"/>
        <n v="1079"/>
        <n v="1080"/>
        <n v="1081"/>
        <n v="1082"/>
        <n v="1083"/>
        <n v="1084"/>
        <n v="1085"/>
        <n v="1086"/>
        <n v="1087"/>
        <n v="1088"/>
        <n v="1089"/>
        <n v="1090"/>
        <n v="1091"/>
        <n v="1092"/>
        <n v="1093"/>
        <n v="1094"/>
        <n v="1095"/>
        <n v="1096"/>
        <n v="1097"/>
        <n v="1098"/>
        <n v="1099"/>
        <n v="1100"/>
        <n v="1101"/>
        <n v="1102"/>
        <n v="1103"/>
        <n v="1104"/>
        <n v="1105"/>
        <n v="1106"/>
        <n v="1107"/>
        <n v="1108"/>
        <n v="1109"/>
        <n v="1110"/>
        <n v="1111"/>
        <n v="1112"/>
        <n v="1113"/>
        <n v="1114"/>
        <n v="1115"/>
        <n v="1116"/>
        <n v="1117"/>
        <n v="1118"/>
        <n v="1119"/>
        <n v="1120"/>
        <n v="1121"/>
        <n v="1122"/>
        <n v="1123"/>
        <n v="1124"/>
        <n v="1125"/>
        <n v="1126"/>
        <n v="1127"/>
        <n v="1128"/>
        <n v="1129"/>
        <n v="1130"/>
        <n v="1131"/>
        <n v="1132"/>
        <n v="1133"/>
        <n v="1134"/>
        <n v="1135"/>
        <n v="1136"/>
        <n v="1137"/>
        <n v="1138"/>
        <n v="1139"/>
        <n v="1140"/>
        <n v="1141"/>
        <n v="1142"/>
        <n v="1143"/>
        <n v="1144"/>
        <n v="1145"/>
        <n v="1146"/>
        <n v="1147"/>
        <n v="1148"/>
        <n v="1149"/>
        <n v="1150"/>
        <n v="1151"/>
        <n v="1152"/>
        <n v="1153"/>
        <n v="1154"/>
        <n v="1155"/>
        <n v="1156"/>
        <n v="1157"/>
        <n v="1158"/>
        <n v="1159"/>
        <n v="1160"/>
        <n v="1161"/>
        <n v="1162"/>
        <n v="1163"/>
        <n v="1164"/>
        <n v="1165"/>
        <n v="1166"/>
        <n v="1167"/>
        <n v="1168"/>
        <n v="1169"/>
        <n v="1170"/>
        <n v="1171"/>
        <n v="1173"/>
        <n v="1174"/>
        <n v="1175"/>
        <n v="1176"/>
        <n v="1178"/>
        <n v="1179"/>
        <n v="1180"/>
        <n v="1181"/>
        <n v="1182"/>
        <n v="1183"/>
        <n v="1184"/>
        <n v="1185"/>
        <n v="1186"/>
        <n v="1187"/>
        <n v="1188"/>
        <n v="1189"/>
        <n v="1190"/>
        <n v="1191"/>
        <n v="1192"/>
        <n v="1193"/>
        <n v="1194"/>
        <n v="1195"/>
        <n v="1196"/>
        <n v="1197"/>
        <n v="1198"/>
        <n v="1199"/>
        <n v="1200"/>
        <n v="1201"/>
        <n v="1202"/>
        <n v="1203"/>
        <n v="1204"/>
        <n v="1205"/>
        <n v="1206"/>
        <n v="1207"/>
        <n v="1208"/>
        <n v="1209"/>
        <n v="1210"/>
        <n v="1211"/>
        <n v="1212"/>
        <n v="1213"/>
        <n v="1214"/>
        <n v="1215"/>
        <n v="1216"/>
        <n v="1217"/>
        <n v="1218"/>
        <n v="1219"/>
        <n v="1220"/>
        <n v="1221"/>
        <n v="1222"/>
        <n v="1223"/>
        <n v="1224"/>
        <n v="1225"/>
        <n v="1226"/>
        <n v="1227"/>
        <n v="1228"/>
        <n v="1229"/>
        <n v="1230"/>
        <n v="1231"/>
        <n v="1232"/>
        <n v="1233"/>
        <n v="1234"/>
        <n v="1235"/>
        <n v="1236"/>
        <n v="1237"/>
        <n v="1238"/>
        <n v="1239"/>
        <n v="1240"/>
        <n v="1241"/>
        <n v="1242"/>
        <n v="1243"/>
        <n v="1244"/>
        <n v="1245"/>
        <n v="1246"/>
        <n v="1247"/>
        <n v="1248"/>
        <n v="1249"/>
        <n v="1250"/>
        <n v="1251"/>
        <n v="1252"/>
        <n v="1253"/>
        <n v="1254"/>
        <n v="1255"/>
        <n v="1256"/>
        <n v="1257"/>
        <n v="1258"/>
        <n v="1259"/>
        <n v="1260"/>
        <n v="1261"/>
        <n v="1262"/>
        <n v="1263"/>
        <n v="1264"/>
        <n v="1265"/>
        <n v="1266"/>
        <n v="1267"/>
        <n v="1268"/>
        <n v="1269"/>
        <n v="1270"/>
        <n v="1271"/>
        <n v="1272"/>
        <n v="1273"/>
        <n v="1274"/>
        <n v="1275"/>
        <n v="1276"/>
        <n v="1277"/>
        <n v="1278"/>
        <n v="1279"/>
        <n v="1280"/>
        <n v="1281"/>
        <n v="1282"/>
        <n v="1283"/>
        <n v="1284"/>
        <n v="1285"/>
        <n v="1286"/>
        <n v="1287"/>
        <n v="1288"/>
        <n v="1289"/>
        <n v="1290"/>
        <n v="1291"/>
        <n v="1292"/>
        <n v="1293"/>
        <n v="1294"/>
        <n v="1295"/>
        <n v="1296"/>
        <n v="1297"/>
        <n v="1298"/>
        <n v="1299"/>
        <n v="1300"/>
        <n v="1301"/>
        <n v="1302"/>
        <n v="1303"/>
        <n v="1304"/>
        <n v="1305"/>
        <n v="1306"/>
        <n v="1307"/>
        <n v="1308"/>
        <n v="1309"/>
        <n v="1310"/>
        <n v="1311"/>
        <n v="1312"/>
        <n v="1313"/>
        <n v="1314"/>
        <n v="1315"/>
        <n v="1316"/>
        <n v="1317"/>
        <n v="1318"/>
        <n v="1319"/>
        <n v="1320"/>
        <n v="1321"/>
        <n v="1322"/>
        <n v="1323"/>
        <n v="1324"/>
        <n v="1326"/>
        <n v="1327"/>
        <n v="1328"/>
        <n v="1329"/>
        <n v="1330"/>
        <n v="1331"/>
        <n v="1332"/>
        <n v="1333"/>
        <n v="1334"/>
        <n v="1335"/>
        <n v="1336"/>
        <n v="1337"/>
        <n v="1338"/>
        <n v="1339"/>
        <n v="1340"/>
        <n v="1341"/>
        <n v="1342"/>
        <n v="1343"/>
        <n v="1344"/>
        <n v="1345"/>
        <n v="1346"/>
        <n v="1347"/>
        <n v="1348"/>
        <n v="1349"/>
        <n v="1350"/>
        <n v="1351"/>
        <n v="1352"/>
        <n v="1353"/>
        <n v="1354"/>
        <n v="1355"/>
        <n v="1356"/>
        <n v="1357"/>
        <n v="1358"/>
        <n v="1359"/>
        <n v="1360"/>
        <n v="1361"/>
        <n v="1362"/>
        <n v="1363"/>
        <n v="1364"/>
        <n v="1365"/>
        <n v="1366"/>
        <n v="1368"/>
        <n v="1369"/>
        <n v="1370"/>
        <n v="1371"/>
        <n v="1372"/>
        <n v="1373"/>
        <n v="1374"/>
        <n v="1375"/>
        <n v="1376"/>
        <n v="1377"/>
        <n v="1378"/>
        <n v="1379"/>
        <n v="1380"/>
        <n v="1381"/>
        <n v="1382"/>
        <n v="1383"/>
        <n v="1384"/>
        <n v="1385"/>
        <n v="1386"/>
        <n v="1387"/>
        <n v="1388"/>
        <n v="1389"/>
        <n v="1390"/>
        <n v="1391"/>
        <n v="1392"/>
        <n v="1393"/>
        <n v="1394"/>
        <n v="1395"/>
        <n v="1397"/>
        <n v="1398"/>
        <n v="1399"/>
        <n v="1400"/>
        <n v="1401"/>
        <n v="1402"/>
        <n v="1403"/>
        <n v="1404"/>
        <n v="1405"/>
        <n v="1406"/>
        <n v="1407"/>
        <n v="1408"/>
        <n v="1410"/>
        <n v="1411"/>
        <n v="1412"/>
        <n v="1413"/>
        <n v="1415"/>
        <n v="1416"/>
        <n v="1418"/>
        <n v="1419"/>
        <n v="1421"/>
        <n v="1422"/>
        <n v="1423"/>
        <n v="1424"/>
        <n v="1426"/>
        <n v="1427"/>
        <n v="1428"/>
        <n v="1429"/>
        <n v="1430"/>
        <n v="1431"/>
        <n v="1432"/>
        <n v="1433"/>
        <n v="1434"/>
        <n v="1435"/>
        <n v="1436"/>
        <n v="1437"/>
        <n v="1438"/>
        <n v="1439"/>
        <n v="1440"/>
        <n v="1441"/>
        <n v="1442"/>
        <n v="1443"/>
        <n v="1444"/>
        <n v="1445"/>
        <n v="1446"/>
        <n v="1447"/>
        <n v="1448"/>
        <n v="1449"/>
        <n v="1450"/>
        <n v="1451"/>
        <n v="1452"/>
        <n v="1453"/>
        <n v="1454"/>
        <n v="1455"/>
        <n v="1456"/>
        <n v="1457"/>
        <n v="1458"/>
        <n v="1459"/>
        <n v="1460"/>
        <n v="1461"/>
        <n v="1462"/>
        <n v="1463"/>
        <n v="1464"/>
        <n v="1465"/>
        <n v="1466"/>
        <n v="1467"/>
        <n v="1468"/>
        <n v="1469"/>
        <n v="1470"/>
        <n v="1471"/>
        <n v="1472"/>
        <n v="1473"/>
        <n v="1474"/>
        <n v="1475"/>
        <n v="1476"/>
        <n v="1477"/>
        <n v="1478"/>
        <n v="1479"/>
        <n v="1480"/>
        <n v="1481"/>
        <n v="1482"/>
        <n v="1483"/>
        <n v="1484"/>
        <n v="1485"/>
        <n v="1486"/>
        <n v="1487"/>
        <n v="1488"/>
        <n v="1489"/>
        <n v="1490"/>
        <n v="1491"/>
        <n v="1492"/>
        <n v="1493"/>
        <n v="1494"/>
        <n v="1495"/>
        <n v="1496"/>
        <n v="1497"/>
        <n v="1498"/>
        <n v="1499"/>
        <n v="1500"/>
        <n v="1501"/>
        <n v="1502"/>
        <n v="1503"/>
        <n v="1504"/>
        <n v="1505"/>
        <n v="1506"/>
        <n v="1507"/>
        <n v="1508"/>
        <n v="1509"/>
        <n v="1510"/>
        <n v="1511"/>
        <n v="1512"/>
        <n v="1513"/>
        <n v="1514"/>
        <n v="1515"/>
        <n v="1516"/>
        <n v="1517"/>
        <n v="1518"/>
        <n v="1519"/>
        <n v="1520"/>
        <n v="1521"/>
        <n v="1522"/>
        <n v="1523"/>
        <n v="1524"/>
        <n v="1525"/>
        <n v="1526"/>
        <n v="1527"/>
        <n v="1528"/>
        <n v="1529"/>
        <n v="1530"/>
        <n v="1531"/>
        <n v="1532"/>
        <n v="1533"/>
        <n v="1534"/>
        <n v="1535"/>
        <n v="1536"/>
        <n v="1537"/>
        <n v="1538"/>
        <n v="1539"/>
        <n v="1540"/>
        <n v="1541"/>
        <n v="1542"/>
        <n v="1543"/>
        <n v="1544"/>
        <n v="1545"/>
        <n v="1546"/>
        <n v="1547"/>
        <n v="1548"/>
        <n v="1549"/>
        <n v="1550"/>
        <n v="1551"/>
        <n v="1552"/>
        <n v="1553"/>
        <n v="1554"/>
        <n v="1555"/>
        <n v="1556"/>
        <n v="1557"/>
        <n v="1558"/>
        <n v="1559"/>
        <n v="1560"/>
        <n v="1561"/>
        <n v="1562"/>
        <n v="1563"/>
        <n v="1564"/>
        <n v="1565"/>
        <n v="1566"/>
        <n v="1567"/>
        <n v="1568"/>
        <n v="1569"/>
        <n v="1570"/>
        <n v="1571"/>
        <n v="1572"/>
        <n v="1573"/>
        <n v="1574"/>
        <n v="1575"/>
        <n v="1576"/>
        <n v="1577"/>
        <n v="1578"/>
        <n v="1579"/>
        <n v="1580"/>
        <n v="1581"/>
        <n v="1582"/>
        <n v="1583"/>
        <n v="1584"/>
        <n v="1585"/>
        <n v="1586"/>
        <n v="1587"/>
        <n v="1588"/>
        <n v="1589"/>
        <n v="1590"/>
        <n v="1591"/>
        <n v="1592"/>
        <n v="1593"/>
        <n v="1594"/>
        <n v="1595"/>
        <n v="1596"/>
        <n v="1597"/>
        <n v="1598"/>
        <n v="1599"/>
        <n v="1600"/>
        <n v="1601"/>
        <n v="1602"/>
        <n v="1603"/>
        <n v="1604"/>
        <n v="1605"/>
        <n v="1606"/>
        <n v="1607"/>
        <n v="1608"/>
        <n v="1609"/>
        <n v="1610"/>
        <n v="1611"/>
        <n v="1612"/>
        <n v="1613"/>
        <n v="1614"/>
        <n v="1615"/>
        <n v="1616"/>
        <n v="1617"/>
        <n v="1618"/>
        <n v="1619"/>
        <n v="1620"/>
        <n v="1621"/>
        <n v="1622"/>
        <n v="1623"/>
        <n v="1624"/>
        <n v="1625"/>
        <n v="1626"/>
        <n v="1627"/>
        <n v="1628"/>
        <n v="1629"/>
        <n v="1630"/>
        <n v="1631"/>
        <n v="1632"/>
        <n v="1633"/>
        <n v="1634"/>
        <n v="1635"/>
        <n v="1636"/>
        <n v="1637"/>
        <n v="1638"/>
        <n v="1639"/>
        <n v="1640"/>
        <n v="1641"/>
        <n v="1642"/>
        <n v="1643"/>
        <n v="1644"/>
        <n v="1645"/>
        <n v="1646"/>
        <n v="1647"/>
        <n v="1648"/>
        <n v="1649"/>
        <n v="1650"/>
        <n v="1651"/>
        <n v="1652"/>
        <n v="1653"/>
        <n v="1654"/>
        <n v="1655"/>
        <n v="1656"/>
        <n v="1657"/>
        <n v="1658"/>
        <n v="1659"/>
        <n v="1660"/>
        <n v="1661"/>
        <n v="1662"/>
        <n v="1663"/>
        <n v="1664"/>
        <n v="1665"/>
        <n v="1666"/>
        <n v="1667"/>
        <n v="1668"/>
        <n v="1669"/>
        <n v="1670"/>
        <n v="1671"/>
        <n v="1672"/>
        <n v="1673"/>
        <n v="1674"/>
        <n v="1675"/>
        <n v="1676"/>
        <n v="1677"/>
        <n v="1678"/>
        <n v="1679"/>
        <n v="1680"/>
        <n v="1681"/>
        <n v="1682"/>
        <n v="1683"/>
        <n v="1684"/>
        <n v="1685"/>
        <n v="1686"/>
        <n v="1687"/>
        <n v="1688"/>
        <n v="1689"/>
        <n v="1690"/>
        <n v="1691"/>
        <n v="1692"/>
        <n v="1693"/>
        <n v="1694"/>
        <n v="1695"/>
        <n v="1696"/>
        <n v="1697"/>
        <n v="1698"/>
        <n v="1699"/>
        <n v="1700"/>
        <n v="1701"/>
        <n v="1702"/>
        <n v="1703"/>
        <n v="1704"/>
        <n v="1705"/>
        <n v="1706"/>
        <n v="1707"/>
        <n v="1708"/>
        <n v="1709"/>
        <n v="1710"/>
        <n v="1711"/>
        <n v="1712"/>
        <n v="1713"/>
        <n v="1714"/>
        <n v="1715"/>
        <n v="1716"/>
        <n v="1717"/>
        <n v="1718"/>
        <n v="1719"/>
        <n v="1720"/>
        <n v="1721"/>
        <n v="1722"/>
        <n v="1723"/>
        <n v="1724"/>
        <n v="1725"/>
        <n v="1726"/>
        <n v="1727"/>
        <n v="1728"/>
        <n v="1729"/>
        <n v="1730"/>
        <n v="1731"/>
        <n v="1732"/>
        <n v="1733"/>
        <n v="1734"/>
        <n v="1735"/>
        <n v="1736"/>
        <n v="1737"/>
        <n v="1738"/>
        <n v="1739"/>
        <n v="1740"/>
        <n v="1741"/>
        <n v="1742"/>
        <n v="1743"/>
        <n v="1744"/>
        <n v="1745"/>
        <n v="1746"/>
        <n v="1747"/>
        <n v="1748"/>
        <n v="1749"/>
        <n v="1750"/>
        <n v="1751"/>
        <n v="1752"/>
        <n v="1753"/>
        <n v="1754"/>
        <n v="1755"/>
        <n v="1756"/>
        <n v="1757"/>
        <n v="1758"/>
        <n v="1759"/>
        <n v="1760"/>
        <n v="1761"/>
        <n v="1762"/>
        <n v="1763"/>
        <n v="1764"/>
        <n v="1765"/>
        <n v="1766"/>
        <n v="1767"/>
        <n v="1768"/>
        <n v="1769"/>
        <n v="1770"/>
        <n v="1771"/>
        <n v="1772"/>
        <n v="1773"/>
        <n v="1774"/>
        <n v="1775"/>
        <n v="1776"/>
        <n v="1777"/>
        <n v="1778"/>
        <n v="1779"/>
        <n v="1780"/>
        <n v="1781"/>
        <n v="1782"/>
        <n v="1783"/>
        <n v="1784"/>
        <n v="1785"/>
        <n v="1786"/>
        <n v="1787"/>
        <n v="1788"/>
        <n v="1789"/>
        <n v="1790"/>
        <n v="1791"/>
        <n v="1792"/>
        <n v="1793"/>
        <n v="1794"/>
        <n v="1795"/>
        <n v="1796"/>
        <n v="1797"/>
        <n v="1798"/>
        <n v="1799"/>
        <n v="1800"/>
        <n v="1801"/>
        <n v="1802"/>
        <n v="1803"/>
        <n v="1804"/>
        <n v="1805"/>
        <n v="1806"/>
        <n v="1807"/>
        <n v="1808"/>
        <n v="1809"/>
        <n v="1810"/>
        <n v="1811"/>
        <n v="1812"/>
        <n v="1813"/>
        <n v="1814"/>
        <n v="1815"/>
        <n v="1816"/>
        <n v="1817"/>
        <n v="1818"/>
        <n v="1819"/>
        <n v="1820"/>
        <n v="1821"/>
        <n v="1822"/>
        <n v="1823"/>
        <n v="1824"/>
        <n v="1825"/>
        <n v="1826"/>
        <n v="1827"/>
        <n v="1828"/>
        <n v="1829"/>
        <n v="1830"/>
        <n v="1831"/>
        <n v="1832"/>
        <n v="1833"/>
        <n v="1834"/>
        <n v="1835"/>
        <n v="1836"/>
        <n v="1837"/>
        <n v="1838"/>
        <n v="1839"/>
        <n v="1842"/>
        <n v="1843"/>
        <n v="1844"/>
        <n v="1845"/>
        <n v="1846"/>
        <n v="1847"/>
        <n v="1848"/>
        <n v="1849"/>
        <n v="1850"/>
        <n v="1851"/>
        <n v="1852"/>
        <n v="1853"/>
        <n v="1854"/>
        <n v="1855"/>
        <n v="1856"/>
        <n v="1857"/>
        <n v="1858"/>
        <n v="1859"/>
        <n v="1860"/>
        <n v="1861"/>
        <n v="1862"/>
        <n v="1863"/>
        <n v="1864"/>
        <n v="1865"/>
        <n v="1866"/>
        <n v="1867"/>
        <n v="1868"/>
        <n v="1869"/>
        <n v="1870"/>
        <n v="1871"/>
        <n v="1872"/>
        <n v="1873"/>
        <n v="1874"/>
        <n v="1875"/>
        <n v="1876"/>
        <n v="1877"/>
        <n v="1878"/>
        <n v="1879"/>
        <n v="1880"/>
        <n v="1881"/>
        <n v="1882"/>
        <n v="1883"/>
        <n v="1884"/>
        <n v="1885"/>
        <n v="1886"/>
        <n v="1887"/>
        <n v="1888"/>
        <n v="1889"/>
        <n v="1890"/>
        <n v="1891"/>
        <n v="1892"/>
        <n v="1893"/>
        <n v="1894"/>
        <n v="1895"/>
        <n v="1896"/>
        <n v="1897"/>
        <n v="1898"/>
        <n v="1899"/>
        <n v="1900"/>
        <n v="1901"/>
        <n v="1902"/>
        <n v="1903"/>
        <n v="1904"/>
        <n v="1906"/>
        <n v="1907"/>
        <n v="1908"/>
        <n v="1909"/>
        <n v="1910"/>
        <n v="1911"/>
        <n v="1912"/>
        <n v="1913"/>
        <n v="1914"/>
        <n v="1915"/>
        <n v="1916"/>
        <n v="1917"/>
        <n v="1918"/>
        <n v="1919"/>
        <n v="1920"/>
        <n v="1921"/>
        <n v="1922"/>
        <n v="1923"/>
        <n v="1924"/>
        <n v="1925"/>
        <n v="1926"/>
        <n v="1927"/>
        <n v="1928"/>
        <m/>
      </sharedItems>
    </cacheField>
    <cacheField name="Objeto" numFmtId="0">
      <sharedItems containsBlank="1" longText="1"/>
    </cacheField>
    <cacheField name="Rubro" numFmtId="0">
      <sharedItems containsBlank="1"/>
    </cacheField>
    <cacheField name="Descripción del Rubro" numFmtId="0">
      <sharedItems containsBlank="1"/>
    </cacheField>
    <cacheField name="Número Doc. BP Beneficiario" numFmtId="0">
      <sharedItems containsString="0" containsBlank="1" containsNumber="1" containsInteger="1" minValue="119" maxValue="1193366977"/>
    </cacheField>
    <cacheField name="Nombre BP Beneficiario" numFmtId="0">
      <sharedItems containsBlank="1" count="577">
        <s v="ROBIDSON GERARDO NIÑO RUIZ"/>
        <s v="RENNE  ROMERO HERNANDEZ"/>
        <s v="JUAN DAVID GONZALEZ PIRAZAN"/>
        <s v="BRENDA LIZETH CASTILLO GIL"/>
        <s v="MONICA YAQUELINE GONZALEZ CASTAÑEDA"/>
        <s v="WALTER  DONADO SANTAMARIA"/>
        <s v="LEIDY MILENA MONTAÑA GUTIERREZ"/>
        <s v="MIRYAN CRISTINA PARRA DUQUE"/>
        <s v="LEIDY MILENA BAREÑO CASAS"/>
        <s v="NUBIA ALIETH HERNANDEZ REYES"/>
        <s v="DAVID ANDRES ANGEL ESCOBAR"/>
        <s v="OMAR OCTAVIO CASTAÑO PAEZ"/>
        <s v="MAYIBI  PINILLA QUINEME"/>
        <s v="JUAN FELIPE FLOREZ GALEANO"/>
        <s v="GINA PAOLA PINILLA MONTIEL"/>
        <s v="GISSELLA PAOLA SALAZAR RAMOS"/>
        <s v="LINA ROCIO RUBIO RODRIGUEZ"/>
        <s v="JUAN SEBASTIAN JARAMILLO GAITAN"/>
        <s v="JUAN DIEGO PARDO TRUJILLO"/>
        <s v="DIANA MARCELA TORRENTE QUINTERO"/>
        <s v="JEYNER EUDALDO QUINTERO ROPERO"/>
        <s v="ECOVIAS SAS"/>
        <s v="JHOJAN ANDRES CASTAÑEDA SANCHEZ"/>
        <s v="CAMILA FERNANDA SAAVEDRA SALINAS"/>
        <s v="ANGELA MARIA PINZON SANTOS"/>
        <s v="LEOPOLDO  MARTINEZ MARTINEZ"/>
        <s v="JESSICA JULIETH CARDONA JARAMILLO"/>
        <s v="ALONSO RAFAEL OCAMPO ARRIETA"/>
        <s v="OSCAR ANDRES CONTECHA PANIAGUA"/>
        <s v="NASLY XIMENA LOZANO GONZALEZ"/>
        <s v="NELSON FERNEY ESTRADA GONZALEZ"/>
        <s v="FERNANDO  ROJAS LOZANO"/>
        <s v="DIEGO ALONSO BACCA GARCIA"/>
        <s v="ALEXANDRA  DAVILA AVENDAÑO"/>
        <s v="YANETH VIVIANA DUEÑAS MARTIN"/>
        <s v="NANCY PAOLA BOLIVAR CUCHIA"/>
        <s v="KAREN VIVIANA GONZALEZ ARIZA"/>
        <s v="YURY DANIELA PEREZ PAEZ"/>
        <s v="NICOLAS DAVID GOMEZ MOJICA"/>
        <s v="IVAN DARIO PACHON BARRETO"/>
        <s v="JORGE MAURICIO CARDENAS ROBAYO"/>
        <s v="PEDRO AUGUSTO INFANTE CARREÑO"/>
        <s v="JOSE DAVID DONOSO TOVAR"/>
        <s v="ANDRES FELIPE ARIAS ROJAS"/>
        <s v="ANDRES FELIPE GUECHA QUINTERO"/>
        <s v="OMAR ARTURO CALDERON ZAQUE"/>
        <s v="DAVID ANDRES JIMENEZ"/>
        <s v="DANIELA  LOPERA TORRES"/>
        <s v="MARY VIVIANA RUIZ REINA"/>
        <s v="INDIRA FARIDE ELJACH BELTRAN"/>
        <s v="CAMILA ALEJANDRA JIMENEZ DURAN"/>
        <s v="SINDY CARINA CHIPATECUA MORENO"/>
        <s v="LUISA FERNANDA GARZON GAITAN"/>
        <s v="EDWIN  RUIZ VASQUEZ"/>
        <s v="DORA LILIANA GARZON HERRERA"/>
        <s v="ALEXANDRA  RIPPE ABRIL"/>
        <s v="CINDY HORLEYE GAVIRIA TARAZONA"/>
        <s v="ANDRES CAMILO ACOSTA JIMENEZ"/>
        <s v="BRAYAN EDUARDO TORRES RAMIREZ"/>
        <s v="LUIS MARIO REYES MUNEVAR"/>
        <s v="LEONARDO  MARTINEZ VARELA"/>
        <s v="LEIDY VIVIANA RUIZ CASTIBLANCO"/>
        <s v="MIGUEL ALFONSO RODRIGUEZ CASTRO"/>
        <s v="ANTONIO  GOMEZ MORENO"/>
        <s v="JULIE PAULIN CARO FORERO"/>
        <s v="EDGAR IVAN SEPULVEDA PARRA"/>
        <s v="DEISY MILENA SANTANA PAEZ"/>
        <s v="LUDY ZENAIDA CASTIBLANCO PARRA"/>
        <s v="MICHEL DAVID PINEDA DEOM"/>
        <s v="LUIS ALFREDO VASQUEZ MURILLO"/>
        <s v="JULISSA JULIETTE DOMINGUEZ ARAUJO"/>
        <s v="ZULMA YINEY ESCAMILLA TRIANA"/>
        <s v="LEYDI MAYERLY MARTINEZ BAUTISTA"/>
        <s v="ANA ROSA BAUTISTA RINCON"/>
        <s v="RICHARD CAMILO RODRIGUEZ PRIETO"/>
        <s v="ALEJANDRO  PERDOMO HERRERA"/>
        <s v="JEISON ARTURO MENDOZA PERDOMO"/>
        <s v="DEYANIRA LORENA INCHIMA CHANTRE"/>
        <s v="JANEIRY  ROMERO HERNANDEZ"/>
        <s v="DUVAN HERNAN HERNANDEZ TORRES"/>
        <s v="LIZETH PATRICIA PEREZ GARCIA"/>
        <s v="JESUS DAVID ALDANA GARCIA"/>
        <s v="BENJAMIN EDUARDO LEON MARTINEZ"/>
        <s v="JESSICA PAOLA SOTO VACA"/>
        <s v="LIDIA JINNETH RIOS TUNAROSA"/>
        <s v="VIVIANA MARCELA SUSA RUNZA"/>
        <s v="JEIMY LIZZETH GUTIERREZ TORRES"/>
        <s v="DIANA LORENA HILARION PLAZAS"/>
        <s v="JENNY CAROLINA GIRON CUERVO"/>
        <s v="DANIEL  LOPEZ AVENDAÑO"/>
        <s v="RAFAEL ENRIQUE QUINTERO RUEDA"/>
        <s v="FLOR NANCY INTENCIPA PEREZ"/>
        <s v="FREDY ALFONSO HERRERA CASTIBLANCO"/>
        <s v="SERGIO EDUARDO MOLINA OCHOA"/>
        <s v="MARISELA  GIL RAMIREZ"/>
        <s v="MARLEN  MORALES PABON"/>
        <s v="CAMILO ANDRES ROBLES ALFONSO"/>
        <s v="EDUIN EDUARDO PARADA MACANA"/>
        <s v="JENNI LILIANA PALACIOS MORALES"/>
        <s v="SANDRA YANETH MONTEALEGRE RODRIGUEZ"/>
        <s v="GERALDINE YURANI RUBIANO RUBIANO"/>
        <s v="CAMILO ESTEBAN LAGOS SABOGAL"/>
        <s v="LAURA LORENA MAGIN DIAZ"/>
        <s v="MARY LUZ PARRA AVILA"/>
        <s v="ALEJANDRO  GARZON CABANILLAS"/>
        <s v="MAYI MILENA SIERRA MONROY"/>
        <s v="JESSICA ALEJANDRA CAMACHO TRUJILLO"/>
        <s v="HAROLD CAMILO HERNANDEZ BARRIGA"/>
        <s v="MERCEDES  LUNA JARAMILLO"/>
        <s v="LIZETH DAYAN SUAREZ LOPEZ"/>
        <s v="LUIS ALFREDO MORALES TORRES"/>
        <s v="JOHANA NATALY CASTAÑEDA ROMERO"/>
        <s v="LIZETH CAMILA VITOLA JIMENEZ"/>
        <s v="JESUS ANDRES ARISMENDI DE LA CRUZ"/>
        <s v="DORIS CRISTINA GARCIA ADARVE"/>
        <s v="DIEGO FERNANDO BERNAL LOPEZ"/>
        <s v="KAREN NATALIA NEIRA BAUTISTA"/>
        <s v="JUAN ESTEBAN AREVALO TIRADO"/>
        <s v="KAROL JESSENNIA SALINAS ARDILA"/>
        <s v="YEISON MAURICIO RICO PALACIOS"/>
        <s v="CAMILO  HERNANDEZ ORTEGA"/>
        <s v="SANTIAGO  ARBOLEDA REINA"/>
        <s v="ANGIE CAROLINA PRIETO ALVARADO"/>
        <s v="YUVER ANDRES MORALES DIAZ"/>
        <s v="ASTRID CAROLINA PEÑA NIÑO"/>
        <s v="BLANCA AURORA HERRERA CASTIBLANCO"/>
        <s v="SONIA PATRICIA PALACIOS VILLAMIZAR"/>
        <s v="SULMA NATALIA LOPEZ ROJAS"/>
        <s v="GERALDINE ALEJANDRA SOTELO GIRON"/>
        <s v="ISIS KATHERINE ESPITIA TORRES"/>
        <s v="DIANA MARCELA PARDO ROMERO"/>
        <s v="FANNY AURORA RUBIANO RICO"/>
        <s v="LINA TATIANA GARZON GARZON"/>
        <s v="LEONELA  BLANCO CHAVEZ"/>
        <s v="REYNALDO  RUBIO GALVIS"/>
        <s v="JORGE ANDRES DELGADO BELTRAN"/>
        <s v="NIXON ENRIQUE PARRA MUÑOZ"/>
        <s v="AGUSTIN  LUNA JARAMILLO"/>
        <s v="SANDRA ROCIO SUAREZ ESPITIA"/>
        <s v="POSITIVA COMPAÑIA DE SEGUROS SA"/>
        <s v="LUISA FERNANDA CEPEDA BENITEZ"/>
        <s v="CARLOS ANDRES DUQUE GONZALEZ"/>
        <s v="CAJA DE COMPENSACION FAMILIAR COMPENSAR"/>
        <s v="NAYID  PEREZ GONZALEZ"/>
        <s v="SERGIO DANIEL MORA MACANA"/>
        <s v="CESAR ORLANDO REY MEDINA"/>
        <s v="JOAN SEBASTIAN TORRES ZAPATA"/>
        <s v="JESSIKA INDYRA VEGA WILCHES"/>
        <s v="ELMAN  CIFUENTES CASTAÑEDA"/>
        <s v="MARIA CAMILA NIEVES PARRA"/>
        <s v="CARLA NIAMED LOZANO TAUTIVA"/>
        <s v="GUSTAVO  CARO VARGAS"/>
        <s v="ANDREA CAROLINA RODRIGUEZ SANCHEZ"/>
        <s v="RICHARD IVAN REYES BOTTIA"/>
        <s v="BRAYAN LEANDRO TORRES CLAVIJO"/>
        <s v="ASEGURADORA SOLIDARIA DE COLOMBIA ENTIDA D COOPERATIVA"/>
        <s v="ERNESTO  CAPERA RODRIGUEZ"/>
        <s v="YENNY CAROLINA SALOMON ROBAYO"/>
        <s v="LOPEZ PEREZ JAMMES JHORDAN"/>
        <s v="FREDY HUMBERTO PEÑA FORERO"/>
        <s v="ADELMO  MONTAÑEZ CARDENAS"/>
        <s v="SEBASTIAN  REINOSO QUITIAN"/>
        <s v="NELLY STELLA LOPEZ SILVA"/>
        <s v="VERONICA LUCIA CASTRO CHIGUAZUQUE"/>
        <s v="MARIA ANGELICA SUAREZ CHINGATE"/>
        <s v="ZAIRA LILIANA JIMENEZ CHILITO"/>
        <s v="GERARDO  VILLALBA BAQUERO"/>
        <s v="MAXIMILIANO  LOPEZ SUAREZ"/>
        <s v="DIANA LIZBETH MARTINEZ PALACIOS"/>
        <s v="LUISA FERNANDA LOZANO GRACIA"/>
        <s v="JAIRO ADRIANO ARTEAGA VELASQUEZ"/>
        <s v="JOSE MANUEL MUÑOZ BAQUERO"/>
        <s v="FERNEY ALEXANDER PINZON CASAS"/>
        <s v="KEILY MILENA GONZALEZ SUSA"/>
        <s v="KAREN NAYIBE MARTINEZ MOLINA"/>
        <s v="VERONICA INES NIEBLES VARGAS"/>
        <s v="JAIDER JAIR RUBIANO ROMERO"/>
        <s v="DIEGO ALEJANDRO MILLAN MONTAÑEZ"/>
        <s v="ABRAHAM EDUARDO ACOSTA DIAZ"/>
        <s v="ARACELYS ELISA RIVERA VIZCAINO"/>
        <s v="MONICA MARIA HERRERA RAMIREZ"/>
        <s v="GLORIA ESPERANZA PIRAJON TEJEDOR"/>
        <s v="EDWIN FERNNEY PENAGOS SOACHA"/>
        <s v="MIGUEL ANGEL ORTIZ GUEVARA"/>
        <s v="MARIA ALEJANDRA GALVIS MUÑOZ"/>
        <s v="MILENY  HILARION RIOS"/>
        <s v="CLARA BERSALID GONZALEZ CARO"/>
        <s v="KARLA ANDREA PAZ DIAZ"/>
        <s v="MARCELA  TORRES RAMIREZ"/>
        <s v="SANDRA PATRICIA MARTINEZ PRIETO"/>
        <s v="MARTA LUCIA VILLALBA BAQUERO"/>
        <s v="HAGGI STIVENT MONTAÑEZ CARO"/>
        <s v="EDISON FERNEY MARTINEZ MOLINA"/>
        <s v="LUISA FERNANDA AREVALO GUTIERREZ"/>
        <s v="MAURICIO  TORRES DIAZ"/>
        <s v="NEZLY MARCELA CASTELLANOS DELGADO"/>
        <s v="LAURA XIMENA RUBIANO CARRILLO"/>
        <s v="LUIS ANGEL ESPITIA ANAYA"/>
        <s v="OSCAR AUDEL TAUTIVA RODRIGUEZ"/>
        <s v="LAURA MARCELA ROJAS MARROQUIN"/>
        <s v="EDNA JENNIFER DUARTE ANZOLA"/>
        <s v="JENIFFER PAOLA MARTINEZ FLOREZ"/>
        <s v="JOSUE FERNANDO CLAVIJO MEDINA"/>
        <s v="JUAN SEBASTIAN SAAVEDRA RIAÑO"/>
        <s v="ALEXANDRA MARCELA TORRES VELANDIA"/>
        <s v="VIANEY EULALIA ROLDAN ROJAS"/>
        <s v="ELZON FERNEY DELGADO MORALES"/>
        <s v="OMAR JAVIER GONZALEZ PENAGOS"/>
        <s v="NORBEY DANILO MARTINEZ MORALES"/>
        <s v="FLOR ANGELICA ACOSTA TAUTIVA"/>
        <s v="NATALIA  GUZMAN GUERRERO"/>
        <s v="ANGELICA  MICAN BAQUERO"/>
        <s v="YURANY  CASTELLANOS SANABRIA"/>
        <s v="JUAN CAMILO ARAQUE BALLARES"/>
        <s v="MADELINE VANESSA BERMUDEZ PULIDO"/>
        <s v="ADRIAN FELIPE PINZON MARTINEZ"/>
        <s v="CLAUDIA PAOLA CASTRO ORJUELA"/>
        <s v="DEISY YURANY PERDOMO GONZALEZ"/>
        <s v="LINDA MARIANA PACHON PACHECO"/>
        <s v="IVAN DARIO CHINGATE MICAN"/>
        <s v="MARLON FABIAN CASTELLANOS TORRES"/>
        <s v="ANGELIS  POVEDA LOPEZ"/>
        <s v="JOSETH ALFREDO LOAIZA DE LA HOZ"/>
        <s v="JENNY CAROLINA HERRERA CAGUA"/>
        <s v="EGNA MARIA CORREA DIAZ"/>
        <s v="JAVIER GIOVANNI ESCAMILLA HERRERA"/>
        <s v="HECTOR  LAVERDE MAHECHA"/>
        <s v="JUBA NIRSA POVEDA VARGAS"/>
        <s v="BIBIAN ANDREA RUBIANO CARRILLO"/>
        <s v="JANETH PATRICIA MOLINA"/>
        <s v="VIVIANA YISED GARZON GONZALEZ"/>
        <s v="JESUS ARVEY HENAO POLO"/>
        <s v="OSCAR JAVIER BARAJAS ALVARADO"/>
        <s v="JAIR MARCEL MAHECHA GARZON"/>
        <s v="YEISON FERNANDO PAEZ MENDOZA"/>
        <s v="WILLIAM  PALACIOS PALACIOS"/>
        <s v="YERALDIN  CASTRO PARRA"/>
        <s v="CRISTHIAN DANIEL BELTRAN DIAZ"/>
        <s v="LEOPOLDO  ROMERO HERRERA"/>
        <s v="BLANCA LIBIA PORRAS LOPEZ"/>
        <s v="ALFONSO  HERNANDEZ MARTINEZ"/>
        <s v="CRISTIAN HERNAN DIMATE SANCHEZ"/>
        <s v="YEFERSON ANDRES SOTO COLLAZOS"/>
        <s v="ADOLFO ALFREDO ABALLAY ORTEGON"/>
        <s v="YESMIN  IZQUIERDO MORENO"/>
        <s v="CINDY GERALDINE GARCIA MORENO"/>
        <s v="PAULA DANIELA CARO MORENO"/>
        <s v="MARIA CAMILA RAMIREZ QUIÑONEZ"/>
        <s v="MANUEL ANTONIO CEPEDA HERRERA"/>
        <s v="CLAUDIA DANIELA SARRIA MUNEVAR"/>
        <s v="DAYMER  RIOS CIFUENTES"/>
        <s v="GEMA  ORTEGA TRUJILLO"/>
        <s v="EDWIN ROBERTO QUILAGUY GARZON"/>
        <s v="KEVIN SMITH VEGA TAUTIVA"/>
        <s v="YUDI YINETH REY RIOS"/>
        <s v="FLOR MARIA PLAZAS SOLER"/>
        <s v="LAURA VIVIANA BARRAGAN CRUZ"/>
        <s v="RAUL AUGUSTO BECERRA NOVOA"/>
        <s v="JHOAN SEBASTIAN MOLINA ORDOÑEZ"/>
        <s v="BLANCA AURORA BAQUERO RINCON"/>
        <s v="LUZ ANGELA HERNANDEZ TARAPUES"/>
        <s v="GUILLERMO ALBERTO RAMIREZ DUQUE"/>
        <s v="NICOLAS SANTIAGO ROMERO SOLORZANO"/>
        <s v="MARIA CAMILA UMAÑA RUIZ"/>
        <s v="ALEJANDRO  BAUTISTA ROJAS"/>
        <s v="IVONNE ASTRID BAUTISTA BAUTISTA"/>
        <s v="LUZ ANGELA MORALES HILARION"/>
        <s v="OMAR ISRAEL CASTELLANOS MORALES"/>
        <s v="YOLGUER ALEJANDRO RIVERA CAMACHO"/>
        <s v="MAYERLY  ROMERO HILARION"/>
        <s v="GRACIELA  MENDOZA CLAVIJO"/>
        <s v="GLORIA YOLANDA DIMATE RICO"/>
        <s v="JAMILTON ENRIQUE CUBIDES GAITAN"/>
        <s v="VICENTE ANDRES TODARO MONTES"/>
        <s v="CRISTIAN ANDRES VASQUEZ CHINGATE"/>
        <s v="NAOMI VICTORIA MOSQUERA LOZANO"/>
        <s v="DIANA ALEJANDRA VARGAS MARTINEZ"/>
        <s v="UNION TEMPORAL COLOMBIA 2024"/>
        <s v="JUAN SEBASTIAN MALAGON"/>
        <s v="LUIS ENRIQUE CORTES GARCIA"/>
        <s v="NIDIA LUCERO CAICEDO BARRETO"/>
        <s v="MARLENY  JIMENEZ OCAMPO"/>
        <s v="FABIOLA  TORRES DIMATE"/>
        <s v="DANIELA ALEJANDRA RUBIANO VIDAL"/>
        <s v="LIBARDO  DIAZ DIAZ"/>
        <s v="LEIDY CATERINE CRUZ NEUQUE"/>
        <s v="LEIDY CAROLINA MONTES MORALES"/>
        <s v="ANDREA CAROLINA PABON PABON"/>
        <s v="RAUL IVAN BORJA SUAREZ"/>
        <s v="CLARIBEL  MARTINEZ HILARION"/>
        <s v="NICOL NATALIA CABANZO CHIRVA"/>
        <s v="DUVAN FELIPE IBARRA ALARCON"/>
        <s v="OSCAR GIOVANNY CONTRERAS NOVOA"/>
        <s v="NICOLAS DAVID NIÑO RUIZ"/>
        <s v="MICHAEL STEVEN RENGIFO MAHECHA"/>
        <s v="DIANA CATALINA MOSQUERA PANIAGUA"/>
        <s v="LUISA FERNANDA LOPEZ CORREDOR"/>
        <s v="NATALIA  SIERRA CIFUENTES"/>
        <s v="LUZ YADIRA CANTOR CASTILLO"/>
        <s v="YENNY PATRICIA CRUZ ALVAREZ"/>
        <s v="CLAUDIA PATRICIA GAMBA CASTRO"/>
        <s v="MARIA ALEJANDRA GOMEZ OSPINA"/>
        <s v="NOHELY  SANTANA SANCHEZ"/>
        <s v="LEIDY ALEJANDRA ALZATE JARA"/>
        <s v="YESMIT YISELA CAMPOS MORALES"/>
        <s v="DANIELA  VALERO GIL"/>
        <s v="JUAN ALEXANDER CASTELLANOS RODRIGUEZ"/>
        <s v="JESSICA TATIANA SERRANO ESPINAL"/>
        <s v="LAURA VALENTINA HOLGUIN MEDINA"/>
        <s v="GRUPO EDS AUTOGAS S.A.S"/>
        <s v="UNION TEMPORAL ANDINO 2022"/>
        <s v="ADRIANA PAOLA AGUILERA PEÑA"/>
        <s v="YUDY NATALIA PAIBA GORDILLO"/>
        <s v="DIEGO FELIPE LEE MARTINEZ"/>
        <s v="ANA MILENA ROMERO ROMERO"/>
        <s v="ANGELICA LIZETH MORA PRIMERO"/>
        <s v="JOSE LAZARO SANTANA FIERRO"/>
        <s v="OSCAR FABIAN APOLINAR BOCANEGRA"/>
        <s v="GINA ALEXANDRA SERRATO DURAN"/>
        <s v="JEINSTH ANDREA TAUTIVA PINZON"/>
        <s v="RAFAEL RICARDO PAEZ MENDOZA"/>
        <s v="DEISY VIVIANA VILLALBA BAQUERO"/>
        <s v="LUIS ALFONSO SALAZAR BARBOSA"/>
        <s v="GERMAN  MARTINEZ HERNANDEZ"/>
        <s v="PAULA ROCIO VELOZA MARTINEZ"/>
        <s v="RAFAEL REINALDO ROMERO ROMERO"/>
        <s v="ALEJANDRO  ZAPATA VILLALOBOS"/>
        <s v="ALEXANDRA CATALINA AMADOR TORRES"/>
        <s v="GISELLE MARINA NIETO PIANDOY"/>
        <s v="CLAUDIA VICTORIA PAEZ CALDERON"/>
        <s v="NICOLAS  BERNAL LOPEZ"/>
        <s v="ROSA UMAIRA CASTRO MORALES"/>
        <s v="EDNA PATRICIA RANGEL BARRAGAN"/>
        <s v="SEBASTIAN  SOLANO ROJAS"/>
        <s v="UNION TEMPORAL NE-H&amp;F"/>
        <s v="WILLIAM ESNEIDER CHINGATE PULIDO"/>
        <s v="VICTOR MANUEL RAMIREZ TORRES"/>
        <s v="WILLIAN OSVALDO RUBIANO TELLEZ"/>
        <s v="GERMAN  ROMERO ROMAN"/>
        <s v="ELKIN ANDRES GARCIA CIFUENTES"/>
        <s v="ERISMENDIZ  CASTELLANOS DIAZ"/>
        <s v="GESTION RURAL Y URBANA S.A.S."/>
        <s v="HECTOR JOAN MORALES HILARION"/>
        <s v="MOISES  DELGADO VERGARA"/>
        <s v="HECTOR ORLANDO PENAGOS PABON"/>
        <s v="MARLON  RAMIREZ ROMAN"/>
        <s v="EDUARDO  DIMATE RICO"/>
        <s v="HILBER  VERGARA ROBAYO"/>
        <s v="CARLOS JAIR PEÑA PEÑA"/>
        <s v="HECTOR ERNESTO GARCIA GARIBELLO"/>
        <s v="EDGAR ENRIQUE RAMIREZ"/>
        <s v="ALEXANDER  BUSTOS CHAVARRO"/>
        <s v="SALOMON  ROMERO PALACIOS"/>
        <s v="CARLOS EDUARDO RODRIGUEZ CHAPARRO"/>
        <s v="PABLO YESID RIOS HILARION"/>
        <s v="ALBEIRO  BARBOSA CIFUENTES"/>
        <s v="RAMIRO  MARTINEZ HILARION"/>
        <s v="LUIS ARMANDO MORA GARZON"/>
        <s v="JOSE ALFREDO PEÑALOZA MORENO"/>
        <s v="DANY PAOLA MEDINA TAPIERO"/>
        <s v="LUIS ENRIQUE MARTINEZ BENAVIDES"/>
        <s v="RAMIRO  CASTELLANOS"/>
        <s v="JAVIER  ROMERO SANCHEZ"/>
        <s v="NEIDER  MOLINA REY"/>
        <s v="ARNOLDO  RAMIREZ MALAGON"/>
        <s v="FABIO RICARDO DIAZ BELTRAN"/>
        <s v="IMPORTADORA IC COLOMBIA S A S"/>
        <s v="YULY TATIANA SILVA ESPINEL"/>
        <s v="CONSORCIO CONSTRUVIAL"/>
        <s v="CONSORCIO INTER-MONACO"/>
        <s v="AGENCIA DISTRITAL PARA LA EDUCACION SUPE RIOR LA CIENCIA Y LA TECNOLOGIA &quot;ATENEA&quot;"/>
        <s v="UNION TEMPORAL LCT-2022"/>
        <s v="CONSORCIO SANTA LUCIA 548"/>
        <s v="CONSORCIO ECOPARK ED"/>
        <s v="SECRETARIA DISTRITAL DE CULTURA RECREACION Y DEPORTE"/>
        <s v="UNION TEMPORAL LOGIEVENTOS"/>
        <s v="CONSORCIO SUMAPAZ RURAL"/>
        <s v="JEM SUPPLIES SAS"/>
        <s v="JULIAN DAVID BECERRA MARTINEZ"/>
        <s v="MARLON  PEÑA GARZON"/>
        <s v="ELISA MARIA URIBE VELEZ"/>
        <s v="JULIO CESAR ROJAS CHACON"/>
        <s v="LAURA GINETH VALCARCEL MONTAÑO"/>
        <s v="HEINER IVAN CASTELLANOS MORATO"/>
        <s v="JULIETH ALEJANDRA MUÑOZ ROMERO"/>
        <s v="JENNY ALEJANDRA RODRIGUEZ BERMUDEZ"/>
        <s v="DANIEL STEVEN SALAMANCA MELO"/>
        <s v="EMMA FERNANDA GIL CUELLO"/>
        <s v="JOSE MIGUEL RUIZ RAMOS"/>
        <s v="FREDY  SILVA VARGAS"/>
        <s v="LUZ ELIANA GUTIERREZ CASTILLO"/>
        <s v="LEANDRO ADRIANO CASAS TORRES"/>
        <s v="CAROLINA  MORRIS PRIETO"/>
        <s v="DEISY XIOMARA BEJARANO PEDREROS"/>
        <s v="ROSSY JEANNY TORRES YATE"/>
        <s v="OSMAN GABRIEL BARRERA RAMIREZ"/>
        <s v="LINA MARIA RODRIGUEZ BERMUDEZ"/>
        <s v="CATERIN  BERNAL CARRION"/>
        <s v="GUILLERMO  ORJUELA MARTINEZ"/>
        <s v="ANGELICA MARIA GARCIA VILLAMARIN"/>
        <s v="HERMELINDA  MELO ESPINOZA"/>
        <s v="DORIS STELLA VILLALBA BAQUERO"/>
        <s v="SECRETARIA DISTRITAL DE INTEGRACION SOCIAL"/>
        <s v="OTTO HERNAN BETANCOURT MARTINEZ"/>
        <s v="EDWARD STIVEN BARRERA GONZALEZ"/>
        <s v="DANIEL  ALVARADO PATIÑO"/>
        <s v="DIANA PATRICIA MENDEZ PLAZAS"/>
        <s v="INTER SALONES - SUMAPAZ -2024"/>
        <s v="JUAN FERNANDO PIÑEROS BAEZ"/>
        <s v="CONSORCIO DESARROLLO COMUNAL SM"/>
        <s v="SEBASTIAN DAVID HURTADO CORTES"/>
        <s v="JUAN CARLOS GOMEZ GARCIA"/>
        <s v="CRISTIAN RICARDO CAMARGO ORTIZ"/>
        <s v="LUZ ADRIANA RODRIGUEZ PEÑALOZA"/>
        <s v="EFRAIN  MOLANO VARGAS"/>
        <s v="JUAN DAVID HIDROBO MORENO"/>
        <s v="LAURA VALENTINA CARDENAS REYES"/>
        <s v="ANDRES FELIPE NIÑO RODRIGUEZ"/>
        <s v="NAYIB SELENIA CALIFA GARZON"/>
        <s v="BRAYAN DAVID MARTINEZ ZARATE"/>
        <s v="MARIA JULIANA VELOZA JOYA"/>
        <s v="CLAUDIA  GARCIA ECHEVERRI"/>
        <s v="ALEXANDER  FRANCO MONTAÑO"/>
        <s v="DIANA MELISSA JIMENEZ ARISTIZABAL"/>
        <s v="GABRIEL FERNANDO NIÑO APONTE"/>
        <s v="JUAN SEBASTIAN MARTINEZ PALACIO"/>
        <s v="ZAHIRA  RESTOM VIERA"/>
        <s v="AYLYN DANIELA MONROY SANTOS"/>
        <s v="ANGELA MARIA BOHORQUEZ BEDOYA"/>
        <s v="ALEJO NICOLAS MORENO CAÑON"/>
        <s v="ANDRES  GAMEZ LOPEZ"/>
        <s v="JUAN JOSE MARTINEZ GALEANO"/>
        <s v="JEISSON LEONARDO MONTOYA BRIÑEZ"/>
        <s v="PEDRO FERNANDO BONILLA PEREZ"/>
        <s v="MARIO ANTONIO JIMENEZ PORRAS"/>
        <s v="ZAHIRA ALEJANDRA LOZANO PEÑA"/>
        <s v="ANDRES FELIPE VEGA PIANDOY"/>
        <s v="MIGUEL ANGEL BAQUERO VANEGAS"/>
        <s v="MONICA LORENA MORENO GUTIERREZ"/>
        <s v="LUIS ALEJANDRO MALDONADO RAMIREZ"/>
        <s v="AYDA DENISSE PEDRAZA HERNANDEZ"/>
        <s v="DONALDSON STEVEN RIOS PINZON"/>
        <s v="CHRISTIAN MANUEL PEREZ PEÑA"/>
        <s v="WILSON NICOLAS LEE CUEVAS"/>
        <s v="JULIETCH LINETCH JAIMES OVIEDO"/>
        <s v="KEVIN EDUARDO VERGEL SILVA"/>
        <s v="NAYIBE VALENTINA SUAREZ GUARNIZO"/>
        <s v="MEYER ERNESTO SILVA NAVARRETE"/>
        <s v="MIGUEL ANGEL VERA JULIO"/>
        <s v="JUNTA DE ACCION COMUNAL DE LA VEREDA EL RAIZAL DE LA LOCALIDAD"/>
        <s v="WILLIAM DAVID OSPINO NIETO"/>
        <s v="JAVIER ALEXANDER RAMIREZ"/>
        <s v="JINA PAOLA CRUZ RODRIGUEZ"/>
        <s v="HERNAN DAVID PRIETO ORJUELA"/>
        <s v="SANDRA MILENA TEJADA MADRIGAL"/>
        <s v="BENJAMIN  MALDONADO TORO"/>
        <s v="ROBERTO SEBASTIAN BARRERA CASTIBLANCO"/>
        <s v="YEIMY JOHANA GUTIERREZ CASTRO"/>
        <s v="SINDY LORENA CHINGATE CHINGATE"/>
        <s v="WILSON  REY MORENO"/>
        <s v="BRAYAN SEBASTIAN TORRES RODRIGUEZ"/>
        <s v="JOSE MANUEL SANCHEZ TAMAYO"/>
        <s v="NORMA YOHANNA CASTELLANOS PEREZ"/>
        <s v="YENIFER ALEXANDRA MUÑOZ CASTRO"/>
        <s v="IVAN ARBEY MARTINEZ PALACIOS"/>
        <s v="ANDERSSON  GUERRERO GUTIERREZ"/>
        <s v="ALEX JAVIER GUZMAN CUERVO"/>
        <s v="JAISSON HERNEY PALACIOS GOMEZ"/>
        <s v="EDWIN STEVE MENDEZ QUINTERO"/>
        <s v="ADRIANA JINETH CARRILLO RODRIGUEZ"/>
        <s v="DAYANA ALEJANDRA MEJIA TORRES"/>
        <s v="ELIZABETH  ROMERO ROJAS"/>
        <s v="ERIKA ROCIO BUSTOS ROMERO"/>
        <s v="ELIZABETH  GRANADOS MORENO"/>
        <s v="JONATHAN RUBEN VALBUENA CABEZAS"/>
        <s v="ANDERSON CAMILO LAGOS VALDERRAMA"/>
        <s v="KATHERINE ROSARIO SUAREZ FRANCO"/>
        <s v="ALVARO IGNACIO BENAVIDES VELASQUEZ"/>
        <s v="YAQUELIN  REY MORENO"/>
        <s v="ADRIANA LUCIA VARGAS MORENO"/>
        <s v="DIANA CAROLINA ARISTIZABAL TEJEIRO"/>
        <s v="DINA ESPERANZA BLANCO ROJAS"/>
        <s v="JUAN ESTEBAN MONTENEGRO BETANCOURT"/>
        <s v="CAMILO ANDRES SARMIENTO CASTILLO"/>
        <s v="BRAYAN STIVEN RODRIGUEZ ROJAS"/>
        <s v="OLGA CRISTINA URIBE SANCHEZ"/>
        <s v="DEICY AMPARO MORALES TORRES"/>
        <s v="INGRID JOHANNA ARDILA CARDENAS"/>
        <s v="CARMENZA  DIAZ ROSAS"/>
        <s v="FRANCISCO JAVIER POSSO GALLEGO"/>
        <s v="ERIKA JULIETH RAMIREZ BERNAL"/>
        <s v="JULIAN DAVID PEREZ SERRANO"/>
        <s v="CORPORACION RED NACIONAL ACADEMICA DE TE CNOLOGIA AVANZADA RENATA"/>
        <s v="JEFERSON  ESPITIA CHAVES"/>
        <s v="ANDRES ALBERTO LIEVANO RESTREPO"/>
        <s v="CONSORCIO ECOSUMAPAZ"/>
        <s v="DANIEL ESTEBAN MILLAN LOZANO"/>
        <s v="JAIME ESTEBAN PALACIOS GOMEZ"/>
        <s v="MARIA CAMILA MARTINEZ TORRES"/>
        <s v="EIFER GUILLERMO BARRERA SILVA"/>
        <s v="DIYER GERARDO PRIETO HURTADO"/>
        <s v="CLAUDIA YANETH PALACIOS MORALES"/>
        <s v="DIANA CAROLINA CORTES"/>
        <s v="LUZ ALEJANDRA BETANCUR"/>
        <s v="ELDER ALFONSO SUAREZ MORA"/>
        <s v="ERIKA MARCELA ROMERO PEREZ"/>
        <s v="EDILSON HERNANDO MELO AREVALO"/>
        <s v="LAURA VIVIANA DUARTE JARAMILLO"/>
        <s v="YUBELI KATERINE LOPEZ CARVAJAL"/>
        <s v="GERARDO  TORRES RUNZA"/>
        <s v="NAYIBE ALEJANDRA ROMERO REY"/>
        <s v="MARCO TOMAS ANGULO MARTINEZ"/>
        <s v="NATALY ALEXANDRA HERNANDEZ CANO"/>
        <s v="EDITH  CASTILLO GOMEZ"/>
        <s v="LIZETH MARYORI HERNANDEZ DUQUE"/>
        <s v="DANIELA  ROJAS SUAREZ"/>
        <s v="LAURA JIMENA GONZALEZ CRUZ"/>
        <s v="WILMAR GINEL GRAJALES OSORIO"/>
        <s v="MIGUEL ALFONSO VALBUENA SUAREZ"/>
        <s v="OSCAR  CASTIBLANCO PATIÑO"/>
        <s v="FRANCY ALEJANDRA PARDO TORRES"/>
        <s v="CARLOS ALBERTO HERNANDEZ CASTRILLO"/>
        <s v="OMAR HERNAN HILARION RIOS"/>
        <s v="JOSE JEFERSON VIUCHE VIUCHE"/>
        <s v="RICARDO ANDRES CASTRO GARCIA"/>
        <s v="JAQUELINE  REMOLINA"/>
        <s v="MARIA DAYANY MELO AREVALO"/>
        <s v="HELBER AURELIO SILVA LEGUIZAMON"/>
        <s v="ANA MAURICIA MORENO URRUTIA"/>
        <s v="ANAMARIA  CAMPOS FLOREZ"/>
        <s v="WENDY TATIANA GOMEZ ROMERO"/>
        <s v="ESTEBAN  LOPEZ TELLEZ"/>
        <s v="GLORIA ISABEL AGUILERA ACOSTA"/>
        <s v="KATHERINN VIVIANA FORERO GONZALEZ"/>
        <s v="YOHANNA  TELLEZ PEREZ"/>
        <s v="HECTOR EDUARDO ROMERO PEREZ"/>
        <s v="CONSORCIO SANITARIO SUMAPAZ"/>
        <s v="MARCO ANTONIO CARDOZO BARRERA"/>
        <s v="ASBLEYDI  MICAN"/>
        <s v="YULY ALEJANDRA VARELA TORRES"/>
        <s v="JORGE DANIEL MUÑOZ CASALLAS"/>
        <s v="LEYDI VALERIA BOTELLO ORTEGA"/>
        <s v="IVAN ANDRES PEÑALOZA VALBUENA"/>
        <s v="JHONNATAN  CAICEDO RODRIGUEZ"/>
        <s v="CONSORCIO SUMAPAZ"/>
        <s v="UNIÓN TEMPORAL INTERVENTORÍA SUMAPAZ"/>
        <s v="YOHANNA  CLAVIJO"/>
        <s v="JOHANA ANDREA RODRIGUEZ DIAZ"/>
        <s v="JOSE ALFREDO PIRAQUIVE RODRIGUEZ"/>
        <s v="INGRY CATHERINE VARGAS NIÑO"/>
        <s v="GINELL CAMILA CUERVO BUITRAGO"/>
        <s v="CONSORCIO ACUEDUCTOS VEREDALES SUMAPAZ 2024"/>
        <s v="CARLOS ALBERTO DELGADO CUERVO"/>
        <s v="YAMILE  ROMAN MUÑOZ"/>
        <s v="ANGIE PAOLA PALACIOS CAMPOS"/>
        <s v="ENVIRONMENTAL AND GEOMECHANICAL SOLUTION S EGS SAS"/>
        <s v="CONSORCIO PARQUES SUMAPAZ"/>
        <s v="ALEJANDRA LIZETH VARGAS MONTEALEGRE"/>
        <s v="EDGAR BRAYAN SMITH VILLALOBOS VASQUEZ"/>
        <s v="ESMERALDA  GONZALEZ LONDOÑO"/>
        <s v="EMERSON JAIR ALONSO ALARCON"/>
        <s v="LINA MARIA GRANADA MONROY"/>
        <s v="MARTHA PATRICIA MATEUS GONZALEZ"/>
        <s v="DAGAT INGENIERIA Y SERVICIOS SAS ESP"/>
        <s v="JEISSON AUGUSTO CASTELLANOS SANABRIA"/>
        <s v="LYDA MAYERLY PEÑA CASTILLO"/>
        <s v="JENY MARCELA REINA WILCHES"/>
        <s v="CARLOS ANDRES GUTIERREZ CARRERO"/>
        <s v="CONSORCIO INTER BIORECUPERACION"/>
        <s v="DEFENSA CIVIL COLOMBIANA"/>
        <s v="YUNEIDIS ALEXANDRA BARRERA RODRIGUEZ"/>
        <s v="YINETH MARITZA CRUZ BELTRAN"/>
        <s v="NELLY YOJHANA CAMARGO BERNAL"/>
        <s v="HERNAN STIBEN PAIPILLA PATIÑO"/>
        <s v="COMPANIA DE SEGUROS DE VIDA AURORA S A"/>
        <s v="YULI NATALY GARCIA MEJIA"/>
        <m/>
      </sharedItems>
    </cacheField>
    <cacheField name="Anulaciones" numFmtId="0">
      <sharedItems containsString="0" containsBlank="1" containsNumber="1" containsInteger="1" minValue="0" maxValue="137250000"/>
    </cacheField>
    <cacheField name="Reintegros" numFmtId="0">
      <sharedItems containsString="0" containsBlank="1" containsNumber="1" containsInteger="1" minValue="0" maxValue="0"/>
    </cacheField>
    <cacheField name="Valor Neto" numFmtId="0">
      <sharedItems containsString="0" containsBlank="1" containsNumber="1" containsInteger="1" minValue="0" maxValue="4457710940"/>
    </cacheField>
    <cacheField name="Autorizacion giro" numFmtId="0">
      <sharedItems containsString="0" containsBlank="1" containsNumber="1" containsInteger="1" minValue="0" maxValue="1923510309"/>
    </cacheField>
    <cacheField name="Com.Sin.Aut.Giro" numFmtId="0">
      <sharedItems containsString="0" containsBlank="1" containsNumber="1" containsInteger="1" minValue="0" maxValue="4457710940"/>
    </cacheField>
    <cacheField name="Proyecto" numFmtId="0">
      <sharedItems containsString="0" containsBlank="1" containsNumber="1" containsInteger="1" minValue="2230" maxValue="2703" count="27">
        <n v="2327"/>
        <n v="2289"/>
        <n v="2671"/>
        <n v="2666"/>
        <n v="2613"/>
        <n v="2290"/>
        <n v="2324"/>
        <n v="2230"/>
        <n v="2398"/>
        <n v="2689"/>
        <n v="2388"/>
        <n v="2703"/>
        <n v="2315"/>
        <n v="2526"/>
        <n v="2265"/>
        <n v="2541"/>
        <n v="2474"/>
        <n v="2696"/>
        <n v="2682"/>
        <n v="2319"/>
        <n v="2278"/>
        <n v="2486"/>
        <n v="2362"/>
        <n v="2358"/>
        <n v="2386"/>
        <n v="2331"/>
        <m/>
      </sharedItems>
    </cacheField>
    <cacheField name="Meta PDL" numFmtId="0">
      <sharedItems containsBlank="1" containsMixedTypes="1" containsNumber="1" containsInteger="1" minValue="0" maxValue="0" count="64">
        <s v="Realizar 4 estrategias de fortalecimiento institucional (una por vigencia)."/>
        <s v="Intervenir 40 Kilómetros-carril de malla vial rural con acciones de construcción y/o conservación"/>
        <s v="Apoyar 500 predios rurales con buenas prácticas agropecuarias y ambientales que fortalezcan la protección a coberturas vegetales y recurso hídrico"/>
        <s v="Atender 1000 animales en los programas de brigadas médicas, urgencias veterinarias y adopciones"/>
        <s v="Terminar 1 sede administrativa local"/>
        <s v="Intervenir 1 sede administrativa local"/>
        <s v="Realizar 12 acciones efectivas para el fortalecimiento de las capacidades locales en torno a la gestión del riesgo"/>
        <s v="Fortalecer 80 actores comunitarios con herramientas y capacidades para la implementación de un enfoque restaurativo para la justicia y la convivencia"/>
        <s v="Beneficiar 180 personas con discapacidad a través de Dispositivos de Asistencia Personal - Ayudas Técnicas (no incluidas en los Planes de Beneficios)"/>
        <s v="Implementar 16 acciones formativas diferenciales para la promoción de la convivencia ciudadana"/>
        <s v="Atender 800 personas con apoyos que contribuyan al ingreso mínimo garantizado. "/>
        <s v="Vincular 1000 personas en acciones complementarias en salud física, nutricional y oral, a través del Circuito del Cuidado"/>
        <s v="Realizar 160 acciones  con energías alternativas para el área rural."/>
        <s v="Beneficiar  1200 personas en actividades recreo-deportivas comunitarias."/>
        <s v="Capacitar 1000 personas en los campos deportivos o recreativos "/>
        <s v="Beneficiar 160 estudiantes en programas de educación posmedia (niveles de formación técnico profesional, tecnólogo, profesional universitario y educación para el trabajo y desarrollo humano)."/>
        <s v="Vincular 600 hogares y/o unidades productivas a procesos productivos y de comercialización en el sector rural."/>
        <s v="Vincular 1200 personas en acciones para la prevención del feminicidio y la violencia contra la mujer."/>
        <s v="Operativizar 17 Centros de Acceso Comunitario en zonas rurales y/o apartadas y/o urbanas, con énfasis en Servicios TIC´s generados."/>
        <s v="Implementar 4 procesos comunitarios de educación ambiental que promueven la conservación de la biodiversidad y el agua"/>
        <s v="Vincular 600 mujeres cuidadoras a estrategias de cuidado."/>
        <s v="Intervenir 13250 metros cuadrados de elementos del sistema de espacio público peatonal con acciones de construcción y/o conservación."/>
        <s v="Capacitar 240 personas a través de procesos de formación para la participación de manera virtual y presencial."/>
        <s v="Lograr 16 hectáreas en proceso de restauración ecológica"/>
        <s v="Fortalecer 27 organizaciones comunales."/>
        <s v="Vincular 2800 mujeres para el ejercicio de derechos y el fortalecimiento de su autonomía económica"/>
        <s v="Realizar 4 acciones de construcción de paz que contribuyan al tejido social, la integración local, la sostenibilidad económica y/o desarrollo territorial para la reconciliación."/>
        <s v="Vincular 600 personas en procesos para la prevención de violencias en el contexto familiar y/o violencia sexual"/>
        <s v="Fortalecer 40 Organizaciones sociales e Instancias de participación ciudadana."/>
        <s v="Fortalecer 8 programas de abordaje de conflictividad escolar para la convivencia con enfoque restaurativo"/>
        <s v="Beneficiar 305 personas mayores con transferencias monetarias"/>
        <s v="Mejorar 200 viviendas de interés social rurales."/>
        <s v="Realizar 40 obras de mitigación y/u obras de mitigación existentes con mantenimiento"/>
        <s v="Implementar 16 acciones pedagógicas para la gestión de conflictividades y prevención de violencias"/>
        <s v="Fortalecer 4 acueductos veredales con asistencia, intervenir técnica u organizativa"/>
        <s v="Implementar 100 huertas rurales "/>
        <s v="Beneficiar 100 ciudadanos con habilidades y capacidades para gestionar la convivencia constructivamente"/>
        <s v="Beneficiar 600 personas con acciones para la promoción y atención de la salud mental"/>
        <s v="Vincular 300 personas a las acciones desarrolladas desde los dispositivos de base comunitaria en respuesta al consumo de SPA"/>
        <s v="Capacitar 600 personas en los campos artísticos, interculturales, culturales y/o patrimoniales."/>
        <s v="Vincular 200 personas con discapacidad, cuidadores y cuidadoras, en actividades complementarias en salud"/>
        <s v="Realizar 4 procesos pedagógicos, artísticos, culturales, formativos o para el fortalecimiento de iniciativas ciudadanas para la apropiación social de la memoria, verdad, reparación integral a víctimas, paz y reconciliación.."/>
        <s v="Beneficiar 160 estudiantes con apoyo de sostenimiento para la permanencia en la educación posmedia (niveles de formación técnico profesional, tecnólogo, profesional universitario y educación para el trabajo y desarrollo humano)."/>
        <s v="Gestionar la titulación o legalización de 150 predios."/>
        <s v="Construir 4000 m2 de Parques de la red de proximidad (la construcción incluye su dotación)."/>
        <s v="Implementar 16 iniciativas de convivencia con participación de la ciudadanía"/>
        <s v="Vincular 400 personas a las acciones y estrategias para promover la salud sexual y reproductiva consciente en los diferentes ciclos de vida"/>
        <s v="Desarrollar 4 acciones orientadas a la ciudadanía, en el marco de la estrategia &quot;Bogotaneidad"/>
        <s v="Apoyar 120 Mipymes, emprendimientos y/o actores de la economía informal para el fortalecimiento del tejido empresarial local."/>
        <s v="Realizar 8 procesos de fortalecimiento de habilidades y capacidades de la población víctima del conflicto armado o excombatientes para promover su participación en los diferentes escenarios."/>
        <s v="Fortalecer 4 unidades de innovación pública y  social a nivel local"/>
        <s v="Realizar 12 eventos de promoción, circulación y apropiación de actividades artísticas, culturales y patrimoniales."/>
        <s v="Capacitar 500 personas en separación en la fuente y reciclaje."/>
        <s v="Realizar acciones de conservación en 8 hectáreas de la  Estructura Ecológica Principal"/>
        <s v="Dotar 18 sedes educativas urbanas y rurales con recursos pedagógicos y/o tecnológicos"/>
        <s v="Implementar 8 Proyectos para el desarrollo integral de la primera infancia y la relación escuela, familia y comunidad."/>
        <s v="Otorgar 50 estímulos de apoyo al sector artístico y cultural."/>
        <s v="Construir 1 sede administrativa local"/>
        <s v="Construir 4 sedes de salones comunales y/o casas de participación."/>
        <s v="Rehabilitar  4 salones comunales y/o casas de participación."/>
        <s v="Vincular 600 personas en acciones educativas en temas de protección y bienestar animal"/>
        <s v="Intervenir 3 equipamientos culturales con acciones de construcción, adecuación y/o dotación"/>
        <m/>
        <n v="0" u="1"/>
      </sharedItems>
    </cacheField>
    <cacheField name="Solicitud SIPSE" numFmtId="0">
      <sharedItems containsBlank="1" containsMixedTypes="1" containsNumber="1" containsInteger="1" minValue="111639" maxValue="140624"/>
    </cacheField>
    <cacheField name="Codigo Meta" numFmtId="0">
      <sharedItems containsString="0" containsBlank="1" containsNumber="1" containsInteger="1" minValue="1" maxValue="6"/>
    </cacheField>
    <cacheField name="Objetivo Estratégico" numFmtId="0">
      <sharedItems containsBlank="1" count="6">
        <s v="5 - Bogotá confía en su gobierno"/>
        <s v="4 - Bogotá ordena su territorio y avanza en su acción climática"/>
        <s v="2 - Bogotá confía en su bien-estar"/>
        <s v="1 - Bogotá avanza en su seguridad"/>
        <s v="3 - Bogotá confía en su potencial"/>
        <m/>
      </sharedItems>
    </cacheField>
    <cacheField name="Programa" numFmtId="0">
      <sharedItems containsBlank="1" count="23">
        <s v="33 - Fortalecimiento institucional para un gobierno confiable"/>
        <s v="26 - Movilidad Sostenible"/>
        <s v="25 - Aumento de la resiliencia al cambio climático y reducción de la vulnerabilidad"/>
        <s v="15 - Bogotá protege todas las formas de vida"/>
        <s v="27 - Gestión del riesgo de desastres para un territorio seguro"/>
        <s v="4 - Servicios centrados en la justicia"/>
        <s v="10 - Salud Pública Integrada e Integral"/>
        <s v="1 - Diálogo social y cultura ciudadana para la convivencia pacifica y la recuperación de la confianza"/>
        <s v="7 - Bogotá, una ciudad con menos Pobreza"/>
        <s v="29 - Servicios públicos inclusivos y sostenibles"/>
        <s v="14 - Bogotá deportiva, recreativa, artística, patrimonial e intercultural"/>
        <s v="16 - Atención Integral a la Primera Infancia y Educación como Eje del Potencial Humano"/>
        <s v="20 - Promoción del emprendimiento formal, equitativo e incluyente"/>
        <s v="2 - Cero tolerancia a las violencias contra las mujeres y basadas en género"/>
        <s v="35 - Bogotá ciudad Inteligente"/>
        <s v="12 - Bogotá cuida a su gente"/>
        <s v="5 - Espacio público seguro e inclusivo"/>
        <s v="39 - Camino hacia una democracia deliberativa con un gobierno cercano a la gente y con participación ciudadana"/>
        <s v="13 - Bogotá, un territorio de paz y reconciliación en donde todos puedan volver a empezar"/>
        <s v="31 - Acceso equitativo de vivienda urbana y rural"/>
        <s v="23 - Ordenamiento territorial sostenible, equilibrado y participativo"/>
        <s v="24 - Revitalización y renovación urbana y rural con inclusión"/>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mapaz" refreshedDate="45994.452156481479" createdVersion="8" refreshedVersion="8" minRefreshableVersion="3" recordCount="71" xr:uid="{A2F1F53A-5E4B-4DAD-A6D8-81C3DACA5A78}">
  <cacheSource type="worksheet">
    <worksheetSource ref="A1:V72" sheet="Data Avance de Metas"/>
  </cacheSource>
  <cacheFields count="25">
    <cacheField name="Cód. Proyecto de Inversión SEGPLAN" numFmtId="1">
      <sharedItems containsSemiMixedTypes="0" containsString="0" containsNumber="1" containsInteger="1" minValue="2230" maxValue="2703" count="29">
        <n v="2230"/>
        <n v="2265"/>
        <n v="2278"/>
        <n v="2288"/>
        <n v="2289"/>
        <n v="2290"/>
        <n v="2315"/>
        <n v="2319"/>
        <n v="2324"/>
        <n v="2327"/>
        <n v="2331"/>
        <n v="2358"/>
        <n v="2362"/>
        <n v="2386"/>
        <n v="2388"/>
        <n v="2395"/>
        <n v="2398"/>
        <n v="2404"/>
        <n v="2474"/>
        <n v="2486"/>
        <n v="2526"/>
        <n v="2541"/>
        <n v="2613"/>
        <n v="2666"/>
        <n v="2671"/>
        <n v="2682"/>
        <n v="2689"/>
        <n v="2696"/>
        <n v="2703"/>
      </sharedItems>
    </cacheField>
    <cacheField name="Objetivo Estratégico" numFmtId="1">
      <sharedItems count="5">
        <s v="1 - Bogotá avanza en su seguridad"/>
        <s v="5 - Bogotá confía en su gobierno"/>
        <s v="4 - Bogotá ordena su territorio y avanza en su acción climática"/>
        <s v="3 - Bogotá confía en su potencial"/>
        <s v="2 - Bogotá confía en su bien-estar"/>
      </sharedItems>
    </cacheField>
    <cacheField name="Programa" numFmtId="1">
      <sharedItems count="24">
        <s v="1 - Diálogo social y cultura ciudadana para la convivencia pacifica y la recuperación de la confianza"/>
        <s v="35 - Bogotá ciudad Inteligente"/>
        <s v="31 - Acceso equitativo de vivienda urbana y rural"/>
        <s v="20 - Promoción del emprendimiento formal, equitativo e incluyente"/>
        <s v="26 - Movilidad Sostenible"/>
        <s v="4 - Servicios centrados en la justicia"/>
        <s v="13 - Bogotá, un territorio de paz y reconciliación en donde todos puedan volver a empezar"/>
        <s v="10 - Salud Pública Integrada e Integral"/>
        <s v="33 - Fortalecimiento institucional para un gobierno confiable"/>
        <s v="24 - Revitalización y renovación urbana y rural con inclusión"/>
        <s v="23 - Ordenamiento territorial sostenible, equilibrado y participativo"/>
        <s v="39 - Camino hacia una democracia deliberativa con un gobierno cercano a la gente y con participación ciudadana"/>
        <s v="14 - Bogotá deportiva, recreativa, artística, patrimonial e intercultural"/>
        <s v="19 - Desarrollo empresarial, productividad y empleo"/>
        <s v="7 - Bogotá, una ciudad con menos Pobreza"/>
        <s v="30 - Atención del déficit social para un hábitat digno"/>
        <s v="5 - Espacio público seguro e inclusivo"/>
        <s v="2 - Cero tolerancia a las violencias contra las mujeres y basadas en género"/>
        <s v="12 - Bogotá cuida a su gente"/>
        <s v="27 - Gestión del riesgo de desastres para un territorio seguro"/>
        <s v="15 - Bogotá protege todas las formas de vida"/>
        <s v="25 - Aumento de la resiliencia al cambio climático y reducción de la vulnerabilidad"/>
        <s v="29 - Servicios públicos inclusivos y sostenibles"/>
        <s v="16 - Atención Integral a la Primera Infancia y Educación como Eje del Potencial Humano"/>
      </sharedItems>
    </cacheField>
    <cacheField name="Nombre del Proyecto" numFmtId="0">
      <sharedItems/>
    </cacheField>
    <cacheField name="Numero de Actividad" numFmtId="1">
      <sharedItems containsSemiMixedTypes="0" containsString="0" containsNumber="1" containsInteger="1" minValue="1" maxValue="6"/>
    </cacheField>
    <cacheField name="Meta proyecto 2025-2028 (PDL)" numFmtId="0">
      <sharedItems count="71">
        <s v="Implementar 16 acciones formativas diferenciales para la promoción de la convivencia ciudadana"/>
        <s v="Implementar 16 iniciativas de convivencia con participación de la ciudadanía"/>
        <s v="Operativizar 17 Centros de Acceso Comunitario en zonas rurales y/o apartadas y/o urbanas, con énfasis en Servicios TIC´s generados."/>
        <s v="Mejorar 200 viviendas de interés social rurales."/>
        <s v="Financiar 20 proyectos del sector cultural y creativo."/>
        <s v="Intervenir 40 Kilómetros-carril de malla vial rural con acciones de construcción y/o conservación"/>
        <s v="Fortalecer 8 programas de abordaje de conflictividad escolar para la convivencia con enfoque restaurativo"/>
        <s v="Fortalecer 80 actores comunitarios con herramientas y capacidades para la implementación de un enfoque restaurativo para la justicia y la convivencia"/>
        <s v="Beneficiar 100 ciudadanos con habilidades y capacidades para gestionar la convivencia constructivamente"/>
        <s v="Implementar 16 acciones pedagógicas para la gestión de conflictividades y prevención de violencias"/>
        <s v="Vincular 600 hogares y/o unidades productivas a procesos productivos y de comercialización en el sector rural."/>
        <s v="Apoyar 120 Mipymes, emprendimientos y/o actores de la economía informal para el fortalecimiento del tejido empresarial local."/>
        <s v="Realizar 4 procesos pedagógicos, artísticos, culturales, formativos o para el fortalecimiento de iniciativas ciudadanas para la apropiación social de la memoria, verdad, reparación integral a víctimas, paz y reconciliación.."/>
        <s v="Realizar 4 acciones de construcción de paz que contribuyan al tejido social, la integración local, la sostenibilidad económica y/o desarrollo territorial para la reconciliación."/>
        <s v="Realizar 8 procesos de fortalecimiento de habilidades y capacidades de la población víctima del conflicto armado o excombatientes para promover su participación en los diferentes escenarios."/>
        <s v="Vincular 200 personas con discapacidad, cuidadores y cuidadoras, en actividades complementarias en salud"/>
        <s v="Vincular 300 personas a las acciones desarrolladas desde los dispositivos de base comunitaria en respuesta al consumo de SPA"/>
        <s v="Beneficiar 180 personas con discapacidad a través de Dispositivos de Asistencia Personal - Ayudas Técnicas (no incluidas en los Planes de Beneficios)"/>
        <s v="Vincular 400 personas a las acciones y estrategias para promover la salud sexual y reproductiva consciente en los diferentes ciclos de vida"/>
        <s v="Vincular 1000 personas en acciones complementarias en salud física, nutricional y oral, a través del Circuito del Cuidado"/>
        <s v="Beneficiar 600 personas con acciones para la promoción y atención de la salud mental"/>
        <s v="Terminar 1 sede administrativa local"/>
        <s v="Construir 1 sede administrativa local"/>
        <s v="Realizar 4 estrategias de fortalecimiento institucional (una por vigencia)."/>
        <s v="Intervenir 1 sede administrativa local"/>
        <s v="Intervenir 3 equipamientos culturales con acciones de construcción, adecuación y/o dotación"/>
        <s v="Construir 4000 m2 de Parques de la red de proximidad (la construcción incluye su dotación)."/>
        <s v="Intervenir 1 Parques  de la red de proximidad con acciones de mejoramiento, mantenimiento y/o dotación. "/>
        <s v="Gestionar la titulación o legalización de 150 predios."/>
        <s v="Desarrollar 4 acciones orientadas a la ciudadanía, en el marco de la estrategia &quot;Bogotaneidad"/>
        <s v="Fortalecer 4 unidades de innovación pública y  social a nivel local"/>
        <s v="Beneficiar 40 colectivos u organizaciones recreo deportivas  inscritas en el Banco que implementan iniciativas de carácter barrial con apoyos económicos"/>
        <s v="Beneficiar  1200 personas en actividades recreo-deportivas comunitarias."/>
        <s v="Capacitar 1000 personas en los campos deportivos o recreativos "/>
        <s v="Beneficiar 1000 Personas con la entrega de dotaciones deportivas."/>
        <s v="Realizar 4 acciones para fortalecer las capacidades y/o habilidades, técnicas y blandas de las personas de la localidad, con el fin de mejorar el acceso a oportunidades de empleo."/>
        <s v="Atender 800 personas con apoyos que contribuyan al ingreso mínimo garantizado. "/>
        <s v="Beneficiar 305 personas mayores con transferencias monetarias"/>
        <s v="Dotar y/o acondicionar 3 unidades operativas orientadas a la atención de la primera infancia (Jardines Infantiles, Casas de Pensamiento Intercultural, Modalidad Espacios Rurales, Crecemos en la Ruralidad, Creciendo Juntos, Centros Amar, Centros Forjar)"/>
        <s v="Dotar y/o acondicionar 1 unidades operativas orientadas a la prestación de servicios a la persona mayor "/>
        <s v="Intervenir 13250 metros cuadrados de elementos del sistema de espacio público peatonal con acciones de construcción y/o conservación."/>
        <s v="Otorgar 50 estímulos de apoyo al sector artístico y cultural."/>
        <s v="Realizar 12 eventos de promoción, circulación y apropiación de actividades artísticas, culturales y patrimoniales."/>
        <s v="Capacitar 600 personas en los campos artísticos, interculturales, culturales y/o patrimoniales."/>
        <s v="Beneficiar 32 organizaciones artísticas, culturales y patrimoniales con elementos entregados."/>
        <s v="Vincular 1200 personas en acciones para la prevención del feminicidio y la violencia contra la mujer."/>
        <s v="Vincular 600 personas en procesos para la prevención de violencias en el contexto familiar y/o violencia sexual   "/>
        <s v="Vincular 600 mujeres cuidadoras a estrategias de cuidado."/>
        <s v="Vincular 2800 mujeres para el ejercicio de derechos y el fortalecimiento de su autonomía económica"/>
        <s v="Realizar 12 acciones efectivas para el fortalecimiento de las capacidades locales en torno a la gestión del riesgo"/>
        <s v="Realizar 40 obras de mitigación y/u obras de mitigación existentes con mantenimiento"/>
        <s v="Vincular 600 personas en acciones educativas en temas de protección y bienestar animal"/>
        <s v="Atender 1000 animales en los programas de brigadas médicas, urgencias veterinarias y adopciones"/>
        <s v="Implementar 4 procesos comunitarios de educación ambiental que promueven la conservación de la biodiversidad y el agua"/>
        <s v="Implementar 100 huertas rurales "/>
        <s v="Capacitar 500 personas en separación en la fuente y reciclaje."/>
        <s v="Apoyar 500 predios rurales con buenas prácticas agropecuarias y ambientales que fortalezcan la protección a coberturas vegetales y recurso hídrico"/>
        <s v="Lograr 16 hectáreas en proceso de restauración ecológica"/>
        <s v="Realizar acciones de conservación en 8 hectáreas de la  Estructura Ecológica Principal"/>
        <s v="Realizar 160 acciones  con energías alternativas para el área rural."/>
        <s v="Fortalecer 4 acueductos veredales con asistencia, intervenir técnica u organizativa"/>
        <s v="Construir 4 sedes de salones comunales y/o casas de participación."/>
        <s v="Fortalecer 40 Organizaciones sociales e Instancias de participación ciudadana."/>
        <s v="Capacitar 240 personas a través de procesos de formación para la participación de manera virtual y presencial."/>
        <s v="Fortalecer 27 organizaciones comunales."/>
        <s v="Dotar 20 organizaciones comunales"/>
        <s v="Rehabilitar  4 salones comunales y/o casas de participación."/>
        <s v="Dotar 18 sedes educativas urbanas y rurales con recursos pedagógicos y/o tecnológicos"/>
        <s v="Implementar 8 Proyectos para el desarrollo integral de la primera infancia y la relación escuela, familia y comunidad."/>
        <s v="Beneficiar 160 estudiantes en programas de educación posmedia (niveles de formación técnico profesional, tecnólogo, profesional universitario y educación para el trabajo y desarrollo humano)."/>
        <s v="Beneficiar 160 estudiantes con apoyo de sostenimiento para la permanencia en la educación posmedia (niveles de formación técnico profesional, tecnólogo, profesional universitario y educación para el trabajo y desarrollo humano)."/>
      </sharedItems>
    </cacheField>
    <cacheField name="COMPONENTE PROYECTO" numFmtId="0">
      <sharedItems/>
    </cacheField>
    <cacheField name="Meta  2025-2028" numFmtId="3">
      <sharedItems containsSemiMixedTypes="0" containsString="0" containsNumber="1" containsInteger="1" minValue="1" maxValue="13250" count="32">
        <n v="16"/>
        <n v="17"/>
        <n v="200"/>
        <n v="20"/>
        <n v="40"/>
        <n v="8"/>
        <n v="80"/>
        <n v="100"/>
        <n v="600"/>
        <n v="120"/>
        <n v="4"/>
        <n v="300"/>
        <n v="180"/>
        <n v="400"/>
        <n v="1000"/>
        <n v="1"/>
        <n v="3"/>
        <n v="4000"/>
        <n v="150"/>
        <n v="1200"/>
        <n v="800"/>
        <n v="305"/>
        <n v="13250"/>
        <n v="50"/>
        <n v="12"/>
        <n v="32"/>
        <n v="2800"/>
        <n v="500"/>
        <n v="160"/>
        <n v="240"/>
        <n v="27"/>
        <n v="18"/>
      </sharedItems>
    </cacheField>
    <cacheField name="Tipo de anualización meta" numFmtId="164">
      <sharedItems/>
    </cacheField>
    <cacheField name="Magnitud Meta anualizada POAI 2025" numFmtId="3">
      <sharedItems containsSemiMixedTypes="0" containsString="0" containsNumber="1" minValue="0.75" maxValue="3313"/>
    </cacheField>
    <cacheField name="Magnitud Contratada meta proyecto 2025 (1er Trimestre)" numFmtId="0">
      <sharedItems containsSemiMixedTypes="0" containsString="0" containsNumber="1" minValue="0" maxValue="305"/>
    </cacheField>
    <cacheField name="Magnitud Entregada meta proyecto 2025  (1er Trimestre)" numFmtId="0">
      <sharedItems containsSemiMixedTypes="0" containsString="0" containsNumber="1" minValue="0" maxValue="305"/>
    </cacheField>
    <cacheField name="Valor POAI 2025" numFmtId="3">
      <sharedItems containsSemiMixedTypes="0" containsString="0" containsNumber="1" containsInteger="1" minValue="27694784" maxValue="15842000000"/>
    </cacheField>
    <cacheField name="Presupuesto Comprometido" numFmtId="3">
      <sharedItems containsSemiMixedTypes="0" containsString="0" containsNumber="1" containsInteger="1" minValue="0" maxValue="13979176885"/>
    </cacheField>
    <cacheField name="Giros" numFmtId="3">
      <sharedItems containsSemiMixedTypes="0" containsString="0" containsNumber="1" containsInteger="1" minValue="0" maxValue="6696581627"/>
    </cacheField>
    <cacheField name="% Avance $" numFmtId="10">
      <sharedItems containsSemiMixedTypes="0" containsString="0" containsNumber="1" minValue="0" maxValue="1.3670140466666667" count="258">
        <n v="0.80338663913043473"/>
        <n v="0.50909090909090904"/>
        <n v="0.98216247777777776"/>
        <n v="0.84036117695652179"/>
        <n v="0"/>
        <n v="0.88241237754071455"/>
        <n v="0.94089197499999999"/>
        <n v="0.66307605714285711"/>
        <n v="0.88904034285714284"/>
        <n v="0.77894956999999998"/>
        <n v="0.44256681526104419"/>
        <n v="0.12335020869565218"/>
        <n v="0.87611301904761907"/>
        <n v="0.71869319411764709"/>
        <n v="0.49620241428571427"/>
        <n v="0.26712452692307692"/>
        <n v="0.191304859375"/>
        <n v="0.55320000000000003"/>
        <n v="0.25544498378378377"/>
        <n v="0.49646077619047618"/>
        <n v="0.79104419999999998"/>
        <n v="1"/>
        <n v="0.94081296773297107"/>
        <n v="0.36334813618786899"/>
        <n v="9.6733333333333338E-2"/>
        <n v="0.46242902844480188"/>
        <n v="0.56342777083333329"/>
        <n v="0.82077011"/>
        <n v="0.28508872727272727"/>
        <n v="0.2567779"/>
        <n v="0.92010278874999996"/>
        <n v="0.94493096646942798"/>
        <n v="0.91320060307768991"/>
        <n v="6.5625000000000003E-2"/>
        <n v="8.2146945999999998E-2"/>
        <n v="0.97188991184210527"/>
        <n v="0.44537466097560974"/>
        <n v="0.62659191250000001"/>
        <n v="0.55249250250000004"/>
        <n v="6.9990932727272734E-2"/>
        <n v="0.8474573749758848"/>
        <n v="0.98634186715059669"/>
        <n v="7.4999999999999997E-2"/>
        <n v="0.47703353639846741"/>
        <n v="0.46753984946854354"/>
        <n v="0.24160714285714285"/>
        <n v="0.29941597895142141"/>
        <n v="0.75371380918899389"/>
        <n v="0.23653043478260868"/>
        <n v="7.4014811594202895E-2"/>
        <n v="6.1199999999999997E-2"/>
        <n v="0.3089228798701299"/>
        <n v="0.99994254473541166"/>
        <n v="0.25524210526315788"/>
        <n v="0.41099999999999998"/>
        <n v="0.41880000000000001"/>
        <n v="0.05"/>
        <n v="3.8101548837209301E-2"/>
        <n v="6.550504E-2"/>
        <n v="0.85771049900913388"/>
        <n v="0.95871216270843862"/>
        <n v="0.27944218555555556" u="1"/>
        <n v="0.83579595956521735" u="1"/>
        <n v="0.94734449564092083" u="1"/>
        <n v="0.93964197500000002" u="1"/>
        <n v="0.49169887142857144" u="1"/>
        <n v="0.9995403328530259" u="1"/>
        <n v="0.91194279729406114" u="1"/>
        <n v="0.3494068448979592" u="1"/>
        <n v="0.31009149747379822" u="1"/>
        <n v="0.90682778875000003" u="1"/>
        <n v="0.4904507391304348" u="1"/>
        <n v="0.86971261287878787" u="1"/>
        <n v="0.46873213154533844" u="1"/>
        <n v="0.21410714285714286" u="1"/>
        <n v="0.72362449586509248" u="1"/>
        <n v="0.30437742532467532" u="1"/>
        <n v="0.40439999999999998" u="1"/>
        <n v="1.0075215386167147" u="1"/>
        <n v="1.3255279075190094" u="1"/>
        <n v="0.96182560465213729" u="1"/>
        <n v="0.20879189512195123" u="1"/>
        <n v="1.3670140466666667" u="1"/>
        <n v="0.29561518751846161" u="1"/>
        <n v="0.49320000000000003" u="1"/>
        <n v="0.37272727272727274" u="1"/>
        <n v="0.2727755188888889" u="1"/>
        <n v="7.0768111304347819E-2" u="1"/>
        <n v="0.77750481221904377" u="1"/>
        <n v="0.74618320000000005" u="1"/>
        <n v="0.42208488755020079" u="1"/>
        <n v="0.83168444761904758" u="1"/>
        <n v="0.38905955714285712" u="1"/>
        <n v="0.23022876756756758" u="1"/>
        <n v="0.71961562857142858" u="1"/>
        <n v="0.45480432376687907" u="1"/>
        <n v="0.87635753992938403" u="1"/>
        <n v="4.5574568810110377E-2" u="1"/>
        <n v="0.50092777083333329" u="1"/>
        <n v="0.84495278875000002" u="1"/>
        <n v="5.9062499999999997E-2" u="1"/>
        <n v="0.87844254342105266" u="1"/>
        <n v="0.51409191249999997" u="1"/>
        <n v="0.50524250250000002" u="1"/>
        <n v="0.37305943478260872" u="1"/>
        <n v="0.44957504342273308" u="1"/>
        <n v="0.4185883987359954" u="1"/>
        <n v="0.19982142857142857" u="1"/>
        <n v="0.64182231037308046" u="1"/>
        <n v="0.22899420289855071" u="1"/>
        <n v="0.16617413441558443" u="1"/>
        <n v="0.94275839411764706" u="1"/>
        <n v="0.2411764705882353" u="1"/>
        <n v="0.15117961777777777" u="1"/>
        <n v="6.4246372173913047E-2" u="1"/>
        <n v="0.76777218723607144" u="1"/>
        <n v="0.83332947499999999" u="1"/>
        <n v="0.37234191566265062" u="1"/>
        <n v="3.2045860869565221E-2" u="1"/>
        <n v="0.74168444761904762" u="1"/>
        <n v="0.48393762978723404" u="1"/>
        <n v="0.16413494285714286" u="1"/>
        <n v="0.18202606486486486" u="1"/>
        <n v="0.47569887142857142" u="1"/>
        <n v="0.5581870571428571" u="1"/>
        <n v="0.50120496624623811" u="1"/>
        <n v="1.134375E-2" u="1"/>
        <n v="0.95209819763488546" u="1"/>
        <n v="0.1866577487804878" u="1"/>
        <n v="0.1038328915" u="1"/>
        <n v="0.10081493965517241" u="1"/>
        <n v="0.13781599999999999" u="1"/>
        <n v="0.2348479" u="1"/>
        <n v="0.81274028875000004" u="1"/>
        <n v="0.65329090909090914" u="1"/>
        <n v="0.77146225684210523" u="1"/>
        <n v="0.70592354125000001" u="1"/>
        <n v="0.4215919125" u="1"/>
        <n v="0.43024250250000001" u="1"/>
        <n v="2.2608268181818183E-2" u="1"/>
        <n v="0.40475172666666664" u="1"/>
        <n v="0.17446428571428571" u="1"/>
        <n v="0.10349995744680851" u="1"/>
        <n v="0.53025270800000002" u="1"/>
        <n v="0.22845507246376812" u="1"/>
        <n v="0.41010421400000002" u="1"/>
        <n v="0.23402105263157894" u="1"/>
        <n v="0.35599999999999998" u="1"/>
        <n v="0.33600000000000002" u="1"/>
        <n v="1.9739356626506024E-2" u="1"/>
        <n v="0.69254405900000005" u="1"/>
        <n v="0.37945827399999998" u="1"/>
        <n v="0.89272898235294118" u="1"/>
        <n v="0.12951295111111111" u="1"/>
        <n v="4.5118111304347827E-2" u="1"/>
        <n v="0.74819307294646509" u="1"/>
        <n v="0.59993320000000006" u="1"/>
        <n v="0.30116922489959841" u="1"/>
        <n v="0.92168444761904766" u="1"/>
        <n v="0.39265039574468086" u="1"/>
        <n v="0.21427837307692307" u="1"/>
        <n v="0.14405485937500001" u="1"/>
        <n v="0.46679999999999999" u="1"/>
        <n v="0.41919887142857143" u="1"/>
        <n v="0.46818705714285713" u="1"/>
        <n v="0.86593559600886916" u="1"/>
        <n v="0.20766578299999999" u="1"/>
        <n v="0.1889479" u="1"/>
        <n v="0.76744028875000003" u="1"/>
        <n v="7.1018181818181814E-2" u="1"/>
        <n v="0.47973594105263156" u="1"/>
        <n v="7.5146946000000006E-2" u="1"/>
        <n v="0.63898291625000003" u="1"/>
        <n v="0.3992771" u="1"/>
        <n v="0.3494669125" u="1"/>
        <n v="0.39244250250000001" u="1"/>
        <n v="0.41110761047254152" u="1"/>
        <n v="0.37675172666666668" u="1"/>
        <n v="0.1332142857142857" u="1"/>
        <n v="0.48885270800000002" u="1"/>
        <n v="0.19816594202898552" u="1"/>
        <n v="4.8800000000000003E-2" u="1"/>
        <n v="0.12876829025974026" u="1"/>
        <n v="0.22517894736842106" u="1"/>
        <n v="0.349218274" u="1"/>
        <n v="0.48945751861600034" u="1"/>
        <n v="0.87002942956393203" u="1"/>
        <n v="0.74449368823529416" u="1"/>
        <n v="0.60900363009126823" u="1"/>
        <n v="0.48036177142857145" u="1"/>
        <n v="0.55844956999999995" u="1"/>
        <n v="0.23691219678714859" u="1"/>
        <n v="0.71216063809523811" u="1"/>
        <n v="0.33588443829787235" u="1"/>
        <n v="7.1277800000000002E-2" u="1"/>
        <n v="0.40799999999999997" u="1"/>
        <n v="9.8844843243243247E-2" u="1"/>
        <n v="0.34869887142857142" u="1"/>
        <n v="0.76300876674057649" u="1"/>
        <n v="0.16452360243902439" u="1"/>
        <n v="4.072626E-2" u="1"/>
        <n v="0.19431185500000001" u="1"/>
        <n v="0.14346" u="1"/>
        <n v="0.56044028874999996" u="1"/>
        <n v="0.43233626000000003" u="1"/>
        <n v="3.9375E-2" u="1"/>
        <n v="5.0129097499999997E-2" u="1"/>
        <n v="0.43898291625000002" u="1"/>
        <n v="0.21452100243902439" u="1"/>
        <n v="0.31796691249999998" u="1"/>
        <n v="5.9081841818181817E-2" u="1"/>
        <n v="0.29088552173913046" u="1"/>
        <n v="1.8909404545454544E-2" u="1"/>
        <n v="0.38620339591315456" u="1"/>
        <n v="7.1420487234042554E-2" u="1"/>
        <n v="0.42839270800000001" u="1"/>
        <n v="0.19797681159420291" u="1"/>
        <n v="0.11513192662337662" u="1"/>
        <n v="0.14096842105263158" u="1"/>
        <n v="0.29599999999999999" u="1"/>
        <n v="0.24959999999999999" u="1"/>
        <n v="0.60966905900000001" u="1"/>
        <n v="5.0119097500000001E-2" u="1"/>
        <n v="0.66603411764705878" u="1"/>
        <n v="0.11753333333333334" u="1"/>
        <n v="4.0430434782608694E-2" u="1"/>
        <n v="0.6018727926031876" u="1"/>
        <n v="0.67663740000000006" u="1"/>
        <n v="0.40864285714285714" u="1"/>
        <n v="0.52821428571428575" u="1"/>
        <n v="0.441" u="1"/>
        <n v="0.23589558232931726" u="1"/>
        <n v="0.63809523809523805" u="1"/>
        <n v="0.28472340425531917" u="1"/>
        <n v="0.1056923076923077" u="1"/>
        <n v="9.4500000000000001E-2" u="1"/>
        <n v="4.5972972972972974E-2" u="1"/>
        <n v="0.318" u="1"/>
        <n v="0.36" u="1"/>
        <n v="0.13280487804878049" u="1"/>
        <n v="3.465E-2" u="1"/>
        <n v="5.4310344827586204E-2" u="1"/>
        <n v="0.1542975" u="1"/>
        <n v="0.444025" u="1"/>
        <n v="0.39997894736842105" u="1"/>
        <n v="0.40925" u="1"/>
        <n v="0.16902439024390245" u="1"/>
        <n v="0.26974999999999999" u="1"/>
        <n v="0.1951" u="1"/>
        <n v="2.181818181818182E-2" u="1"/>
        <n v="0.24652173913043479" u="1"/>
        <n v="1.6867424242424243E-2" u="1"/>
        <n v="0.28730779054916988" u="1"/>
        <n v="0.30273333333333335" u="1"/>
        <n v="0.33005370666666667" u="1"/>
        <n v="0.10740909090909091" u="1"/>
        <n v="5.5500000000000001E-2" u="1"/>
        <n v="6.0479999999999999E-2" u="1"/>
      </sharedItems>
    </cacheField>
    <cacheField name="AVANCE CUALITATIVO_x000a_A 31 DE JULIO 2025" numFmtId="0">
      <sharedItems containsBlank="1" longText="1"/>
    </cacheField>
    <cacheField name="COMENTARIOS - Evidencias Suministradas" numFmtId="0">
      <sharedItems containsBlank="1" longText="1"/>
    </cacheField>
    <cacheField name="Asesor tecnico" numFmtId="0">
      <sharedItems/>
    </cacheField>
    <cacheField name="Profesional Referente Nuevo" numFmtId="0">
      <sharedItems containsBlank="1" count="48">
        <s v="Mayerly Peña"/>
        <s v="Alexander Franco"/>
        <s v="Jeniffer Paola Martinez"/>
        <s v="Laura Barragan"/>
        <s v="Fredy Silva"/>
        <s v="Duvan Hernadez"/>
        <s v="Diana Mendez"/>
        <s v="Maria Camila Ramirez"/>
        <s v="Vanessa Bermúdez"/>
        <s v="Carlos Delgado"/>
        <s v="Bernardo Escobar"/>
        <s v="Jessika Vega"/>
        <s v="Javier Alexander Ramirez"/>
        <s v="Tatiana Silva"/>
        <s v="Fabio Diaz Beltran / Roussy Torres"/>
        <s v="Mileny Hilarion"/>
        <s v="Alexander Gomez Moreno"/>
        <s v="Otto Hernan Betancourt Martinez"/>
        <s v="Oscar Apolinar"/>
        <s v="Julieth Muñoz"/>
        <s v="Ivan Sepulveda"/>
        <s v="Oscar Barajas"/>
        <s v="Julie Paulin Caro"/>
        <s v="Luisa Lozano"/>
        <s v="Sergio eduardo Molina"/>
        <s v="Nixon Parra"/>
        <s v="Julian Becerra" u="1"/>
        <s v="Andres Acosta" u="1"/>
        <s v="Yuver Morales" u="1"/>
        <s v="Monica Herrera" u="1"/>
        <s v="Luz Angela Hernandez" u="1"/>
        <s v="Claudia Daniela Sarria" u="1"/>
        <s v="Catalina Amador" u="1"/>
        <m u="1"/>
        <s v="Rosa Bautista / Jessica Soto" u="1"/>
        <s v="Alexander" u="1"/>
        <s v="Diana Hilarion" u="1"/>
        <s v="Sandra Paez / Duvan Hernadez" u="1"/>
        <s v="Miguel Rodriguez" u="1"/>
        <s v="Tatiana Silva Espinel " u="1"/>
        <s v="Indira Ejach" u="1"/>
        <s v="Paola Castro" u="1"/>
        <s v="Harold hernandez" u="1"/>
        <s v="Jeisson Mendoza" u="1"/>
        <s v=" David Jimenez" u="1"/>
        <s v="Sandra Paez / David Jimenez" u="1"/>
        <s v="Jessica Vega" u="1"/>
        <s v="Sandra Paez" u="1"/>
      </sharedItems>
    </cacheField>
    <cacheField name="Email" numFmtId="0">
      <sharedItems/>
    </cacheField>
    <cacheField name="Celular" numFmtId="0">
      <sharedItems containsMixedTypes="1" containsNumber="1" containsInteger="1" minValue="3003650964" maxValue="3233261250"/>
    </cacheField>
    <cacheField name="Avance Presupuestal %" numFmtId="0" formula="'Presupuesto Comprometido'/'Valor POAI 2025'" databaseField="0"/>
    <cacheField name="Avance Magnitud Contratada" numFmtId="0" formula="'Magnitud Contratada meta proyecto 2025 (1er Trimestre)'/'Magnitud Meta anualizada POAI 2025'" databaseField="0"/>
    <cacheField name="Avance Magnitud Entregada" numFmtId="0" formula="'Magnitud Entregada meta proyecto 2025  (1er Trimestre)'/'Magnitud Meta anualizada POAI 2025'"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4">
  <r>
    <n v="2025"/>
    <x v="0"/>
    <d v="2025-01-01T00:00:00"/>
    <d v="2025-03-31T00:00:00"/>
    <s v="0020-01"/>
    <d v="2025-01-30T00:00:00"/>
    <n v="12"/>
    <s v="CONTRATO DE PRESTACION DE SERVICIOS"/>
    <s v="002-2025"/>
    <s v="12 - CONTRATO DE PRESTACION DE SERVICIOS"/>
    <n v="335"/>
    <s v="ORDENES DE PAGO"/>
    <n v="1040"/>
    <x v="0"/>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93, CPS firmado en secop II y recibido para tramite de fecha Ene  30/2025."/>
    <s v="O23011745992024232701000"/>
    <s v="Fortalecimiento Institucional y sedes administrativas"/>
    <n v="1053344353"/>
    <x v="0"/>
    <n v="0"/>
    <n v="0"/>
    <n v="37800000"/>
    <n v="37800000"/>
    <n v="0"/>
    <x v="0"/>
    <x v="0"/>
    <n v="124906"/>
    <n v="2"/>
    <x v="0"/>
    <x v="0"/>
  </r>
  <r>
    <n v="2025"/>
    <x v="0"/>
    <d v="2025-01-01T00:00:00"/>
    <d v="2025-03-31T00:00:00"/>
    <s v="0020-01"/>
    <d v="2025-01-30T00:00:00"/>
    <n v="12"/>
    <s v="CONTRATO DE PRESTACION DE SERVICIOS"/>
    <s v="001-2025"/>
    <s v="12 - CONTRATO DE PRESTACION DE SERVICIOS"/>
    <n v="335"/>
    <s v="ORDENES DE PAGO"/>
    <n v="1040"/>
    <x v="1"/>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63, CPS firmado en secop II y recibido para tramite de fecha Ene  30/2025."/>
    <s v="O23011745992024232701000"/>
    <s v="Fortalecimiento Institucional y sedes administrativas"/>
    <n v="79991580"/>
    <x v="1"/>
    <n v="0"/>
    <n v="0"/>
    <n v="37800000"/>
    <n v="37800000"/>
    <n v="0"/>
    <x v="0"/>
    <x v="0"/>
    <n v="124906"/>
    <n v="2"/>
    <x v="0"/>
    <x v="0"/>
  </r>
  <r>
    <n v="2025"/>
    <x v="0"/>
    <d v="2025-01-01T00:00:00"/>
    <d v="2025-03-31T00:00:00"/>
    <s v="0020-01"/>
    <d v="2025-01-30T00:00:00"/>
    <n v="12"/>
    <s v="CONTRATO DE PRESTACION DE SERVICIOS"/>
    <s v="003-2025"/>
    <s v="12 - CONTRATO DE PRESTACION DE SERVICIOS"/>
    <n v="335"/>
    <s v="ORDENES DE PAGO"/>
    <n v="1040"/>
    <x v="2"/>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73, CPS firmado en secop II y recibido para tramite de fecha Ene  30/2025."/>
    <s v="O23011745992024232701000"/>
    <s v="Fortalecimiento Institucional y sedes administrativas"/>
    <n v="1026295315"/>
    <x v="2"/>
    <n v="0"/>
    <n v="0"/>
    <n v="37800000"/>
    <n v="37800000"/>
    <n v="0"/>
    <x v="0"/>
    <x v="0"/>
    <n v="124906"/>
    <n v="2"/>
    <x v="0"/>
    <x v="0"/>
  </r>
  <r>
    <n v="2025"/>
    <x v="0"/>
    <d v="2025-01-01T00:00:00"/>
    <d v="2025-03-31T00:00:00"/>
    <s v="0020-01"/>
    <d v="2025-01-30T00:00:00"/>
    <n v="12"/>
    <s v="CONTRATO DE PRESTACION DE SERVICIOS"/>
    <s v="004-2025"/>
    <s v="12 - CONTRATO DE PRESTACION DE SERVICIOS"/>
    <n v="335"/>
    <s v="ORDENES DE PAGO"/>
    <n v="1040"/>
    <x v="3"/>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e expide CRP con memorando 20257020000683, CPS firmado en secop II y recibido para tramite de fecha Ene  30/2025."/>
    <s v="O23011745992024232701000"/>
    <s v="Fortalecimiento Institucional y sedes administrativas"/>
    <n v="1051185401"/>
    <x v="3"/>
    <n v="0"/>
    <n v="0"/>
    <n v="37800000"/>
    <n v="31710000"/>
    <n v="6090000"/>
    <x v="0"/>
    <x v="0"/>
    <n v="124906"/>
    <n v="2"/>
    <x v="0"/>
    <x v="0"/>
  </r>
  <r>
    <n v="2025"/>
    <x v="0"/>
    <d v="2025-01-01T00:00:00"/>
    <d v="2025-03-31T00:00:00"/>
    <s v="0020-01"/>
    <d v="2025-01-31T00:00:00"/>
    <n v="12"/>
    <s v="CONTRATO DE PRESTACION DE SERVICIOS"/>
    <s v="007-2025"/>
    <s v="12 - CONTRATO DE PRESTACION DE SERVICIOS"/>
    <n v="334"/>
    <s v="ORDENES DE PAGO"/>
    <n v="1039"/>
    <x v="4"/>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793, CPS firmado en secop II y recibido para tramite de fecha Ene 31/2025."/>
    <s v="O23011745992024232701000"/>
    <s v="Fortalecimiento Institucional y sedes administrativas"/>
    <n v="1055963762"/>
    <x v="4"/>
    <n v="0"/>
    <n v="0"/>
    <n v="42120000"/>
    <n v="42120000"/>
    <n v="0"/>
    <x v="0"/>
    <x v="0"/>
    <n v="124819"/>
    <n v="2"/>
    <x v="0"/>
    <x v="0"/>
  </r>
  <r>
    <n v="2025"/>
    <x v="0"/>
    <d v="2025-01-01T00:00:00"/>
    <d v="2025-03-31T00:00:00"/>
    <s v="0020-01"/>
    <d v="2025-01-31T00:00:00"/>
    <n v="12"/>
    <s v="CONTRATO DE PRESTACION DE SERVICIOS"/>
    <s v="005-2025"/>
    <s v="12 - CONTRATO DE PRESTACION DE SERVICIOS"/>
    <n v="334"/>
    <s v="ORDENES DE PAGO"/>
    <n v="1013"/>
    <x v="5"/>
    <s v="125222 - Prestar los servicios profesionales especializados en el seguimiento y coordinación del parque automotor, pesado y maquinaria amarilla, de propiedad y/o tenencia del Fondo de Desarrollo Rural de Sumapaz. 2289. Se expide CDP con certificado de No existencia de personal 55935 de fecha Ene 19/2025, solicitud SIPSE 125222, recibido para tramite de fecha Enero 27/2025. Se expide CRP con memorando 20257020000813, CPS firmado en secop II y recibido para tramite de fecha Ene 31/2025."/>
    <s v="O23011745992024228901000"/>
    <s v="Movilidad para Sumapaz"/>
    <n v="80126283"/>
    <x v="5"/>
    <n v="0"/>
    <n v="0"/>
    <n v="50400000"/>
    <n v="50400000"/>
    <n v="0"/>
    <x v="1"/>
    <x v="1"/>
    <n v="125222"/>
    <n v="1"/>
    <x v="1"/>
    <x v="1"/>
  </r>
  <r>
    <n v="2025"/>
    <x v="0"/>
    <d v="2025-01-01T00:00:00"/>
    <d v="2025-03-31T00:00:00"/>
    <s v="0020-01"/>
    <d v="2025-01-31T00:00:00"/>
    <n v="12"/>
    <s v="CONTRATO DE PRESTACION DE SERVICIOS"/>
    <s v="008-2025"/>
    <s v="12 - CONTRATO DE PRESTACION DE SERVICIOS"/>
    <n v="334"/>
    <s v="ORDENES DE PAGO"/>
    <n v="1039"/>
    <x v="6"/>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783, CPS firmado en secop II y recibido para tramite de fecha Ene 31/2025."/>
    <s v="O23011745992024232701000"/>
    <s v="Fortalecimiento Institucional y sedes administrativas"/>
    <n v="1014261209"/>
    <x v="6"/>
    <n v="0"/>
    <n v="0"/>
    <n v="42120000"/>
    <n v="42120000"/>
    <n v="0"/>
    <x v="0"/>
    <x v="0"/>
    <n v="124819"/>
    <n v="2"/>
    <x v="0"/>
    <x v="0"/>
  </r>
  <r>
    <n v="2025"/>
    <x v="0"/>
    <d v="2025-01-01T00:00:00"/>
    <d v="2025-03-31T00:00:00"/>
    <s v="0020-01"/>
    <d v="2025-01-31T00:00:00"/>
    <n v="12"/>
    <s v="CONTRATO DE PRESTACION DE SERVICIOS"/>
    <s v="006-2025"/>
    <s v="12 - CONTRATO DE PRESTACION DE SERVICIOS"/>
    <n v="334"/>
    <s v="ORDENES DE PAGO"/>
    <n v="1039"/>
    <x v="7"/>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0803, CPS firmado en secop II y recibido para tramite de fecha Ene 31/2025."/>
    <s v="O23011745992024232701000"/>
    <s v="Fortalecimiento Institucional y sedes administrativas"/>
    <n v="52777050"/>
    <x v="7"/>
    <n v="0"/>
    <n v="0"/>
    <n v="42120000"/>
    <n v="42120000"/>
    <n v="0"/>
    <x v="0"/>
    <x v="0"/>
    <n v="124819"/>
    <n v="2"/>
    <x v="0"/>
    <x v="0"/>
  </r>
  <r>
    <n v="2025"/>
    <x v="0"/>
    <d v="2025-01-01T00:00:00"/>
    <d v="2025-03-31T00:00:00"/>
    <s v="0020-01"/>
    <d v="2025-01-31T00:00:00"/>
    <n v="12"/>
    <s v="CONTRATO DE PRESTACION DE SERVICIOS"/>
    <s v="010-2025"/>
    <s v="12 - CONTRATO DE PRESTACION DE SERVICIOS"/>
    <n v="334"/>
    <s v="ORDENES DE PAGO"/>
    <n v="1027"/>
    <x v="8"/>
    <s v="126244 - Prestar los servicios profesionales especializados, al despacho y al Área de Gestión de Desarrollo Local, para apoyar los procesos jurídicos, administrativos y de contratación pública en la Alcaldía Local de Sumapaz. 2327. Se expide CDP con certificado de No existencia de personal 55300 de fecha Ene 10/2025, solicitud SIPSE 126244, recibido para tramite de fecha Enero 27/2025. Se expide CRP con memorando 20257020000823, CPS firmado en secop II y recibido para tramite de fecha Ene 31/2025."/>
    <s v="O23011745992024232701000"/>
    <s v="Fortalecimiento Institucional y sedes administrativas"/>
    <n v="1053344917"/>
    <x v="8"/>
    <n v="0"/>
    <n v="0"/>
    <n v="71760000"/>
    <n v="70564000"/>
    <n v="1196000"/>
    <x v="0"/>
    <x v="0"/>
    <n v="126244"/>
    <n v="2"/>
    <x v="0"/>
    <x v="0"/>
  </r>
  <r>
    <n v="2025"/>
    <x v="1"/>
    <d v="2025-01-01T00:00:00"/>
    <d v="2025-03-31T00:00:00"/>
    <s v="0020-01"/>
    <d v="2025-02-03T00:00:00"/>
    <n v="12"/>
    <s v="CONTRATO DE PRESTACION DE SERVICIOS"/>
    <s v="024-2025"/>
    <s v="12 - CONTRATO DE PRESTACION DE SERVICIOS"/>
    <n v="331"/>
    <s v="ORDENES DE PAGO"/>
    <n v="1054"/>
    <x v="9"/>
    <s v="125681 - Prestar los servicios profesionales especializados para la estructuración y gestión de los procesos y procedimientos contractuales jurídicos; así como, los trámites y actuaciones administrativas que sean asignadas. 2327. Se expide CDP con certificado de No existencia de personal 56205 de fecha Ene 24/2025, solicitud SIPSE 125681, recibido para tramite de fecha Enero 28/2025."/>
    <s v="O23011745992024232701000"/>
    <s v="Fortalecimiento Institucional y sedes administrativas"/>
    <n v="1022324164"/>
    <x v="9"/>
    <n v="0"/>
    <n v="0"/>
    <n v="52830000"/>
    <n v="52830000"/>
    <n v="0"/>
    <x v="0"/>
    <x v="0"/>
    <n v="125681"/>
    <n v="2"/>
    <x v="0"/>
    <x v="0"/>
  </r>
  <r>
    <n v="2025"/>
    <x v="1"/>
    <d v="2025-01-01T00:00:00"/>
    <d v="2025-03-31T00:00:00"/>
    <s v="0020-01"/>
    <d v="2025-02-03T00:00:00"/>
    <n v="12"/>
    <s v="CONTRATO DE PRESTACION DE SERVICIOS"/>
    <s v="015-2025"/>
    <s v="12 - CONTRATO DE PRESTACION DE SERVICIOS"/>
    <n v="331"/>
    <s v="ORDENES DE PAGO"/>
    <n v="1047"/>
    <x v="10"/>
    <s v="125035 - Prestar los servicios profesionales especializados para apoyar la planeación, seguimiento, ejecución y control de los proyectos ambientales y de desarrollo rural sostenible, del fondo de desarrollo rural de Sumapaz. 2671. Se expide CDP con certificado de No existencia de personal 55941 de fecha Ene 19/2025, solicitud SIPSE 125035, recibido para tramite de fecha Enero 27/2025."/>
    <s v="O23011745992024267101000"/>
    <s v="Asistencia técnica agropecuaria y educación ambiental en la localidad de Sumapaz"/>
    <n v="1030568733"/>
    <x v="10"/>
    <n v="0"/>
    <n v="0"/>
    <n v="51000000"/>
    <n v="51000000"/>
    <n v="0"/>
    <x v="2"/>
    <x v="2"/>
    <n v="125035"/>
    <n v="3"/>
    <x v="1"/>
    <x v="2"/>
  </r>
  <r>
    <n v="2025"/>
    <x v="1"/>
    <d v="2025-01-01T00:00:00"/>
    <d v="2025-03-31T00:00:00"/>
    <s v="0020-01"/>
    <d v="2025-02-03T00:00:00"/>
    <n v="12"/>
    <s v="CONTRATO DE PRESTACION DE SERVICIOS"/>
    <s v="023-2025"/>
    <s v="12 - CONTRATO DE PRESTACION DE SERVICIOS"/>
    <n v="331"/>
    <s v="ORDENES DE PAGO"/>
    <n v="1011"/>
    <x v="11"/>
    <s v="125219 - Prestar los servicios de apoyo técnico para la ejecución de los procesos logísticos, operativos y/o administrativos de la Alcaldía Local de Sumapaz. 2327. Se expide CDP con certificado de No existencia de personal 55936 de fecha Ene 20/2025, solicitud SIPSE 125219, recibido para tramite de fecha Enero 27/2025."/>
    <s v="O23011745992024232701000"/>
    <s v="Fortalecimiento Institucional y sedes administrativas"/>
    <n v="80172113"/>
    <x v="11"/>
    <n v="0"/>
    <n v="0"/>
    <n v="29430000"/>
    <n v="29430000"/>
    <n v="0"/>
    <x v="0"/>
    <x v="0"/>
    <n v="125219"/>
    <n v="2"/>
    <x v="0"/>
    <x v="0"/>
  </r>
  <r>
    <n v="2025"/>
    <x v="1"/>
    <d v="2025-01-01T00:00:00"/>
    <d v="2025-03-31T00:00:00"/>
    <s v="0020-01"/>
    <d v="2025-02-03T00:00:00"/>
    <n v="12"/>
    <s v="CONTRATO DE PRESTACION DE SERVICIOS"/>
    <s v="013-2025"/>
    <s v="12 - CONTRATO DE PRESTACION DE SERVICIOS"/>
    <n v="331"/>
    <s v="ORDENES DE PAGO"/>
    <n v="1012"/>
    <x v="12"/>
    <s v="125223 - Prestar los servicios profesionales especializados al área de gestión del desarrollo local, en la gestión y ejecución de las actividades administrativas que se adelantan en el despacho de la Alcaldía Local de Sumapaz. 2327. Se expide CDP con certificado de No existencia de personal 55934 de fecha Ene 20/2025, solicitud SIPSE 125223, recibido para tramite de fecha Enero 27/2025."/>
    <s v="O23011745992024232701000"/>
    <s v="Fortalecimiento Institucional y sedes administrativas"/>
    <n v="52787056"/>
    <x v="12"/>
    <n v="0"/>
    <n v="0"/>
    <n v="48000000"/>
    <n v="47200000"/>
    <n v="800000"/>
    <x v="0"/>
    <x v="0"/>
    <n v="125223"/>
    <n v="2"/>
    <x v="0"/>
    <x v="0"/>
  </r>
  <r>
    <n v="2025"/>
    <x v="1"/>
    <d v="2025-01-01T00:00:00"/>
    <d v="2025-03-31T00:00:00"/>
    <s v="0020-01"/>
    <d v="2025-02-03T00:00:00"/>
    <n v="12"/>
    <s v="CONTRATO DE PRESTACION DE SERVICIOS"/>
    <s v="019-2025"/>
    <s v="12 - CONTRATO DE PRESTACION DE SERVICIOS"/>
    <n v="331"/>
    <s v="ORDENES DE PAGO"/>
    <n v="1057"/>
    <x v="13"/>
    <s v="124881 - Prestar los servicios profesionales para apoyar los procesos de planeación, administrativos, financieros y presupuestales del Fondo de Desarrollo Rural de Sumapaz. 2327. Se expide CDP con certificado de No existencia de personal 56243 de fecha Ene 25/2025, solicitud SIPSE 124881, recibido para tramite de fecha Enero 28/2025."/>
    <s v="O23011745992024232701000"/>
    <s v="Fortalecimiento Institucional y sedes administrativas"/>
    <n v="1000601472"/>
    <x v="13"/>
    <n v="0"/>
    <n v="0"/>
    <n v="36000000"/>
    <n v="36000000"/>
    <n v="0"/>
    <x v="0"/>
    <x v="0"/>
    <n v="124881"/>
    <n v="2"/>
    <x v="0"/>
    <x v="0"/>
  </r>
  <r>
    <n v="2025"/>
    <x v="1"/>
    <d v="2025-01-01T00:00:00"/>
    <d v="2025-03-31T00:00:00"/>
    <s v="0020-01"/>
    <d v="2025-02-03T00:00:00"/>
    <n v="12"/>
    <s v="CONTRATO DE PRESTACION DE SERVICIOS"/>
    <s v="021-2025"/>
    <s v="12 - CONTRATO DE PRESTACION DE SERVICIOS"/>
    <n v="331"/>
    <s v="ORDENES DE PAGO"/>
    <n v="1060"/>
    <x v="14"/>
    <s v="125008 - Prestar servicios técnicos de apoyo administrativo al Área de Gestión de Desarrollo Local en los procesos contractuales, de la Alcaldía local de Sumapaz. 2327. Se expide CDP con certificado de No existencia de personal 56235 de fecha Ene 25/2025, solicitud SIPSE 125008, recibido para tramite de fecha Enero 28/2025."/>
    <s v="O23011745992024232701000"/>
    <s v="Fortalecimiento Institucional y sedes administrativas"/>
    <n v="1075685625"/>
    <x v="14"/>
    <n v="0"/>
    <n v="0"/>
    <n v="27000000"/>
    <n v="26400000"/>
    <n v="600000"/>
    <x v="0"/>
    <x v="0"/>
    <n v="125008"/>
    <n v="2"/>
    <x v="0"/>
    <x v="0"/>
  </r>
  <r>
    <n v="2025"/>
    <x v="1"/>
    <d v="2025-01-01T00:00:00"/>
    <d v="2025-03-31T00:00:00"/>
    <s v="0020-01"/>
    <d v="2025-02-03T00:00:00"/>
    <n v="12"/>
    <s v="CONTRATO DE PRESTACION DE SERVICIOS"/>
    <s v="017-2025"/>
    <s v="12 - CONTRATO DE PRESTACION DE SERVICIOS"/>
    <n v="331"/>
    <s v="ORDENES DE PAGO"/>
    <n v="1063"/>
    <x v="15"/>
    <s v="128670 - Prestar los servicios profesionales para apoyar administrativamente la gestión contractual y al despacho de la Alcaldía Local de Sumapaz, en el seguimiento y ejecución del Plan de Gestión. 2327.   Se expide CDP con certificado de No existencia de personal 56209 de fecha Ene 24/2025, solicitud SIPSE 128670, recibido para tramite de fecha Enero 29/2025."/>
    <s v="O23011745992024232701000"/>
    <s v="Fortalecimiento Institucional y sedes administrativas"/>
    <n v="1010199748"/>
    <x v="15"/>
    <n v="0"/>
    <n v="0"/>
    <n v="37800000"/>
    <n v="37800000"/>
    <n v="0"/>
    <x v="0"/>
    <x v="0"/>
    <n v="128670"/>
    <n v="2"/>
    <x v="0"/>
    <x v="0"/>
  </r>
  <r>
    <n v="2025"/>
    <x v="1"/>
    <d v="2025-01-01T00:00:00"/>
    <d v="2025-03-31T00:00:00"/>
    <s v="0020-01"/>
    <d v="2025-02-03T00:00:00"/>
    <n v="12"/>
    <s v="CONTRATO DE PRESTACION DE SERVICIOS"/>
    <s v="018-2025"/>
    <s v="12 - CONTRATO DE PRESTACION DE SERVICIOS"/>
    <n v="331"/>
    <s v="ORDENES DE PAGO"/>
    <n v="1041"/>
    <x v="16"/>
    <s v="128528 - Prestar los servicios profesionales veterinarios para el fortalecimiento del servicio de asistencia técnica agropecuaria en la localidad de Sumapaz.2666. Se expide CDP con certificado de No existencia de personal 56083 de fecha Ene 22/2025, solicitud SIPSE 128528, recibido para tramite de fecha Enero 27/2025."/>
    <s v="O23011745992024266601000"/>
    <s v="Sumapaz proteje su fauna"/>
    <n v="1016038644"/>
    <x v="16"/>
    <n v="0"/>
    <n v="0"/>
    <n v="39000000"/>
    <n v="39000000"/>
    <n v="0"/>
    <x v="3"/>
    <x v="3"/>
    <n v="128528"/>
    <n v="1"/>
    <x v="2"/>
    <x v="3"/>
  </r>
  <r>
    <n v="2025"/>
    <x v="1"/>
    <d v="2025-01-01T00:00:00"/>
    <d v="2025-03-31T00:00:00"/>
    <s v="0020-01"/>
    <d v="2025-02-03T00:00:00"/>
    <n v="12"/>
    <s v="CONTRATO DE PRESTACION DE SERVICIOS"/>
    <s v="014-2025"/>
    <s v="12 - CONTRATO DE PRESTACION DE SERVICIOS"/>
    <n v="331"/>
    <s v="ORDENES DE PAGO"/>
    <n v="1014"/>
    <x v="17"/>
    <s v="12563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867 de fecha Ene 20/2025, solicitud SIPSE 125639, recibido para tramite de fecha Enero 27/2025."/>
    <s v="O23011745992024228901000"/>
    <s v="Movilidad para Sumapaz"/>
    <n v="1015443462"/>
    <x v="17"/>
    <n v="0"/>
    <n v="0"/>
    <n v="42000000"/>
    <n v="42000000"/>
    <n v="0"/>
    <x v="1"/>
    <x v="1"/>
    <n v="125639"/>
    <n v="1"/>
    <x v="1"/>
    <x v="1"/>
  </r>
  <r>
    <n v="2025"/>
    <x v="1"/>
    <d v="2025-01-01T00:00:00"/>
    <d v="2025-03-31T00:00:00"/>
    <s v="0020-01"/>
    <d v="2025-02-03T00:00:00"/>
    <n v="12"/>
    <s v="CONTRATO DE PRESTACION DE SERVICIOS"/>
    <s v="011-2025"/>
    <s v="12 - CONTRATO DE PRESTACION DE SERVICIOS"/>
    <n v="331"/>
    <s v="ORDENES DE PAGO"/>
    <n v="1040"/>
    <x v="18"/>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 v="O23011745992024232701000"/>
    <s v="Fortalecimiento Institucional y sedes administrativas"/>
    <n v="1023963032"/>
    <x v="18"/>
    <n v="0"/>
    <n v="0"/>
    <n v="37800000"/>
    <n v="37800000"/>
    <n v="0"/>
    <x v="0"/>
    <x v="0"/>
    <n v="124906"/>
    <n v="2"/>
    <x v="0"/>
    <x v="0"/>
  </r>
  <r>
    <n v="2025"/>
    <x v="1"/>
    <d v="2025-01-01T00:00:00"/>
    <d v="2025-03-31T00:00:00"/>
    <s v="0020-01"/>
    <d v="2025-02-03T00:00:00"/>
    <n v="12"/>
    <s v="CONTRATO DE PRESTACION DE SERVICIOS"/>
    <s v="022-2025"/>
    <s v="12 - CONTRATO DE PRESTACION DE SERVICIOS"/>
    <n v="331"/>
    <s v="ORDENES DE PAGO"/>
    <n v="1040"/>
    <x v="19"/>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 v="O23011745992024232701000"/>
    <s v="Fortalecimiento Institucional y sedes administrativas"/>
    <n v="1020755846"/>
    <x v="19"/>
    <n v="0"/>
    <n v="0"/>
    <n v="37800000"/>
    <n v="37800000"/>
    <n v="0"/>
    <x v="0"/>
    <x v="0"/>
    <n v="124906"/>
    <n v="2"/>
    <x v="0"/>
    <x v="0"/>
  </r>
  <r>
    <n v="2025"/>
    <x v="1"/>
    <d v="2025-01-01T00:00:00"/>
    <d v="2025-03-31T00:00:00"/>
    <s v="0020-01"/>
    <d v="2025-02-03T00:00:00"/>
    <n v="12"/>
    <s v="CONTRATO DE PRESTACION DE SERVICIOS"/>
    <s v="009-2025"/>
    <s v="12 - CONTRATO DE PRESTACION DE SERVICIOS"/>
    <n v="331"/>
    <s v="ORDENES DE PAGO"/>
    <n v="1059"/>
    <x v="20"/>
    <s v="127974 - Prestar los servicios profesionales para realizar la planeación, seguimiento y ejecución del proceso de servicio de transporte de pasajeros&lt;(&gt;,&lt;)&gt; destinado para atender las actividades y eventos programados por la Alcaldía Local de Sumapaz. 2327. Se expide CDP con certificado de No existencia de personal 56211 de fecha Ene 24/2025, solicitud SIPSE 127974, recibido para tramite de fecha Enero 28/2025."/>
    <s v="O23011745992024232701000"/>
    <s v="Fortalecimiento Institucional y sedes administrativas"/>
    <n v="88278276"/>
    <x v="20"/>
    <n v="0"/>
    <n v="0"/>
    <n v="36000000"/>
    <n v="36000000"/>
    <n v="0"/>
    <x v="0"/>
    <x v="0"/>
    <n v="127974"/>
    <n v="2"/>
    <x v="0"/>
    <x v="0"/>
  </r>
  <r>
    <n v="2025"/>
    <x v="1"/>
    <d v="2025-01-01T00:00:00"/>
    <d v="2025-03-31T00:00:00"/>
    <s v="0020-01"/>
    <d v="2025-02-04T00:00:00"/>
    <n v="43"/>
    <s v="CONTRATO DE INTERVENTORIA"/>
    <s v="485-2023-2"/>
    <s v="43 - CONTRATO DE INTERVENTORIA"/>
    <n v="330"/>
    <s v="ORDENES DE PAGO"/>
    <n v="1082"/>
    <x v="21"/>
    <s v="Realizar la interventoría técnica, administrativa, financiera, ambiental social y jurídica, que resulte del proceso licitatorio cuyo objeto es &quot;apropiación de estudios y diseños para la construcción y adecuación de la sede administrativa de la localidad de Sumapaz, ubicada en la hacienda llano grande en el centro poblado de Betania, de conformidad con el contrato de consultoría CCS-334-2022. Se expide CDP con memorando 20257020000763,SE EXPIDE A SOLICITUD EXPRESA DEL ORDENADOR DEL GASTO, PENDIENTE QUE SURTA SU DEBIDO EL PROCESO R253/18 SE EXPIDE CRP CON MEMORANDO 20257020001033, recibido para tramite de fecha Feb 04/2025."/>
    <s v="O23011745992024232701000"/>
    <s v="Fortalecimiento Institucional y sedes administrativas"/>
    <n v="890104625"/>
    <x v="21"/>
    <n v="0"/>
    <n v="0"/>
    <n v="131146628"/>
    <n v="110573859"/>
    <n v="20572769"/>
    <x v="0"/>
    <x v="4"/>
    <s v="Realiz"/>
    <n v="4"/>
    <x v="0"/>
    <x v="0"/>
  </r>
  <r>
    <n v="2025"/>
    <x v="1"/>
    <d v="2025-01-01T00:00:00"/>
    <d v="2025-03-31T00:00:00"/>
    <s v="0020-01"/>
    <d v="2025-02-05T00:00:00"/>
    <n v="12"/>
    <s v="CONTRATO DE PRESTACION DE SERVICIOS"/>
    <s v="029-2025"/>
    <s v="12 - CONTRATO DE PRESTACION DE SERVICIOS"/>
    <n v="329"/>
    <s v="ORDENES DE PAGO"/>
    <n v="1049"/>
    <x v="22"/>
    <s v="124957 - Prestar los servicios profesionales en el manejo, validación y actualización de la información de los aplicativos institucionales de seguimiento de los proyectos de inversión del Fondo de Desarrollo Rural de Sumapaz. 2327. Se expide CDP con certificado de No existencia de personal 56240 de fecha Ene 25/2025, solicitud SIPSE 124957, recibido para tramite de fecha Enero 28/2025."/>
    <s v="O23011745992024232701000"/>
    <s v="Fortalecimiento Institucional y sedes administrativas"/>
    <n v="80016995"/>
    <x v="22"/>
    <n v="0"/>
    <n v="0"/>
    <n v="42000000"/>
    <n v="42000000"/>
    <n v="0"/>
    <x v="0"/>
    <x v="0"/>
    <n v="124957"/>
    <n v="2"/>
    <x v="0"/>
    <x v="0"/>
  </r>
  <r>
    <n v="2025"/>
    <x v="1"/>
    <d v="2025-01-01T00:00:00"/>
    <d v="2025-03-31T00:00:00"/>
    <s v="0020-01"/>
    <d v="2025-02-05T00:00:00"/>
    <n v="12"/>
    <s v="CONTRATO DE PRESTACION DE SERVICIOS"/>
    <s v="025-2025"/>
    <s v="12 - CONTRATO DE PRESTACION DE SERVICIOS"/>
    <n v="329"/>
    <s v="ORDENES DE PAGO"/>
    <n v="1032"/>
    <x v="23"/>
    <s v="126411 - Prestar los servicios profesionales jurídicos para apoyar los asuntos legales de los procesos del sistema vial de la Alcaldía Local de Sumapaz.2289. Se expide CDP con certificado de No existencia de personal 55295 de fecha Ene 10/2025, solicitud SIPSE 126411, recibido para tramite de fecha Enero 27/2025."/>
    <s v="O23011745992024228901000"/>
    <s v="Movilidad para Sumapaz"/>
    <n v="1019076136"/>
    <x v="23"/>
    <n v="0"/>
    <n v="0"/>
    <n v="54600000"/>
    <n v="54600000"/>
    <n v="0"/>
    <x v="1"/>
    <x v="1"/>
    <n v="126411"/>
    <n v="1"/>
    <x v="1"/>
    <x v="1"/>
  </r>
  <r>
    <n v="2025"/>
    <x v="1"/>
    <d v="2025-01-01T00:00:00"/>
    <d v="2025-03-31T00:00:00"/>
    <s v="0020-01"/>
    <d v="2025-02-05T00:00:00"/>
    <n v="12"/>
    <s v="CONTRATO DE PRESTACION DE SERVICIOS"/>
    <s v="031-2025"/>
    <s v="12 - CONTRATO DE PRESTACION DE SERVICIOS"/>
    <n v="329"/>
    <s v="ORDENES DE PAGO"/>
    <n v="1034"/>
    <x v="24"/>
    <s v="126417 - Prestar los servicios profesionales para brindar apoyo en el seguimiento de los recursos invertidos por el Sistema General de Regalías en el territorio de Sumapaz. 2289. Se expide CDP con certificado de No existencia de personal 55117 de fecha Ene 06/2025, solicitud SIPSE 126417, recibido para tramite de fecha Enero 27/2025."/>
    <s v="O23011745992024228901000"/>
    <s v="Movilidad para Sumapaz"/>
    <n v="36307760"/>
    <x v="24"/>
    <n v="0"/>
    <n v="0"/>
    <n v="54600000"/>
    <n v="50732500"/>
    <n v="3867500"/>
    <x v="1"/>
    <x v="1"/>
    <n v="126417"/>
    <n v="1"/>
    <x v="1"/>
    <x v="1"/>
  </r>
  <r>
    <n v="2025"/>
    <x v="1"/>
    <d v="2025-01-01T00:00:00"/>
    <d v="2025-03-31T00:00:00"/>
    <s v="0020-01"/>
    <d v="2025-02-05T00:00:00"/>
    <n v="12"/>
    <s v="CONTRATO DE PRESTACION DE SERVICIOS"/>
    <s v="039-2025"/>
    <s v="12 - CONTRATO DE PRESTACION DE SERVICIOS"/>
    <n v="329"/>
    <s v="ORDENES DE PAGO"/>
    <n v="1056"/>
    <x v="25"/>
    <s v="125129 - Prestar sus servicios de apoyo para desarrollar actividades logísticas y operativas, en los bienes y/o predios a cargo del Fondo de Desarrollo Rural de Sumapaz. 2327. Se expide CDP con certificado de No existencia de personal 56239 de fecha Ene 25/2025, solicitud SIPSE 125129, recibido para tramite de fecha Enero 28/2025."/>
    <s v="O23011745992024232701000"/>
    <s v="Fortalecimiento Institucional y sedes administrativas"/>
    <n v="79358856"/>
    <x v="25"/>
    <n v="0"/>
    <n v="0"/>
    <n v="18150000"/>
    <n v="18150000"/>
    <n v="0"/>
    <x v="0"/>
    <x v="5"/>
    <n v="125129"/>
    <n v="3"/>
    <x v="0"/>
    <x v="0"/>
  </r>
  <r>
    <n v="2025"/>
    <x v="1"/>
    <d v="2025-01-01T00:00:00"/>
    <d v="2025-03-31T00:00:00"/>
    <s v="0020-01"/>
    <d v="2025-02-05T00:00:00"/>
    <n v="12"/>
    <s v="CONTRATO DE PRESTACION DE SERVICIOS"/>
    <s v="020-2025"/>
    <s v="12 - CONTRATO DE PRESTACION DE SERVICIOS"/>
    <n v="329"/>
    <s v="ORDENES DE PAGO"/>
    <n v="1064"/>
    <x v="26"/>
    <s v="125683 - Prestar sus servicios profesionales para dar respuesta a derechos de petición y demás requerimientos relacionados con los procesos contractuales del Fondo de Desarrollo Rural de Sumapaz. 2327. Se expide CDP con certificado de No existencia de personal 56212 de fecha Ene 24/2025, solicitud SIPSE 125683, recibido para tramite de fecha Enero 29/2025."/>
    <s v="O23011745992024232701000"/>
    <s v="Fortalecimiento Institucional y sedes administrativas"/>
    <n v="1020802394"/>
    <x v="26"/>
    <n v="0"/>
    <n v="0"/>
    <n v="34560000"/>
    <n v="34560000"/>
    <n v="0"/>
    <x v="0"/>
    <x v="0"/>
    <n v="125683"/>
    <n v="2"/>
    <x v="0"/>
    <x v="0"/>
  </r>
  <r>
    <n v="2025"/>
    <x v="1"/>
    <d v="2025-01-01T00:00:00"/>
    <d v="2025-03-31T00:00:00"/>
    <s v="0020-01"/>
    <d v="2025-02-05T00:00:00"/>
    <n v="12"/>
    <s v="CONTRATO DE PRESTACION DE SERVICIOS"/>
    <s v="026-2025"/>
    <s v="12 - CONTRATO DE PRESTACION DE SERVICIOS"/>
    <n v="329"/>
    <s v="ORDENES DE PAGO"/>
    <n v="1076"/>
    <x v="27"/>
    <s v="124913 - Prestar sus servicios profesionales como administrador de la Red de la Alcaldía Local de Sumapaz y realizar la actualización de los datos en los diferentes sistemas de información. 2327. Se expide CDP con certificado de No existencia de personal 56598 de fecha Ene 29/2025, solicitud SIPSE 124913, recibido para tramite de fecha Enero 30/2025."/>
    <s v="O23011745992024232701000"/>
    <s v="Fortalecimiento Institucional y sedes administrativas"/>
    <n v="72311499"/>
    <x v="27"/>
    <n v="0"/>
    <n v="0"/>
    <n v="44100000"/>
    <n v="44100000"/>
    <n v="0"/>
    <x v="0"/>
    <x v="0"/>
    <n v="124913"/>
    <n v="2"/>
    <x v="0"/>
    <x v="0"/>
  </r>
  <r>
    <n v="2025"/>
    <x v="1"/>
    <d v="2025-01-01T00:00:00"/>
    <d v="2025-03-31T00:00:00"/>
    <s v="0020-01"/>
    <d v="2025-02-05T00:00:00"/>
    <n v="12"/>
    <s v="CONTRATO DE PRESTACION DE SERVICIOS"/>
    <s v="028-2025"/>
    <s v="12 - CONTRATO DE PRESTACION DE SERVICIOS"/>
    <n v="329"/>
    <s v="ORDENES DE PAGO"/>
    <n v="1040"/>
    <x v="28"/>
    <s v="124906 - Prestar sus servicios profesionales en el desarrollo y gestión de los procesos contractuales en cada una de sus etapas del Fondo de Desarrollo Rural de Sumapaz. 2327. Se expide CDP con certificado de No existencia de personal 56082 de fecha Ene 19/2025, solicitud SIPSE 124906, recibido para tramite de fecha Enero 27/2025."/>
    <s v="O23011745992024232701000"/>
    <s v="Fortalecimiento Institucional y sedes administrativas"/>
    <n v="16377907"/>
    <x v="28"/>
    <n v="0"/>
    <n v="0"/>
    <n v="37800000"/>
    <n v="37800000"/>
    <n v="0"/>
    <x v="0"/>
    <x v="0"/>
    <n v="124906"/>
    <n v="2"/>
    <x v="0"/>
    <x v="0"/>
  </r>
  <r>
    <n v="2025"/>
    <x v="1"/>
    <d v="2025-01-01T00:00:00"/>
    <d v="2025-03-31T00:00:00"/>
    <s v="0020-01"/>
    <d v="2025-02-05T00:00:00"/>
    <n v="12"/>
    <s v="CONTRATO DE PRESTACION DE SERVICIOS"/>
    <s v="016-2025"/>
    <s v="12 - CONTRATO DE PRESTACION DE SERVICIOS"/>
    <n v="329"/>
    <s v="ORDENES DE PAGO"/>
    <n v="1042"/>
    <x v="29"/>
    <s v="12491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946 de fecha Ene 19/2025, solicitud SIPSE 124919, recibido para tramite de fecha Enero 27/2025."/>
    <s v="O23011745992024228901000"/>
    <s v="Movilidad para Sumapaz"/>
    <n v="1010222109"/>
    <x v="29"/>
    <n v="0"/>
    <n v="0"/>
    <n v="42000000"/>
    <n v="42000000"/>
    <n v="0"/>
    <x v="1"/>
    <x v="1"/>
    <n v="124919"/>
    <n v="1"/>
    <x v="1"/>
    <x v="1"/>
  </r>
  <r>
    <n v="2025"/>
    <x v="1"/>
    <d v="2025-01-01T00:00:00"/>
    <d v="2025-03-31T00:00:00"/>
    <s v="0020-01"/>
    <d v="2025-02-05T00:00:00"/>
    <n v="12"/>
    <s v="CONTRATO DE PRESTACION DE SERVICIOS"/>
    <s v="012-2025"/>
    <s v="12 - CONTRATO DE PRESTACION DE SERVICIOS"/>
    <n v="329"/>
    <s v="ORDENES DE PAGO"/>
    <n v="1044"/>
    <x v="30"/>
    <s v="124937 - Prestar los servicios profesionales especializados para gestionar los proyectos de inversión de infraestructura vial, que se ejecutan con los recursos del Fondo de Desarrollo Rural de Sumapaz. 2289. Se expide CDP con certificado de No existencia de personal 55944 de fecha Ene 19/2025, solicitud SIPSE 124937, recibido para tramite de fecha Enero 27/2025."/>
    <s v="O23011745992024228901000"/>
    <s v="Movilidad para Sumapaz"/>
    <n v="1024474457"/>
    <x v="30"/>
    <n v="0"/>
    <n v="0"/>
    <n v="60000000"/>
    <n v="60000000"/>
    <n v="0"/>
    <x v="1"/>
    <x v="1"/>
    <n v="124937"/>
    <n v="1"/>
    <x v="1"/>
    <x v="1"/>
  </r>
  <r>
    <n v="2025"/>
    <x v="1"/>
    <d v="2025-01-01T00:00:00"/>
    <d v="2025-03-31T00:00:00"/>
    <s v="0020-01"/>
    <d v="2025-02-07T00:00:00"/>
    <n v="12"/>
    <s v="CONTRATO DE PRESTACION DE SERVICIOS"/>
    <s v="033-2025"/>
    <s v="12 - CONTRATO DE PRESTACION DE SERVICIOS"/>
    <n v="334"/>
    <s v="ORDENES DE PAGO"/>
    <n v="1052"/>
    <x v="31"/>
    <s v="128672 - Prestar los servicios profesionales jurídicos para apoyar los asuntos legales de los procesos del sistema vial de la Alcaldía Local de Sumapaz. 2289. Se expide CDP con certificado de No existencia de personal 56208 de fecha Ene 25/2025, solicitud SIPSE 128672, recibido para tramite de fecha Enero 28/2025. Se expide CRP con memorando 20257020001353, CPS firmado en secop II y recibido para tramite de fecha Feb 06/2025."/>
    <s v="O23011745992024228901000"/>
    <s v="Movilidad para Sumapaz"/>
    <n v="1083875350"/>
    <x v="31"/>
    <n v="0"/>
    <n v="0"/>
    <n v="31800000"/>
    <n v="31799667"/>
    <n v="333"/>
    <x v="1"/>
    <x v="1"/>
    <n v="128672"/>
    <n v="1"/>
    <x v="1"/>
    <x v="1"/>
  </r>
  <r>
    <n v="2025"/>
    <x v="1"/>
    <d v="2025-01-01T00:00:00"/>
    <d v="2025-03-31T00:00:00"/>
    <s v="0020-01"/>
    <d v="2025-02-07T00:00:00"/>
    <n v="12"/>
    <s v="CONTRATO DE PRESTACION DE SERVICIOS"/>
    <s v="032-2025"/>
    <s v="12 - CONTRATO DE PRESTACION DE SERVICIOS"/>
    <n v="334"/>
    <s v="ORDENES DE PAGO"/>
    <n v="1062"/>
    <x v="32"/>
    <s v="124871 - Prestar sus servicios profesionales de apoyo administrativo al Área de Gestión del Desarrollo Local, en la gestión contractual del Fondo de Desarrollo Rural de Sumapaz.2327. Se expide CDP con certificado de No existencia de personal 56244 de fecha Ene 25/2025, solicitud SIPSE 124871, recibido para tramite de fecha Enero 28/2025. Se expide CRP con memorando 20257020001393, CPS firmado en secop II y recibido para tramite de fecha Feb 06/2025."/>
    <s v="O23011745992024232701000"/>
    <s v="Fortalecimiento Institucional y sedes administrativas"/>
    <n v="1015469423"/>
    <x v="32"/>
    <n v="0"/>
    <n v="0"/>
    <n v="42000000"/>
    <n v="42000000"/>
    <n v="0"/>
    <x v="0"/>
    <x v="0"/>
    <n v="124871"/>
    <n v="2"/>
    <x v="0"/>
    <x v="0"/>
  </r>
  <r>
    <n v="2025"/>
    <x v="1"/>
    <d v="2025-01-01T00:00:00"/>
    <d v="2025-03-31T00:00:00"/>
    <s v="0020-01"/>
    <d v="2025-02-07T00:00:00"/>
    <n v="12"/>
    <s v="CONTRATO DE PRESTACION DE SERVICIOS"/>
    <s v="038-2025"/>
    <s v="12 - CONTRATO DE PRESTACION DE SERVICIOS"/>
    <n v="334"/>
    <s v="ORDENES DE PAGO"/>
    <n v="1017"/>
    <x v="33"/>
    <s v="126298 - Prestar sus servicios como auxiliar en el apoyo a las actividades de huerta, propagación, producción y mantenimiento de material vegetal, en las sedes de la Alcaldía Local de Sumapaz. 2671. Se expide CDP con certificado de No existencia de personal 55343 de fecha Ene 10/2025, solicitud SIPSE 126298, recibido para tramite de fecha Enero 27/2025. Se expide CRP con memorando 20257020001363, CPS firmado en secop II y recibido para tramite de fecha Feb 06/2025."/>
    <s v="O23011745992024267101000"/>
    <s v="Asistencia técnica agropecuaria y educación ambiental en la localidad de Sumapaz"/>
    <n v="52303112"/>
    <x v="33"/>
    <n v="0"/>
    <n v="0"/>
    <n v="21840000"/>
    <n v="21658000"/>
    <n v="182000"/>
    <x v="2"/>
    <x v="2"/>
    <n v="126298"/>
    <n v="3"/>
    <x v="1"/>
    <x v="2"/>
  </r>
  <r>
    <n v="2025"/>
    <x v="1"/>
    <d v="2025-01-01T00:00:00"/>
    <d v="2025-03-31T00:00:00"/>
    <s v="0020-01"/>
    <d v="2025-02-07T00:00:00"/>
    <n v="12"/>
    <s v="CONTRATO DE PRESTACION DE SERVICIOS"/>
    <s v="041-2025"/>
    <s v="12 - CONTRATO DE PRESTACION DE SERVICIOS"/>
    <n v="334"/>
    <s v="ORDENES DE PAGO"/>
    <n v="1079"/>
    <x v="34"/>
    <s v="126249 -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CDP con certificado de No existencia de personal 56590 de fecha Ene 29/2025, solicitud SIPSE 126249, recibido para tramite de fecha Enero 30/2025. Se expide CRP con memorando 20257020001373, CPS firmado en secop II y recibido para tramite de fecha Feb 06/2025."/>
    <s v="O23011745992024261301000"/>
    <s v="Manejo de emergencias y mitigación del riesgo de desastres"/>
    <n v="1072072793"/>
    <x v="34"/>
    <n v="0"/>
    <n v="0"/>
    <n v="37800000"/>
    <n v="37800000"/>
    <n v="0"/>
    <x v="4"/>
    <x v="6"/>
    <n v="126249"/>
    <n v="1"/>
    <x v="1"/>
    <x v="4"/>
  </r>
  <r>
    <n v="2025"/>
    <x v="1"/>
    <d v="2025-01-01T00:00:00"/>
    <d v="2025-03-31T00:00:00"/>
    <s v="0020-01"/>
    <d v="2025-02-07T00:00:00"/>
    <n v="12"/>
    <s v="CONTRATO DE PRESTACION DE SERVICIOS"/>
    <s v="037-2025"/>
    <s v="12 - CONTRATO DE PRESTACION DE SERVICIOS"/>
    <n v="334"/>
    <s v="ORDENES DE PAGO"/>
    <n v="1053"/>
    <x v="35"/>
    <s v="125214 - Prestar sus servicios profesionales de apoyo al Área de Gestión del Desarrollo Local en la gestión de las liquidaciones y cierres de los procesos contractuales del Fondo de Desarrollo Local de Sumapaz. 2327. Se expide CDP con certificado de No existencia de personal 56204 de fecha Ene 24/2025, solicitud SIPSE 125214, recibido para tramite de fecha Enero 28/2025. Se expide CRP con memorando 20257020001343, CPS firmado en secop II y recibido para tramite de fecha Feb 06/2025."/>
    <s v="O23011745992024232701000"/>
    <s v="Fortalecimiento Institucional y sedes administrativas"/>
    <n v="52216823"/>
    <x v="35"/>
    <n v="0"/>
    <n v="0"/>
    <n v="45000000"/>
    <n v="43500000"/>
    <n v="1500000"/>
    <x v="0"/>
    <x v="0"/>
    <n v="125214"/>
    <n v="2"/>
    <x v="0"/>
    <x v="0"/>
  </r>
  <r>
    <n v="2025"/>
    <x v="1"/>
    <d v="2025-01-01T00:00:00"/>
    <d v="2025-03-31T00:00:00"/>
    <s v="0020-01"/>
    <d v="2025-02-07T00:00:00"/>
    <n v="12"/>
    <s v="CONTRATO DE PRESTACION DE SERVICIOS"/>
    <s v="045-2025"/>
    <s v="12 - CONTRATO DE PRESTACION DE SERVICIOS"/>
    <n v="334"/>
    <s v="ORDENES DE PAGO"/>
    <n v="1067"/>
    <x v="36"/>
    <s v="125192 - Prestar los servicios profesionales para apoyar los asuntos jurídicos en los procesos contractuales y post-contractuales y la gestión ambiental interna y externa de la Alcaldía Local de Sumapaz. 2613. Se expide CDP con certificado de No existencia de personal 56596 de fecha Ene 29/2025, solicitud SIPSE 125192, recibido para tramite de fecha Enero 30/2025. Se expide CRP con memorando 20257020001383, CPS firmado en secop II y recibido para tramite de fecha Feb 06/2025."/>
    <s v="O23011745992024261301000"/>
    <s v="Manejo de emergencias y mitigación del riesgo de desastres"/>
    <n v="1019088970"/>
    <x v="36"/>
    <n v="0"/>
    <n v="0"/>
    <n v="37800000"/>
    <n v="37800000"/>
    <n v="0"/>
    <x v="4"/>
    <x v="6"/>
    <n v="125192"/>
    <n v="1"/>
    <x v="1"/>
    <x v="4"/>
  </r>
  <r>
    <n v="2025"/>
    <x v="1"/>
    <d v="2025-01-01T00:00:00"/>
    <d v="2025-03-31T00:00:00"/>
    <s v="0020-01"/>
    <d v="2025-02-07T00:00:00"/>
    <n v="12"/>
    <s v="CONTRATO DE PRESTACION DE SERVICIOS"/>
    <s v="027-2025"/>
    <s v="12 - CONTRATO DE PRESTACION DE SERVICIOS"/>
    <n v="334"/>
    <s v="ORDENES DE PAGO"/>
    <n v="1020"/>
    <x v="37"/>
    <s v="127839 - Prestar los servicios de apoyo administrativo y logístico en la ejecución de los proyectos de inversión relacionados con el acceso a la justicia integral de la Alcaldía Local de Sumapaz. 2290. Se expide CDP con certificado de No existencia de personal 55865 de fecha Ene 19/2025, solicitud SIPSE 127839, recibido para tramite de fecha Enero 27/2025. Se expide CRP con memorando 20257020001313, CPS firmado en secop II y recibido para tramite de fecha Feb 06/2025."/>
    <s v="O23011745992024229001000"/>
    <s v="Fortaleciendo la justicia en Sumapaz"/>
    <n v="1007295745"/>
    <x v="37"/>
    <n v="0"/>
    <n v="0"/>
    <n v="18150000"/>
    <n v="18150000"/>
    <n v="0"/>
    <x v="5"/>
    <x v="7"/>
    <n v="127839"/>
    <n v="2"/>
    <x v="3"/>
    <x v="5"/>
  </r>
  <r>
    <n v="2025"/>
    <x v="1"/>
    <d v="2025-01-01T00:00:00"/>
    <d v="2025-03-31T00:00:00"/>
    <s v="0020-01"/>
    <d v="2025-02-07T00:00:00"/>
    <n v="12"/>
    <s v="CONTRATO DE PRESTACION DE SERVICIOS"/>
    <s v="030-2025"/>
    <s v="12 - CONTRATO DE PRESTACION DE SERVICIOS"/>
    <n v="334"/>
    <s v="ORDENES DE PAGO"/>
    <n v="1038"/>
    <x v="38"/>
    <s v="127933 - Prestar los servicios como auxiliar de apoyo administrativo al Área De Gestión De Desarrollo Local, de la Alcaldía Local De Sumapaz. 2327. Se expide CDP con certificado de No existencia de personal 55861 de fecha Ene 19/2025, solicitud SIPSE 127933, recibido para tramite de fecha Enero 27/2025. Se expide CRP con memorando 20257020001323, CPS firmado en secop II y recibido para tramite de fecha Feb 06/2025."/>
    <s v="O23011745992024232701000"/>
    <s v="Fortalecimiento Institucional y sedes administrativas"/>
    <n v="1014231457"/>
    <x v="38"/>
    <n v="0"/>
    <n v="0"/>
    <n v="18150000"/>
    <n v="18150000"/>
    <n v="0"/>
    <x v="0"/>
    <x v="0"/>
    <n v="127933"/>
    <n v="2"/>
    <x v="0"/>
    <x v="0"/>
  </r>
  <r>
    <n v="2025"/>
    <x v="1"/>
    <d v="2025-01-01T00:00:00"/>
    <d v="2025-03-31T00:00:00"/>
    <s v="0020-01"/>
    <d v="2025-02-07T00:00:00"/>
    <n v="12"/>
    <s v="CONTRATO DE PRESTACION DE SERVICIOS"/>
    <s v="040-2025"/>
    <s v="12 - CONTRATO DE PRESTACION DE SERVICIOS"/>
    <n v="328"/>
    <s v="ORDENES DE PAGO"/>
    <n v="1039"/>
    <x v="39"/>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1423, CPS firmado en secop II y recibido para tramite de fecha Feb 06/2025."/>
    <s v="O23011745992024232701000"/>
    <s v="Fortalecimiento Institucional y sedes administrativas"/>
    <n v="1033734844"/>
    <x v="39"/>
    <n v="0"/>
    <n v="0"/>
    <n v="42120000"/>
    <n v="40716000"/>
    <n v="1404000"/>
    <x v="0"/>
    <x v="0"/>
    <n v="124819"/>
    <n v="2"/>
    <x v="0"/>
    <x v="0"/>
  </r>
  <r>
    <n v="2025"/>
    <x v="1"/>
    <d v="2025-01-01T00:00:00"/>
    <d v="2025-03-31T00:00:00"/>
    <s v="0020-01"/>
    <d v="2025-02-07T00:00:00"/>
    <n v="12"/>
    <s v="CONTRATO DE PRESTACION DE SERVICIOS"/>
    <s v="047-2025"/>
    <s v="12 - CONTRATO DE PRESTACION DE SERVICIOS"/>
    <n v="328"/>
    <s v="ORDENES DE PAGO"/>
    <n v="1026"/>
    <x v="40"/>
    <s v="125751 - Prestar los servicios profesionales al Área de Gestión de Desarrollo Local, para apoyar la planeación, ejecución y seguimiento del proyecto de inversión Acciones para el cuidado de la salud y el bienestar de las y los Sumapaceños. 2324. Se expide CDP con certificado de No existencia de personal 55118 de fecha Ene 06/2025, solicitud SIPSE 125751, recibido para tramite de fecha Enero 27/2025. Se expide CRP con memorando 20257020001353, CPS firmado en secop II y recibido para tramite de fecha Feb 06/2025."/>
    <s v="O23011745992024232401000"/>
    <s v="Acciones para el cuidado de la salud y el bienestar de las y los Sumapaceños"/>
    <n v="79497759"/>
    <x v="40"/>
    <n v="0"/>
    <n v="0"/>
    <n v="58800000"/>
    <n v="58800000"/>
    <n v="0"/>
    <x v="6"/>
    <x v="8"/>
    <n v="125751"/>
    <n v="2"/>
    <x v="2"/>
    <x v="6"/>
  </r>
  <r>
    <n v="2025"/>
    <x v="1"/>
    <d v="2025-01-01T00:00:00"/>
    <d v="2025-03-31T00:00:00"/>
    <s v="0020-01"/>
    <d v="2025-02-07T00:00:00"/>
    <n v="12"/>
    <s v="CONTRATO DE PRESTACION DE SERVICIOS"/>
    <s v="048-2025"/>
    <s v="12 - CONTRATO DE PRESTACION DE SERVICIOS"/>
    <n v="328"/>
    <s v="ORDENES DE PAGO"/>
    <n v="1039"/>
    <x v="41"/>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e expide CRP con memorando 20257020001533, CPS firmado en secop II y recibido para tramite de fecha Feb 06/2025."/>
    <s v="O23011745992024232701000"/>
    <s v="Fortalecimiento Institucional y sedes administrativas"/>
    <n v="1019094049"/>
    <x v="41"/>
    <n v="0"/>
    <n v="0"/>
    <n v="42120000"/>
    <n v="42120000"/>
    <n v="0"/>
    <x v="0"/>
    <x v="0"/>
    <n v="124819"/>
    <n v="2"/>
    <x v="0"/>
    <x v="0"/>
  </r>
  <r>
    <n v="2025"/>
    <x v="1"/>
    <d v="2025-01-01T00:00:00"/>
    <d v="2025-03-31T00:00:00"/>
    <s v="0020-01"/>
    <d v="2025-02-07T00:00:00"/>
    <n v="12"/>
    <s v="CONTRATO DE PRESTACION DE SERVICIOS"/>
    <s v="046-2025"/>
    <s v="12 - CONTRATO DE PRESTACION DE SERVICIOS"/>
    <n v="328"/>
    <s v="ORDENES DE PAGO"/>
    <n v="1050"/>
    <x v="42"/>
    <s v="124914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6241 de fecha Ene 25/2025, solicitud SIPSE 124914, recibido para tramite de fecha Enero 28/2025. Se expide CRP con memorando 20257020001503, CPS firmado en secop II y recibido para tramite de fecha Feb 06/2025."/>
    <s v="O23011745992024228901000"/>
    <s v="Movilidad para Sumapaz"/>
    <n v="1077860558"/>
    <x v="42"/>
    <n v="0"/>
    <n v="0"/>
    <n v="45990000"/>
    <n v="43946000"/>
    <n v="2044000"/>
    <x v="1"/>
    <x v="1"/>
    <n v="124914"/>
    <n v="1"/>
    <x v="1"/>
    <x v="1"/>
  </r>
  <r>
    <n v="2025"/>
    <x v="1"/>
    <d v="2025-01-01T00:00:00"/>
    <d v="2025-03-31T00:00:00"/>
    <s v="0020-01"/>
    <d v="2025-02-07T00:00:00"/>
    <n v="12"/>
    <s v="CONTRATO DE PRESTACION DE SERVICIOS"/>
    <s v="043-2025"/>
    <s v="12 - CONTRATO DE PRESTACION DE SERVICIOS"/>
    <n v="328"/>
    <s v="ORDENES DE PAGO"/>
    <n v="1075"/>
    <x v="43"/>
    <s v="124889 - Prestar sus servicios profesionales para apoyar al equipo de prensa y comunicaciones de la Alcaldía Local de Sumapaz, en la realización y publicación de contenidos de redes sociales y canales de divulgación digital (Sitio Web) de la alcaldía local. 2327. Se expide CDP con certificado de No existencia de personal 56600 de fecha Ene 29/2025, solicitud SIPSE 124889, recibido para tramite de fecha Enero 30/2025. Se expide CRP con memorando 20257020001403, CPS firmado en secop II y recibido para tramite de fecha Feb 06/2025."/>
    <s v="O23011745992024232701000"/>
    <s v="Fortalecimiento Institucional y sedes administrativas"/>
    <n v="1109004909"/>
    <x v="43"/>
    <n v="0"/>
    <n v="0"/>
    <n v="39000000"/>
    <n v="39000000"/>
    <n v="0"/>
    <x v="0"/>
    <x v="0"/>
    <n v="124889"/>
    <n v="2"/>
    <x v="0"/>
    <x v="0"/>
  </r>
  <r>
    <n v="2025"/>
    <x v="1"/>
    <d v="2025-01-01T00:00:00"/>
    <d v="2025-03-31T00:00:00"/>
    <s v="0020-01"/>
    <d v="2025-02-07T00:00:00"/>
    <n v="12"/>
    <s v="CONTRATO DE PRESTACION DE SERVICIOS"/>
    <s v="036-2025"/>
    <s v="12 - CONTRATO DE PRESTACION DE SERVICIOS"/>
    <n v="327"/>
    <s v="ORDENES DE PAGO"/>
    <n v="1036"/>
    <x v="44"/>
    <s v="126424 - Prestar los servicios profesionales para atender y brindar respuestas a las solicitudes, requerimientos, derechos de petición y tutelas radicadas en la alcaldía local de Sumapaz. 2327. Se expide CDP con certificado de No existencia de personal 55116 de fecha Ene 06/2025, solicitud SIPSE 126424, recibido para tramite de fecha Enero 27/2025."/>
    <s v="O23011745992024232701000"/>
    <s v="Fortalecimiento Institucional y sedes administrativas"/>
    <n v="1052413340"/>
    <x v="44"/>
    <n v="0"/>
    <n v="0"/>
    <n v="50400000"/>
    <n v="42210000"/>
    <n v="8190000"/>
    <x v="0"/>
    <x v="0"/>
    <n v="126424"/>
    <n v="2"/>
    <x v="0"/>
    <x v="0"/>
  </r>
  <r>
    <n v="2025"/>
    <x v="1"/>
    <d v="2025-01-01T00:00:00"/>
    <d v="2025-03-31T00:00:00"/>
    <s v="0020-01"/>
    <d v="2025-02-07T00:00:00"/>
    <n v="12"/>
    <s v="CONTRATO DE PRESTACION DE SERVICIOS"/>
    <s v="035-2025"/>
    <s v="12 - CONTRATO DE PRESTACION DE SERVICIOS"/>
    <n v="327"/>
    <s v="ORDENES DE PAGO"/>
    <n v="1058"/>
    <x v="45"/>
    <s v="127923 - Prestar los servicios profesionales para apoyar jurídicamente las auditorias generadas por los entes de control y temas relacionados con planes de mejoramiento de la Alcaldía Local de Sumapaz. 2327. Se expide CDP con certificado de No existencia de personal 56206 de fecha Ene 24/2025, solicitud SIPSE 127923, recibido para tramite de fecha Enero 28/2025."/>
    <s v="O23011745992024232701000"/>
    <s v="Fortalecimiento Institucional y sedes administrativas"/>
    <n v="79694258"/>
    <x v="45"/>
    <n v="0"/>
    <n v="0"/>
    <n v="37800000"/>
    <n v="37800000"/>
    <n v="0"/>
    <x v="0"/>
    <x v="0"/>
    <n v="127923"/>
    <n v="2"/>
    <x v="0"/>
    <x v="0"/>
  </r>
  <r>
    <n v="2025"/>
    <x v="1"/>
    <d v="2025-01-01T00:00:00"/>
    <d v="2025-03-31T00:00:00"/>
    <s v="0020-01"/>
    <d v="2025-02-07T00:00:00"/>
    <n v="12"/>
    <s v="CONTRATO DE PRESTACION DE SERVICIOS"/>
    <s v="065-2025"/>
    <s v="12 - CONTRATO DE PRESTACION DE SERVICIOS"/>
    <n v="327"/>
    <s v="ORDENES DE PAGO"/>
    <n v="1022"/>
    <x v="46"/>
    <s v="127859 - Prestar los servicios profesionales especializados para la atención, orientación y fortalecimiento a la estrategia de acceso a la justicia integral y actividades relacionados con Derechos Humanos en la localidad, en el marco del plan de desarrollo 2025-2028. 2230. Se expide CDP con certificado de No existencia de personal 55863 de fecha Ene 19/2025, solicitud SIPSE 127859, recibido para tramite de fecha Enero 27/2025."/>
    <s v="O23011745992024223001000"/>
    <s v="Por una mejor convivencia en Sumapaz"/>
    <n v="79882488"/>
    <x v="46"/>
    <n v="0"/>
    <n v="0"/>
    <n v="50400000"/>
    <n v="50400000"/>
    <n v="0"/>
    <x v="7"/>
    <x v="9"/>
    <n v="127859"/>
    <n v="1"/>
    <x v="3"/>
    <x v="7"/>
  </r>
  <r>
    <n v="2025"/>
    <x v="1"/>
    <d v="2025-01-01T00:00:00"/>
    <d v="2025-03-31T00:00:00"/>
    <s v="0020-01"/>
    <d v="2025-02-07T00:00:00"/>
    <n v="12"/>
    <s v="CONTRATO DE PRESTACION DE SERVICIOS"/>
    <s v="058-2025"/>
    <s v="12 - CONTRATO DE PRESTACION DE SERVICIOS"/>
    <n v="327"/>
    <s v="ORDENES DE PAGO"/>
    <n v="1065"/>
    <x v="47"/>
    <s v="124909 - Prestar sus servicios profesionales para coordinar, liderar y asesorar los planes y estrategias de comunicación interna y externa para la divulgación de los programas, proyectos y actividades de la Alcaldía Local. 2327. Se expide CDP con certificado de No existencia de personal 56599 de fecha Ene 29/2025, solicitud SIPSE 124909, recibido para tramite de fecha Enero 30/2025."/>
    <s v="O23011745992024232701000"/>
    <s v="Fortalecimiento Institucional y sedes administrativas"/>
    <n v="1018481546"/>
    <x v="47"/>
    <n v="0"/>
    <n v="0"/>
    <n v="45600000"/>
    <n v="45600000"/>
    <n v="0"/>
    <x v="0"/>
    <x v="0"/>
    <n v="124909"/>
    <n v="2"/>
    <x v="0"/>
    <x v="0"/>
  </r>
  <r>
    <n v="2025"/>
    <x v="1"/>
    <d v="2025-01-01T00:00:00"/>
    <d v="2025-03-31T00:00:00"/>
    <s v="0020-01"/>
    <d v="2025-02-07T00:00:00"/>
    <n v="12"/>
    <s v="CONTRATO DE PRESTACION DE SERVICIOS"/>
    <s v="034-2025"/>
    <s v="12 - CONTRATO DE PRESTACION DE SERVICIOS"/>
    <n v="327"/>
    <s v="ORDENES DE PAGO"/>
    <n v="1023"/>
    <x v="48"/>
    <s v="127928 - Prestar sus servicios técnicos al Área de Gestión del Desarrollo Local, en la gestión contractual del Fondo de Desarrollo Rural de Sumapaz. 2327. Se expide CDP con certificado de No existencia de personal 55862 de fecha Ene 19/2025, solicitud SIPSE 127928, recibido para tramite de fecha Enero 27/2025."/>
    <s v="O23011745992024232701000"/>
    <s v="Fortalecimiento Institucional y sedes administrativas"/>
    <n v="1019020889"/>
    <x v="48"/>
    <n v="0"/>
    <n v="0"/>
    <n v="19800000"/>
    <n v="18810000"/>
    <n v="990000"/>
    <x v="0"/>
    <x v="0"/>
    <n v="127928"/>
    <n v="2"/>
    <x v="0"/>
    <x v="0"/>
  </r>
  <r>
    <n v="2025"/>
    <x v="1"/>
    <d v="2025-01-01T00:00:00"/>
    <d v="2025-03-31T00:00:00"/>
    <s v="0020-01"/>
    <d v="2025-02-07T00:00:00"/>
    <n v="12"/>
    <s v="CONTRATO DE PRESTACION DE SERVICIOS"/>
    <s v="054-2025"/>
    <s v="12 - CONTRATO DE PRESTACION DE SERVICIOS"/>
    <n v="327"/>
    <s v="ORDENES DE PAGO"/>
    <n v="1096"/>
    <x v="49"/>
    <s v="129655 - Prestar los servicios profesionales al área de gestión de desarrollo local, en temas relacionados con atención a la población vulnerable, de la Alcaldía Local de Sumapaz. 2398 Se expide CDP con certificado de No existencia de personal 56974 de fecha Feb 05/2025, solicitud SIPSE 129655, recibido para tramite de fecha Feb 05/2025."/>
    <s v="O23011745992024239801000"/>
    <s v="Cuidado y protección para la población Vulnerable de Sumapaz"/>
    <n v="52110765"/>
    <x v="49"/>
    <n v="0"/>
    <n v="0"/>
    <n v="39060000"/>
    <n v="39060000"/>
    <n v="0"/>
    <x v="8"/>
    <x v="10"/>
    <n v="129655"/>
    <n v="2"/>
    <x v="2"/>
    <x v="8"/>
  </r>
  <r>
    <n v="2025"/>
    <x v="1"/>
    <d v="2025-01-01T00:00:00"/>
    <d v="2025-03-31T00:00:00"/>
    <s v="0020-01"/>
    <d v="2025-02-07T00:00:00"/>
    <n v="12"/>
    <s v="CONTRATO DE PRESTACION DE SERVICIOS"/>
    <s v="066-2025"/>
    <s v="12 - CONTRATO DE PRESTACION DE SERVICIOS"/>
    <n v="327"/>
    <s v="ORDENES DE PAGO"/>
    <n v="1075"/>
    <x v="50"/>
    <s v="124889 - Prestar sus servicios profesionales para apoyar al equipo de prensa y comunicaciones de la Alcaldía Local de Sumapaz, en la realización y publicación de contenidos de redes sociales y canales de divulgación digital (Sitio Web) de la alcaldía local. 2327. Se expide CDP con certificado de No existencia de personal 56600 de fecha Ene 29/2025, solicitud SIPSE 124889, recibido para tramite de fecha Enero 30/2025."/>
    <s v="O23011745992024232701000"/>
    <s v="Fortalecimiento Institucional y sedes administrativas"/>
    <n v="1013685604"/>
    <x v="50"/>
    <n v="0"/>
    <n v="0"/>
    <n v="39000000"/>
    <n v="39000000"/>
    <n v="0"/>
    <x v="0"/>
    <x v="0"/>
    <n v="124889"/>
    <n v="2"/>
    <x v="0"/>
    <x v="0"/>
  </r>
  <r>
    <n v="2025"/>
    <x v="1"/>
    <d v="2025-01-01T00:00:00"/>
    <d v="2025-03-31T00:00:00"/>
    <s v="0020-01"/>
    <d v="2025-02-07T00:00:00"/>
    <n v="12"/>
    <s v="CONTRATO DE PRESTACION DE SERVICIOS"/>
    <s v="067-2025"/>
    <s v="12 - CONTRATO DE PRESTACION DE SERVICIOS"/>
    <n v="327"/>
    <s v="ORDENES DE PAGO"/>
    <n v="1014"/>
    <x v="51"/>
    <s v="12563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867 de fecha Ene 20/2025, solicitud SIPSE 125639, recibido para tramite de fecha Enero 27/2025."/>
    <s v="O23011745992024228901000"/>
    <s v="Movilidad para Sumapaz"/>
    <n v="1024497752"/>
    <x v="51"/>
    <n v="0"/>
    <n v="0"/>
    <n v="42000000"/>
    <n v="42000000"/>
    <n v="0"/>
    <x v="1"/>
    <x v="1"/>
    <n v="125639"/>
    <n v="1"/>
    <x v="1"/>
    <x v="1"/>
  </r>
  <r>
    <n v="2025"/>
    <x v="1"/>
    <d v="2025-01-01T00:00:00"/>
    <d v="2025-03-31T00:00:00"/>
    <s v="0020-01"/>
    <d v="2025-02-07T00:00:00"/>
    <n v="12"/>
    <s v="CONTRATO DE PRESTACION DE SERVICIOS"/>
    <s v="049-2025"/>
    <s v="12 - CONTRATO DE PRESTACION DE SERVICIOS"/>
    <n v="327"/>
    <s v="ORDENES DE PAGO"/>
    <n v="1014"/>
    <x v="52"/>
    <s v="125639 - Prestar los servicios profesionales al Área de Gestión de Desarrollo Local para apoyar la planeación, ejecución y seguimiento a los proyectos de inversión de infraestructura de la Alcaldía Local de Sumapaz. 2289. Se expide CDP con certificado de No existencia de personal 55867 de fecha Ene 20/2025, solicitud SIPSE 125639, recibido para tramite de fecha Enero 27/2025."/>
    <s v="O23011745992024228901000"/>
    <s v="Movilidad para Sumapaz"/>
    <n v="1032484368"/>
    <x v="52"/>
    <n v="0"/>
    <n v="0"/>
    <n v="42000000"/>
    <n v="42000000"/>
    <n v="0"/>
    <x v="1"/>
    <x v="1"/>
    <n v="125639"/>
    <n v="1"/>
    <x v="1"/>
    <x v="1"/>
  </r>
  <r>
    <n v="2025"/>
    <x v="1"/>
    <d v="2025-01-01T00:00:00"/>
    <d v="2025-03-31T00:00:00"/>
    <s v="0020-01"/>
    <d v="2025-02-07T00:00:00"/>
    <n v="12"/>
    <s v="CONTRATO DE PRESTACION DE SERVICIOS"/>
    <s v="044-2025"/>
    <s v="12 - CONTRATO DE PRESTACION DE SERVICIOS"/>
    <n v="334"/>
    <s v="ORDENES DE PAGO"/>
    <n v="1074"/>
    <x v="53"/>
    <s v="124890 - Prestar los servicios profesionales para apoyar los procesos del parque automotor pesado y de maquinaria de propiedad del Fondo de Desarrollo Rural de Sumapaz. 2289. Se expide CDP con certificado de No existencia de personal 56695 de fecha Ene 29/2025, solicitud SIPSE 124890, recibido para tramite de fecha Enero 30/2025."/>
    <s v="O23011745992024228901000"/>
    <s v="Movilidad para Sumapaz"/>
    <n v="1019019834"/>
    <x v="53"/>
    <n v="0"/>
    <n v="0"/>
    <n v="31500000"/>
    <n v="31500000"/>
    <n v="0"/>
    <x v="1"/>
    <x v="1"/>
    <n v="124890"/>
    <n v="1"/>
    <x v="1"/>
    <x v="1"/>
  </r>
  <r>
    <n v="2025"/>
    <x v="1"/>
    <d v="2025-01-01T00:00:00"/>
    <d v="2025-03-31T00:00:00"/>
    <s v="0020-01"/>
    <d v="2025-02-07T00:00:00"/>
    <n v="12"/>
    <s v="CONTRATO DE PRESTACION DE SERVICIOS"/>
    <s v="062-2025"/>
    <s v="12 - CONTRATO DE PRESTACION DE SERVICIOS"/>
    <n v="327"/>
    <s v="ORDENES DE PAGO"/>
    <n v="1010"/>
    <x v="54"/>
    <s v="125210 - Prestar los servicios profesionales especializados de apoyo psicosocial al Área de Gestión de Desarrollo Local para generar acciones complementarias en salud en la localidad de Sumapaz. 2324. Se expide CDP con certificado de No existencia de personal 55937 de fecha Ene 19/2025, solicitud SIPSE 125210, recibido para tramite de fecha Enero 27/2025."/>
    <s v="O23011745992024232401000"/>
    <s v="Acciones para el cuidado de la salud y el bienestar de las y los Sumapaceños"/>
    <n v="1120562910"/>
    <x v="54"/>
    <n v="0"/>
    <n v="0"/>
    <n v="53550000"/>
    <n v="53550000"/>
    <n v="0"/>
    <x v="6"/>
    <x v="11"/>
    <n v="125210"/>
    <n v="6"/>
    <x v="2"/>
    <x v="6"/>
  </r>
  <r>
    <n v="2025"/>
    <x v="1"/>
    <d v="2025-01-01T00:00:00"/>
    <d v="2025-03-31T00:00:00"/>
    <s v="0020-01"/>
    <d v="2025-02-07T00:00:00"/>
    <n v="12"/>
    <s v="CONTRATO DE PRESTACION DE SERVICIOS"/>
    <s v="073-2025"/>
    <s v="12 - CONTRATO DE PRESTACION DE SERVICIOS"/>
    <n v="327"/>
    <s v="ORDENES DE PAGO"/>
    <n v="1099"/>
    <x v="55"/>
    <s v="125199 - Prestar los servicios profesionales para apoyar la formulación, ejecución, seguimiento y mejora continua de las herramientas que conforman la Gestión Ambiental Institucional de la Alcaldía Local. 2689. Se expide CDP con certificado de No existencia de personal 56829 de fecha Ene 31/2025, solicitud SIPSE 125199, recibido para tramite de fecha Feb 06/2025."/>
    <s v="O23011745992024268901000"/>
    <s v="Acueductos veredales, saneamiento básico y energías alternativas"/>
    <n v="1136886950"/>
    <x v="55"/>
    <n v="0"/>
    <n v="0"/>
    <n v="36000000"/>
    <n v="34000000"/>
    <n v="2000000"/>
    <x v="9"/>
    <x v="12"/>
    <n v="125199"/>
    <n v="2"/>
    <x v="1"/>
    <x v="9"/>
  </r>
  <r>
    <n v="2025"/>
    <x v="1"/>
    <d v="2025-01-01T00:00:00"/>
    <d v="2025-03-31T00:00:00"/>
    <s v="0020-01"/>
    <d v="2025-02-07T00:00:00"/>
    <n v="12"/>
    <s v="CONTRATO DE PRESTACION DE SERVICIOS"/>
    <s v="072-2025"/>
    <s v="12 - CONTRATO DE PRESTACION DE SERVICIOS"/>
    <n v="327"/>
    <s v="ORDENES DE PAGO"/>
    <n v="1097"/>
    <x v="56"/>
    <s v="126254 - Prestar los servicios de apoyo administrativo para la gestión agroambiental del área de Gestión de Desarrollo Local de la Alcaldía Local de Sumapaz. 2671. Se expide CDP con certificado de No existencia de personal 56814 de fecha Ene 31/2025, solicitud SIPSE 126254, recibido para tramite de fecha Feb 06/2025."/>
    <s v="O23011745992024267101000"/>
    <s v="Asistencia técnica agropecuaria y educación ambiental en la localidad de Sumapaz"/>
    <n v="1030538532"/>
    <x v="56"/>
    <n v="0"/>
    <n v="0"/>
    <n v="18150000"/>
    <n v="18150000"/>
    <n v="0"/>
    <x v="2"/>
    <x v="2"/>
    <n v="126254"/>
    <n v="3"/>
    <x v="1"/>
    <x v="2"/>
  </r>
  <r>
    <n v="2025"/>
    <x v="1"/>
    <d v="2025-01-01T00:00:00"/>
    <d v="2025-03-31T00:00:00"/>
    <s v="0020-01"/>
    <d v="2025-02-07T00:00:00"/>
    <n v="12"/>
    <s v="CONTRATO DE PRESTACION DE SERVICIOS"/>
    <s v="056-2025"/>
    <s v="12 - CONTRATO DE PRESTACION DE SERVICIOS"/>
    <n v="327"/>
    <s v="ORDENES DE PAGO"/>
    <n v="1037"/>
    <x v="57"/>
    <s v="125133 - Prestar los servicios profesionales especializados en la ejecución y seguimiento de las actividades que se ejecutan en el proyecto de Recreación y deporte del Fondo de Desarrollo Rural de Sumapaz. 2388. Se expide CDP con certificado de No existencia de personal 55940 de fecha Ene 19/2025, solicitud SIPSE 125133, recibido para tramite de fecha Enero 27/2025."/>
    <s v="O23011745992024238801000"/>
    <s v="Recreación y Deporte para Sumapaz"/>
    <n v="1018481815"/>
    <x v="57"/>
    <n v="0"/>
    <n v="0"/>
    <n v="54000000"/>
    <n v="54000000"/>
    <n v="0"/>
    <x v="10"/>
    <x v="13"/>
    <n v="125133"/>
    <n v="1"/>
    <x v="2"/>
    <x v="10"/>
  </r>
  <r>
    <n v="2025"/>
    <x v="1"/>
    <d v="2025-01-01T00:00:00"/>
    <d v="2025-03-31T00:00:00"/>
    <s v="0020-01"/>
    <d v="2025-02-07T00:00:00"/>
    <n v="12"/>
    <s v="CONTRATO DE PRESTACION DE SERVICIOS"/>
    <s v="060-2025"/>
    <s v="12 - CONTRATO DE PRESTACION DE SERVICIOS"/>
    <n v="327"/>
    <s v="ORDENES DE PAGO"/>
    <n v="1024"/>
    <x v="58"/>
    <s v="125693 - Prestar los servicios como Auxiliar administrativo para el Centro de Documentación e Información C.D.I, de la Alcaldía Local de Sumapaz. 2327. Se expide CDP con certificado de No existencia de personal 55301 de fecha Ene 10/2025, solicitud SIPSE 125693, recibido para tramite de fecha Enero 27/2025."/>
    <s v="O23011745992024232701000"/>
    <s v="Fortalecimiento Institucional y sedes administrativas"/>
    <n v="1000365003"/>
    <x v="58"/>
    <n v="0"/>
    <n v="0"/>
    <n v="24200000"/>
    <n v="24200000"/>
    <n v="0"/>
    <x v="0"/>
    <x v="0"/>
    <n v="125693"/>
    <n v="2"/>
    <x v="0"/>
    <x v="0"/>
  </r>
  <r>
    <n v="2025"/>
    <x v="1"/>
    <d v="2025-01-01T00:00:00"/>
    <d v="2025-03-31T00:00:00"/>
    <s v="0020-01"/>
    <d v="2025-02-07T00:00:00"/>
    <n v="12"/>
    <s v="CONTRATO DE PRESTACION DE SERVICIOS"/>
    <s v="064-2025"/>
    <s v="12 - CONTRATO DE PRESTACION DE SERVICIOS"/>
    <n v="327"/>
    <s v="ORDENES DE PAGO"/>
    <n v="1090"/>
    <x v="59"/>
    <s v="127853 - Prestar los servicios Profesionales para apoyar la planeación, seguimiento, ejecución y control de los Proyectos ambientales y de desarrollo rural sostenible, del Fondo de Desarrollo Rural de Sumapaz. 2671 SE EXPIDE CDP CON CERTIFICADO DE NO EXISTENCIA DE PERSONAL 56807 DE FECHA 31 ENE 2025, SOLICITUD SIPSE 127853 RECIBIDO PARA TRAMITE DE FECHA FEB 04/2025."/>
    <s v="O23011745992024267101000"/>
    <s v="Asistencia técnica agropecuaria y educación ambiental en la localidad de Sumapaz"/>
    <n v="1014280764"/>
    <x v="59"/>
    <n v="0"/>
    <n v="0"/>
    <n v="33390000"/>
    <n v="33390000"/>
    <n v="0"/>
    <x v="2"/>
    <x v="2"/>
    <n v="127853"/>
    <n v="3"/>
    <x v="1"/>
    <x v="2"/>
  </r>
  <r>
    <n v="2025"/>
    <x v="1"/>
    <d v="2025-01-01T00:00:00"/>
    <d v="2025-03-31T00:00:00"/>
    <s v="0020-01"/>
    <d v="2025-02-07T00:00:00"/>
    <n v="12"/>
    <s v="CONTRATO DE PRESTACION DE SERVICIOS"/>
    <s v="051-2025"/>
    <s v="12 - CONTRATO DE PRESTACION DE SERVICIOS"/>
    <n v="327"/>
    <s v="ORDENES DE PAGO"/>
    <n v="1066"/>
    <x v="60"/>
    <s v="125146 - Prestar los servicios profesionales en la planeación, ejecución y seguimiento de los proyectos de inversión en los temas de Recreación y Deporte que ejecute el Fondo de Desarrollo Rural de Sumapaz.2388. Se expide CDP con certificado de No existencia de personal 56597 de fecha Ene 29/2025, solicitud SIPSE 125146, recibido para tramite de fecha Enero 30/2025."/>
    <s v="O23011745992024238801000"/>
    <s v="Recreación y Deporte para Sumapaz"/>
    <n v="1069230460"/>
    <x v="60"/>
    <n v="0"/>
    <n v="0"/>
    <n v="36000000"/>
    <n v="36000000"/>
    <n v="0"/>
    <x v="10"/>
    <x v="14"/>
    <n v="125146"/>
    <n v="3"/>
    <x v="2"/>
    <x v="10"/>
  </r>
  <r>
    <n v="2025"/>
    <x v="1"/>
    <d v="2025-01-01T00:00:00"/>
    <d v="2025-03-31T00:00:00"/>
    <s v="0020-01"/>
    <d v="2025-02-07T00:00:00"/>
    <n v="12"/>
    <s v="CONTRATO DE PRESTACION DE SERVICIOS"/>
    <s v="057-2025"/>
    <s v="12 - CONTRATO DE PRESTACION DE SERVICIOS"/>
    <n v="327"/>
    <s v="ORDENES DE PAGO"/>
    <n v="1086"/>
    <x v="61"/>
    <s v="126323 -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en el marco del PDL 2025-2028. 2703. SE EXPIDE CDP CON CERTIFICADO DE NO EXISTENCIA DE PERSONAL 56591 DE FECHA 31 ENE 2025, SOLICITUD SIPSE 126323 RECIBIDO PARA TRAMITE DE FECHA FEB 04/2025."/>
    <s v="O23011745992024270301000"/>
    <s v="Una mejor educación para Sumapaz"/>
    <n v="1069717477"/>
    <x v="61"/>
    <n v="0"/>
    <n v="0"/>
    <n v="31500000"/>
    <n v="31500000"/>
    <n v="0"/>
    <x v="11"/>
    <x v="15"/>
    <n v="126323"/>
    <n v="3"/>
    <x v="4"/>
    <x v="11"/>
  </r>
  <r>
    <n v="2025"/>
    <x v="1"/>
    <d v="2025-01-01T00:00:00"/>
    <d v="2025-03-31T00:00:00"/>
    <s v="0020-01"/>
    <d v="2025-02-07T00:00:00"/>
    <n v="12"/>
    <s v="CONTRATO DE PRESTACION DE SERVICIOS"/>
    <s v="050-2025"/>
    <s v="12 - CONTRATO DE PRESTACION DE SERVICIOS"/>
    <n v="327"/>
    <s v="ORDENES DE PAGO"/>
    <n v="1078"/>
    <x v="62"/>
    <s v="127524 - Prestar sus servicios profesionales especializados para apoyar el desarrollo de actividades de transformación productiva y formación de capacidades, en la localidad de Sumapaz. 2315. Se expide CDP con certificado de No existencia de personal 56589 de fecha Ene 29/2025, solicitud SIPSE 127524, recibido para tramite de fecha Enero 30/2025."/>
    <s v="O23011745992024231501000"/>
    <s v="Somos Sumapaz: Emprendiendo de manera sostenible en el territorio"/>
    <n v="1016046855"/>
    <x v="62"/>
    <n v="0"/>
    <n v="0"/>
    <n v="50400000"/>
    <n v="50400000"/>
    <n v="0"/>
    <x v="12"/>
    <x v="16"/>
    <n v="127524"/>
    <n v="1"/>
    <x v="4"/>
    <x v="12"/>
  </r>
  <r>
    <n v="2025"/>
    <x v="1"/>
    <d v="2025-01-01T00:00:00"/>
    <d v="2025-03-31T00:00:00"/>
    <s v="0020-01"/>
    <d v="2025-02-07T00:00:00"/>
    <n v="12"/>
    <s v="CONTRATO DE PRESTACION DE SERVICIOS"/>
    <s v="069-2025"/>
    <s v="12 - CONTRATO DE PRESTACION DE SERVICIOS"/>
    <n v="327"/>
    <s v="ORDENES DE PAGO"/>
    <n v="1051"/>
    <x v="63"/>
    <s v="128679 - Prestar los servicios como Auxiliar administrativo para el área de Gestión de Desarrollo Local, en los temas de Infraestructura, de la Alcaldía local de Sumapaz. 2289. Se expide CDP con certificado de No existencia de personal 56207 de fecha Ene 25/2025, solicitud SIPSE 128679, recibido para tramite de fecha Enero 28/2025."/>
    <s v="O23011745992024228901000"/>
    <s v="Movilidad para Sumapaz"/>
    <n v="1000335571"/>
    <x v="63"/>
    <n v="0"/>
    <n v="0"/>
    <n v="18000000"/>
    <n v="18000000"/>
    <n v="0"/>
    <x v="1"/>
    <x v="1"/>
    <n v="128679"/>
    <n v="1"/>
    <x v="1"/>
    <x v="1"/>
  </r>
  <r>
    <n v="2025"/>
    <x v="1"/>
    <d v="2025-01-01T00:00:00"/>
    <d v="2025-03-31T00:00:00"/>
    <s v="0020-01"/>
    <d v="2025-02-07T00:00:00"/>
    <n v="12"/>
    <s v="CONTRATO DE PRESTACION DE SERVICIOS"/>
    <s v="063-2025"/>
    <s v="12 - CONTRATO DE PRESTACION DE SERVICIOS"/>
    <n v="327"/>
    <s v="ORDENES DE PAGO"/>
    <n v="1089"/>
    <x v="64"/>
    <s v="127824 - Prestar los servicios profesionales para el fortalecimiento ambiental del servicio de asistencia técnica agropecuaria de la localidaD de Sumapaz.2671. SE EXPIDE CDP CON CERTIFICADO DE NO EXISTENCIA DE PERSONAL 56810 DE FECHA 31 ENE 2025, SOLICITUD SIPSE 127824 RECIBIDO PARA TRAMITE DE FECHA FEB 04/2025."/>
    <s v="O23011745992024267101000"/>
    <s v="Asistencia técnica agropecuaria y educación ambiental en la localidad de Sumapaz"/>
    <n v="1018418402"/>
    <x v="64"/>
    <n v="0"/>
    <n v="0"/>
    <n v="31500000"/>
    <n v="31500000"/>
    <n v="0"/>
    <x v="2"/>
    <x v="2"/>
    <n v="127824"/>
    <n v="3"/>
    <x v="1"/>
    <x v="2"/>
  </r>
  <r>
    <n v="2025"/>
    <x v="1"/>
    <d v="2025-01-01T00:00:00"/>
    <d v="2025-03-31T00:00:00"/>
    <s v="0020-01"/>
    <d v="2025-02-10T00:00:00"/>
    <n v="12"/>
    <s v="CONTRATO DE PRESTACION DE SERVICIOS"/>
    <s v="055-2025"/>
    <s v="12 - CONTRATO DE PRESTACION DE SERVICIOS"/>
    <n v="327"/>
    <s v="ORDENES DE PAGO"/>
    <n v="1043"/>
    <x v="65"/>
    <s v="124922 - Prestar los servicios profesionales especializados para apoyar la gestión y ejecución de los proyectos de inversión de infraestructura local. 2289. Se expide CDP con certificado de No existencia de personal 55945 de fecha Ene 19/2025, solicitud SIPSE 124922, recibido para tramite de fecha Enero 27/2025."/>
    <s v="O23011745992024228901000"/>
    <s v="Movilidad para Sumapaz"/>
    <n v="79468757"/>
    <x v="65"/>
    <n v="0"/>
    <n v="0"/>
    <n v="54000000"/>
    <n v="54000000"/>
    <n v="0"/>
    <x v="1"/>
    <x v="1"/>
    <n v="124922"/>
    <n v="1"/>
    <x v="1"/>
    <x v="1"/>
  </r>
  <r>
    <n v="2025"/>
    <x v="1"/>
    <d v="2025-01-01T00:00:00"/>
    <d v="2025-03-31T00:00:00"/>
    <s v="0020-01"/>
    <d v="2025-02-10T00:00:00"/>
    <n v="12"/>
    <s v="CONTRATO DE PRESTACION DE SERVICIOS"/>
    <s v="042-2025"/>
    <s v="12 - CONTRATO DE PRESTACION DE SERVICIOS"/>
    <n v="328"/>
    <s v="ORDENES DE PAGO"/>
    <n v="1055"/>
    <x v="66"/>
    <s v="124885 - Prestar los servicios profesionales para apoyar los asuntos administrativos del Área de Gestión de Desarrollo Local de la Alcaldía Local de Sumapaz. 2327. Se expide CDP con certificado de No existencia de personal 56242 de fecha Ene 25/2025, solicitud SIPSE 124885, recibido para tramite de fecha Enero 28/2025. Se expide CRP con memorando 20257020001443, CPS firmado en secop II y recibido para tramite de fecha Feb 10/2025."/>
    <s v="O23011745992024232701000"/>
    <s v="Fortalecimiento Institucional y sedes administrativas"/>
    <n v="1051185292"/>
    <x v="66"/>
    <n v="0"/>
    <n v="0"/>
    <n v="33810000"/>
    <n v="31743833"/>
    <n v="2066167"/>
    <x v="0"/>
    <x v="0"/>
    <n v="124885"/>
    <n v="2"/>
    <x v="0"/>
    <x v="0"/>
  </r>
  <r>
    <n v="2025"/>
    <x v="1"/>
    <d v="2025-01-01T00:00:00"/>
    <d v="2025-03-31T00:00:00"/>
    <s v="0020-01"/>
    <d v="2025-02-10T00:00:00"/>
    <n v="12"/>
    <s v="CONTRATO DE PRESTACION DE SERVICIOS"/>
    <s v="070-2025"/>
    <s v="12 - CONTRATO DE PRESTACION DE SERVICIOS"/>
    <n v="324"/>
    <s v="ORDENES DE PAGO"/>
    <n v="1051"/>
    <x v="67"/>
    <s v="128679 - Prestar los servicios como Auxiliar administrativo para el área de Gestión de Desarrollo Local, en los temas de Infraestructura, de la Alcaldía local de Sumapaz. 2289. Se expide CDP con certificado de No existencia de personal 56207 de fecha Ene 25/2025, solicitud SIPSE 128679, recibido para tramite de fecha Enero 28/2025."/>
    <s v="O23011745992024228901000"/>
    <s v="Movilidad para Sumapaz"/>
    <n v="1010175132"/>
    <x v="67"/>
    <n v="0"/>
    <n v="0"/>
    <n v="18000000"/>
    <n v="18000000"/>
    <n v="0"/>
    <x v="1"/>
    <x v="1"/>
    <n v="128679"/>
    <n v="1"/>
    <x v="1"/>
    <x v="1"/>
  </r>
  <r>
    <n v="2025"/>
    <x v="1"/>
    <d v="2025-01-01T00:00:00"/>
    <d v="2025-03-31T00:00:00"/>
    <s v="0020-01"/>
    <d v="2025-02-10T00:00:00"/>
    <n v="12"/>
    <s v="CONTRATO DE PRESTACION DE SERVICIOS"/>
    <s v="053-2025"/>
    <s v="12 - CONTRATO DE PRESTACION DE SERVICIOS"/>
    <n v="324"/>
    <s v="ORDENES DE PAGO"/>
    <n v="1015"/>
    <x v="68"/>
    <s v="126246 - Prestar sus servicios profesionales especializados para apoyar el desarrollo de actividades de transformación productiva y formación de capacidades, en la localidad de Sumapaz. 2315. Se expide CDP con certificado de No existencia de personal 55345 de fecha Ene 20/2025, solicitud SIPSE 126246, recibido para tramite de fecha Enero 27/2025."/>
    <s v="O23011745992024231501000"/>
    <s v="Somos Sumapaz: Emprendiendo de manera sostenible en el territorio"/>
    <n v="79866406"/>
    <x v="68"/>
    <n v="0"/>
    <n v="0"/>
    <n v="68000000"/>
    <n v="57800000"/>
    <n v="10200000"/>
    <x v="12"/>
    <x v="16"/>
    <n v="126246"/>
    <n v="1"/>
    <x v="4"/>
    <x v="12"/>
  </r>
  <r>
    <n v="2025"/>
    <x v="1"/>
    <d v="2025-01-01T00:00:00"/>
    <d v="2025-03-31T00:00:00"/>
    <s v="0020-01"/>
    <d v="2025-02-10T00:00:00"/>
    <n v="12"/>
    <s v="CONTRATO DE PRESTACION DE SERVICIOS"/>
    <s v="052-2025"/>
    <s v="12 - CONTRATO DE PRESTACION DE SERVICIOS"/>
    <n v="324"/>
    <s v="ORDENES DE PAGO"/>
    <n v="1051"/>
    <x v="69"/>
    <s v="128679 - Prestar los servicios como Auxiliar administrativo para el área de Gestión de Desarrollo Local, en los temas de Infraestructura, de la Alcaldía local de Sumapaz. 2289. Se expide CDP con certificado de No existencia de personal 56207 de fecha Ene 25/2025, solicitud SIPSE 128679, recibido para tramite de fecha Enero 28/2025."/>
    <s v="O23011745992024228901000"/>
    <s v="Movilidad para Sumapaz"/>
    <n v="80063723"/>
    <x v="69"/>
    <n v="0"/>
    <n v="0"/>
    <n v="18000000"/>
    <n v="18000000"/>
    <n v="0"/>
    <x v="1"/>
    <x v="1"/>
    <n v="128679"/>
    <n v="1"/>
    <x v="1"/>
    <x v="1"/>
  </r>
  <r>
    <n v="2025"/>
    <x v="1"/>
    <d v="2025-01-01T00:00:00"/>
    <d v="2025-03-31T00:00:00"/>
    <s v="0020-01"/>
    <d v="2025-02-11T00:00:00"/>
    <n v="12"/>
    <s v="CONTRATO DE PRESTACION DE SERVICIOS"/>
    <s v="082-2025"/>
    <s v="12 - CONTRATO DE PRESTACION DE SERVICIOS"/>
    <n v="323"/>
    <s v="ORDENES DE PAGO"/>
    <n v="1086"/>
    <x v="70"/>
    <s v="126323 -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en el marco del PDL 2025-2028. 2703. SE EXPIDE CDP CON CERTIFICADO DE NO EXISTENCIA DE PERSONAL 56591 DE FECHA 31 ENE 2025, SOLICITUD SIPSE 126323 RECIBIDO PARA TRAMITE DE FECHA FEB 04/2025."/>
    <s v="O23011745992024270301000"/>
    <s v="Una mejor educación para Sumapaz"/>
    <n v="1083553855"/>
    <x v="70"/>
    <n v="0"/>
    <n v="0"/>
    <n v="31500000"/>
    <n v="31500000"/>
    <n v="0"/>
    <x v="11"/>
    <x v="15"/>
    <n v="126323"/>
    <n v="3"/>
    <x v="4"/>
    <x v="11"/>
  </r>
  <r>
    <n v="2025"/>
    <x v="1"/>
    <d v="2025-01-01T00:00:00"/>
    <d v="2025-03-31T00:00:00"/>
    <s v="0020-01"/>
    <d v="2025-02-11T00:00:00"/>
    <n v="12"/>
    <s v="CONTRATO DE PRESTACION DE SERVICIOS"/>
    <s v="086-2025"/>
    <s v="12 - CONTRATO DE PRESTACION DE SERVICIOS"/>
    <n v="323"/>
    <s v="ORDENES DE PAGO"/>
    <n v="1098"/>
    <x v="71"/>
    <s v="125187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con certificado de No existencia de personal 56828 de fecha Ene 31/2025, solicitud SIPSE 125187, recibido para tramite de fecha Feb 06/2025."/>
    <s v="O23011745992024232701000"/>
    <s v="Fortalecimiento Institucional y sedes administrativas"/>
    <n v="52159153"/>
    <x v="71"/>
    <n v="0"/>
    <n v="0"/>
    <n v="39600000"/>
    <n v="39600000"/>
    <n v="0"/>
    <x v="0"/>
    <x v="0"/>
    <n v="125187"/>
    <n v="2"/>
    <x v="0"/>
    <x v="0"/>
  </r>
  <r>
    <n v="2025"/>
    <x v="1"/>
    <d v="2025-01-01T00:00:00"/>
    <d v="2025-03-31T00:00:00"/>
    <s v="0020-01"/>
    <d v="2025-02-11T00:00:00"/>
    <n v="12"/>
    <s v="CONTRATO DE PRESTACION DE SERVICIOS"/>
    <s v="061-2025"/>
    <s v="12 - CONTRATO DE PRESTACION DE SERVICIOS"/>
    <n v="323"/>
    <s v="ORDENES DE PAGO"/>
    <n v="1069"/>
    <x v="72"/>
    <s v="125215 - Prestar los servicios profesionales para realizar la planeación, seguimiento y ejecución del proceso de servicio de transporte de pasajeros&lt;(&gt;,&lt;)&gt; destinado para atender las actividades y eventos programados por la Alcaldía Local de Sumapaz. 2327. Se expide CDP con certificado de No existencia de personal 56592 de fecha Ene 29/2025, solicitud SIPSE 125215, recibido para tramite de fecha Enero 30/2025."/>
    <s v="O23011745992024232701000"/>
    <s v="Fortalecimiento Institucional y sedes administrativas"/>
    <n v="53891214"/>
    <x v="72"/>
    <n v="0"/>
    <n v="0"/>
    <n v="33600000"/>
    <n v="31546667"/>
    <n v="2053333"/>
    <x v="0"/>
    <x v="0"/>
    <n v="125215"/>
    <n v="2"/>
    <x v="0"/>
    <x v="0"/>
  </r>
  <r>
    <n v="2025"/>
    <x v="1"/>
    <d v="2025-01-01T00:00:00"/>
    <d v="2025-03-31T00:00:00"/>
    <s v="0020-01"/>
    <d v="2025-02-11T00:00:00"/>
    <n v="12"/>
    <s v="CONTRATO DE PRESTACION DE SERVICIOS"/>
    <s v="077-2025"/>
    <s v="12 - CONTRATO DE PRESTACION DE SERVICIOS"/>
    <n v="323"/>
    <s v="ORDENES DE PAGO"/>
    <n v="1070"/>
    <x v="73"/>
    <s v="111639 - 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2526. Se expide CDP con certificado de No existencia de personal 56583 de fecha Ene 29/2025, solicitud SIPSE 126219, recibido para tramite de fecha Enero 30/2025."/>
    <s v="O23011745992024252601000"/>
    <s v="Por una vida libre de violencias para las mujeres de Sumapaz"/>
    <n v="52008301"/>
    <x v="73"/>
    <n v="0"/>
    <n v="0"/>
    <n v="37800000"/>
    <n v="37800000"/>
    <n v="0"/>
    <x v="13"/>
    <x v="17"/>
    <n v="111639"/>
    <n v="1"/>
    <x v="3"/>
    <x v="13"/>
  </r>
  <r>
    <n v="2025"/>
    <x v="1"/>
    <d v="2025-01-01T00:00:00"/>
    <d v="2025-03-31T00:00:00"/>
    <s v="0020-01"/>
    <d v="2025-02-11T00:00:00"/>
    <n v="12"/>
    <s v="CONTRATO DE PRESTACION DE SERVICIOS"/>
    <s v="085-2025"/>
    <s v="12 - CONTRATO DE PRESTACION DE SERVICIOS"/>
    <n v="323"/>
    <s v="ORDENES DE PAGO"/>
    <n v="1092"/>
    <x v="74"/>
    <s v="128682 - Prestar sus servicios profesionales para apoyar el proyecto de inversión &quot;Fortaleciendo la Conectividad en Sumapaz¿. 2265. SE EXPIDE CDP CON CERTIFICADO DE NO EXISTENCIA DE PERSONAL 56806 DE FECHA 31 ENE 2025, SOLICITUD SIPSE 127935 RECIBIDO PARA TRAMITE DE FECHA FEB 04/2025."/>
    <s v="O23011745992024226501000"/>
    <s v="Fortaleciendo la Conectividad en Sumapaz"/>
    <n v="1024524223"/>
    <x v="74"/>
    <n v="0"/>
    <n v="0"/>
    <n v="31500000"/>
    <n v="29750000"/>
    <n v="1750000"/>
    <x v="14"/>
    <x v="18"/>
    <n v="128682"/>
    <n v="1"/>
    <x v="0"/>
    <x v="14"/>
  </r>
  <r>
    <n v="2025"/>
    <x v="1"/>
    <d v="2025-01-01T00:00:00"/>
    <d v="2025-03-31T00:00:00"/>
    <s v="0020-01"/>
    <d v="2025-02-11T00:00:00"/>
    <n v="12"/>
    <s v="CONTRATO DE PRESTACION DE SERVICIOS"/>
    <s v="071-2025"/>
    <s v="12 - CONTRATO DE PRESTACION DE SERVICIOS"/>
    <n v="323"/>
    <s v="ORDENES DE PAGO"/>
    <n v="1048"/>
    <x v="75"/>
    <s v="124901 - Prestar los servicios profesionales en el Área de Gestión del Desarrollo Local de la Alcaldía Local de Sumapaz, en el proceso de ejecución y seguimiento presupuestal de los planes y proyectos de inversión, así como validar la información en el aplicativo SIPSE. 2327. Se expide CDP con certificado de No existencia de personal 55947 de fecha Ene 19/2025, solicitud SIPSE 124901, recibido para tramite de fecha Enero 27/2025."/>
    <s v="O23011745992024232701000"/>
    <s v="Fortalecimiento Institucional y sedes administrativas"/>
    <n v="1079411787"/>
    <x v="75"/>
    <n v="0"/>
    <n v="0"/>
    <n v="42000000"/>
    <n v="42000000"/>
    <n v="0"/>
    <x v="0"/>
    <x v="0"/>
    <n v="124901"/>
    <n v="2"/>
    <x v="0"/>
    <x v="0"/>
  </r>
  <r>
    <n v="2025"/>
    <x v="1"/>
    <d v="2025-01-01T00:00:00"/>
    <d v="2025-03-31T00:00:00"/>
    <s v="0020-01"/>
    <d v="2025-02-11T00:00:00"/>
    <n v="12"/>
    <s v="CONTRATO DE PRESTACION DE SERVICIOS"/>
    <s v="076-2025"/>
    <s v="12 - CONTRATO DE PRESTACION DE SERVICIOS"/>
    <n v="323"/>
    <s v="ORDENES DE PAGO"/>
    <n v="1072"/>
    <x v="76"/>
    <s v="127978 - Prestar los servicios profesionales para estudiar la relación de los sistemas biológicos frente a las actividades de conservación y aprovechamiento de los recursos naturales, en la localidad de Sumapaz. 2671. Se expide CDP con certificado de No existencia de personal 56587 de fecha Ene 29/2025, solicitud SIPSE 127978, recibido para tramite de fecha Enero 30/2025."/>
    <s v="O23011745992024267101000"/>
    <s v="Asistencia técnica agropecuaria y educación ambiental en la localidad de Sumapaz"/>
    <n v="1070605949"/>
    <x v="76"/>
    <n v="0"/>
    <n v="0"/>
    <n v="36000000"/>
    <n v="36000000"/>
    <n v="0"/>
    <x v="2"/>
    <x v="19"/>
    <n v="127978"/>
    <n v="1"/>
    <x v="1"/>
    <x v="2"/>
  </r>
  <r>
    <n v="2025"/>
    <x v="1"/>
    <d v="2025-01-01T00:00:00"/>
    <d v="2025-03-31T00:00:00"/>
    <s v="0020-01"/>
    <d v="2025-02-11T00:00:00"/>
    <n v="12"/>
    <s v="CONTRATO DE PRESTACION DE SERVICIOS"/>
    <s v="059-2025"/>
    <s v="12 - CONTRATO DE PRESTACION DE SERVICIOS"/>
    <n v="323"/>
    <s v="ORDENES DE PAGO"/>
    <n v="1073"/>
    <x v="77"/>
    <s v="129057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con certificado de No existencia de personal 56586 de fecha Ene 29/2025, solicitud SIPSE 129057, recibido para tramite de fecha Enero 30/2025."/>
    <s v="O23011745992024232701000"/>
    <s v="Fortalecimiento Institucional y sedes administrativas"/>
    <n v="1023873719"/>
    <x v="77"/>
    <n v="0"/>
    <n v="0"/>
    <n v="42000000"/>
    <n v="39666667"/>
    <n v="2333333"/>
    <x v="0"/>
    <x v="0"/>
    <n v="129057"/>
    <n v="2"/>
    <x v="0"/>
    <x v="0"/>
  </r>
  <r>
    <n v="2025"/>
    <x v="1"/>
    <d v="2025-01-01T00:00:00"/>
    <d v="2025-03-31T00:00:00"/>
    <s v="0020-01"/>
    <d v="2025-02-11T00:00:00"/>
    <n v="12"/>
    <s v="CONTRATO DE PRESTACION DE SERVICIOS"/>
    <s v="079-2025"/>
    <s v="12 - CONTRATO DE PRESTACION DE SERVICIOS"/>
    <n v="323"/>
    <s v="ORDENES DE PAGO"/>
    <n v="1087"/>
    <x v="78"/>
    <s v="127716 - Prestar los servicios profesionales como abogado, para el trámite de los asuntos jurídicos y legales, que requieran los procesos misionales y administrativos que se adelantan en el Fondo Desarrollo Local sumapaz. 2327. SE EXPIDE CDP CON CERTIFICADO DE NO EXISTENCIA DE PERSONAL 56812 DE FECHA 31 ENE 2025, SOLICITUD SIPSE 127716 RECIBIDO PARA TRAMITE DE FECHA FEB 04/2025."/>
    <s v="O23011745992024232701000"/>
    <s v="Fortalecimiento Institucional y sedes administrativas"/>
    <n v="1012413960"/>
    <x v="78"/>
    <n v="0"/>
    <n v="0"/>
    <n v="37800000"/>
    <n v="37800000"/>
    <n v="0"/>
    <x v="0"/>
    <x v="0"/>
    <n v="127716"/>
    <n v="2"/>
    <x v="0"/>
    <x v="0"/>
  </r>
  <r>
    <n v="2025"/>
    <x v="1"/>
    <d v="2025-01-01T00:00:00"/>
    <d v="2025-03-31T00:00:00"/>
    <s v="0020-01"/>
    <d v="2025-02-11T00:00:00"/>
    <n v="12"/>
    <s v="CONTRATO DE PRESTACION DE SERVICIOS"/>
    <s v="078-2025"/>
    <s v="12 - CONTRATO DE PRESTACION DE SERVICIOS"/>
    <n v="323"/>
    <s v="ORDENES DE PAGO"/>
    <n v="1068"/>
    <x v="79"/>
    <s v="125206 - Prestar los servicios profesionales como Abogado (a) en la implementación y gestión de estrategias de fortalecimiento de los sistemas locales de justicia y acceso a la justicia rural. 2290. Se expide CDP con certificado de No existencia de personal 56593 de fecha Ene 29/2025, solicitud SIPSE 125206, recibido para tramite de fecha Enero 30/2025."/>
    <s v="O23011745992024229001000"/>
    <s v="Fortaleciendo la justicia en Sumapaz"/>
    <n v="1024555613"/>
    <x v="79"/>
    <n v="0"/>
    <n v="0"/>
    <n v="39060000"/>
    <n v="39060000"/>
    <n v="0"/>
    <x v="5"/>
    <x v="7"/>
    <n v="125206"/>
    <n v="2"/>
    <x v="3"/>
    <x v="5"/>
  </r>
  <r>
    <n v="2025"/>
    <x v="1"/>
    <d v="2025-01-01T00:00:00"/>
    <d v="2025-03-31T00:00:00"/>
    <s v="0020-01"/>
    <d v="2025-02-11T00:00:00"/>
    <n v="12"/>
    <s v="CONTRATO DE PRESTACION DE SERVICIOS"/>
    <s v="075-2025"/>
    <s v="12 - CONTRATO DE PRESTACION DE SERVICIOS"/>
    <n v="323"/>
    <s v="ORDENES DE PAGO"/>
    <n v="1029"/>
    <x v="80"/>
    <s v="126401 - Prestar sus servicios de Apoyo Tecnico-Administrativo al Área De Gestión De Desarrollo Local, en los temas relacionados con la infraestructura vial de la Alcaldía Local De Sumapaz. 2289. Se expide CDP con certificado de No existencia de personal 55298 de fecha Ene 10/2025, solicitud SIPSE 126401, recibido para tramite de fecha Enero 27/2025."/>
    <s v="O23011745992024228901000"/>
    <s v="Movilidad para Sumapaz"/>
    <n v="1012397312"/>
    <x v="80"/>
    <n v="0"/>
    <n v="0"/>
    <n v="36120000"/>
    <n v="25886000"/>
    <n v="10234000"/>
    <x v="1"/>
    <x v="1"/>
    <n v="126401"/>
    <n v="1"/>
    <x v="1"/>
    <x v="1"/>
  </r>
  <r>
    <n v="2025"/>
    <x v="1"/>
    <d v="2025-01-01T00:00:00"/>
    <d v="2025-03-31T00:00:00"/>
    <s v="0020-01"/>
    <d v="2025-02-11T00:00:00"/>
    <n v="12"/>
    <s v="CONTRATO DE PRESTACION DE SERVICIOS"/>
    <s v="081-2025"/>
    <s v="12 - CONTRATO DE PRESTACION DE SERVICIOS"/>
    <n v="323"/>
    <s v="ORDENES DE PAGO"/>
    <n v="1046"/>
    <x v="81"/>
    <s v="125020 - Prestar sus servicios profesionales de apoyo administrativo al Área de Gestión del Desarrollo Local, en la gestión contractual del Fondo de Desarrollo Rural de Sumapaz. 2327. Se expide CDP con certificado de No existencia de personal 55942 de fecha Ene 19/2025, solicitud SIPSE 125020, recibido para tramite de fecha Enero 27/2025."/>
    <s v="O23011745992024232701000"/>
    <s v="Fortalecimiento Institucional y sedes administrativas"/>
    <n v="1010014055"/>
    <x v="81"/>
    <n v="0"/>
    <n v="0"/>
    <n v="39000000"/>
    <n v="36616667"/>
    <n v="2383333"/>
    <x v="0"/>
    <x v="0"/>
    <n v="125020"/>
    <n v="2"/>
    <x v="0"/>
    <x v="0"/>
  </r>
  <r>
    <n v="2025"/>
    <x v="1"/>
    <d v="2025-01-01T00:00:00"/>
    <d v="2025-03-31T00:00:00"/>
    <s v="0020-01"/>
    <d v="2025-02-11T00:00:00"/>
    <n v="12"/>
    <s v="CONTRATO DE PRESTACION DE SERVICIOS"/>
    <s v="088-2025"/>
    <s v="12 - CONTRATO DE PRESTACION DE SERVICIOS"/>
    <n v="323"/>
    <s v="ORDENES DE PAGO"/>
    <n v="1077"/>
    <x v="82"/>
    <s v="125190 - Prestar los servicios profesionales para el apoyo al despacho y al Área de Gestión del Desarrollo Local, de la Alcaldía Local de Sumapaz. 2327.  Se expide CDP con certificado de No existencia de personal 56594 de fecha Ene 29/2025, solicitud SIPSE 125190, recibido para tramite de fecha Enero 30/2025."/>
    <s v="O23011745992024232701000"/>
    <s v="Fortalecimiento Institucional y sedes administrativas"/>
    <n v="1121897345"/>
    <x v="82"/>
    <n v="0"/>
    <n v="0"/>
    <n v="36000000"/>
    <n v="36000000"/>
    <n v="0"/>
    <x v="0"/>
    <x v="0"/>
    <n v="125190"/>
    <n v="2"/>
    <x v="0"/>
    <x v="0"/>
  </r>
  <r>
    <n v="2025"/>
    <x v="1"/>
    <d v="2025-01-01T00:00:00"/>
    <d v="2025-03-31T00:00:00"/>
    <s v="0020-01"/>
    <d v="2025-02-11T00:00:00"/>
    <n v="12"/>
    <s v="CONTRATO DE PRESTACION DE SERVICIOS"/>
    <s v="080-2025"/>
    <s v="12 - CONTRATO DE PRESTACION DE SERVICIOS"/>
    <n v="323"/>
    <s v="ORDENES DE PAGO"/>
    <n v="1080"/>
    <x v="83"/>
    <s v="127526 - Prestar servicios profesionales para apoyar la formulación, implementación, seguimiento de planes y proyectos de Fondo de Desarrollo Rural de Sumapaz, relacionados con mujer y equidad de género, y demás procesos asociados a su transversalización a nivel local. 2541. Se expide CDP con certificado de No existencia de personal 56585 de fecha Ene 29/2025, solicitud SIPSE 127526, recibido para tramite de fecha Enero 30/2025."/>
    <s v="O23011745992024254101000"/>
    <s v="Bienestar para las Mujeres de Sumapaz"/>
    <n v="1015467013"/>
    <x v="83"/>
    <n v="0"/>
    <n v="0"/>
    <n v="30240000"/>
    <n v="30240000"/>
    <n v="0"/>
    <x v="15"/>
    <x v="20"/>
    <n v="127526"/>
    <n v="1"/>
    <x v="2"/>
    <x v="15"/>
  </r>
  <r>
    <n v="2025"/>
    <x v="1"/>
    <d v="2025-01-01T00:00:00"/>
    <d v="2025-03-31T00:00:00"/>
    <s v="0020-01"/>
    <d v="2025-02-11T00:00:00"/>
    <n v="12"/>
    <s v="CONTRATO DE PRESTACION DE SERVICIOS"/>
    <s v="092-2025"/>
    <s v="12 - CONTRATO DE PRESTACION DE SERVICIOS"/>
    <n v="323"/>
    <s v="ORDENES DE PAGO"/>
    <n v="1113"/>
    <x v="84"/>
    <s v="12786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con certificado de No existencia de personal 56976 de fecha Feb 05/2025, solicitud SIPSE 127862, recibido para tramite de fecha Feb 06/2025."/>
    <s v="O23011745992024232401000"/>
    <s v="Acciones para el cuidado de la salud y el bienestar de las y los Sumapaceños"/>
    <n v="1022950442"/>
    <x v="84"/>
    <n v="0"/>
    <n v="0"/>
    <n v="17640000"/>
    <n v="17640000"/>
    <n v="0"/>
    <x v="6"/>
    <x v="11"/>
    <n v="127862"/>
    <n v="6"/>
    <x v="2"/>
    <x v="6"/>
  </r>
  <r>
    <n v="2025"/>
    <x v="1"/>
    <d v="2025-01-01T00:00:00"/>
    <d v="2025-03-31T00:00:00"/>
    <s v="0020-01"/>
    <d v="2025-02-11T00:00:00"/>
    <n v="12"/>
    <s v="CONTRATO DE PRESTACION DE SERVICIOS"/>
    <s v="094-2025"/>
    <s v="12 - CONTRATO DE PRESTACION DE SERVICIOS"/>
    <n v="323"/>
    <s v="ORDENES DE PAGO"/>
    <n v="1113"/>
    <x v="85"/>
    <s v="12786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con certificado de No existencia de personal 56976 de fecha Feb 05/2025, solicitud SIPSE 127862, recibido para tramite de fecha Feb 06/2025."/>
    <s v="O23011745992024232401000"/>
    <s v="Acciones para el cuidado de la salud y el bienestar de las y los Sumapaceños"/>
    <n v="1015472708"/>
    <x v="85"/>
    <n v="0"/>
    <n v="0"/>
    <n v="17640000"/>
    <n v="17640000"/>
    <n v="0"/>
    <x v="6"/>
    <x v="11"/>
    <n v="127862"/>
    <n v="6"/>
    <x v="2"/>
    <x v="6"/>
  </r>
  <r>
    <n v="2025"/>
    <x v="1"/>
    <d v="2025-01-01T00:00:00"/>
    <d v="2025-03-31T00:00:00"/>
    <s v="0020-01"/>
    <d v="2025-02-11T00:00:00"/>
    <n v="12"/>
    <s v="CONTRATO DE PRESTACION DE SERVICIOS"/>
    <s v="091-2025"/>
    <s v="12 - CONTRATO DE PRESTACION DE SERVICIOS"/>
    <n v="323"/>
    <s v="ORDENES DE PAGO"/>
    <n v="1052"/>
    <x v="86"/>
    <s v="128672 - Prestar los servicios profesionales jurídicos para apoyar los asuntos legales de los procesos del sistema vial de la Alcaldía Local de Sumapaz. 2289. Se expide CDP con certificado de No existencia de personal 56208 de fecha Ene 25/2025, solicitud SIPSE 128672, recibido para tramite de fecha Enero 28/2025."/>
    <s v="O23011745992024228901000"/>
    <s v="Movilidad para Sumapaz"/>
    <n v="1022949670"/>
    <x v="86"/>
    <n v="0"/>
    <n v="0"/>
    <n v="31800000"/>
    <n v="29856667"/>
    <n v="1943333"/>
    <x v="1"/>
    <x v="1"/>
    <n v="128672"/>
    <n v="1"/>
    <x v="1"/>
    <x v="1"/>
  </r>
  <r>
    <n v="2025"/>
    <x v="1"/>
    <d v="2025-01-01T00:00:00"/>
    <d v="2025-03-31T00:00:00"/>
    <s v="0020-01"/>
    <d v="2025-02-11T00:00:00"/>
    <n v="12"/>
    <s v="CONTRATO DE PRESTACION DE SERVICIOS"/>
    <s v="089-2025"/>
    <s v="12 - CONTRATO DE PRESTACION DE SERVICIOS"/>
    <n v="323"/>
    <s v="ORDENES DE PAGO"/>
    <n v="1103"/>
    <x v="87"/>
    <s v="127543 - Prestar sus servicios profesionales especializados al área de gestión de desarrollo local para apoyar la planeación, ejecución y seguimiento a los proyectos de infraestructura y puentes. 2474. Se expide CDP con certificado de No existencia de personal 56985 de fecha Feb 05/2025, solicitud SIPSE 127543, recibido para tramite de fecha Feb 06/2025."/>
    <s v="O23011745992024247401000"/>
    <s v="Por un mejor espacio público en Sumapaz"/>
    <n v="53167430"/>
    <x v="87"/>
    <n v="0"/>
    <n v="0"/>
    <n v="47250000"/>
    <n v="47250000"/>
    <n v="0"/>
    <x v="16"/>
    <x v="21"/>
    <n v="127543"/>
    <n v="1"/>
    <x v="3"/>
    <x v="16"/>
  </r>
  <r>
    <n v="2025"/>
    <x v="1"/>
    <d v="2025-01-01T00:00:00"/>
    <d v="2025-03-31T00:00:00"/>
    <s v="0020-01"/>
    <d v="2025-02-12T00:00:00"/>
    <n v="12"/>
    <s v="CONTRATO DE PRESTACION DE SERVICIOS"/>
    <s v="099-2025"/>
    <s v="12 - CONTRATO DE PRESTACION DE SERVICIOS"/>
    <n v="322"/>
    <s v="ORDENES DE PAGO"/>
    <n v="1115"/>
    <x v="88"/>
    <s v="124844 - Prestar sus servicios profesionales de apoyo al Área de Gestión del Desarrollo Local en la gestión de cierres y liquidaciones contractuales del Fondo de Desarrollo Local de Sumapaz. 2327. Se expide CDP con certificado de No existencia de personal 57426 de fecha Feb 09/2025, solicitud SIPSE 124844, recibido para tramite de fecha Feb 10/2025."/>
    <s v="O23011745992024232701000"/>
    <s v="Fortalecimiento Institucional y sedes administrativas"/>
    <n v="52900762"/>
    <x v="88"/>
    <n v="0"/>
    <n v="0"/>
    <n v="42000000"/>
    <n v="42000000"/>
    <n v="0"/>
    <x v="0"/>
    <x v="0"/>
    <n v="124844"/>
    <n v="2"/>
    <x v="0"/>
    <x v="0"/>
  </r>
  <r>
    <n v="2025"/>
    <x v="1"/>
    <d v="2025-01-01T00:00:00"/>
    <d v="2025-03-31T00:00:00"/>
    <s v="0020-01"/>
    <d v="2025-02-12T00:00:00"/>
    <n v="12"/>
    <s v="CONTRATO DE PRESTACION DE SERVICIOS"/>
    <s v="096-2025"/>
    <s v="12 - CONTRATO DE PRESTACION DE SERVICIOS"/>
    <n v="322"/>
    <s v="ORDENES DE PAGO"/>
    <n v="1109"/>
    <x v="89"/>
    <s v="127749 - Prestar los servicios profesionales especializados, para apoyar los procesos jurídicos, administrativos y la gestión contractual del Área de Gestión de Desarrollo Local de la Alcaldía Local de Sumapaz. 2327. Se expide CDP con certificado de No existencia de personal 56983 de fecha Feb 05/2025, solicitud SIPSE 127749, recibido para tramite de fecha Feb 06/2025."/>
    <s v="O23011745992024232701000"/>
    <s v="Fortalecimiento Institucional y sedes administrativas"/>
    <n v="1036598600"/>
    <x v="89"/>
    <n v="0"/>
    <n v="0"/>
    <n v="52830000"/>
    <n v="40503000"/>
    <n v="12327000"/>
    <x v="0"/>
    <x v="0"/>
    <n v="127749"/>
    <n v="2"/>
    <x v="0"/>
    <x v="0"/>
  </r>
  <r>
    <n v="2025"/>
    <x v="1"/>
    <d v="2025-01-01T00:00:00"/>
    <d v="2025-03-31T00:00:00"/>
    <s v="0020-01"/>
    <d v="2025-02-12T00:00:00"/>
    <n v="12"/>
    <s v="CONTRATO DE PRESTACION DE SERVICIOS"/>
    <s v="087-2025"/>
    <s v="12 - CONTRATO DE PRESTACION DE SERVICIOS"/>
    <n v="322"/>
    <s v="ORDENES DE PAGO"/>
    <n v="1071"/>
    <x v="90"/>
    <s v="127517 - Prestar los servicios técnicos para apoyar las actividades administrativas y operativas del parque automotor en la Alcaldía Local de Sumapaz. 2289. Se expide CDP con certificado de No existencia de personal 56584 de fecha Ene 29/2025, solicitud SIPSE 127517, recibido para tramite de fecha Enero 30/2025."/>
    <s v="O23011745992024228901000"/>
    <s v="Movilidad para Sumapaz"/>
    <n v="80028388"/>
    <x v="90"/>
    <n v="0"/>
    <n v="0"/>
    <n v="27480000"/>
    <n v="25648000"/>
    <n v="1832000"/>
    <x v="1"/>
    <x v="1"/>
    <n v="127517"/>
    <n v="1"/>
    <x v="1"/>
    <x v="1"/>
  </r>
  <r>
    <n v="2025"/>
    <x v="1"/>
    <d v="2025-01-01T00:00:00"/>
    <d v="2025-03-31T00:00:00"/>
    <s v="0020-01"/>
    <d v="2025-02-12T00:00:00"/>
    <n v="12"/>
    <s v="CONTRATO DE PRESTACION DE SERVICIOS"/>
    <s v="068-2025"/>
    <s v="12 - CONTRATO DE PRESTACION DE SERVICIOS"/>
    <n v="322"/>
    <s v="ORDENES DE PAGO"/>
    <n v="1081"/>
    <x v="91"/>
    <s v="127926 - Prestar los servicios profesionales especializados, para que apoye al despacho de la Alcaldía Local de Sumapaz, en los procesos jurídicos&lt;(&gt;,&lt;)&gt; legales y contractuales en cumplimiento al Plan de Desarrollo Local. 2327. Se expide CDP con certificado de No existencia de personal 56588 de fecha Ene 29/2025, solicitud SIPSE 127926, recibido para tramite de fecha Enero 30/2025."/>
    <s v="O23011745992024232701000"/>
    <s v="Fortalecimiento Institucional y sedes administrativas"/>
    <n v="1051185401"/>
    <x v="3"/>
    <n v="0"/>
    <n v="0"/>
    <n v="52830000"/>
    <n v="48721000"/>
    <n v="4109000"/>
    <x v="0"/>
    <x v="0"/>
    <n v="127926"/>
    <n v="2"/>
    <x v="0"/>
    <x v="0"/>
  </r>
  <r>
    <n v="2025"/>
    <x v="1"/>
    <d v="2025-01-01T00:00:00"/>
    <d v="2025-03-31T00:00:00"/>
    <s v="0020-01"/>
    <d v="2025-02-12T00:00:00"/>
    <n v="12"/>
    <s v="CONTRATO DE PRESTACION DE SERVICIOS"/>
    <s v="095-2025"/>
    <s v="12 - CONTRATO DE PRESTACION DE SERVICIOS"/>
    <n v="322"/>
    <s v="ORDENES DE PAGO"/>
    <n v="1093"/>
    <x v="92"/>
    <s v="129492 - Prestar los servicios profesionales de apoyo jurídico al Área de Gestión Policiva-Jurídica, en cumplimiento de la misionalidadde la Alcaldía Local de Sumapaz. 2327. SE EXPIDE CDP CON CERTIFICADO DE NO EXISTENCIA DE PERSONAL 56805  DE FECHA 31 ENE 2025, SOLICITUD SIPSE 129492 RECIBIDO PARA TRAMITE DE FECHA FEB 04/2025."/>
    <s v="O23011745992024232701000"/>
    <s v="Fortalecimiento Institucional y sedes administrativas"/>
    <n v="20686756"/>
    <x v="91"/>
    <n v="0"/>
    <n v="0"/>
    <n v="30600000"/>
    <n v="30600000"/>
    <n v="0"/>
    <x v="0"/>
    <x v="0"/>
    <n v="129492"/>
    <n v="2"/>
    <x v="0"/>
    <x v="0"/>
  </r>
  <r>
    <n v="2025"/>
    <x v="1"/>
    <d v="2025-01-01T00:00:00"/>
    <d v="2025-03-31T00:00:00"/>
    <s v="0020-01"/>
    <d v="2025-02-12T00:00:00"/>
    <n v="12"/>
    <s v="CONTRATO DE PRESTACION DE SERVICIOS"/>
    <s v="093-2025"/>
    <s v="12 - CONTRATO DE PRESTACION DE SERVICIOS"/>
    <n v="322"/>
    <s v="ORDENES DE PAGO"/>
    <n v="1035"/>
    <x v="93"/>
    <s v="126421 - Prestar los servicios profesionales para apoyar el seguimientos de los proyectos de inversión de infraestructura vial, que se ejecutan con los recursos del Fondo de Desarrollo Rural de Sumapaz. 2289. Se expide CDP con certificado de No existencia de personal 55160 de fecha Ene 08/2025, solicitud SIPSE 126421, recibido para tramite de fecha Enero 27/2025."/>
    <s v="O23011745992024228901000"/>
    <s v="Movilidad para Sumapaz"/>
    <n v="1014182479"/>
    <x v="92"/>
    <n v="0"/>
    <n v="0"/>
    <n v="59640000"/>
    <n v="59620000"/>
    <n v="20000"/>
    <x v="1"/>
    <x v="1"/>
    <n v="126421"/>
    <n v="1"/>
    <x v="1"/>
    <x v="1"/>
  </r>
  <r>
    <n v="2025"/>
    <x v="1"/>
    <d v="2025-01-01T00:00:00"/>
    <d v="2025-03-31T00:00:00"/>
    <s v="0020-01"/>
    <d v="2025-02-12T00:00:00"/>
    <n v="12"/>
    <s v="CONTRATO DE PRESTACION DE SERVICIOS"/>
    <s v="102-2025"/>
    <s v="12 - CONTRATO DE PRESTACION DE SERVICIOS"/>
    <n v="322"/>
    <s v="ORDENES DE PAGO"/>
    <n v="1133"/>
    <x v="94"/>
    <s v="125641 - Prestar los servicios profesionales al Área de Gestión de Desarrollo Local para apoyar la planeación, ejecución y seguimiento a los proyectos de inversión de infraestructura de la Alcaldía Local de Sumapaz. 2289. Se expide CDP con certificado de No existencia de personal 57402 de fecha Feb 09/2025, solicitud SIPSE 125641, recibido para tramite de fecha Feb 10/2025."/>
    <s v="O23011745992024228901000"/>
    <s v="Movilidad para Sumapaz"/>
    <n v="80772254"/>
    <x v="93"/>
    <n v="0"/>
    <n v="0"/>
    <n v="42000000"/>
    <n v="42000000"/>
    <n v="0"/>
    <x v="1"/>
    <x v="1"/>
    <n v="125641"/>
    <n v="1"/>
    <x v="1"/>
    <x v="1"/>
  </r>
  <r>
    <n v="2025"/>
    <x v="1"/>
    <d v="2025-01-01T00:00:00"/>
    <d v="2025-03-31T00:00:00"/>
    <s v="0020-01"/>
    <d v="2025-02-13T00:00:00"/>
    <n v="12"/>
    <s v="CONTRATO DE PRESTACION DE SERVICIOS"/>
    <s v="104-2025"/>
    <s v="12 - CONTRATO DE PRESTACION DE SERVICIOS"/>
    <n v="322"/>
    <s v="ORDENES DE PAGO"/>
    <n v="1119"/>
    <x v="95"/>
    <s v="125013 - Prestar los servicios profesionales para apoyar los procesos administrativos y financieros del área de Gestión de Desarrollo Local, de la Alcaldía Local de Sumapaz. 2327. Se expide CDP con certificado de No existencia de personal 57417 de fecha Feb 09/2025, solicitud SIPSE 125013, recibido para tramite de fecha Feb 10/2025."/>
    <s v="O23011745992024232701000"/>
    <s v="Fortalecimiento Institucional y sedes administrativas"/>
    <n v="1056802356"/>
    <x v="94"/>
    <n v="0"/>
    <n v="0"/>
    <n v="30600000"/>
    <n v="30600000"/>
    <n v="0"/>
    <x v="0"/>
    <x v="0"/>
    <n v="125013"/>
    <n v="2"/>
    <x v="0"/>
    <x v="0"/>
  </r>
  <r>
    <n v="2025"/>
    <x v="1"/>
    <d v="2025-01-01T00:00:00"/>
    <d v="2025-03-31T00:00:00"/>
    <s v="0020-01"/>
    <d v="2025-02-13T00:00:00"/>
    <n v="12"/>
    <s v="CONTRATO DE PRESTACION DE SERVICIOS"/>
    <s v="107-2025"/>
    <s v="12 - CONTRATO DE PRESTACION DE SERVICIOS"/>
    <n v="322"/>
    <s v="ORDENES DE PAGO"/>
    <n v="1017"/>
    <x v="96"/>
    <s v="126298 - Prestar sus servicios como auxiliar en el apoyo a las actividades de huerta, propagación, producción y mantenimiento de material vegetal, en las sedes de la Alcaldía Local de Sumapaz. 2671. Se expide CDP con certificado de No existencia de personal 55343 de fecha Ene 10/2025, solicitud SIPSE 126298, recibido para tramite de fecha Enero 27/2025."/>
    <s v="O23011745992024267101000"/>
    <s v="Asistencia técnica agropecuaria y educación ambiental en la localidad de Sumapaz"/>
    <n v="52124245"/>
    <x v="95"/>
    <n v="0"/>
    <n v="0"/>
    <n v="21840000"/>
    <n v="21840000"/>
    <n v="0"/>
    <x v="2"/>
    <x v="2"/>
    <n v="126298"/>
    <n v="3"/>
    <x v="1"/>
    <x v="2"/>
  </r>
  <r>
    <n v="2025"/>
    <x v="1"/>
    <d v="2025-01-01T00:00:00"/>
    <d v="2025-03-31T00:00:00"/>
    <s v="0020-01"/>
    <d v="2025-02-13T00:00:00"/>
    <n v="12"/>
    <s v="CONTRATO DE PRESTACION DE SERVICIOS"/>
    <s v="097-2025"/>
    <s v="12 - CONTRATO DE PRESTACION DE SERVICIOS"/>
    <n v="322"/>
    <s v="ORDENES DE PAGO"/>
    <n v="1085"/>
    <x v="97"/>
    <s v="126321 - Prestar los servicios profesionales para apoyar los asuntos jurídicos y legales del proyecto de Participación incidente en Sumapaz, de la Alcaldía Local de Sumapaz. 2696. SE EXPIDE CDP CON CERTIFICADO DE NO EXISTENCIA DE PERSONAL 56808 DE FECHA 31 ENE 2025, SOLICITUD SIPSE 126321 RECIBIDO PARA TRAMITE DE FECHA FEB 04/2025."/>
    <s v="O23011745992024269601000"/>
    <s v="Participación incidente en Sumapaz"/>
    <n v="1016007758"/>
    <x v="96"/>
    <n v="0"/>
    <n v="0"/>
    <n v="37800000"/>
    <n v="35280000"/>
    <n v="2520000"/>
    <x v="17"/>
    <x v="22"/>
    <n v="126321"/>
    <n v="1"/>
    <x v="0"/>
    <x v="17"/>
  </r>
  <r>
    <n v="2025"/>
    <x v="1"/>
    <d v="2025-01-01T00:00:00"/>
    <d v="2025-03-31T00:00:00"/>
    <s v="0020-01"/>
    <d v="2025-02-13T00:00:00"/>
    <n v="12"/>
    <s v="CONTRATO DE PRESTACION DE SERVICIOS"/>
    <s v="106-2025"/>
    <s v="12 - CONTRATO DE PRESTACION DE SERVICIOS"/>
    <n v="322"/>
    <s v="ORDENES DE PAGO"/>
    <n v="1021"/>
    <x v="98"/>
    <s v="127847 - Prestar los servicios profesionales zootécnicos para el fortalecimiento del servicio de asistencia técnica agropecuaria en la localidad de Sumapaz. 2666. Se expide CDP con certificado de No existencia de personal 55864 de fecha Ene 19/2025, solicitud SIPSE 127847, recibido para tramite de fecha Enero 27/2025."/>
    <s v="O23011745992024266601000"/>
    <s v="Sumapaz proteje su fauna"/>
    <n v="1022982961"/>
    <x v="97"/>
    <n v="0"/>
    <n v="0"/>
    <n v="39000000"/>
    <n v="39000000"/>
    <n v="0"/>
    <x v="3"/>
    <x v="3"/>
    <n v="127847"/>
    <n v="1"/>
    <x v="2"/>
    <x v="3"/>
  </r>
  <r>
    <n v="2025"/>
    <x v="1"/>
    <d v="2025-01-01T00:00:00"/>
    <d v="2025-03-31T00:00:00"/>
    <s v="0020-01"/>
    <d v="2025-02-13T00:00:00"/>
    <n v="12"/>
    <s v="CONTRATO DE PRESTACION DE SERVICIOS"/>
    <s v="100-2025"/>
    <s v="12 - CONTRATO DE PRESTACION DE SERVICIOS"/>
    <n v="322"/>
    <s v="ORDENES DE PAGO"/>
    <n v="1016"/>
    <x v="99"/>
    <s v="126250 - Prestar sus servicios como auxiliar para apoyar el desarrollo de las actividades del proyecto Sumapaz proteje su fauna. 2666. Se expide CDP con certificado de No existencia de personal 55344 de fecha Ene 10/2025, solicitud SIPSE 126250, recibido para tramite de fecha Enero 27/2025."/>
    <s v="O23011745992024266601000"/>
    <s v="Sumapaz proteje su fauna"/>
    <n v="1001170050"/>
    <x v="98"/>
    <n v="0"/>
    <n v="0"/>
    <n v="18480000"/>
    <n v="18480000"/>
    <n v="0"/>
    <x v="3"/>
    <x v="3"/>
    <n v="126250"/>
    <n v="1"/>
    <x v="2"/>
    <x v="3"/>
  </r>
  <r>
    <n v="2025"/>
    <x v="1"/>
    <d v="2025-01-01T00:00:00"/>
    <d v="2025-03-31T00:00:00"/>
    <s v="0020-01"/>
    <d v="2025-02-13T00:00:00"/>
    <n v="12"/>
    <s v="CONTRATO DE PRESTACION DE SERVICIOS"/>
    <s v="105-2025"/>
    <s v="12 - CONTRATO DE PRESTACION DE SERVICIOS"/>
    <n v="322"/>
    <s v="ORDENES DE PAGO"/>
    <n v="1111"/>
    <x v="100"/>
    <s v="128148 - Prestar los servicios profesionales para apoyar al Área de Gestión de Desarrollo Local, en los procesos administrativos relacionados con el Almacén del Fondo de Desarrollo Rural de Sumapaz. 2327. Se expide CDP con certificado de No existencia de personal 56980 de fecha Feb 05/2025, solicitud SIPSE 128148, recibido para tramite de fecha Feb 06/2025."/>
    <s v="O23011745992024232701000"/>
    <s v="Fortalecimiento Institucional y sedes administrativas"/>
    <n v="65704777"/>
    <x v="99"/>
    <n v="0"/>
    <n v="0"/>
    <n v="36000000"/>
    <n v="36000000"/>
    <n v="0"/>
    <x v="0"/>
    <x v="0"/>
    <n v="128148"/>
    <n v="2"/>
    <x v="0"/>
    <x v="0"/>
  </r>
  <r>
    <n v="2025"/>
    <x v="1"/>
    <d v="2025-01-01T00:00:00"/>
    <d v="2025-03-31T00:00:00"/>
    <s v="0020-01"/>
    <d v="2025-02-13T00:00:00"/>
    <n v="12"/>
    <s v="CONTRATO DE PRESTACION DE SERVICIOS"/>
    <s v="108-2025"/>
    <s v="12 - CONTRATO DE PRESTACION DE SERVICIOS"/>
    <n v="322"/>
    <s v="ORDENES DE PAGO"/>
    <n v="1112"/>
    <x v="101"/>
    <s v="128150 - Prestar los servicios profesionales para apoyar jurídicamente la gestión predial de la localidad de Sumapaz. 2327. Se expide CDP con certificado de No existencia de personal 56979 de fecha Feb 05/2025, solicitud SIPSE 128150, recibido para tramite de fecha Feb 06/2025."/>
    <s v="O23011745992024232701000"/>
    <s v="Fortalecimiento Institucional y sedes administrativas"/>
    <n v="1010237047"/>
    <x v="100"/>
    <n v="0"/>
    <n v="0"/>
    <n v="31500000"/>
    <n v="31500000"/>
    <n v="0"/>
    <x v="0"/>
    <x v="0"/>
    <n v="128150"/>
    <n v="2"/>
    <x v="0"/>
    <x v="0"/>
  </r>
  <r>
    <n v="2025"/>
    <x v="1"/>
    <d v="2025-01-01T00:00:00"/>
    <d v="2025-03-31T00:00:00"/>
    <s v="0020-01"/>
    <d v="2025-02-13T00:00:00"/>
    <n v="12"/>
    <s v="CONTRATO DE PRESTACION DE SERVICIOS"/>
    <s v="098-2025"/>
    <s v="12 - CONTRATO DE PRESTACION DE SERVICIOS"/>
    <n v="322"/>
    <s v="ORDENES DE PAGO"/>
    <n v="1083"/>
    <x v="102"/>
    <s v="124917 - Prestar sus servicios de apoyo técnico en el diseño y producción de las piezas audiovisuales de carácter institucional del Fondo de Desarrollo Rural de Sumapaz. 2327. SE EXPIDE CDP CON CERTIFICADO DE NO EXISTENCIA DE PERSONAL 56825 DE FECHA 31 ENE 2025, SOLICITUD SIPSE 124917 RECIBIDO PARA TRAMITE DE FECHA FEB 04/2025."/>
    <s v="O23011745992024232701000"/>
    <s v="Fortalecimiento Institucional y sedes administrativas"/>
    <n v="1000473953"/>
    <x v="101"/>
    <n v="0"/>
    <n v="0"/>
    <n v="21780000"/>
    <n v="21780000"/>
    <n v="0"/>
    <x v="0"/>
    <x v="0"/>
    <n v="124917"/>
    <n v="2"/>
    <x v="0"/>
    <x v="0"/>
  </r>
  <r>
    <n v="2025"/>
    <x v="1"/>
    <d v="2025-01-01T00:00:00"/>
    <d v="2025-03-31T00:00:00"/>
    <s v="0020-01"/>
    <d v="2025-02-13T00:00:00"/>
    <n v="12"/>
    <s v="CONTRATO DE PRESTACION DE SERVICIOS"/>
    <s v="084-2025"/>
    <s v="12 - CONTRATO DE PRESTACION DE SERVICIOS"/>
    <n v="322"/>
    <s v="ORDENES DE PAGO"/>
    <n v="1088"/>
    <x v="103"/>
    <s v="127753 - Prestar los servicios profesionales para realizar el seguimientO operativo, administrativo, técnico y financiero de las actividades concernientes a los procesos de logística desarrolladas por el Fondo de Desarrollo Local de Sumapaz. 2327. SE EXPIDE CDP CON CERTIFICADO DE NO EXISTENCIA DE PERSONAL 56813 DE FECHA 31 ENE 2025, SOLICITUD SIPSE 127753 RECIBIDO PARA TRAMITE DE FECHA FEB 04/2025."/>
    <s v="O23011745992024232701000"/>
    <s v="Fortalecimiento Institucional y sedes administrativas"/>
    <n v="1023032202"/>
    <x v="102"/>
    <n v="0"/>
    <n v="0"/>
    <n v="31500000"/>
    <n v="29225000"/>
    <n v="2275000"/>
    <x v="0"/>
    <x v="0"/>
    <n v="127753"/>
    <n v="2"/>
    <x v="0"/>
    <x v="0"/>
  </r>
  <r>
    <n v="2025"/>
    <x v="1"/>
    <d v="2025-01-01T00:00:00"/>
    <d v="2025-03-31T00:00:00"/>
    <s v="0020-01"/>
    <d v="2025-02-13T00:00:00"/>
    <n v="12"/>
    <s v="CONTRATO DE PRESTACION DE SERVICIOS"/>
    <s v="112-2025"/>
    <s v="12 - CONTRATO DE PRESTACION DE SERVICIOS"/>
    <n v="322"/>
    <s v="ORDENES DE PAGO"/>
    <n v="1018"/>
    <x v="104"/>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1071549304"/>
    <x v="103"/>
    <n v="0"/>
    <n v="0"/>
    <n v="19320000"/>
    <n v="19320000"/>
    <n v="0"/>
    <x v="18"/>
    <x v="23"/>
    <n v="126303"/>
    <n v="2"/>
    <x v="1"/>
    <x v="2"/>
  </r>
  <r>
    <n v="2025"/>
    <x v="1"/>
    <d v="2025-01-01T00:00:00"/>
    <d v="2025-03-31T00:00:00"/>
    <s v="0020-01"/>
    <d v="2025-02-13T00:00:00"/>
    <n v="12"/>
    <s v="CONTRATO DE PRESTACION DE SERVICIOS"/>
    <s v="117-2025"/>
    <s v="12 - CONTRATO DE PRESTACION DE SERVICIOS"/>
    <n v="322"/>
    <s v="ORDENES DE PAGO"/>
    <n v="1119"/>
    <x v="105"/>
    <s v="125013 - Prestar los servicios profesionales para apoyar los procesos administrativos y financieros del área de Gestión de Desarrollo Local, de la Alcaldía Local de Sumapaz. 2327. Se expide CDP con certificado de No existencia de personal 57417 de fecha Feb 09/2025, solicitud SIPSE 125013, recibido para tramite de fecha Feb 10/2025."/>
    <s v="O23011745992024232701000"/>
    <s v="Fortalecimiento Institucional y sedes administrativas"/>
    <n v="1019144355"/>
    <x v="104"/>
    <n v="0"/>
    <n v="0"/>
    <n v="30600000"/>
    <n v="30600000"/>
    <n v="0"/>
    <x v="0"/>
    <x v="0"/>
    <n v="125013"/>
    <n v="2"/>
    <x v="0"/>
    <x v="0"/>
  </r>
  <r>
    <n v="2025"/>
    <x v="1"/>
    <d v="2025-01-01T00:00:00"/>
    <d v="2025-03-31T00:00:00"/>
    <s v="0020-01"/>
    <d v="2025-02-13T00:00:00"/>
    <n v="12"/>
    <s v="CONTRATO DE PRESTACION DE SERVICIOS"/>
    <s v="110-2025"/>
    <s v="12 - CONTRATO DE PRESTACION DE SERVICIOS"/>
    <n v="322"/>
    <s v="ORDENES DE PAGO"/>
    <n v="1101"/>
    <x v="106"/>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 v="O23011745992024238801000"/>
    <s v="Recreación y Deporte para Sumapaz"/>
    <n v="1073670067"/>
    <x v="105"/>
    <n v="0"/>
    <n v="0"/>
    <n v="30240000"/>
    <n v="30240000"/>
    <n v="0"/>
    <x v="10"/>
    <x v="14"/>
    <n v="127539"/>
    <n v="3"/>
    <x v="2"/>
    <x v="10"/>
  </r>
  <r>
    <n v="2025"/>
    <x v="1"/>
    <d v="2025-01-01T00:00:00"/>
    <d v="2025-03-31T00:00:00"/>
    <s v="0020-01"/>
    <d v="2025-02-13T00:00:00"/>
    <n v="12"/>
    <s v="CONTRATO DE PRESTACION DE SERVICIOS"/>
    <s v="116-2025"/>
    <s v="12 - CONTRATO DE PRESTACION DE SERVICIOS"/>
    <n v="322"/>
    <s v="ORDENES DE PAGO"/>
    <n v="1121"/>
    <x v="107"/>
    <s v="124884 - Prestar sus servicios profesionales para apoyar el cubrimiento de las actividades, cronogramas y agenda de la Alcaldía local a nivel interno y externo, así como la generación de contenidos periodísticos. 2327. Se expide CDP con certificado de No existencia de personal 57424 de fecha Feb 09/2025, solicitud SIPSE 124884, recibido para tramite de fecha Feb 10/2025."/>
    <s v="O23011745992024232701000"/>
    <s v="Fortalecimiento Institucional y sedes administrativas"/>
    <n v="1030672223"/>
    <x v="106"/>
    <n v="0"/>
    <n v="0"/>
    <n v="37800000"/>
    <n v="37800000"/>
    <n v="0"/>
    <x v="0"/>
    <x v="0"/>
    <n v="124884"/>
    <n v="2"/>
    <x v="0"/>
    <x v="0"/>
  </r>
  <r>
    <n v="2025"/>
    <x v="1"/>
    <d v="2025-01-01T00:00:00"/>
    <d v="2025-03-31T00:00:00"/>
    <s v="0020-01"/>
    <d v="2025-02-13T00:00:00"/>
    <n v="12"/>
    <s v="CONTRATO DE PRESTACION DE SERVICIOS"/>
    <s v="109-2025"/>
    <s v="12 - CONTRATO DE PRESTACION DE SERVICIOS"/>
    <n v="322"/>
    <s v="ORDENES DE PAGO"/>
    <n v="1118"/>
    <x v="108"/>
    <s v="124965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7418 de fecha Feb 09/2025, solicitud SIPSE 124965, recibido para tramite de fecha Feb 10/2025."/>
    <s v="O23011745992024228901000"/>
    <s v="Movilidad para Sumapaz"/>
    <n v="1071142720"/>
    <x v="107"/>
    <n v="0"/>
    <n v="0"/>
    <n v="43800000"/>
    <n v="41123333"/>
    <n v="2676667"/>
    <x v="1"/>
    <x v="1"/>
    <n v="124965"/>
    <n v="1"/>
    <x v="1"/>
    <x v="1"/>
  </r>
  <r>
    <n v="2025"/>
    <x v="1"/>
    <d v="2025-01-01T00:00:00"/>
    <d v="2025-03-31T00:00:00"/>
    <s v="0020-01"/>
    <d v="2025-02-13T00:00:00"/>
    <n v="12"/>
    <s v="CONTRATO DE PRESTACION DE SERVICIOS"/>
    <s v="114-2025"/>
    <s v="12 - CONTRATO DE PRESTACION DE SERVICIOS"/>
    <n v="322"/>
    <s v="ORDENES DE PAGO"/>
    <n v="1123"/>
    <x v="109"/>
    <s v="124911 - Prestar los servicios de apoyo asistencial al área de Gestión del Desarrollo Local en la gestión administrativa y financiera de los procesos que se adelantan la Alcaldía Local de Sumapaz. 2327. Se expide CDP con certificado de No existencia de personal 57421 de fecha Feb 09/2025, solicitud SIPSE 124911, recibido para tramite de fecha Feb 10/2025."/>
    <s v="O23011745992024232701000"/>
    <s v="Fortalecimiento Institucional y sedes administrativas"/>
    <n v="52423406"/>
    <x v="108"/>
    <n v="0"/>
    <n v="0"/>
    <n v="18150000"/>
    <n v="18150000"/>
    <n v="0"/>
    <x v="0"/>
    <x v="0"/>
    <n v="124911"/>
    <n v="2"/>
    <x v="0"/>
    <x v="0"/>
  </r>
  <r>
    <n v="2025"/>
    <x v="1"/>
    <d v="2025-01-01T00:00:00"/>
    <d v="2025-03-31T00:00:00"/>
    <s v="0020-01"/>
    <d v="2025-02-13T00:00:00"/>
    <n v="12"/>
    <s v="CONTRATO DE PRESTACION DE SERVICIOS"/>
    <s v="113-2025"/>
    <s v="12 - CONTRATO DE PRESTACION DE SERVICIOS"/>
    <n v="322"/>
    <s v="ORDENES DE PAGO"/>
    <n v="1095"/>
    <x v="110"/>
    <s v="128156 - Prestar los servicios Profesionales para apoyar la planeación, seguimiento, ejecución y control de los Proyectos ambientales y de desarrollo rural sostenible, del Fondo de Desarrollo  Rural de Sumapaz. 2671. Se expide CDP con certificado de No existencia de personal 56975 de fecha Feb 05/2025, solicitud SIPSE 128156 recibido para tramite de fechaFeb 05/2025."/>
    <s v="O23011745992024267101000"/>
    <s v="Asistencia técnica agropecuaria y educación ambiental en la localidad de Sumapaz"/>
    <n v="1031143143"/>
    <x v="109"/>
    <n v="0"/>
    <n v="0"/>
    <n v="30240000"/>
    <n v="30240000"/>
    <n v="0"/>
    <x v="2"/>
    <x v="2"/>
    <n v="128156"/>
    <n v="3"/>
    <x v="1"/>
    <x v="2"/>
  </r>
  <r>
    <n v="2025"/>
    <x v="1"/>
    <d v="2025-01-01T00:00:00"/>
    <d v="2025-03-31T00:00:00"/>
    <s v="0020-01"/>
    <d v="2025-02-13T00:00:00"/>
    <n v="12"/>
    <s v="CONTRATO DE PRESTACION DE SERVICIOS"/>
    <s v="103-2025"/>
    <s v="12 - CONTRATO DE PRESTACION DE SERVICIOS"/>
    <n v="322"/>
    <s v="ORDENES DE PAGO"/>
    <n v="1101"/>
    <x v="111"/>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 v="O23011745992024238801000"/>
    <s v="Recreación y Deporte para Sumapaz"/>
    <n v="1022972848"/>
    <x v="110"/>
    <n v="0"/>
    <n v="0"/>
    <n v="30240000"/>
    <n v="30240000"/>
    <n v="0"/>
    <x v="10"/>
    <x v="14"/>
    <n v="127539"/>
    <n v="3"/>
    <x v="2"/>
    <x v="10"/>
  </r>
  <r>
    <n v="2025"/>
    <x v="1"/>
    <d v="2025-01-01T00:00:00"/>
    <d v="2025-03-31T00:00:00"/>
    <s v="0020-01"/>
    <d v="2025-02-13T00:00:00"/>
    <n v="12"/>
    <s v="CONTRATO DE PRESTACION DE SERVICIOS"/>
    <s v="115-2025"/>
    <s v="12 - CONTRATO DE PRESTACION DE SERVICIOS"/>
    <n v="322"/>
    <s v="ORDENES DE PAGO"/>
    <n v="1129"/>
    <x v="112"/>
    <s v="125197 - Prestar los servicios profesionales para apoyar las acciones de educación ambiental que debe atender el despacho de la Alcaldía Local de Sumapaz. 2671. Se expide CDP con certificado de No existencia de personal 57409 de fecha Feb 09/2025, solicitud SIPSE 125197, recibido para tramite de fecha Feb 10/2025."/>
    <s v="O23011745992024267101000"/>
    <s v="Asistencia técnica agropecuaria y educación ambiental en la localidad de Sumapaz"/>
    <n v="1022380296"/>
    <x v="111"/>
    <n v="0"/>
    <n v="0"/>
    <n v="37800000"/>
    <n v="37800000"/>
    <n v="0"/>
    <x v="2"/>
    <x v="19"/>
    <n v="125197"/>
    <n v="1"/>
    <x v="1"/>
    <x v="2"/>
  </r>
  <r>
    <n v="2025"/>
    <x v="1"/>
    <d v="2025-01-01T00:00:00"/>
    <d v="2025-03-31T00:00:00"/>
    <s v="0020-01"/>
    <d v="2025-02-13T00:00:00"/>
    <n v="12"/>
    <s v="CONTRATO DE PRESTACION DE SERVICIOS"/>
    <s v="120-2025"/>
    <s v="12 - CONTRATO DE PRESTACION DE SERVICIOS"/>
    <n v="321"/>
    <s v="ORDENES DE PAGO"/>
    <n v="1091"/>
    <x v="113"/>
    <s v="127863 - Prestar los servicios profesionales para atender integralmente desde los conocimientos de la fisioterapia, a mujeres campesinas de la localidad de Sumapaz, a partir de acciones de prevención y atención individual y colectiva. 2541. SE EXPIDE CDP CON CERTIFICADO DE NO EXISTENCIA DE PERSONAL 56809 DE FECHA 31 ENE 2025, SOLICITUD SIPSE 127863 RECIBIDO PARA TRAMITE DE FECHA FEB 04/2025."/>
    <s v="O23011745992024254101000"/>
    <s v="Bienestar para las Mujeres de Sumapaz"/>
    <n v="1001314738"/>
    <x v="112"/>
    <n v="0"/>
    <n v="0"/>
    <n v="37800000"/>
    <n v="37800000"/>
    <n v="0"/>
    <x v="15"/>
    <x v="20"/>
    <n v="127863"/>
    <n v="1"/>
    <x v="2"/>
    <x v="15"/>
  </r>
  <r>
    <n v="2025"/>
    <x v="1"/>
    <d v="2025-01-01T00:00:00"/>
    <d v="2025-03-31T00:00:00"/>
    <s v="0020-01"/>
    <d v="2025-02-13T00:00:00"/>
    <n v="12"/>
    <s v="CONTRATO DE PRESTACION DE SERVICIOS"/>
    <s v="118-2025"/>
    <s v="12 - CONTRATO DE PRESTACION DE SERVICIOS"/>
    <n v="321"/>
    <s v="ORDENES DE PAGO"/>
    <n v="1122"/>
    <x v="114"/>
    <s v="124897 - Prestar servicios profesionales en la gestión financiera, presupuestal y de tesorería del Área de Gestión de Desarrollo Local de la Alcaldía Local de Sumapaz. 2327. 124897 - Prestar servicios profesionales en la gestión financiera, presupuestal y de tesorería del Área de Gestión de Desarrollo Local de la Alcaldía Local de Sumapaz. 2327. Se expide CDP con certificado de No existencia de personal 57422 de fecha Feb 09/2025, solicitud SIPSE 124897, recibido para tramite de fecha Feb 10/2025."/>
    <s v="O23011745992024232701000"/>
    <s v="Fortalecimiento Institucional y sedes administrativas"/>
    <n v="93297980"/>
    <x v="113"/>
    <n v="0"/>
    <n v="0"/>
    <n v="36000000"/>
    <n v="36000000"/>
    <n v="0"/>
    <x v="0"/>
    <x v="0"/>
    <n v="124897"/>
    <n v="2"/>
    <x v="0"/>
    <x v="0"/>
  </r>
  <r>
    <n v="2025"/>
    <x v="1"/>
    <d v="2025-01-01T00:00:00"/>
    <d v="2025-03-31T00:00:00"/>
    <s v="0020-01"/>
    <d v="2025-02-13T00:00:00"/>
    <n v="12"/>
    <s v="CONTRATO DE PRESTACION DE SERVICIOS"/>
    <s v="119-2025"/>
    <s v="12 - CONTRATO DE PRESTACION DE SERVICIOS"/>
    <n v="321"/>
    <s v="ORDENES DE PAGO"/>
    <n v="1114"/>
    <x v="115"/>
    <s v="124836 - Prestar los servicios administrativos para apoyar la atención de solicitudes de entes de control, proposiciones y comunidad en general. 2327. Se expide CDP con certificado de No existencia de personal 57427 de fecha Feb 09/2025, solicitud SIPSE 124836, recibido para tramite de fecha Feb 10/2025."/>
    <s v="O23011745992024232701000"/>
    <s v="Fortalecimiento Institucional y sedes administrativas"/>
    <n v="51876508"/>
    <x v="114"/>
    <n v="0"/>
    <n v="0"/>
    <n v="18150000"/>
    <n v="18150000"/>
    <n v="0"/>
    <x v="0"/>
    <x v="0"/>
    <n v="124836"/>
    <n v="2"/>
    <x v="0"/>
    <x v="0"/>
  </r>
  <r>
    <n v="2025"/>
    <x v="1"/>
    <d v="2025-01-01T00:00:00"/>
    <d v="2025-03-31T00:00:00"/>
    <s v="0020-01"/>
    <d v="2025-02-13T00:00:00"/>
    <n v="12"/>
    <s v="CONTRATO DE PRESTACION DE SERVICIOS"/>
    <s v="121-2025"/>
    <s v="12 - CONTRATO DE PRESTACION DE SERVICIOS"/>
    <n v="321"/>
    <s v="ORDENES DE PAGO"/>
    <n v="1157"/>
    <x v="116"/>
    <s v="130062 - Prestar los servicios profesionales para ejecutar actividades seguimiento, control e implementación del sistema de gestión de seguridad y salud en el trabajo SG-SST del Fondo de Desarrollo Rural de Sumapaz. 2289. SE EXPIDE CDP CON CERTIFICADO DE NO EXISTENCIA DE PERSONAL 57176 DE FECHA FEB 09/2025, SOLICITUD SIPSE 130062 RECIBIDO PARA TRAMITE DE FECHA FEB 11/2025."/>
    <s v="O23011745992024228901000"/>
    <s v="Movilidad para Sumapaz"/>
    <n v="80807732"/>
    <x v="115"/>
    <n v="0"/>
    <n v="0"/>
    <n v="36000000"/>
    <n v="36000000"/>
    <n v="0"/>
    <x v="1"/>
    <x v="1"/>
    <n v="130062"/>
    <n v="1"/>
    <x v="1"/>
    <x v="1"/>
  </r>
  <r>
    <n v="2025"/>
    <x v="1"/>
    <d v="2025-01-01T00:00:00"/>
    <d v="2025-03-31T00:00:00"/>
    <s v="0020-01"/>
    <d v="2025-02-13T00:00:00"/>
    <n v="12"/>
    <s v="CONTRATO DE PRESTACION DE SERVICIOS"/>
    <s v="111-2025"/>
    <s v="12 - CONTRATO DE PRESTACION DE SERVICIOS"/>
    <n v="321"/>
    <s v="ORDENES DE PAGO"/>
    <n v="1137"/>
    <x v="117"/>
    <s v="125677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con certificado de No existencia de personal 57397 de fecha Feb 09/2025, solicitud SIPSE 125677, recibido para tramite de fecha Feb 10/2025."/>
    <s v="O23011745992024232701000"/>
    <s v="Fortalecimiento Institucional y sedes administrativas"/>
    <n v="1014256316"/>
    <x v="116"/>
    <n v="0"/>
    <n v="0"/>
    <n v="37800000"/>
    <n v="37800000"/>
    <n v="0"/>
    <x v="0"/>
    <x v="0"/>
    <n v="125677"/>
    <n v="2"/>
    <x v="0"/>
    <x v="0"/>
  </r>
  <r>
    <n v="2025"/>
    <x v="1"/>
    <d v="2025-01-01T00:00:00"/>
    <d v="2025-03-31T00:00:00"/>
    <s v="0020-01"/>
    <d v="2025-02-13T00:00:00"/>
    <n v="12"/>
    <s v="CONTRATO DE PRESTACION DE SERVICIOS"/>
    <s v="101-2025"/>
    <s v="12 - CONTRATO DE PRESTACION DE SERVICIOS"/>
    <n v="321"/>
    <s v="ORDENES DE PAGO"/>
    <n v="1056"/>
    <x v="118"/>
    <s v="125129 - Prestar sus servicios de apoyo para desarrollar actividades logísticas y operativas, en los bienes y/o predios a cargo del Fondo de Desarrollo Rural de Sumapaz. 2327. Se expide CDP con certificado de No existencia de personal 56239 de fecha Ene 25/2025, solicitud SIPSE 125129, recibido para tramite de fecha Enero 28/2025."/>
    <s v="O23011745992024232701000"/>
    <s v="Fortalecimiento Institucional y sedes administrativas"/>
    <n v="1022431810"/>
    <x v="117"/>
    <n v="0"/>
    <n v="0"/>
    <n v="18150000"/>
    <n v="16940000"/>
    <n v="1210000"/>
    <x v="0"/>
    <x v="5"/>
    <n v="125129"/>
    <n v="3"/>
    <x v="0"/>
    <x v="0"/>
  </r>
  <r>
    <n v="2025"/>
    <x v="1"/>
    <d v="2025-01-01T00:00:00"/>
    <d v="2025-03-31T00:00:00"/>
    <s v="0020-01"/>
    <d v="2025-02-17T00:00:00"/>
    <n v="145"/>
    <s v="CONTRATO DE PRESTACION DE SERVICIOS PROFESIONALES"/>
    <s v="083-2025"/>
    <s v="145 - CONTRATO DE PRESTACION DE SERVICIOS PROFESIONALES"/>
    <n v="180"/>
    <s v="ORDENES DE PAGO"/>
    <n v="1079"/>
    <x v="119"/>
    <s v="126249 -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CDP con certificado de No existencia de personal 56590 de fecha Ene 29/2025, solicitud SIPSE 126249, recibido para tramite de fecha Enero 30/2025. Se expide se CRP mediante memorando 20257020003403 del 17 de febrero de 2025 solicitud expresa del Ordenador del gasto."/>
    <s v="O23011745992024261301000"/>
    <s v="Manejo de emergencias y mitigación del riesgo de desastres"/>
    <n v="1069731436"/>
    <x v="118"/>
    <n v="0"/>
    <n v="0"/>
    <n v="37800000"/>
    <n v="37800000"/>
    <n v="0"/>
    <x v="4"/>
    <x v="6"/>
    <n v="126249"/>
    <n v="1"/>
    <x v="1"/>
    <x v="4"/>
  </r>
  <r>
    <n v="2025"/>
    <x v="1"/>
    <d v="2025-01-01T00:00:00"/>
    <d v="2025-03-31T00:00:00"/>
    <s v="0020-01"/>
    <d v="2025-02-17T00:00:00"/>
    <n v="148"/>
    <s v="CONTRATO DE PRESTACION DE SERVICIOS DE APOYO A LA GESTION"/>
    <s v="124-2025"/>
    <s v="148 - CONTRATO DE PRESTACION DE SERVICIOS DE APOYO A LA GESTION"/>
    <n v="180"/>
    <s v="ORDENES DE PAGO"/>
    <n v="1101"/>
    <x v="120"/>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a solicitud Expresa del ORDENADOR DEL GASTO mediante memorando 20257020003423 del 17 de febrero de 2025."/>
    <s v="O23011745992024238801000"/>
    <s v="Recreación y Deporte para Sumapaz"/>
    <n v="1032656345"/>
    <x v="119"/>
    <n v="0"/>
    <n v="0"/>
    <n v="30240000"/>
    <n v="26712000"/>
    <n v="3528000"/>
    <x v="10"/>
    <x v="14"/>
    <n v="127539"/>
    <n v="3"/>
    <x v="2"/>
    <x v="10"/>
  </r>
  <r>
    <n v="2025"/>
    <x v="1"/>
    <d v="2025-01-01T00:00:00"/>
    <d v="2025-03-31T00:00:00"/>
    <s v="0020-01"/>
    <d v="2025-02-17T00:00:00"/>
    <n v="148"/>
    <s v="CONTRATO DE PRESTACION DE SERVICIOS DE APOYO A LA GESTION"/>
    <s v="127-2025"/>
    <s v="148 - CONTRATO DE PRESTACION DE SERVICIOS DE APOYO A LA GESTION"/>
    <n v="180"/>
    <s v="ORDENES DE PAGO"/>
    <n v="1101"/>
    <x v="121"/>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a solicitud Expresa del ORDENADOR DEL GASTO mediante memorando 20257020003433 del 17 de febrero de 2025."/>
    <s v="O23011745992024238801000"/>
    <s v="Recreación y Deporte para Sumapaz"/>
    <n v="1000458049"/>
    <x v="120"/>
    <n v="0"/>
    <n v="0"/>
    <n v="30240000"/>
    <n v="30240000"/>
    <n v="0"/>
    <x v="10"/>
    <x v="14"/>
    <n v="127539"/>
    <n v="3"/>
    <x v="2"/>
    <x v="10"/>
  </r>
  <r>
    <n v="2025"/>
    <x v="1"/>
    <d v="2025-01-01T00:00:00"/>
    <d v="2025-03-31T00:00:00"/>
    <s v="0020-01"/>
    <d v="2025-02-17T00:00:00"/>
    <n v="148"/>
    <s v="CONTRATO DE PRESTACION DE SERVICIOS DE APOYO A LA GESTION"/>
    <s v="123-2025"/>
    <s v="148 - CONTRATO DE PRESTACION DE SERVICIOS DE APOYO A LA GESTION"/>
    <n v="180"/>
    <s v="ORDENES DE PAGO"/>
    <n v="1113"/>
    <x v="122"/>
    <s v="12786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con certificado de No existencia de personal 56976 de fecha Feb 05/2025, solicitud SIPSE 127862, recibido para tramite de fecha Feb 06/2025. Se expide a solicitud expresa del ORDENADOR DEL GASTO mediante memorando 20257020003393 del 17 de febrero del 2025"/>
    <s v="O23011745992024232401000"/>
    <s v="Acciones para el cuidado de la salud y el bienestar de las y los Sumapaceños"/>
    <n v="1014307671"/>
    <x v="121"/>
    <n v="0"/>
    <n v="0"/>
    <n v="17640000"/>
    <n v="7742000"/>
    <n v="9898000"/>
    <x v="6"/>
    <x v="11"/>
    <n v="127862"/>
    <n v="6"/>
    <x v="2"/>
    <x v="6"/>
  </r>
  <r>
    <n v="2025"/>
    <x v="1"/>
    <d v="2025-01-01T00:00:00"/>
    <d v="2025-03-31T00:00:00"/>
    <s v="0020-01"/>
    <d v="2025-02-18T00:00:00"/>
    <n v="145"/>
    <s v="CONTRATO DE PRESTACION DE SERVICIOS PROFESIONALES"/>
    <s v="126-2025"/>
    <s v="145 - CONTRATO DE PRESTACION DE SERVICIOS PROFESIONALES"/>
    <n v="180"/>
    <s v="ORDENES DE PAGO"/>
    <n v="1127"/>
    <x v="123"/>
    <s v="125149 - Prestar los servicios profesionales para apoyar la planeación de los proyectos de inversión de Participación incidente que ejecute el Fondo de Desarrollo Rural de Sumapaz. 2696. Se expide CDP con certificado de No existencia de personal 57413 de fecha Feb 09/2025, solicitud SIPSE 125149, recibido para tramite de fecha Feb 10/2025.Se expide a solicitud Expresa del Ordenador del Gasto el CRP mediante memorando 20257020003563 del 18 de febrero de 2025."/>
    <s v="O23011745992024269601000"/>
    <s v="Participación incidente en Sumapaz"/>
    <n v="1015415370"/>
    <x v="122"/>
    <n v="0"/>
    <n v="0"/>
    <n v="43200000"/>
    <n v="43200000"/>
    <n v="0"/>
    <x v="17"/>
    <x v="24"/>
    <n v="125149"/>
    <n v="4"/>
    <x v="0"/>
    <x v="17"/>
  </r>
  <r>
    <n v="2025"/>
    <x v="1"/>
    <d v="2025-01-01T00:00:00"/>
    <d v="2025-03-31T00:00:00"/>
    <s v="0020-01"/>
    <d v="2025-02-18T00:00:00"/>
    <n v="145"/>
    <s v="CONTRATO DE PRESTACION DE SERVICIOS PROFESIONALES"/>
    <s v="125-2025"/>
    <s v="145 - CONTRATO DE PRESTACION DE SERVICIOS PROFESIONALES"/>
    <n v="180"/>
    <s v="ORDENES DE PAGO"/>
    <n v="1127"/>
    <x v="124"/>
    <s v="125149 - Prestar los servicios profesionales para apoyar la planeación de los proyectos de inversión de Participación incidente que ejecute el Fondo de Desarrollo Rural de Sumapaz. 2696. Se expide CDP con certificado de No existencia de personal 57413 de fecha Feb 09/2025, solicitud SIPSE 125149, recibido para tramite de fecha Feb 10/2025. Se expide a solicitud Expresa del Ordenador del Gasto el CRP mediante memorando 20257020003573 del 18 de febrero de 2025."/>
    <s v="O23011745992024269601000"/>
    <s v="Participación incidente en Sumapaz"/>
    <n v="1022943711"/>
    <x v="123"/>
    <n v="0"/>
    <n v="0"/>
    <n v="43200000"/>
    <n v="43200000"/>
    <n v="0"/>
    <x v="17"/>
    <x v="24"/>
    <n v="125149"/>
    <n v="4"/>
    <x v="0"/>
    <x v="17"/>
  </r>
  <r>
    <n v="2025"/>
    <x v="1"/>
    <d v="2025-01-01T00:00:00"/>
    <d v="2025-03-31T00:00:00"/>
    <s v="0020-01"/>
    <d v="2025-02-18T00:00:00"/>
    <n v="148"/>
    <s v="CONTRATO DE PRESTACION DE SERVICIOS DE APOYO A LA GESTION"/>
    <s v="090-2025"/>
    <s v="148 - CONTRATO DE PRESTACION DE SERVICIOS DE APOYO A LA GESTION"/>
    <n v="180"/>
    <s v="ORDENES DE PAGO"/>
    <n v="1161"/>
    <x v="125"/>
    <s v="130324 - Prestar servicios técnicos para el apoyo administrativo y en territorio de los programas y proyectos de mujer y equidad de género del Fondo de Desarrollo Rural de Sumapaz. 2541. Se expide CDP con certificado de No existencia de personal 57282 de fecha Feb 08/2025, solicitud SIPSE 130324, recibido para tramite de fecha Feb 12/2025. Se expide a solicitud Expresa del Ordenador del Gasto el CRP mediante memorando 20257020003623 del 18 de febrero de 2025."/>
    <s v="O23011745992024254101000"/>
    <s v="Bienestar para las Mujeres de Sumapaz"/>
    <n v="1032472770"/>
    <x v="124"/>
    <n v="0"/>
    <n v="0"/>
    <n v="24000000"/>
    <n v="24000000"/>
    <n v="0"/>
    <x v="15"/>
    <x v="25"/>
    <n v="130324"/>
    <n v="2"/>
    <x v="2"/>
    <x v="15"/>
  </r>
  <r>
    <n v="2025"/>
    <x v="1"/>
    <d v="2025-01-01T00:00:00"/>
    <d v="2025-03-31T00:00:00"/>
    <s v="0020-01"/>
    <d v="2025-02-18T00:00:00"/>
    <n v="148"/>
    <s v="CONTRATO DE PRESTACION DE SERVICIOS DE APOYO A LA GESTION"/>
    <s v="074-2025"/>
    <s v="148 - CONTRATO DE PRESTACION DE SERVICIOS DE APOYO A LA GESTION"/>
    <n v="180"/>
    <s v="ORDENES DE PAGO"/>
    <n v="1056"/>
    <x v="126"/>
    <s v="125129 - Prestar sus servicios de apoyo para desarrollar actividades logísticas y operativas, en los bienes y/o predios a cargo del Fondo de Desarrollo Rural de Sumapaz. 2327. Se expide CDP con certificado de No existencia de personal 56239 de fecha Ene 25/2025, solicitud SIPSE 125129, recibido para tramite de fecha Enero 28/2025."/>
    <s v="O23011745992024232701000"/>
    <s v="Fortalecimiento Institucional y sedes administrativas"/>
    <n v="1032656379"/>
    <x v="125"/>
    <n v="0"/>
    <n v="0"/>
    <n v="18150000"/>
    <n v="18150000"/>
    <n v="0"/>
    <x v="0"/>
    <x v="5"/>
    <n v="125129"/>
    <n v="3"/>
    <x v="0"/>
    <x v="0"/>
  </r>
  <r>
    <n v="2025"/>
    <x v="1"/>
    <d v="2025-01-01T00:00:00"/>
    <d v="2025-03-31T00:00:00"/>
    <s v="0020-01"/>
    <d v="2025-02-18T00:00:00"/>
    <n v="148"/>
    <s v="CONTRATO DE PRESTACION DE SERVICIOS DE APOYO A LA GESTION"/>
    <s v="128-2025"/>
    <s v="148 - CONTRATO DE PRESTACION DE SERVICIOS DE APOYO A LA GESTION"/>
    <n v="180"/>
    <s v="ORDENES DE PAGO"/>
    <n v="1128"/>
    <x v="127"/>
    <s v="125185 - Prestar los servicios como Auxiliar Administrativo en los procesos de infraestrucura que se ejecutan con los recursos del Fondo de Desarrollo Rural de Sumapaz. 2289. Se expide CDP con certificado de No existencia de personal 57410 de fecha Feb 09/2025, solicitud SIPSE 125185, recibido para tramite de fecha Feb 10/2025. Se expide a solicitud Expresa del Ordenador del Gasto el CRP mediante memorando 20257020003593 del 18 de febrero de 2025."/>
    <s v="O23011745992024228901000"/>
    <s v="Movilidad para Sumapaz"/>
    <n v="52145858"/>
    <x v="126"/>
    <n v="0"/>
    <n v="0"/>
    <n v="18150000"/>
    <n v="18150000"/>
    <n v="0"/>
    <x v="1"/>
    <x v="1"/>
    <n v="125185"/>
    <n v="1"/>
    <x v="1"/>
    <x v="1"/>
  </r>
  <r>
    <n v="2025"/>
    <x v="1"/>
    <d v="2025-01-01T00:00:00"/>
    <d v="2025-03-31T00:00:00"/>
    <s v="0020-01"/>
    <d v="2025-02-18T00:00:00"/>
    <n v="148"/>
    <s v="CONTRATO DE PRESTACION DE SERVICIOS DE APOYO A LA GESTION"/>
    <s v="130-2025"/>
    <s v="148 - CONTRATO DE PRESTACION DE SERVICIOS DE APOYO A LA GESTION"/>
    <n v="180"/>
    <s v="ORDENES DE PAGO"/>
    <n v="1132"/>
    <x v="128"/>
    <s v="125638 - Prestar sus servicios de apoyo técnico al Área de Gestión de Desarrollo Local, en la ejecución de las obras de infraestructura vial de la Alcaldía Local De Sumapaz. 2289. Se expide CDP con certificado de No existencia de personal 57403 de fecha Feb 09/2025, solicitud SIPSE 125638, recibido para tramite de fecha Feb 10/2025. Se expide a solicitud Expresa del Ordenador del Gasto el CRP mediante memorando 20257020003613 del 18 de febrero de 2025."/>
    <s v="O23011745992024228901000"/>
    <s v="Movilidad para Sumapaz"/>
    <n v="1053609479"/>
    <x v="127"/>
    <n v="0"/>
    <n v="0"/>
    <n v="25200000"/>
    <n v="25200000"/>
    <n v="0"/>
    <x v="1"/>
    <x v="1"/>
    <n v="125638"/>
    <n v="1"/>
    <x v="1"/>
    <x v="1"/>
  </r>
  <r>
    <n v="2025"/>
    <x v="1"/>
    <d v="2025-01-01T00:00:00"/>
    <d v="2025-03-31T00:00:00"/>
    <s v="0020-01"/>
    <d v="2025-02-19T00:00:00"/>
    <n v="148"/>
    <s v="CONTRATO DE PRESTACION DE SERVICIOS DE APOYO A LA GESTION"/>
    <s v="139-2025"/>
    <s v="148 - CONTRATO DE PRESTACION DE SERVICIOS DE APOYO A LA GESTION"/>
    <n v="180"/>
    <s v="ORDENES DE PAGO"/>
    <n v="1025"/>
    <x v="129"/>
    <s v="125749 - Prestar los servicios técnicos de apoyo jurídico para los procesos de atención de víctimas, reparación integral y justicia restaurativa de la Alcaldía Local de Sumapaz. 2319.  Se expide CDP con certificado de No existencia de personal 55119 de fecha Ene 06/2025, solicitud SIPSE 125749, recibido para tramite de fecha Enero 27/2025.Se expide CRP mediante memorando 20257020003743, a solicitud expresa del ordenador de gasto recibido el 19 de febrero de 2025."/>
    <s v="O23011745992024231901000"/>
    <s v="Atención a víctimas en Sumapaz"/>
    <n v="1024577117"/>
    <x v="128"/>
    <n v="0"/>
    <n v="0"/>
    <n v="28400000"/>
    <n v="28400000"/>
    <n v="0"/>
    <x v="19"/>
    <x v="26"/>
    <n v="125749"/>
    <n v="3"/>
    <x v="2"/>
    <x v="18"/>
  </r>
  <r>
    <n v="2025"/>
    <x v="1"/>
    <d v="2025-01-01T00:00:00"/>
    <d v="2025-03-31T00:00:00"/>
    <s v="0020-01"/>
    <d v="2025-02-19T00:00:00"/>
    <n v="148"/>
    <s v="CONTRATO DE PRESTACION DE SERVICIOS DE APOYO A LA GESTION"/>
    <s v="136-2025"/>
    <s v="148 - CONTRATO DE PRESTACION DE SERVICIOS DE APOYO A LA GESTION"/>
    <n v="241"/>
    <s v="ORDENES DE PAGO"/>
    <n v="1030"/>
    <x v="130"/>
    <s v="126405 - Prestar los servicios tecnológos para apoyar a la Alcaldía Local de Sumapaz en la implementación del sistema integrado de gestión y el SG-SST, orientados por el nivel central. 2289. Se expide CDP con certificado de No existencia de personal 55296 de fecha Ene 10/2025, solicitud SIPSE 126405, recibido para tramite de fecha Enero 27/2025. Se expide CRP mediante memorando 20257020003733, a solicitud expresa del ordenador de gasto recibido el 19 de febrero de 2025."/>
    <s v="O23011745992024228901000"/>
    <s v="Movilidad para Sumapaz"/>
    <n v="1022969793"/>
    <x v="129"/>
    <n v="0"/>
    <n v="0"/>
    <n v="36640000"/>
    <n v="36640000"/>
    <n v="0"/>
    <x v="1"/>
    <x v="1"/>
    <n v="126405"/>
    <n v="1"/>
    <x v="1"/>
    <x v="1"/>
  </r>
  <r>
    <n v="2025"/>
    <x v="1"/>
    <d v="2025-01-01T00:00:00"/>
    <d v="2025-03-31T00:00:00"/>
    <s v="0020-01"/>
    <d v="2025-02-19T00:00:00"/>
    <n v="145"/>
    <s v="CONTRATO DE PRESTACION DE SERVICIOS PROFESIONALES"/>
    <s v="144-2025"/>
    <s v="145 - CONTRATO DE PRESTACION DE SERVICIOS PROFESIONALES"/>
    <n v="180"/>
    <s v="ORDENES DE PAGO"/>
    <n v="1147"/>
    <x v="131"/>
    <s v="127537 - Prestar los servicios profesionales para apoyar la promoción de la participación de las mujeres y de la equidad en el territorio rural de Sumapaz.2526. SE EXPIDE CDP CON CERTIFICADO DE NO EXISTENCIA DE PERSONAL 57354 DE FECHA FEB 09/2025, SOLICITUD SIPSE 127537 RECIBIDO PARA TRAMITE DE FECHA FEB 11/2025. Se expide CRP mediante memorando 20257020003753, a solicitud expresa del ordenador de gasto recibido el 19 de febrero de 2025."/>
    <s v="O23011745992024252601000"/>
    <s v="Por una vida libre de violencias para las mujeres de Sumapaz"/>
    <n v="1001169943"/>
    <x v="130"/>
    <n v="0"/>
    <n v="0"/>
    <n v="31500000"/>
    <n v="31500000"/>
    <n v="0"/>
    <x v="13"/>
    <x v="17"/>
    <n v="127537"/>
    <n v="1"/>
    <x v="3"/>
    <x v="13"/>
  </r>
  <r>
    <n v="2025"/>
    <x v="1"/>
    <d v="2025-01-01T00:00:00"/>
    <d v="2025-03-31T00:00:00"/>
    <s v="0020-01"/>
    <d v="2025-02-19T00:00:00"/>
    <n v="145"/>
    <s v="CONTRATO DE PRESTACION DE SERVICIOS PROFESIONALES"/>
    <s v="131-2025"/>
    <s v="145 - CONTRATO DE PRESTACION DE SERVICIOS PROFESIONALES"/>
    <n v="180"/>
    <s v="ORDENES DE PAGO"/>
    <n v="1150"/>
    <x v="132"/>
    <s v="127818 - Prestar los servicios profesionales para apoyar la ejecución del proyecto relacionado con mujer y equidad de género, y demás procesos asociados a su transversalización a nivel local. 2541 SE EXPIDE CDP CON CERTIFICADO DE NO EXISTENCIA DE PERSONAL 57348 DE FECHA FEB 09/2025, SOLICITUD SIPSE 127818 RECIBIDO PARA TRAMITE DE FECHA FEB 11/2025. Se expide CRP mediante memorando 20257020003683, a solicitud expresa del ordenador de gasto recibido el 19 de febrero de 2025."/>
    <s v="O23011745992024254101000"/>
    <s v="Bienestar para las Mujeres de Sumapaz"/>
    <n v="1022928085"/>
    <x v="131"/>
    <n v="0"/>
    <n v="0"/>
    <n v="30240000"/>
    <n v="27048000"/>
    <n v="3192000"/>
    <x v="15"/>
    <x v="27"/>
    <n v="127818"/>
    <n v="3"/>
    <x v="2"/>
    <x v="15"/>
  </r>
  <r>
    <n v="2025"/>
    <x v="1"/>
    <d v="2025-01-01T00:00:00"/>
    <d v="2025-03-31T00:00:00"/>
    <s v="0020-01"/>
    <d v="2025-02-19T00:00:00"/>
    <n v="148"/>
    <s v="CONTRATO DE PRESTACION DE SERVICIOS DE APOYO A LA GESTION"/>
    <s v="133-2025"/>
    <s v="148 - CONTRATO DE PRESTACION DE SERVICIOS DE APOYO A LA GESTION"/>
    <n v="241"/>
    <s v="ORDENES DE PAGO"/>
    <n v="1028"/>
    <x v="133"/>
    <s v="126317 - Prestar los servicios como auxiliar administrativo para el Área de Gestión de Desarrollo Local, en los temas de participación de la Alcaldía Local de Sumapaz. 2696.  Se expide CDP con certificado de No existencia de personal 55299 de fecha Ene 10/2025, solicitud SIPSE 126317, recibido para tramite de fecha Enero 27/2025. Se expide CRP mediante memorando 20257020003693, a solicitud expresa del ordenador de gasto recibido el 19 de febrero de 2025."/>
    <s v="O23011745992024269601000"/>
    <s v="Participación incidente en Sumapaz"/>
    <n v="1033707611"/>
    <x v="132"/>
    <n v="0"/>
    <n v="0"/>
    <n v="16800000"/>
    <n v="16800000"/>
    <n v="0"/>
    <x v="17"/>
    <x v="28"/>
    <n v="126317"/>
    <n v="5"/>
    <x v="0"/>
    <x v="17"/>
  </r>
  <r>
    <n v="2025"/>
    <x v="1"/>
    <d v="2025-01-01T00:00:00"/>
    <d v="2025-03-31T00:00:00"/>
    <s v="0020-01"/>
    <d v="2025-02-19T00:00:00"/>
    <n v="145"/>
    <s v="CONTRATO DE PRESTACION DE SERVICIOS PROFESIONALES"/>
    <s v="135-2025"/>
    <s v="145 - CONTRATO DE PRESTACION DE SERVICIOS PROFESIONALES"/>
    <n v="180"/>
    <s v="ORDENES DE PAGO"/>
    <n v="1150"/>
    <x v="134"/>
    <s v="127818 - Prestar los servicios profesionales para apoyar la ejecución del proyecto relacionado con mujer y equidad de género, y demás procesos asociados a su transversalización a nivel local. 2541 SE EXPIDE CDP CON CERTIFICADO DE NO EXISTENCIA DE PERSONAL 57348 DE FECHA FEB 09/2025, SOLICITUD SIPSE 127818 RECIBIDO PARA TRAMITE DE FECHA FEB 11/2025. Se expide CRP mediante memorando 20257020003703, a solicitud expresa del ordenador de gasto recibido el 19 de febrero de 2025."/>
    <s v="O23011745992024254101000"/>
    <s v="Bienestar para las Mujeres de Sumapaz"/>
    <n v="1012436498"/>
    <x v="133"/>
    <n v="0"/>
    <n v="0"/>
    <n v="30240000"/>
    <n v="30240000"/>
    <n v="0"/>
    <x v="15"/>
    <x v="27"/>
    <n v="127818"/>
    <n v="3"/>
    <x v="2"/>
    <x v="15"/>
  </r>
  <r>
    <n v="2025"/>
    <x v="1"/>
    <d v="2025-01-01T00:00:00"/>
    <d v="2025-03-31T00:00:00"/>
    <s v="0020-01"/>
    <d v="2025-02-19T00:00:00"/>
    <n v="148"/>
    <s v="CONTRATO DE PRESTACION DE SERVICIOS DE APOYO A LA GESTION"/>
    <s v="138-2025"/>
    <s v="148 - CONTRATO DE PRESTACION DE SERVICIOS DE APOYO A LA GESTION"/>
    <n v="180"/>
    <s v="ORDENES DE PAGO"/>
    <n v="1134"/>
    <x v="135"/>
    <s v="125660 - Prestar sus servicios como técnico para apoyar  y dar soporte técnico al administrador y usuario final de la red de sistemas y tecnología e información de la Alcaldía Local. 2327. Se expide CDP con certificado de No existencia de personal 57400 de fecha Feb 09/2025, solicitud SIPSE 125660, recibido para tramite de fecha Feb 10/2025. Se expide CRP mediante memorando 20257020003713, a solicitud expresa del ordenador de gasto recibido el 19 de febrero de 2025."/>
    <s v="O23011745992024232701000"/>
    <s v="Fortalecimiento Institucional y sedes administrativas"/>
    <n v="79556596"/>
    <x v="134"/>
    <n v="0"/>
    <n v="0"/>
    <n v="27000000"/>
    <n v="27000000"/>
    <n v="0"/>
    <x v="0"/>
    <x v="0"/>
    <n v="125660"/>
    <n v="2"/>
    <x v="0"/>
    <x v="0"/>
  </r>
  <r>
    <n v="2025"/>
    <x v="1"/>
    <d v="2025-01-01T00:00:00"/>
    <d v="2025-03-31T00:00:00"/>
    <s v="0020-01"/>
    <d v="2025-02-19T00:00:00"/>
    <n v="148"/>
    <s v="CONTRATO DE PRESTACION DE SERVICIOS DE APOYO A LA GESTION"/>
    <s v="142-2025"/>
    <s v="148 - CONTRATO DE PRESTACION DE SERVICIOS DE APOYO A LA GESTION"/>
    <n v="180"/>
    <s v="ORDENES DE PAGO"/>
    <n v="1130"/>
    <x v="136"/>
    <s v="125220 - Prestar los servicios técnicos para apoyar la creación e implementación de proyectos ciudadanos de educación ambiental de la localidad de Sumapaz. 2671. Se expide CDP con certificado de No existencia de personal 57407 de fecha Feb 09/2025, solicitud SIPSE 125220, recibido para tramite de fecha Feb 10/2025. Se expide CRP mediante memorando 20257020003723, a solicitud expresa del ordenador de gasto recibido el 19 de febrero de 2025."/>
    <s v="O23011745992024267101000"/>
    <s v="Asistencia técnica agropecuaria y educación ambiental en la localidad de Sumapaz"/>
    <n v="1019032715"/>
    <x v="135"/>
    <n v="0"/>
    <n v="0"/>
    <n v="29430000"/>
    <n v="29430000"/>
    <n v="0"/>
    <x v="2"/>
    <x v="19"/>
    <n v="125220"/>
    <n v="1"/>
    <x v="1"/>
    <x v="2"/>
  </r>
  <r>
    <n v="2025"/>
    <x v="1"/>
    <d v="2025-01-01T00:00:00"/>
    <d v="2025-03-31T00:00:00"/>
    <s v="0020-01"/>
    <d v="2025-02-19T00:00:00"/>
    <n v="145"/>
    <s v="CONTRATO DE PRESTACION DE SERVICIOS PROFESIONALES"/>
    <s v="137-2025"/>
    <s v="145 - CONTRATO DE PRESTACION DE SERVICIOS PROFESIONALES"/>
    <n v="180"/>
    <s v="ORDENES DE PAGO"/>
    <n v="1143"/>
    <x v="137"/>
    <s v="126319 - Prestar los servicios profesionales de apoyo al Área de Gestión de Desarrollo Local, de la Alcaldía Local de Sumapaz, asociados a la participación incidente que ejecuta el Fondo de Desarrollo Rural de Sumapaz. 2696. SE EXPIDE CDP CON CERTIFICADO DE NO EXISTENCIA DE PERSONAL 57376 DE FECHA FEB 09/2025, SOLICITUD SIPSE 126319 RECIBIDO PARA TRAMITE DE FECHA FEB 11/2025. Se expide CRP mediante memorando 20257020003673, a solicitud expresa del ordenador de gasto recibido el 19 de febrero de 2025."/>
    <s v="O23011745992024269601000"/>
    <s v="Participación incidente en Sumapaz"/>
    <n v="1023031689"/>
    <x v="136"/>
    <n v="0"/>
    <n v="0"/>
    <n v="36000000"/>
    <n v="36000000"/>
    <n v="0"/>
    <x v="17"/>
    <x v="22"/>
    <n v="126319"/>
    <n v="1"/>
    <x v="0"/>
    <x v="17"/>
  </r>
  <r>
    <n v="2025"/>
    <x v="1"/>
    <d v="2025-01-01T00:00:00"/>
    <d v="2025-03-31T00:00:00"/>
    <s v="0020-01"/>
    <d v="2025-02-19T00:00:00"/>
    <n v="145"/>
    <s v="CONTRATO DE PRESTACION DE SERVICIOS PROFESIONALES"/>
    <s v="143-2025"/>
    <s v="145 - CONTRATO DE PRESTACION DE SERVICIOS PROFESIONALES"/>
    <n v="180"/>
    <s v="ORDENES DE PAGO"/>
    <n v="1163"/>
    <x v="138"/>
    <s v="130412 - Prestar los servicios de apoyo asistencial en los procesos administrativos y contables del Área de Gestión de Desarrollo Local, de la Alcaldía Local de Sumapaz. 2327. Se expide CDP con certificado de No existencia de personal 57275 de fecha Feb 08/2025, solicitud SIPSE 130412, recibido para tramite de fecha Feb 12/2025 Se expide CRP mediante memorando 20257020003763, a solicitud expresa del ordenador de gasto recibido el 19 de febrero de 2025."/>
    <s v="O23011745992024232701000"/>
    <s v="Fortalecimiento Institucional y sedes administrativas"/>
    <n v="79445177"/>
    <x v="137"/>
    <n v="0"/>
    <n v="0"/>
    <n v="15000000"/>
    <n v="15000000"/>
    <n v="0"/>
    <x v="0"/>
    <x v="0"/>
    <n v="130412"/>
    <n v="2"/>
    <x v="0"/>
    <x v="0"/>
  </r>
  <r>
    <n v="2025"/>
    <x v="1"/>
    <d v="2025-01-01T00:00:00"/>
    <d v="2025-03-31T00:00:00"/>
    <s v="0020-01"/>
    <d v="2025-02-19T00:00:00"/>
    <n v="148"/>
    <s v="CONTRATO DE PRESTACION DE SERVICIOS DE APOYO A LA GESTION"/>
    <s v="141-2025"/>
    <s v="148 - CONTRATO DE PRESTACION DE SERVICIOS DE APOYO A LA GESTION"/>
    <n v="180"/>
    <s v="ORDENES DE PAGO"/>
    <n v="1135"/>
    <x v="139"/>
    <s v="125666 - Prestar los servicios técnicos para apoyar los procesos administrativos y trámites ambientales que se adelantan en el Área de Gestión del Desarrollo Local. 2327. Se expide CDP con certificado de No existencia de personal 57399 de fecha Feb 09/2025, solicitud SIPSE 125666, recibido para tramite de fecha Feb 10/2025."/>
    <s v="O23011745992024232701000"/>
    <s v="Fortalecimiento Institucional y sedes administrativas"/>
    <n v="23497387"/>
    <x v="138"/>
    <n v="0"/>
    <n v="0"/>
    <n v="25200000"/>
    <n v="25200000"/>
    <n v="0"/>
    <x v="0"/>
    <x v="0"/>
    <n v="125666"/>
    <n v="2"/>
    <x v="0"/>
    <x v="0"/>
  </r>
  <r>
    <n v="2025"/>
    <x v="1"/>
    <d v="2025-01-01T00:00:00"/>
    <d v="2025-03-31T00:00:00"/>
    <s v="0020-01"/>
    <d v="2025-02-20T00:00:00"/>
    <n v="31"/>
    <s v="RESOLUCION"/>
    <s v="004-2025"/>
    <s v="31 - RESOLUCION"/>
    <n v="315"/>
    <s v="ORDENES DE PAGO"/>
    <n v="1177"/>
    <x v="14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32701000"/>
    <s v="Fortalecimiento Institucional y sedes administrativas"/>
    <n v="860011153"/>
    <x v="139"/>
    <n v="0"/>
    <n v="0"/>
    <n v="324408"/>
    <n v="324408"/>
    <n v="0"/>
    <x v="0"/>
    <x v="0"/>
    <s v="Atende"/>
    <n v="2"/>
    <x v="0"/>
    <x v="0"/>
  </r>
  <r>
    <n v="2025"/>
    <x v="1"/>
    <d v="2025-01-01T00:00:00"/>
    <d v="2025-03-31T00:00:00"/>
    <s v="0020-01"/>
    <d v="2025-02-20T00:00:00"/>
    <n v="31"/>
    <s v="RESOLUCION"/>
    <s v="004-2025"/>
    <s v="31 - RESOLUCION"/>
    <n v="315"/>
    <s v="ORDENES DE PAGO"/>
    <n v="1177"/>
    <x v="14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9001000"/>
    <s v="Fortaleciendo la justicia en Sumapaz"/>
    <n v="860011153"/>
    <x v="139"/>
    <n v="0"/>
    <n v="0"/>
    <n v="920792"/>
    <n v="920792"/>
    <n v="0"/>
    <x v="5"/>
    <x v="29"/>
    <s v="Atende"/>
    <n v="4"/>
    <x v="3"/>
    <x v="5"/>
  </r>
  <r>
    <n v="2025"/>
    <x v="1"/>
    <d v="2025-01-01T00:00:00"/>
    <d v="2025-03-31T00:00:00"/>
    <s v="0020-01"/>
    <d v="2025-02-20T00:00:00"/>
    <n v="145"/>
    <s v="CONTRATO DE PRESTACION DE SERVICIOS PROFESIONALES"/>
    <s v="132-2025"/>
    <s v="145 - CONTRATO DE PRESTACION DE SERVICIOS PROFESIONALES"/>
    <n v="180"/>
    <s v="ORDENES DE PAGO"/>
    <n v="1159"/>
    <x v="141"/>
    <s v="118324 - Prestar los servicios profesionales veterinarios para el fortalecimiento del servicio de asistencia técnica agropecuaria en la localidad de Sumapaz. 2671. SE EXPIDE CDP CON CERTIFICADO DE NO EXISTENCIA DE PERSONAL 57178 DE FECHA FEB 09/2025, SOLICITUD SIPSE 130166 RECIBIDO PARA TRAMITE DE FECHA FEB 11/2025.Se expide CRP a solicitud del del ordenador del gasto mediante memorando 20257020003863 recibido el 20 de febrero de 2025."/>
    <s v="O23011745992024267101000"/>
    <s v="Asistencia técnica agropecuaria y educación ambiental en la localidad de Sumapaz"/>
    <n v="1015420289"/>
    <x v="140"/>
    <n v="0"/>
    <n v="0"/>
    <n v="37800000"/>
    <n v="32970000"/>
    <n v="4830000"/>
    <x v="2"/>
    <x v="2"/>
    <n v="118324"/>
    <n v="3"/>
    <x v="1"/>
    <x v="2"/>
  </r>
  <r>
    <n v="2025"/>
    <x v="1"/>
    <d v="2025-01-01T00:00:00"/>
    <d v="2025-03-31T00:00:00"/>
    <s v="0020-01"/>
    <d v="2025-02-20T00:00:00"/>
    <n v="148"/>
    <s v="CONTRATO DE PRESTACION DE SERVICIOS DE APOYO A LA GESTION"/>
    <s v="140-2025"/>
    <s v="148 - CONTRATO DE PRESTACION DE SERVICIOS DE APOYO A LA GESTION"/>
    <n v="180"/>
    <s v="ORDENES DE PAGO"/>
    <n v="1126"/>
    <x v="142"/>
    <s v="125166 - Prestar los servicios técnicos para que apoye las actividades operativas del parque automotor en la Alcaldía Local de Sumapaz. 2289. Se expide CDP con certificado de No existencia de personal 57411 de fecha Feb 09/2025, solicitud SIPSE 125166, recibido para tramite de fecha Feb 10/2025. Se expide a solicitud expresa del Ordenador del gasto mediante memorando 20257020003833 recibido el 20 de febrero de 2025."/>
    <s v="O23011745992024228901000"/>
    <s v="Movilidad para Sumapaz"/>
    <n v="93381474"/>
    <x v="141"/>
    <n v="0"/>
    <n v="0"/>
    <n v="29490000"/>
    <n v="28998500"/>
    <n v="491500"/>
    <x v="1"/>
    <x v="1"/>
    <n v="125166"/>
    <n v="1"/>
    <x v="1"/>
    <x v="1"/>
  </r>
  <r>
    <n v="2025"/>
    <x v="1"/>
    <d v="2025-01-01T00:00:00"/>
    <d v="2025-03-31T00:00:00"/>
    <s v="0020-01"/>
    <d v="2025-02-21T00:00:00"/>
    <n v="31"/>
    <s v="RESOLUCION"/>
    <s v="RES 006-2025"/>
    <s v="31 - RESOLUCION"/>
    <n v="313"/>
    <s v="ORDENES DE PAGO"/>
    <n v="1175"/>
    <x v="143"/>
    <s v="131018 - Resolución Número 006 Del 18 De Febrer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l mes de febrero vigencia 2025. Se expide mediante sipse 131018 recibido el 19 de febrero de 2025 a solicitud expresa del Ordenador del gasto. Se expide CRP con memorando 20257020003833, CPS firmado en SECOP II y recibido para tramite de fecha 21 de febrero de 2025."/>
    <s v="O23011745992024239801000"/>
    <s v="Cuidado y protección para la población Vulnerable de Sumapaz"/>
    <n v="860066942"/>
    <x v="142"/>
    <n v="0"/>
    <n v="0"/>
    <n v="800000"/>
    <n v="638568"/>
    <n v="161432"/>
    <x v="8"/>
    <x v="30"/>
    <n v="131018"/>
    <n v="1"/>
    <x v="2"/>
    <x v="8"/>
  </r>
  <r>
    <n v="2025"/>
    <x v="1"/>
    <d v="2025-01-01T00:00:00"/>
    <d v="2025-03-31T00:00:00"/>
    <s v="0020-01"/>
    <d v="2025-02-21T00:00:00"/>
    <n v="31"/>
    <s v="RESOLUCION"/>
    <s v="RES 005-2025"/>
    <s v="31 - RESOLUCION"/>
    <n v="313"/>
    <s v="ORDENES DE PAGO"/>
    <n v="1176"/>
    <x v="144"/>
    <s v="131011 - Resolución Número 005 Del 18 De Febrero De 2025 Por medio de la cual se ordena el gasto y pago correspondiente al (Proyecto 2398 Cuidado y Protección para la Población Vulnerable de Sumapaz, componente Apoyo Económico para Persona Mayor - Tipo C) correspondiente al mes de febrero vigencia 2025.se expide a solicitud expresa del ordenador del gasto mediante SIPSE 131011 recibida el 19 de feb. de 25. Se expide a solicitud expresa Del Ordenador Del Gasto. Se expide CRP con memorando 20257020003893, CPS firmado en SECOP II y recibido para tramite de fecha 21 de febrero de 2025."/>
    <s v="O23011745992024239801000"/>
    <s v="Cuidado y protección para la población Vulnerable de Sumapaz"/>
    <n v="860066942"/>
    <x v="142"/>
    <n v="0"/>
    <n v="0"/>
    <n v="39650000"/>
    <n v="39650000"/>
    <n v="0"/>
    <x v="8"/>
    <x v="30"/>
    <n v="131011"/>
    <n v="1"/>
    <x v="2"/>
    <x v="8"/>
  </r>
  <r>
    <n v="2025"/>
    <x v="1"/>
    <d v="2025-01-01T00:00:00"/>
    <d v="2025-03-31T00:00:00"/>
    <s v="0020-01"/>
    <d v="2025-02-21T00:00:00"/>
    <n v="145"/>
    <s v="CONTRATO DE PRESTACION DE SERVICIOS PROFESIONALES"/>
    <s v="147-2025"/>
    <s v="145 - CONTRATO DE PRESTACION DE SERVICIOS PROFESIONALES"/>
    <n v="313"/>
    <s v="ORDENES DE PAGO"/>
    <n v="1118"/>
    <x v="145"/>
    <s v="124965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7418 de fecha Feb 09/2025, solicitud SIPSE 124965, recibido para tramite de fecha Feb 10/2025. Se expide a solicitud expresa Del Ordenador Del Gasto. Se expide CRP con memorando 20257020003943, CPS firmado en SECOP II y recibido para tramite de fecha 21 de febrero de 2025."/>
    <s v="O23011745992024228901000"/>
    <s v="Movilidad para Sumapaz"/>
    <n v="19466911"/>
    <x v="143"/>
    <n v="0"/>
    <n v="0"/>
    <n v="43800000"/>
    <n v="38933333"/>
    <n v="4866667"/>
    <x v="1"/>
    <x v="1"/>
    <n v="124965"/>
    <n v="1"/>
    <x v="1"/>
    <x v="1"/>
  </r>
  <r>
    <n v="2025"/>
    <x v="1"/>
    <d v="2025-01-01T00:00:00"/>
    <d v="2025-03-31T00:00:00"/>
    <s v="0020-01"/>
    <d v="2025-02-21T00:00:00"/>
    <n v="148"/>
    <s v="CONTRATO DE PRESTACION DE SERVICIOS DE APOYO A LA GESTION"/>
    <s v="151-2025"/>
    <s v="148 - CONTRATO DE PRESTACION DE SERVICIOS DE APOYO A LA GESTION"/>
    <n v="313"/>
    <s v="ORDENES DE PAGO"/>
    <n v="1106"/>
    <x v="146"/>
    <s v="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 Se expide a solicitud expresa Del Ordenador Del Gasto. Se expide CRP con memorando 20257020003913, CPS firmado en SECOP II y recibido para tramite de fecha 21 de febrero de 2025."/>
    <s v="O23011745992024232701000"/>
    <s v="Fortalecimiento Institucional y sedes administrativas"/>
    <n v="1032656434"/>
    <x v="144"/>
    <n v="0"/>
    <n v="0"/>
    <n v="21780000"/>
    <n v="21780000"/>
    <n v="0"/>
    <x v="0"/>
    <x v="0"/>
    <n v="127697"/>
    <n v="2"/>
    <x v="0"/>
    <x v="0"/>
  </r>
  <r>
    <n v="2025"/>
    <x v="1"/>
    <d v="2025-01-01T00:00:00"/>
    <d v="2025-03-31T00:00:00"/>
    <s v="0020-01"/>
    <d v="2025-02-21T00:00:00"/>
    <n v="148"/>
    <s v="CONTRATO DE PRESTACION DE SERVICIOS DE APOYO A LA GESTION"/>
    <s v="122-2025"/>
    <s v="148 - CONTRATO DE PRESTACION DE SERVICIOS DE APOYO A LA GESTION"/>
    <n v="313"/>
    <s v="ORDENES DE PAGO"/>
    <n v="1107"/>
    <x v="147"/>
    <s v="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a solicitud expresa Del Ordenador Del Gasto. Se expide CRP con memorando 20257020003903, CPS firmado en SECOP II y recibido para tramite de fecha 21 de febrero de 2025."/>
    <s v="O23011745992024232701000"/>
    <s v="Fortalecimiento Institucional y sedes administrativas"/>
    <n v="1077942240"/>
    <x v="145"/>
    <n v="0"/>
    <n v="0"/>
    <n v="17640000"/>
    <n v="17640000"/>
    <n v="0"/>
    <x v="0"/>
    <x v="0"/>
    <n v="127708"/>
    <n v="2"/>
    <x v="0"/>
    <x v="0"/>
  </r>
  <r>
    <n v="2025"/>
    <x v="1"/>
    <d v="2025-01-01T00:00:00"/>
    <d v="2025-03-31T00:00:00"/>
    <s v="0020-01"/>
    <d v="2025-02-21T00:00:00"/>
    <n v="148"/>
    <s v="CONTRATO DE PRESTACION DE SERVICIOS DE APOYO A LA GESTION"/>
    <s v="146-2025"/>
    <s v="148 - CONTRATO DE PRESTACION DE SERVICIOS DE APOYO A LA GESTION"/>
    <n v="313"/>
    <s v="ORDENES DE PAGO"/>
    <n v="1124"/>
    <x v="148"/>
    <s v="124915 - Prestar los servicios técnicos para apoyar los procesos administrativos, contables y financieros del Área de Gestión de Desarrollo Local, de la Alcaldía Local de Sumapaz. 2327. Se expide CDP con certificado de No existencia de personal 57420 de fecha Feb 09/2025, solicitud SIPSE 124915, recibido para tramite de fecha Feb 10/2025. Se expide a solicitud expresa Del Ordenador Del Gasto. Se expide CRP con memorando 20257020003923, CPS firmado en SECOP II y recibido para tramite de fecha 21 de febrero de 2025."/>
    <s v="O23011745992024232701000"/>
    <s v="Fortalecimiento Institucional y sedes administrativas"/>
    <n v="1022390978"/>
    <x v="146"/>
    <n v="0"/>
    <n v="0"/>
    <n v="27540000"/>
    <n v="24021000"/>
    <n v="3519000"/>
    <x v="0"/>
    <x v="0"/>
    <n v="124915"/>
    <n v="2"/>
    <x v="0"/>
    <x v="0"/>
  </r>
  <r>
    <n v="2025"/>
    <x v="1"/>
    <d v="2025-01-01T00:00:00"/>
    <d v="2025-03-31T00:00:00"/>
    <s v="0020-01"/>
    <d v="2025-02-21T00:00:00"/>
    <n v="145"/>
    <s v="CONTRATO DE PRESTACION DE SERVICIOS PROFESIONALES"/>
    <s v="149-2025"/>
    <s v="145 - CONTRATO DE PRESTACION DE SERVICIOS PROFESIONALES"/>
    <n v="313"/>
    <s v="ORDENES DE PAGO"/>
    <n v="1117"/>
    <x v="149"/>
    <s v="124950 - Prestar los servicios profesionales al Área de Gestión de Desarrollo Local brindando apoyo técnico en la planeación, ejecución y seguimiento del proyecto de inversión de mejoramiento de vivienda para la comunidad de Sumapaz. 2278. Se expide CDP con certificado de No existencia de personal 57419 de fecha Feb 09/2025, solicitud SIPSE 124950, recibido para tramite de fecha Feb 10/2025. Se expide a solicitud expresa Del Ordenador Del Gasto. Se expide CRP con memorando 20257020003953, CPS firmado en SECOP II y recibido para tramite de fecha 21 de febrero de 2025."/>
    <s v="O23011745992024227801000"/>
    <s v="Mejoramiento de vivienda para la comunidad de Sumapaz"/>
    <n v="1052409028"/>
    <x v="147"/>
    <n v="0"/>
    <n v="0"/>
    <n v="42000000"/>
    <n v="42000000"/>
    <n v="0"/>
    <x v="20"/>
    <x v="31"/>
    <n v="124950"/>
    <n v="1"/>
    <x v="1"/>
    <x v="19"/>
  </r>
  <r>
    <n v="2025"/>
    <x v="1"/>
    <d v="2025-01-01T00:00:00"/>
    <d v="2025-03-31T00:00:00"/>
    <s v="0020-01"/>
    <d v="2025-02-21T00:00:00"/>
    <n v="145"/>
    <s v="CONTRATO DE PRESTACION DE SERVICIOS PROFESIONALES"/>
    <s v="150-2025"/>
    <s v="145 - CONTRATO DE PRESTACION DE SERVICIOS PROFESIONALES"/>
    <n v="313"/>
    <s v="ORDENES DE PAGO"/>
    <n v="1165"/>
    <x v="150"/>
    <s v="130048 - Prestar los servicios profesionales para apoyar la implementación, seguimiento y control de los Planes de Mejoramiento resultado de las auditorías y Planes de Gestión, así como fortalecer el proceso de mejora continua en la Alcaldía Local de Sumapaz. 2327. Se expide a solicitud expresa Del Ordenador Del Gasto. Se expide CRP con memorando 20257020003963, CPS firmado en SECOP II y recibido para tramite de fecha 21 de febrero de 2025."/>
    <s v="O23011745992024232701000"/>
    <s v="Fortalecimiento Institucional y sedes administrativas"/>
    <n v="79378493"/>
    <x v="148"/>
    <n v="0"/>
    <n v="0"/>
    <n v="34650000"/>
    <n v="34650000"/>
    <n v="0"/>
    <x v="0"/>
    <x v="0"/>
    <n v="130048"/>
    <n v="2"/>
    <x v="0"/>
    <x v="0"/>
  </r>
  <r>
    <n v="2025"/>
    <x v="1"/>
    <d v="2025-01-01T00:00:00"/>
    <d v="2025-03-31T00:00:00"/>
    <s v="0020-01"/>
    <d v="2025-02-21T00:00:00"/>
    <n v="145"/>
    <s v="CONTRATO DE PRESTACION DE SERVICIOS PROFESIONALES"/>
    <s v="145-2025"/>
    <s v="145 - CONTRATO DE PRESTACION DE SERVICIOS PROFESIONALES"/>
    <n v="313"/>
    <s v="ORDENES DE PAGO"/>
    <n v="1162"/>
    <x v="151"/>
    <s v="130323 - Prestar los servicios profesionales al Área de Gestión de Desarrollo Local, para apoyar la planeación, ejecución y seguimiento del proyecto de inversión Acciones para el cuidado de la salud y el bienestar de las y los Sumapaceños. 2324 Se expide CDP con certificado de No existencia de personal 57283 de fecha Feb 08/2025, solicitud SIPSE 130323, recibido para tramite de fecha Feb 12/2025. Se expide a solicitud expresa Del Ordenador Del Gasto. Se expide CRP con memorando 20257020003973, CPS firmado en SECOP II y recibido para tramite de fecha 21 de febrero de 2025."/>
    <s v="O23011745992024232401000"/>
    <s v="Acciones para el cuidado de la salud y el bienestar de las y los Sumapaceños"/>
    <n v="1022991460"/>
    <x v="149"/>
    <n v="0"/>
    <n v="0"/>
    <n v="43200000"/>
    <n v="43200000"/>
    <n v="0"/>
    <x v="6"/>
    <x v="8"/>
    <n v="130323"/>
    <n v="2"/>
    <x v="2"/>
    <x v="6"/>
  </r>
  <r>
    <n v="2025"/>
    <x v="1"/>
    <d v="2025-01-01T00:00:00"/>
    <d v="2025-03-31T00:00:00"/>
    <s v="0020-01"/>
    <d v="2025-02-21T00:00:00"/>
    <n v="148"/>
    <s v="CONTRATO DE PRESTACION DE SERVICIOS DE APOYO A LA GESTION"/>
    <s v="148-2025"/>
    <s v="148 - CONTRATO DE PRESTACION DE SERVICIOS DE APOYO A LA GESTION"/>
    <n v="313"/>
    <s v="ORDENES DE PAGO"/>
    <n v="1167"/>
    <x v="152"/>
    <s v="125000 - Prestar los servicios técnicos para apoyar los procesos administrativos que se adelantan en el despacho de la Alcaldía Local de Sumapaz. 2327. Se expide a su solicitud EXPRESA DEL ORDENADOR DEL GASTO, mediante SIPSE 125000 del 18 de febrero de 2025. Se expide CRP con memorando 20257020003933, CPS firmado en SECOP II y recibido para tramite de fecha 21 de febrero de 2025."/>
    <s v="O23011745992024232701000"/>
    <s v="Fortalecimiento Institucional y sedes administrativas"/>
    <n v="52231511"/>
    <x v="150"/>
    <n v="0"/>
    <n v="0"/>
    <n v="27540000"/>
    <n v="27540000"/>
    <n v="0"/>
    <x v="0"/>
    <x v="0"/>
    <n v="125000"/>
    <n v="2"/>
    <x v="0"/>
    <x v="0"/>
  </r>
  <r>
    <n v="2025"/>
    <x v="1"/>
    <d v="2025-01-01T00:00:00"/>
    <d v="2025-03-31T00:00:00"/>
    <s v="0020-01"/>
    <d v="2025-02-24T00:00:00"/>
    <n v="145"/>
    <s v="CONTRATO DE PRESTACION DE SERVICIOS PROFESIONALES"/>
    <s v="154-2025"/>
    <s v="145 - CONTRATO DE PRESTACION DE SERVICIOS PROFESIONALES"/>
    <n v="310"/>
    <s v="ORDENES DE PAGO"/>
    <n v="1110"/>
    <x v="153"/>
    <s v="127755 - 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 2327. Se expide CDP con certificado de No existencia de personal 56981 de fecha Feb 05/2025, solicitud SIPSE 127755, recibido para tramite de fecha Feb 06/2025. Se expide CRP con memorando 20257020004113, CPS firmado en secop II y recibido para tramite de fecha 24 DE febrero de 2025."/>
    <s v="O23011745992024232701000"/>
    <s v="Fortalecimiento Institucional y sedes administrativas"/>
    <n v="19385297"/>
    <x v="151"/>
    <n v="0"/>
    <n v="0"/>
    <n v="30600000"/>
    <n v="30600000"/>
    <n v="0"/>
    <x v="0"/>
    <x v="0"/>
    <n v="127755"/>
    <n v="2"/>
    <x v="0"/>
    <x v="0"/>
  </r>
  <r>
    <n v="2025"/>
    <x v="1"/>
    <d v="2025-01-01T00:00:00"/>
    <d v="2025-03-31T00:00:00"/>
    <s v="0020-01"/>
    <d v="2025-02-24T00:00:00"/>
    <n v="148"/>
    <s v="CONTRATO DE PRESTACION DE SERVICIOS DE APOYO A LA GESTION"/>
    <s v="155-2025"/>
    <s v="148 - CONTRATO DE PRESTACION DE SERVICIOS DE APOYO A LA GESTION"/>
    <n v="310"/>
    <s v="ORDENES DE PAGO"/>
    <n v="1172"/>
    <x v="154"/>
    <s v="130408 - Prestar los servicios como auxiliar para apoyar los procesos administrativos y contractuales del área de Gestión de Desarrollo Local, de la Alcaldía Local de Sumapaz. 2327. Se expide a solicitud expresa del Ordenador del gasto mediante SIPSE 130408 del 18 de febrero de 2025. No hay 57907 del 14 de febrero de 2025. Se expide CRP con memorando 20257020004083, CPS firmado en secop II y recibido para tramite de fecha 24 de febrero de 2025."/>
    <s v="O23011745992024232701000"/>
    <s v="Fortalecimiento Institucional y sedes administrativas"/>
    <n v="1049611630"/>
    <x v="152"/>
    <n v="0"/>
    <n v="0"/>
    <n v="13860000"/>
    <n v="13860000"/>
    <n v="0"/>
    <x v="0"/>
    <x v="0"/>
    <n v="130408"/>
    <n v="2"/>
    <x v="0"/>
    <x v="0"/>
  </r>
  <r>
    <n v="2025"/>
    <x v="1"/>
    <d v="2025-01-01T00:00:00"/>
    <d v="2025-03-31T00:00:00"/>
    <s v="0020-01"/>
    <d v="2025-02-24T00:00:00"/>
    <n v="145"/>
    <s v="CONTRATO DE PRESTACION DE SERVICIOS PROFESIONALES"/>
    <s v="153-2025"/>
    <s v="145 - CONTRATO DE PRESTACION DE SERVICIOS PROFESIONALES"/>
    <n v="310"/>
    <s v="ORDENES DE PAGO"/>
    <n v="1158"/>
    <x v="155"/>
    <s v="130164 - Prestar los servicios profesionales para acompañar al Área de Gestión Policiva-Jurídica en la gestión de los asuntos relacionados con ciudadana, convivencia y prevención de conflictividades, violencias y delitos en la localidad de Sumapaz. 2327. SE EXPIDE CDP CON CERTIFICADO DE NO EXISTENCIA DE PERSONAL 57179 DE FECHA FEB 09/2025, SOLICITUD SIPSE 130164 RECIBIDO PARA TRAMITE DE FECHA FEB 11/2025. Se expide CRP con memorando 20257020004103, CPS firmado en secop II y recibido para tramite de fecha 24 DE febrero de 2025."/>
    <s v="O23011745992024232701000"/>
    <s v="Fortalecimiento Institucional y sedes administrativas"/>
    <n v="79699215"/>
    <x v="153"/>
    <n v="0"/>
    <n v="0"/>
    <n v="42000000"/>
    <n v="42000000"/>
    <n v="0"/>
    <x v="0"/>
    <x v="0"/>
    <n v="130164"/>
    <n v="2"/>
    <x v="0"/>
    <x v="0"/>
  </r>
  <r>
    <n v="2025"/>
    <x v="1"/>
    <d v="2025-01-01T00:00:00"/>
    <d v="2025-03-31T00:00:00"/>
    <s v="0020-01"/>
    <d v="2025-02-24T00:00:00"/>
    <n v="145"/>
    <s v="CONTRATO DE PRESTACION DE SERVICIOS PROFESIONALES"/>
    <s v="152-2025"/>
    <s v="145 - CONTRATO DE PRESTACION DE SERVICIOS PROFESIONALES"/>
    <n v="310"/>
    <s v="ORDENES DE PAGO"/>
    <n v="1174"/>
    <x v="156"/>
    <s v="127558 - Prestar los servicios profesionales para apoyar la ejecución del proyecto Por una Sumapaz sin riesgos y que le aporta y se adapta al cambio climático, en la localidad de Sumapaz. 2613. Se expide CDP con certificado de No existencia de persona 57957 de fecha Febrero 16/2025, solicitud SIPSE 127558, recibido para tramite de fecha Febrero 19/2025. Se expide CRP con memorando 20257020004093, CPS firmado en secop II y recibido para tramite de fecha 24 DE febrero de 2025."/>
    <s v="O23011745992024261301000"/>
    <s v="Manejo de emergencias y mitigación del riesgo de desastres"/>
    <n v="1022363488"/>
    <x v="154"/>
    <n v="0"/>
    <n v="0"/>
    <n v="39060000"/>
    <n v="39060000"/>
    <n v="0"/>
    <x v="4"/>
    <x v="32"/>
    <n v="127558"/>
    <n v="2"/>
    <x v="1"/>
    <x v="4"/>
  </r>
  <r>
    <n v="2025"/>
    <x v="1"/>
    <d v="2025-01-01T00:00:00"/>
    <d v="2025-03-31T00:00:00"/>
    <s v="0020-01"/>
    <d v="2025-02-24T00:00:00"/>
    <n v="53"/>
    <s v="CONTRATO DE SEGUROS"/>
    <s v="252-2024-1"/>
    <s v="53 - CONTRATO DE SEGUROS"/>
    <n v="310"/>
    <s v="ORDENES DE PAGO"/>
    <n v="1217"/>
    <x v="157"/>
    <s v="131296 - Adición y prorroga al contrato CSE-252-2024, cuyo objeto es, adquirir el seguro todo riesgo para automóviles livianos y pesados del parque automotor del fondo de desarrollo rural de Sumapaz. Se expide a solicitud expresa del ordenador del gasto mediante SIPSE 131296, recibido el 24/02/2025. Se expide CRP con memorando 20257020004323, CPS firmado en secop II y recibido para tramite de fecha 24 DE febrero de 2025."/>
    <s v="O23011745992024228901000"/>
    <s v="Movilidad para Sumapaz"/>
    <n v="860524654"/>
    <x v="155"/>
    <n v="0"/>
    <n v="0"/>
    <n v="43071931"/>
    <n v="43071931"/>
    <n v="0"/>
    <x v="1"/>
    <x v="1"/>
    <n v="131296"/>
    <n v="1"/>
    <x v="1"/>
    <x v="1"/>
  </r>
  <r>
    <n v="2025"/>
    <x v="1"/>
    <d v="2025-01-01T00:00:00"/>
    <d v="2025-03-31T00:00:00"/>
    <s v="0020-01"/>
    <d v="2025-02-25T00:00:00"/>
    <n v="145"/>
    <s v="CONTRATO DE PRESTACION DE SERVICIOS PROFESIONALES"/>
    <s v="157-2025"/>
    <s v="145 - CONTRATO DE PRESTACION DE SERVICIOS PROFESIONALES"/>
    <n v="309"/>
    <s v="ORDENES DE PAGO"/>
    <n v="1098"/>
    <x v="158"/>
    <s v="125187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con certificado de No existencia de personal 56828 de fecha Ene 31/2025, solicitud SIPSE 125187, recibido para tramite de fecha Feb 06/2025. Se expide CRP con memorando 20257020004363, CPS firmado en secop II y recibido para tramite de fecha 25 DE febrero de 2025."/>
    <s v="O23011745992024232701000"/>
    <s v="Fortalecimiento Institucional y sedes administrativas"/>
    <n v="79515089"/>
    <x v="156"/>
    <n v="0"/>
    <n v="0"/>
    <n v="39600000"/>
    <n v="39160000"/>
    <n v="440000"/>
    <x v="0"/>
    <x v="0"/>
    <n v="125187"/>
    <n v="2"/>
    <x v="0"/>
    <x v="0"/>
  </r>
  <r>
    <n v="2025"/>
    <x v="1"/>
    <d v="2025-01-01T00:00:00"/>
    <d v="2025-03-31T00:00:00"/>
    <s v="0020-01"/>
    <d v="2025-02-25T00:00:00"/>
    <n v="145"/>
    <s v="CONTRATO DE PRESTACION DE SERVICIOS PROFESIONALES"/>
    <s v="156-2025"/>
    <s v="145 - CONTRATO DE PRESTACION DE SERVICIOS PROFESIONALES"/>
    <n v="309"/>
    <s v="ORDENES DE PAGO"/>
    <n v="1121"/>
    <x v="159"/>
    <s v="124884 - Prestar sus servicios profesionales para apoyar el cubrimiento de las actividades, cronogramas y agenda de la Alcaldía local a nivel interno y externo, así como la generación de contenidos periodísticos. 2327. Se expide CDP con certificado de No existencia de personal 57424 de fecha Feb 09/2025, solicitud SIPSE 124884, recibido para tramite de fecha Feb 10/2025. Se expide CRP con memorando 20257020004353, CPS firmado en secop II y recibido para tramite de fecha 25 DE febrero de 2025."/>
    <s v="O23011745992024232701000"/>
    <s v="Fortalecimiento Institucional y sedes administrativas"/>
    <n v="1033820336"/>
    <x v="157"/>
    <n v="0"/>
    <n v="0"/>
    <n v="37800000"/>
    <n v="37800000"/>
    <n v="0"/>
    <x v="0"/>
    <x v="0"/>
    <n v="124884"/>
    <n v="2"/>
    <x v="0"/>
    <x v="0"/>
  </r>
  <r>
    <n v="2025"/>
    <x v="1"/>
    <d v="2025-01-01T00:00:00"/>
    <d v="2025-03-31T00:00:00"/>
    <s v="0020-01"/>
    <d v="2025-02-25T00:00:00"/>
    <n v="148"/>
    <s v="CONTRATO DE PRESTACION DE SERVICIOS DE APOYO A LA GESTION"/>
    <s v="159-2025"/>
    <s v="148 - CONTRATO DE PRESTACION DE SERVICIOS DE APOYO A LA GESTION"/>
    <n v="309"/>
    <s v="ORDENES DE PAGO"/>
    <n v="1116"/>
    <x v="160"/>
    <s v="124883 -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2327. Se expide CDP con certificado de No existencia de personal 57425 de fecha Feb 09/2025, solicitud SIPSE 124883, recibido para tramite de fecha Feb 10/2025. Se expide CRP con memorando 20257020004403, CPS firmado en secop II y recibido para tramite de fecha 25 DE febrero de 2025."/>
    <s v="O23011745992024232701000"/>
    <s v="Fortalecimiento Institucional y sedes administrativas"/>
    <n v="1032487095"/>
    <x v="158"/>
    <n v="0"/>
    <n v="0"/>
    <n v="37800000"/>
    <n v="37800000"/>
    <n v="0"/>
    <x v="0"/>
    <x v="0"/>
    <n v="124883"/>
    <n v="2"/>
    <x v="0"/>
    <x v="0"/>
  </r>
  <r>
    <n v="2025"/>
    <x v="1"/>
    <d v="2025-01-01T00:00:00"/>
    <d v="2025-03-31T00:00:00"/>
    <s v="0020-01"/>
    <d v="2025-02-25T00:00:00"/>
    <n v="148"/>
    <s v="CONTRATO DE PRESTACION DE SERVICIOS DE APOYO A LA GESTION"/>
    <s v="158-2025"/>
    <s v="148 - CONTRATO DE PRESTACION DE SERVICIOS DE APOYO A LA GESTION"/>
    <n v="309"/>
    <s v="ORDENES DE PAGO"/>
    <n v="1169"/>
    <x v="161"/>
    <s v="125031 - Prestar el apoyo secretarial a la Junta Administradora Local. 2327. Solicitud EXPRESA DEL ORDENADOR DEL GASTO mediante SIPSE 125031, del 18 de febrero de 2025, y con NO HAY 57820 del 14 de febrero de 2025. Se expide CRP con memorando 20257020004373, CPS firmado en secop II y recibido para tramite de fecha 25 DE febrero de 2025."/>
    <s v="O23011745992024232701000"/>
    <s v="Fortalecimiento Institucional y sedes administrativas"/>
    <n v="1030521003"/>
    <x v="159"/>
    <n v="0"/>
    <n v="0"/>
    <n v="18150000"/>
    <n v="18150000"/>
    <n v="0"/>
    <x v="0"/>
    <x v="0"/>
    <n v="125031"/>
    <n v="2"/>
    <x v="0"/>
    <x v="0"/>
  </r>
  <r>
    <n v="2025"/>
    <x v="1"/>
    <d v="2025-01-01T00:00:00"/>
    <d v="2025-03-31T00:00:00"/>
    <s v="0020-01"/>
    <d v="2025-02-25T00:00:00"/>
    <n v="148"/>
    <s v="CONTRATO DE PRESTACION DE SERVICIOS DE APOYO A LA GESTION"/>
    <s v="160-2025"/>
    <s v="148 - CONTRATO DE PRESTACION DE SERVICIOS DE APOYO A LA GESTION"/>
    <n v="309"/>
    <s v="ORDENES DE PAGO"/>
    <n v="1101"/>
    <x v="162"/>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con memorando 20257020004343, CPS firmado en secop II y recibido para tramite de fecha 25 DE febrero de 2025."/>
    <s v="O23011745992024238801000"/>
    <s v="Recreación y Deporte para Sumapaz"/>
    <n v="3128728"/>
    <x v="160"/>
    <n v="0"/>
    <n v="0"/>
    <n v="30240000"/>
    <n v="30240000"/>
    <n v="0"/>
    <x v="10"/>
    <x v="14"/>
    <n v="127539"/>
    <n v="3"/>
    <x v="2"/>
    <x v="10"/>
  </r>
  <r>
    <n v="2025"/>
    <x v="1"/>
    <d v="2025-01-01T00:00:00"/>
    <d v="2025-03-31T00:00:00"/>
    <s v="0020-01"/>
    <d v="2025-02-25T00:00:00"/>
    <n v="145"/>
    <s v="CONTRATO DE PRESTACION DE SERVICIOS PROFESIONALES"/>
    <s v="166-2025"/>
    <s v="145 - CONTRATO DE PRESTACION DE SERVICIOS PROFESIONALES"/>
    <n v="309"/>
    <s v="ORDENES DE PAGO"/>
    <n v="1032"/>
    <x v="163"/>
    <s v="126411 - Prestar los servicios profesionales jurídicos para apoyar los asuntos legales de los procesos del sistema vial de la Alcaldía Local de Sumapaz.2289. Se expide CDP con certificado de No existencia de personal 55295 de fecha Ene 10/2025, solicitud SIPSE 126411, recibido para tramite de fecha Enero 27/2025. Se expide CRP con memorando 20257020004413, CPS firmado en secop II y recibido para tramite de fecha 25 DE febrero de 2025."/>
    <s v="O23011745992024228901000"/>
    <s v="Movilidad para Sumapaz"/>
    <n v="1030675132"/>
    <x v="161"/>
    <n v="0"/>
    <n v="0"/>
    <n v="54600000"/>
    <n v="47092500"/>
    <n v="7507500"/>
    <x v="1"/>
    <x v="1"/>
    <n v="126411"/>
    <n v="1"/>
    <x v="1"/>
    <x v="1"/>
  </r>
  <r>
    <n v="2025"/>
    <x v="1"/>
    <d v="2025-01-01T00:00:00"/>
    <d v="2025-03-31T00:00:00"/>
    <s v="0020-01"/>
    <d v="2025-02-25T00:00:00"/>
    <n v="145"/>
    <s v="CONTRATO DE PRESTACION DE SERVICIOS PROFESIONALES"/>
    <s v="161-2025"/>
    <s v="145 - CONTRATO DE PRESTACION DE SERVICIOS PROFESIONALES"/>
    <n v="309"/>
    <s v="ORDENES DE PAGO"/>
    <n v="1100"/>
    <x v="164"/>
    <s v="127515 - Prestar sus servicios profesionales como apoyo al área de gestión del desarrollo local de la alcaldía local de Sumapaz en temas de contabilidad, así como, en los trámites, procedimientos y aplicativos designados. 2327. Se expide CDP con certificado de No existencia de personal 56987 de fecha Feb 05/2025, solicitud SIPSE 127515, recibido para tramite de fecha Feb 06/2025. Se expide CRP con memorando 20257020004393, CPS firmado en secop II y recibido para tramite de fecha 25 DE febrero de 2025."/>
    <s v="O23011745992024232701000"/>
    <s v="Fortalecimiento Institucional y sedes administrativas"/>
    <n v="51688411"/>
    <x v="162"/>
    <n v="0"/>
    <n v="0"/>
    <n v="34560000"/>
    <n v="34560000"/>
    <n v="0"/>
    <x v="0"/>
    <x v="0"/>
    <n v="127515"/>
    <n v="2"/>
    <x v="0"/>
    <x v="0"/>
  </r>
  <r>
    <n v="2025"/>
    <x v="1"/>
    <d v="2025-01-01T00:00:00"/>
    <d v="2025-03-31T00:00:00"/>
    <s v="0020-01"/>
    <d v="2025-02-25T00:00:00"/>
    <n v="145"/>
    <s v="CONTRATO DE PRESTACION DE SERVICIOS PROFESIONALES"/>
    <s v="163-2025"/>
    <s v="145 - CONTRATO DE PRESTACION DE SERVICIOS PROFESIONALES"/>
    <n v="309"/>
    <s v="ORDENES DE PAGO"/>
    <n v="1200"/>
    <x v="165"/>
    <s v="127520 - Prestar los servicios profesionales de acompañamiento psicosocial para apoyar la ejecución de la meta de Implementar acciones pedagógicas para la gestión de conflictividades y prevención de violencias. 2290. Se expide CDP a solicitud expresa del Ordenador del gasto con certificado de No existencia de personal 58134 de fecha 20 de febrero 2025, solicitud SIPSE 127520, recibido para tramite de fecha 21 de febrero de 2025. Se expide CRP con memorando 20257020004383, CPS firmado en secop II y recibido para tramite de fecha 25 DE febrero de 2025."/>
    <s v="O23011745992024229001000"/>
    <s v="Fortaleciendo la justicia en Sumapaz"/>
    <n v="1016043437"/>
    <x v="163"/>
    <n v="0"/>
    <n v="0"/>
    <n v="44100000"/>
    <n v="44100000"/>
    <n v="0"/>
    <x v="5"/>
    <x v="33"/>
    <n v="127520"/>
    <n v="1"/>
    <x v="3"/>
    <x v="5"/>
  </r>
  <r>
    <n v="2025"/>
    <x v="1"/>
    <d v="2025-01-01T00:00:00"/>
    <d v="2025-03-31T00:00:00"/>
    <s v="0020-01"/>
    <d v="2025-02-25T00:00:00"/>
    <n v="148"/>
    <s v="CONTRATO DE PRESTACION DE SERVICIOS DE APOYO A LA GESTION"/>
    <s v="165-2025"/>
    <s v="148 - CONTRATO DE PRESTACION DE SERVICIOS DE APOYO A LA GESTION"/>
    <n v="309"/>
    <s v="ORDENES DE PAGO"/>
    <n v="1142"/>
    <x v="166"/>
    <s v="126252 - Prestar los servicios técnicos al desarrollo de las actividades de inseminación, sanidad y producción animal en el marco de la asistencia técnica agropecuaria en la localidad de Sumapaz. 2671. Se expide CDP con certificado de No existencia de personal 57381 de fecha Feb 09/2025, solicitud SIPSE 126252, recibido para tramite de fecha Feb 10/2025. Se expide CRP con memorando 20257020004433, CPS firmado en secop II y recibido para tramite de fecha 25 DE febrero de 2025."/>
    <s v="O23011745992024267101000"/>
    <s v="Asistencia técnica agropecuaria y educación ambiental en la localidad de Sumapaz"/>
    <n v="1023013463"/>
    <x v="164"/>
    <n v="0"/>
    <n v="0"/>
    <n v="21300000"/>
    <n v="21300000"/>
    <n v="0"/>
    <x v="2"/>
    <x v="2"/>
    <n v="126252"/>
    <n v="3"/>
    <x v="1"/>
    <x v="2"/>
  </r>
  <r>
    <n v="2025"/>
    <x v="1"/>
    <d v="2025-01-01T00:00:00"/>
    <d v="2025-03-31T00:00:00"/>
    <s v="0020-01"/>
    <d v="2025-02-25T00:00:00"/>
    <n v="145"/>
    <s v="CONTRATO DE PRESTACION DE SERVICIOS PROFESIONALES"/>
    <s v="164-2025"/>
    <s v="145 - CONTRATO DE PRESTACION DE SERVICIOS PROFESIONALES"/>
    <n v="309"/>
    <s v="ORDENES DE PAGO"/>
    <n v="1192"/>
    <x v="167"/>
    <s v="127544 - Prestar sus servicios profesionales para apoyar la ejecución de la Meta de &quot;Beneficiar 305 personas mayores con transferencias monetarias&quot;. 2398. Se expide CDP a solicitud expresa del Ordenador del gasto con certificado de No existencia de personal 58131 de fecha 20 de febrero 2025, solicitud SIPSE 127544, recibido para tramite de fecha 21 de febrero de 2025. Se expide CRP con memorando 20257020004443, CPS firmado en secop II y recibido para tramite de fecha 25 DE febrero de 2025."/>
    <s v="O23011745992024239801000"/>
    <s v="Cuidado y protección para la población Vulnerable de Sumapaz"/>
    <n v="1018492459"/>
    <x v="165"/>
    <n v="0"/>
    <n v="0"/>
    <n v="30240000"/>
    <n v="30240000"/>
    <n v="0"/>
    <x v="8"/>
    <x v="30"/>
    <n v="127544"/>
    <n v="1"/>
    <x v="2"/>
    <x v="8"/>
  </r>
  <r>
    <n v="2025"/>
    <x v="1"/>
    <d v="2025-01-01T00:00:00"/>
    <d v="2025-03-31T00:00:00"/>
    <s v="0020-01"/>
    <d v="2025-02-25T00:00:00"/>
    <n v="148"/>
    <s v="CONTRATO DE PRESTACION DE SERVICIOS DE APOYO A LA GESTION"/>
    <s v="162-2025"/>
    <s v="148 - CONTRATO DE PRESTACION DE SERVICIOS DE APOYO A LA GESTION"/>
    <n v="309"/>
    <s v="ORDENES DE PAGO"/>
    <n v="1018"/>
    <x v="168"/>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e expide CRP con memorando 20257020004423, CPS firmado en secop II y recibido para tramite de fecha 25 DE febrero de 2025."/>
    <s v="O23011745992024268201000"/>
    <s v="Restauración ecológica urbana y/o rural"/>
    <n v="1032656231"/>
    <x v="166"/>
    <n v="0"/>
    <n v="0"/>
    <n v="19320000"/>
    <n v="19320000"/>
    <n v="0"/>
    <x v="18"/>
    <x v="23"/>
    <n v="126303"/>
    <n v="2"/>
    <x v="1"/>
    <x v="2"/>
  </r>
  <r>
    <n v="2025"/>
    <x v="1"/>
    <d v="2025-01-01T00:00:00"/>
    <d v="2025-03-31T00:00:00"/>
    <s v="0020-01"/>
    <d v="2025-02-26T00:00:00"/>
    <n v="148"/>
    <s v="CONTRATO DE PRESTACION DE SERVICIOS DE APOYO A LA GESTION"/>
    <s v="172-2025"/>
    <s v="148 - CONTRATO DE PRESTACION DE SERVICIOS DE APOYO A LA GESTION"/>
    <n v="308"/>
    <s v="ORDENES DE PAGO"/>
    <n v="1185"/>
    <x v="169"/>
    <s v="127551 - Prestar los servicios como auxiliar administrativo para apoyar las actividades de mantenimiento y control de la maquinaria pesada de propiedad del Fondo de Desarrollo Rural de Sumapaz. 2289. Se expide CDP a solicitud expresa del Ordenador del gasto con certificado de No existencia de personal 58126 de fecha 20 de febrero 2025, solicitud SIPSE 127551, recibido para tramite de fecha 21 de febrero de 2025. Se expide CRP con memorando 20257020004773, CPS firmado en secop II y recibido para tramite de fecha 26 de febrero de 2025."/>
    <s v="O23011745992024228901000"/>
    <s v="Movilidad para Sumapaz"/>
    <n v="19271225"/>
    <x v="167"/>
    <n v="0"/>
    <n v="0"/>
    <n v="18150000"/>
    <n v="18150000"/>
    <n v="0"/>
    <x v="1"/>
    <x v="1"/>
    <n v="127551"/>
    <n v="1"/>
    <x v="1"/>
    <x v="1"/>
  </r>
  <r>
    <n v="2025"/>
    <x v="1"/>
    <d v="2025-01-01T00:00:00"/>
    <d v="2025-03-31T00:00:00"/>
    <s v="0020-01"/>
    <d v="2025-02-26T00:00:00"/>
    <n v="145"/>
    <s v="CONTRATO DE PRESTACION DE SERVICIOS PROFESIONALES"/>
    <s v="175-2025"/>
    <s v="145 - CONTRATO DE PRESTACION DE SERVICIOS PROFESIONALES"/>
    <n v="308"/>
    <s v="ORDENES DE PAGO"/>
    <n v="1138"/>
    <x v="170"/>
    <s v="125687 - Prestar los servicios profesionales al área de gestión de desarrollo local brindando apoyo técnico en la planeación, ejecución y seguimiento del proyecto de inversión de terminación de sedes. 2327. Se expide CDP con certificado de No existencia de personal 57396 de fecha Feb 09/2025, solicitud SIPSE 125687, recibido para tramite de fecha Feb 10/2025. Se expide CRP con memorando 20257020004793, CPS firmado en secop II y recibido para tramite de fecha 26 de febrero de 2025."/>
    <s v="O23011745992024232701000"/>
    <s v="Fortalecimiento Institucional y sedes administrativas"/>
    <n v="1010239931"/>
    <x v="168"/>
    <n v="0"/>
    <n v="0"/>
    <n v="35910000"/>
    <n v="35910000"/>
    <n v="0"/>
    <x v="0"/>
    <x v="4"/>
    <n v="125687"/>
    <n v="4"/>
    <x v="0"/>
    <x v="0"/>
  </r>
  <r>
    <n v="2025"/>
    <x v="1"/>
    <d v="2025-01-01T00:00:00"/>
    <d v="2025-03-31T00:00:00"/>
    <s v="0020-01"/>
    <d v="2025-02-26T00:00:00"/>
    <n v="145"/>
    <s v="CONTRATO DE PRESTACION DE SERVICIOS PROFESIONALES"/>
    <s v="167-2025"/>
    <s v="145 - CONTRATO DE PRESTACION DE SERVICIOS PROFESIONALES"/>
    <n v="308"/>
    <s v="ORDENES DE PAGO"/>
    <n v="1125"/>
    <x v="171"/>
    <s v="125125 - Prestar los servicios profesionales para el desarrollo de acciones de planeación, seguimiento, ejecución y acompañamiento de los procesos y actividades relacionadas con los Acueductos Veredales que se adelanten por el Fondo de Desarrollo Rural de Sumapaz. 2689. Se expide CDP con certificado de No existencia de personal 57414 de fecha Feb 09/2025, solicitud SIPSE 125125, recibido para tramite de fecha Feb 10/2025. Se expide CRP con memorando 20257020004703, CPS firmado en secop II y recibido para tramite de fecha 26 de febrero de 2025."/>
    <s v="O23011745992024268901000"/>
    <s v="Acueductos veredales, saneamiento básico y energías alternativas"/>
    <n v="52432694"/>
    <x v="169"/>
    <n v="0"/>
    <n v="0"/>
    <n v="42000000"/>
    <n v="42000000"/>
    <n v="0"/>
    <x v="9"/>
    <x v="34"/>
    <n v="125125"/>
    <n v="1"/>
    <x v="1"/>
    <x v="9"/>
  </r>
  <r>
    <n v="2025"/>
    <x v="1"/>
    <d v="2025-01-01T00:00:00"/>
    <d v="2025-03-31T00:00:00"/>
    <s v="0020-01"/>
    <d v="2025-02-26T00:00:00"/>
    <n v="145"/>
    <s v="CONTRATO DE PRESTACION DE SERVICIOS PROFESIONALES"/>
    <s v="168-2025"/>
    <s v="145 - CONTRATO DE PRESTACION DE SERVICIOS PROFESIONALES"/>
    <n v="308"/>
    <s v="ORDENES DE PAGO"/>
    <n v="1208"/>
    <x v="172"/>
    <s v="130773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a solicitud expresa del Ordenador del gasto con certificado de No existencia de personal 58074 de fecha 19 de febrero 2025, solicitud SIPSE 130773, recibido para tramite de fecha 21 de febrero de 2025. Se expide CRP con memorando 20257020004713, CPS firmado en secop II y recibido para tramite de fecha 26 de febrero de 2025."/>
    <s v="O23011745992024232701000"/>
    <s v="Fortalecimiento Institucional y sedes administrativas"/>
    <n v="79422544"/>
    <x v="170"/>
    <n v="0"/>
    <n v="0"/>
    <n v="36000000"/>
    <n v="36000000"/>
    <n v="0"/>
    <x v="0"/>
    <x v="0"/>
    <n v="130773"/>
    <n v="2"/>
    <x v="0"/>
    <x v="0"/>
  </r>
  <r>
    <n v="2025"/>
    <x v="1"/>
    <d v="2025-01-01T00:00:00"/>
    <d v="2025-03-31T00:00:00"/>
    <s v="0020-01"/>
    <d v="2025-02-26T00:00:00"/>
    <n v="148"/>
    <s v="CONTRATO DE PRESTACION DE SERVICIOS DE APOYO A LA GESTION"/>
    <s v="169-2025"/>
    <s v="148 - CONTRATO DE PRESTACION DE SERVICIOS DE APOYO A LA GESTION"/>
    <n v="308"/>
    <s v="ORDENES DE PAGO"/>
    <n v="1107"/>
    <x v="173"/>
    <s v="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CRP con memorando 20257020004723, CPS firmado en secop II y recibido para tramite de fecha 26 de febrero de 2025."/>
    <s v="O23011745992024232701000"/>
    <s v="Fortalecimiento Institucional y sedes administrativas"/>
    <n v="1032656270"/>
    <x v="171"/>
    <n v="0"/>
    <n v="0"/>
    <n v="17640000"/>
    <n v="17640000"/>
    <n v="0"/>
    <x v="0"/>
    <x v="0"/>
    <n v="127708"/>
    <n v="2"/>
    <x v="0"/>
    <x v="0"/>
  </r>
  <r>
    <n v="2025"/>
    <x v="1"/>
    <d v="2025-01-01T00:00:00"/>
    <d v="2025-03-31T00:00:00"/>
    <s v="0020-01"/>
    <d v="2025-02-26T00:00:00"/>
    <n v="148"/>
    <s v="CONTRATO DE PRESTACION DE SERVICIOS DE APOYO A LA GESTION"/>
    <s v="173-2025"/>
    <s v="148 - CONTRATO DE PRESTACION DE SERVICIOS DE APOYO A LA GESTION"/>
    <n v="308"/>
    <s v="ORDENES DE PAGO"/>
    <n v="1212"/>
    <x v="174"/>
    <s v="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con memorando 20257020004743, CPS firmado en secop II y recibido para tramite de fecha 26 de febrero de 2025."/>
    <s v="O23011745992024229001000"/>
    <s v="Fortaleciendo la justicia en Sumapaz"/>
    <n v="11232461"/>
    <x v="172"/>
    <n v="0"/>
    <n v="0"/>
    <n v="17010000"/>
    <n v="10395000"/>
    <n v="6615000"/>
    <x v="5"/>
    <x v="29"/>
    <n v="127554"/>
    <n v="4"/>
    <x v="3"/>
    <x v="5"/>
  </r>
  <r>
    <n v="2025"/>
    <x v="1"/>
    <d v="2025-01-01T00:00:00"/>
    <d v="2025-03-31T00:00:00"/>
    <s v="0020-01"/>
    <d v="2025-02-26T00:00:00"/>
    <n v="145"/>
    <s v="CONTRATO DE PRESTACION DE SERVICIOS PROFESIONALES"/>
    <s v="181-2025"/>
    <s v="145 - CONTRATO DE PRESTACION DE SERVICIOS PROFESIONALES"/>
    <n v="308"/>
    <s v="ORDENES DE PAGO"/>
    <n v="1233"/>
    <x v="175"/>
    <s v="126299 - Prestar los servicios profesionales en producción agropecuaria para el fortalecimiento del servicio de asistencia técnica agropecuaria de la localidad de Sumapaz. 2671. Se expide CDP a solicitud expresa del ordenador del gasto con certificado de No existencia de personal 58395 de fecha 23 de febrero de 2025, solicitud SIPSE 126299 recibido para tramite de fecha 24 de febrero de 2025."/>
    <s v="O23011745992024267101000"/>
    <s v="Asistencia técnica agropecuaria y educación ambiental en la localidad de Sumapaz"/>
    <n v="1069751551"/>
    <x v="173"/>
    <n v="0"/>
    <n v="0"/>
    <n v="34650000"/>
    <n v="34650000"/>
    <n v="0"/>
    <x v="2"/>
    <x v="35"/>
    <n v="126299"/>
    <n v="4"/>
    <x v="1"/>
    <x v="2"/>
  </r>
  <r>
    <n v="2025"/>
    <x v="1"/>
    <d v="2025-01-01T00:00:00"/>
    <d v="2025-03-31T00:00:00"/>
    <s v="0020-01"/>
    <d v="2025-02-26T00:00:00"/>
    <n v="145"/>
    <s v="CONTRATO DE PRESTACION DE SERVICIOS PROFESIONALES"/>
    <s v="177-2025"/>
    <s v="145 - CONTRATO DE PRESTACION DE SERVICIOS PROFESIONALES"/>
    <n v="308"/>
    <s v="ORDENES DE PAGO"/>
    <n v="1188"/>
    <x v="176"/>
    <s v="127522 - Prestar los servicios profesionales de acompañamiento psicosocial para apoyar la ejecución de la meta de beneficiar ciudadanos con habilidades y capacidades para gestionar la convivencia constructivamente. 2290. Se expide CDP a solicitud expresa del Ordenador del gasto con certificado de No existencia de personal 58132 de fecha 20 de febrero 2025, solicitud SIPSE 127522, recibido para tramite de fecha 21 de febrero de 2025. Se expide CRP con memorando 20257020004823, CPS firmado en secop II y recibido para tramite de fecha 26 de febrero de 2025."/>
    <s v="O23011745992024229001000"/>
    <s v="Fortaleciendo la justicia en Sumapaz"/>
    <n v="1023029369"/>
    <x v="174"/>
    <n v="0"/>
    <n v="0"/>
    <n v="40950000"/>
    <n v="40950000"/>
    <n v="0"/>
    <x v="5"/>
    <x v="36"/>
    <n v="127522"/>
    <n v="3"/>
    <x v="3"/>
    <x v="5"/>
  </r>
  <r>
    <n v="2025"/>
    <x v="1"/>
    <d v="2025-01-01T00:00:00"/>
    <d v="2025-03-31T00:00:00"/>
    <s v="0020-01"/>
    <d v="2025-02-26T00:00:00"/>
    <n v="145"/>
    <s v="CONTRATO DE PRESTACION DE SERVICIOS PROFESIONALES"/>
    <s v="171-2025"/>
    <s v="145 - CONTRATO DE PRESTACION DE SERVICIOS PROFESIONALES"/>
    <n v="308"/>
    <s v="ORDENES DE PAGO"/>
    <n v="1199"/>
    <x v="177"/>
    <s v="131054 - Prestar los servicios profesionales de apoyo psicosocial al Área de Gestión de Desarrollo Local para generar acciones complementarias en salud en la localidad de Sumapaz. 2324. Se expide CDP a solicitud expresa del Ordenador del gasto con certificado de No existencia de personal 58172 de fecha 20 de febrero 2025, solicitud SIPSE 131054, recibido para tramite de fecha 21 de febrero de 2025."/>
    <s v="O23011745992024232401000"/>
    <s v="Acciones para el cuidado de la salud y el bienestar de las y los Sumapaceños"/>
    <n v="45561889"/>
    <x v="175"/>
    <n v="0"/>
    <n v="0"/>
    <n v="37800000"/>
    <n v="37800000"/>
    <n v="0"/>
    <x v="6"/>
    <x v="37"/>
    <n v="131054"/>
    <n v="1"/>
    <x v="2"/>
    <x v="6"/>
  </r>
  <r>
    <n v="2025"/>
    <x v="1"/>
    <d v="2025-01-01T00:00:00"/>
    <d v="2025-03-31T00:00:00"/>
    <s v="0020-01"/>
    <d v="2025-02-26T00:00:00"/>
    <n v="148"/>
    <s v="CONTRATO DE PRESTACION DE SERVICIOS DE APOYO A LA GESTION"/>
    <s v="174-2025"/>
    <s v="148 - CONTRATO DE PRESTACION DE SERVICIOS DE APOYO A LA GESTION"/>
    <n v="308"/>
    <s v="ORDENES DE PAGO"/>
    <n v="1212"/>
    <x v="178"/>
    <s v="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con memorando 20257020004733, CPS firmado en secop II y recibido para tramite de fecha 26 de febrero de 2025."/>
    <s v="O23011745992024229001000"/>
    <s v="Fortaleciendo la justicia en Sumapaz"/>
    <n v="1001170079"/>
    <x v="176"/>
    <n v="0"/>
    <n v="0"/>
    <n v="17010000"/>
    <n v="2835000"/>
    <n v="14175000"/>
    <x v="5"/>
    <x v="29"/>
    <n v="127554"/>
    <n v="4"/>
    <x v="3"/>
    <x v="5"/>
  </r>
  <r>
    <n v="2025"/>
    <x v="1"/>
    <d v="2025-01-01T00:00:00"/>
    <d v="2025-03-31T00:00:00"/>
    <s v="0020-01"/>
    <d v="2025-02-26T00:00:00"/>
    <n v="148"/>
    <s v="CONTRATO DE PRESTACION DE SERVICIOS DE APOYO A LA GESTION"/>
    <s v="183-2025"/>
    <s v="148 - CONTRATO DE PRESTACION DE SERVICIOS DE APOYO A LA GESTION"/>
    <n v="308"/>
    <s v="ORDENES DE PAGO"/>
    <n v="1101"/>
    <x v="179"/>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con memorando 20257020004753, CPS firmado en secop II y recibido para tramite de fecha 26 de febrero de 2025."/>
    <s v="O23011745992024238801000"/>
    <s v="Recreación y Deporte para Sumapaz"/>
    <n v="1016098648"/>
    <x v="177"/>
    <n v="0"/>
    <n v="0"/>
    <n v="30240000"/>
    <n v="30240000"/>
    <n v="0"/>
    <x v="10"/>
    <x v="14"/>
    <n v="127539"/>
    <n v="3"/>
    <x v="2"/>
    <x v="10"/>
  </r>
  <r>
    <n v="2025"/>
    <x v="1"/>
    <d v="2025-01-01T00:00:00"/>
    <d v="2025-03-31T00:00:00"/>
    <s v="0020-01"/>
    <d v="2025-02-27T00:00:00"/>
    <n v="148"/>
    <s v="CONTRATO DE PRESTACION DE SERVICIOS DE APOYO A LA GESTION"/>
    <s v="182-2025"/>
    <s v="148 - CONTRATO DE PRESTACION DE SERVICIOS DE APOYO A LA GESTION"/>
    <n v="307"/>
    <s v="ORDENES DE PAGO"/>
    <n v="1106"/>
    <x v="180"/>
    <s v="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 Se expide CRP con memorando 202570200049033, CPS firmado en secop II y recibido para tramite de fecha 27 de febrero de 2025."/>
    <s v="O23011745992024232701000"/>
    <s v="Fortalecimiento Institucional y sedes administrativas"/>
    <n v="1031133957"/>
    <x v="178"/>
    <n v="0"/>
    <n v="0"/>
    <n v="21780000"/>
    <n v="21780000"/>
    <n v="0"/>
    <x v="0"/>
    <x v="0"/>
    <n v="127697"/>
    <n v="2"/>
    <x v="0"/>
    <x v="0"/>
  </r>
  <r>
    <n v="2025"/>
    <x v="1"/>
    <d v="2025-01-01T00:00:00"/>
    <d v="2025-03-31T00:00:00"/>
    <s v="0020-01"/>
    <d v="2025-02-27T00:00:00"/>
    <n v="145"/>
    <s v="CONTRATO DE PRESTACION DE SERVICIOS PROFESIONALES"/>
    <s v="189-2025"/>
    <s v="145 - CONTRATO DE PRESTACION DE SERVICIOS PROFESIONALES"/>
    <n v="307"/>
    <s v="ORDENES DE PAGO"/>
    <n v="1115"/>
    <x v="181"/>
    <s v="124844 - Prestar sus servicios profesionales de apoyo al Área de Gestión del Desarrollo Local en la gestión de cierres y liquidaciones contractuales del Fondo de Desarrollo Local de Sumapaz. 2327. Se expide CDP con certificado de No existencia de personal 57426 de fecha Feb 09/2025, solicitud SIPSE 124844, recibido para tramite de fecha Feb 10/2025. Se expide CRP con memorando 20257020004913, CPS firmado en secop II y recibido para tramite de fecha 27 de febrero de 2025."/>
    <s v="O23011745992024232701000"/>
    <s v="Fortalecimiento Institucional y sedes administrativas"/>
    <n v="36696956"/>
    <x v="179"/>
    <n v="0"/>
    <n v="0"/>
    <n v="42000000"/>
    <n v="42000000"/>
    <n v="0"/>
    <x v="0"/>
    <x v="0"/>
    <n v="124844"/>
    <n v="2"/>
    <x v="0"/>
    <x v="0"/>
  </r>
  <r>
    <n v="2025"/>
    <x v="1"/>
    <d v="2025-01-01T00:00:00"/>
    <d v="2025-03-31T00:00:00"/>
    <s v="0020-01"/>
    <d v="2025-02-27T00:00:00"/>
    <n v="145"/>
    <s v="CONTRATO DE PRESTACION DE SERVICIOS PROFESIONALES"/>
    <s v="180-2025"/>
    <s v="145 - CONTRATO DE PRESTACION DE SERVICIOS PROFESIONALES"/>
    <n v="307"/>
    <s v="ORDENES DE PAGO"/>
    <n v="1198"/>
    <x v="182"/>
    <s v="130923 - Prestar sus servicios profesionales para apoyar el proyecto de inversión Fortaleciendo la Conectividad en Sumapaz. 2265. Se expide CDP a solicitud expresa del Ordenador del gasto con certificado de No existencia de personal 58073 de fecha 19 de febrero 2025, solicitud SIPSE 130923, recibido para tramite de fecha 21 de febrero de 2025. Se expide CRP con memorando 20257020004873, CPS firmado en secop II y recibido para tramite de fecha 27 de febrero de 2025."/>
    <s v="O23011745992024226501000"/>
    <s v="Fortaleciendo la Conectividad en Sumapaz"/>
    <n v="29180253"/>
    <x v="180"/>
    <n v="0"/>
    <n v="0"/>
    <n v="39000000"/>
    <n v="39000000"/>
    <n v="0"/>
    <x v="14"/>
    <x v="18"/>
    <n v="130923"/>
    <n v="1"/>
    <x v="0"/>
    <x v="14"/>
  </r>
  <r>
    <n v="2025"/>
    <x v="1"/>
    <d v="2025-01-01T00:00:00"/>
    <d v="2025-03-31T00:00:00"/>
    <s v="0020-01"/>
    <d v="2025-02-27T00:00:00"/>
    <n v="145"/>
    <s v="CONTRATO DE PRESTACION DE SERVICIOS PROFESIONALES"/>
    <s v="179-2025"/>
    <s v="145 - CONTRATO DE PRESTACION DE SERVICIOS PROFESIONALES"/>
    <n v="307"/>
    <s v="ORDENES DE PAGO"/>
    <n v="1170"/>
    <x v="183"/>
    <s v="124904 - 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 2327.Se expide a solicitud expresa del Ordenador del GASTO, mediante SIPSE 124904 de fecha 18 de febrero de 2025, Y CON NO HAY 57826 DEL 14 de febrero de 2025. Se expide CRP con memorando 20257020004883, CPS firmado en secop II y recibido para tramite de fecha 27 de febrero de 2025."/>
    <s v="O23011745992024232701000"/>
    <s v="Fortalecimiento Institucional y sedes administrativas"/>
    <n v="52211430"/>
    <x v="181"/>
    <n v="0"/>
    <n v="0"/>
    <n v="54000000"/>
    <n v="54000000"/>
    <n v="0"/>
    <x v="0"/>
    <x v="0"/>
    <n v="124904"/>
    <n v="2"/>
    <x v="0"/>
    <x v="0"/>
  </r>
  <r>
    <n v="2025"/>
    <x v="1"/>
    <d v="2025-01-01T00:00:00"/>
    <d v="2025-03-31T00:00:00"/>
    <s v="0020-01"/>
    <d v="2025-02-27T00:00:00"/>
    <n v="148"/>
    <s v="CONTRATO DE PRESTACION DE SERVICIOS DE APOYO A LA GESTION"/>
    <s v="129-2025"/>
    <s v="148 - CONTRATO DE PRESTACION DE SERVICIOS DE APOYO A LA GESTION"/>
    <n v="307"/>
    <s v="ORDENES DE PAGO"/>
    <n v="1107"/>
    <x v="184"/>
    <s v="127708 - Prestar sus servicios administrativos para realizar el apoyo logístico y operativo de las actividades que se desarrollan por la Alcaldía Local de Sumapaz. 2327. Se expide CDP con certificado de No existencia de personal 56977 de fecha Feb 05/2025, solicitud SIPSE 127708, recibido para tramite de fecha Feb 06/2025. Se expide CRP con memorando 20257020004933, CPS firmado en secop II y recibido para tramite de fecha 27 de febrero de 2025."/>
    <s v="O23011745992024232701000"/>
    <s v="Fortalecimiento Institucional y sedes administrativas"/>
    <n v="1061720393"/>
    <x v="182"/>
    <n v="0"/>
    <n v="0"/>
    <n v="17640000"/>
    <n v="17640000"/>
    <n v="0"/>
    <x v="0"/>
    <x v="0"/>
    <n v="127708"/>
    <n v="2"/>
    <x v="0"/>
    <x v="0"/>
  </r>
  <r>
    <n v="2025"/>
    <x v="1"/>
    <d v="2025-01-01T00:00:00"/>
    <d v="2025-03-31T00:00:00"/>
    <s v="0020-01"/>
    <d v="2025-02-27T00:00:00"/>
    <n v="145"/>
    <s v="CONTRATO DE PRESTACION DE SERVICIOS PROFESIONALES"/>
    <s v="170-2025"/>
    <s v="145 - CONTRATO DE PRESTACION DE SERVICIOS PROFESIONALES"/>
    <n v="307"/>
    <s v="ORDENES DE PAGO"/>
    <n v="1179"/>
    <x v="185"/>
    <s v="130924 - Prestar los servicios profesionales para apoyar la ejecución del proyecto Por una Sumapaz sin riesgos, que le aporta y se adapta al cambio climático, en la localidad de Sumapaz 2613. Se expide CDP a solicitud expresa del Ordenador del gasto con certificado de No existencia de personal 58069 de fecha 19 de febrero 2025, solicitud SIPSE 130924, recibido para tramite de fecha 21 de febrero de 2025. Se expide CRP con memorando 20257020004923, CPS firmado en secop II y recibido para tramite de fecha 27 de febrero de 2025."/>
    <s v="O23011745992024261301000"/>
    <s v="Manejo de emergencias y mitigación del riesgo de desastres"/>
    <n v="1030626069"/>
    <x v="183"/>
    <n v="0"/>
    <n v="0"/>
    <n v="42000000"/>
    <n v="41300000"/>
    <n v="700000"/>
    <x v="4"/>
    <x v="32"/>
    <n v="130924"/>
    <n v="2"/>
    <x v="1"/>
    <x v="4"/>
  </r>
  <r>
    <n v="2025"/>
    <x v="1"/>
    <d v="2025-01-01T00:00:00"/>
    <d v="2025-03-31T00:00:00"/>
    <s v="0020-01"/>
    <d v="2025-02-27T00:00:00"/>
    <n v="145"/>
    <s v="CONTRATO DE PRESTACION DE SERVICIOS PROFESIONALES"/>
    <s v="178-2025"/>
    <s v="145 - CONTRATO DE PRESTACION DE SERVICIOS PROFESIONALES"/>
    <n v="307"/>
    <s v="ORDENES DE PAGO"/>
    <n v="1210"/>
    <x v="186"/>
    <s v="127516 - Prestar sus servicios profesionales de apoyo al Área de Gestión del Desarrollo Local en la gestión de las liquidaciones de los contratos que suscribe el Fondo de Desarrollo Rural de Sumapaz. 2327. Se expide CRP con memorando 20257020004943, CPS firmado en secop II y recibido para tramite de fecha 27 de febrero de 2025."/>
    <s v="O23011745992024232701000"/>
    <s v="Fortalecimiento Institucional y sedes administrativas"/>
    <n v="1090177712"/>
    <x v="184"/>
    <n v="0"/>
    <n v="0"/>
    <n v="30600000"/>
    <n v="30260000"/>
    <n v="340000"/>
    <x v="0"/>
    <x v="0"/>
    <n v="127516"/>
    <n v="2"/>
    <x v="0"/>
    <x v="0"/>
  </r>
  <r>
    <n v="2025"/>
    <x v="1"/>
    <d v="2025-01-01T00:00:00"/>
    <d v="2025-03-31T00:00:00"/>
    <s v="0020-01"/>
    <d v="2025-02-27T00:00:00"/>
    <n v="145"/>
    <s v="CONTRATO DE PRESTACION DE SERVICIOS PROFESIONALES"/>
    <s v="176-2025"/>
    <s v="145 - CONTRATO DE PRESTACION DE SERVICIOS PROFESIONALES"/>
    <n v="307"/>
    <s v="ORDENES DE PAGO"/>
    <n v="1144"/>
    <x v="187"/>
    <s v="126347 -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 2398 SE EXPIDE CDP CON CERTIFICADO DE NO EXISTENCIA DE PERSONAL 57375 DE FECHA FEB 09/2025, SOLICITUD SIPSE 126347 RECIBIDO PARA TRAMITE DE FECHA FEB 11/2025. Se expide CRP con memorando 20257020004953, CPS firmado en secop II y recibido para tramite de fecha 27 de febrero de 2025."/>
    <s v="O23011745992024239801000"/>
    <s v="Cuidado y protección para la población Vulnerable de Sumapaz"/>
    <n v="52372021"/>
    <x v="185"/>
    <n v="0"/>
    <n v="0"/>
    <n v="39060000"/>
    <n v="39060000"/>
    <n v="0"/>
    <x v="8"/>
    <x v="30"/>
    <n v="126347"/>
    <n v="1"/>
    <x v="2"/>
    <x v="8"/>
  </r>
  <r>
    <n v="2025"/>
    <x v="1"/>
    <d v="2025-01-01T00:00:00"/>
    <d v="2025-03-31T00:00:00"/>
    <s v="0020-01"/>
    <d v="2025-02-27T00:00:00"/>
    <n v="148"/>
    <s v="CONTRATO DE PRESTACION DE SERVICIOS DE APOYO A LA GESTION"/>
    <s v="186-2025"/>
    <s v="148 - CONTRATO DE PRESTACION DE SERVICIOS DE APOYO A LA GESTION"/>
    <n v="307"/>
    <s v="ORDENES DE PAGO"/>
    <n v="1236"/>
    <x v="188"/>
    <s v="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4963, CPS firmado en secop II y recibido para tramite de fecha 27 de febrero de 2025."/>
    <s v="O23011745992024232701000"/>
    <s v="Fortalecimiento Institucional y sedes administrativas"/>
    <n v="1022949328"/>
    <x v="186"/>
    <n v="0"/>
    <n v="0"/>
    <n v="23520000"/>
    <n v="23226000"/>
    <n v="294000"/>
    <x v="0"/>
    <x v="0"/>
    <n v="125662"/>
    <n v="2"/>
    <x v="0"/>
    <x v="0"/>
  </r>
  <r>
    <n v="2025"/>
    <x v="1"/>
    <d v="2025-01-01T00:00:00"/>
    <d v="2025-03-31T00:00:00"/>
    <s v="0020-01"/>
    <d v="2025-02-27T00:00:00"/>
    <n v="145"/>
    <s v="CONTRATO DE PRESTACION DE SERVICIOS PROFESIONALES"/>
    <s v="184-2025"/>
    <s v="145 - CONTRATO DE PRESTACION DE SERVICIOS PROFESIONALES"/>
    <n v="307"/>
    <s v="ORDENES DE PAGO"/>
    <n v="1019"/>
    <x v="189"/>
    <s v="127826 - Prestar los servicios profesionales para la planeación, programación y seguimiento de los procesos administrativos del parque automotor de la Alcaldía Local de Sumapaz. 2289. Se expide CDP con certificado de No existencia de personal 55866 de fecha Ene 19/2025, solicitud SIPSE 127826, recibido para tramite de fecha Enero 27/2025."/>
    <s v="O23011745992024228901000"/>
    <s v="Movilidad para Sumapaz"/>
    <n v="1126242343"/>
    <x v="187"/>
    <n v="0"/>
    <n v="0"/>
    <n v="45600000"/>
    <n v="45600000"/>
    <n v="0"/>
    <x v="1"/>
    <x v="1"/>
    <n v="127826"/>
    <n v="1"/>
    <x v="1"/>
    <x v="1"/>
  </r>
  <r>
    <n v="2025"/>
    <x v="2"/>
    <d v="2025-01-01T00:00:00"/>
    <d v="2025-03-31T00:00:00"/>
    <s v="0020-01"/>
    <d v="2025-03-03T00:00:00"/>
    <n v="148"/>
    <s v="CONTRATO DE PRESTACION DE SERVICIOS DE APOYO A LA GESTION"/>
    <s v="205-2025"/>
    <s v="148 - CONTRATO DE PRESTACION DE SERVICIOS DE APOYO A LA GESTION"/>
    <n v="306"/>
    <s v="ORDENES DE PAGO"/>
    <n v="1243"/>
    <x v="190"/>
    <s v="127694 - Prestar los servicios como Técnico de apoyo administrativo al Área de Gestión Policiva de la Alcaldía Local de Sumapaz. 2327. Se expide a solicitud expresa del Ordenador del gasto mediante SIPSE 127694 del 25 de febrero de 2025. No hay 58422 del 24 de febrero de 2025. Recibido el 26 de febrero de 2025. Se expide CRP con memorando 20257020005063, CPS firmado en secop II y recibido para tramite de fecha 28 de febrero 2025"/>
    <s v="O23011745992024232701000"/>
    <s v="Fortalecimiento Institucional y sedes administrativas"/>
    <n v="52524470"/>
    <x v="188"/>
    <n v="0"/>
    <n v="0"/>
    <n v="27540000"/>
    <n v="27540000"/>
    <n v="0"/>
    <x v="0"/>
    <x v="0"/>
    <n v="127694"/>
    <n v="2"/>
    <x v="0"/>
    <x v="0"/>
  </r>
  <r>
    <n v="2025"/>
    <x v="2"/>
    <d v="2025-01-01T00:00:00"/>
    <d v="2025-03-31T00:00:00"/>
    <s v="0020-01"/>
    <d v="2025-03-03T00:00:00"/>
    <n v="148"/>
    <s v="CONTRATO DE PRESTACION DE SERVICIOS DE APOYO A LA GESTION"/>
    <s v="185-2025"/>
    <s v="148 - CONTRATO DE PRESTACION DE SERVICIOS DE APOYO A LA GESTION"/>
    <n v="306"/>
    <s v="ORDENES DE PAGO"/>
    <n v="1236"/>
    <x v="191"/>
    <s v="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5043, CPS firmado en secop II y recibido para tramite de fecha 28 de febrero 2025"/>
    <s v="O23011745992024232701000"/>
    <s v="Fortalecimiento Institucional y sedes administrativas"/>
    <n v="1022992907"/>
    <x v="189"/>
    <n v="0"/>
    <n v="0"/>
    <n v="23520000"/>
    <n v="23226000"/>
    <n v="294000"/>
    <x v="0"/>
    <x v="0"/>
    <n v="125662"/>
    <n v="2"/>
    <x v="0"/>
    <x v="0"/>
  </r>
  <r>
    <n v="2025"/>
    <x v="2"/>
    <d v="2025-01-01T00:00:00"/>
    <d v="2025-03-31T00:00:00"/>
    <s v="0020-01"/>
    <d v="2025-03-03T00:00:00"/>
    <n v="148"/>
    <s v="CONTRATO DE PRESTACION DE SERVICIOS DE APOYO A LA GESTION"/>
    <s v="197-2025"/>
    <s v="148 - CONTRATO DE PRESTACION DE SERVICIOS DE APOYO A LA GESTION"/>
    <n v="306"/>
    <s v="ORDENES DE PAGO"/>
    <n v="1236"/>
    <x v="192"/>
    <s v="125662 -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e expide CRP con memorando 20257020005053, CPS firmado en secop II y recibido para tramite de fecha 28 de febrero 2025"/>
    <s v="O23011745992024232701000"/>
    <s v="Fortalecimiento Institucional y sedes administrativas"/>
    <n v="1032656009"/>
    <x v="190"/>
    <n v="0"/>
    <n v="0"/>
    <n v="23520000"/>
    <n v="23226000"/>
    <n v="294000"/>
    <x v="0"/>
    <x v="0"/>
    <n v="125662"/>
    <n v="2"/>
    <x v="0"/>
    <x v="0"/>
  </r>
  <r>
    <n v="2025"/>
    <x v="2"/>
    <d v="2025-01-01T00:00:00"/>
    <d v="2025-03-31T00:00:00"/>
    <s v="0020-01"/>
    <d v="2025-03-03T00:00:00"/>
    <n v="148"/>
    <s v="CONTRATO DE PRESTACION DE SERVICIOS DE APOYO A LA GESTION"/>
    <s v="201-2025"/>
    <s v="148 - CONTRATO DE PRESTACION DE SERVICIOS DE APOYO A LA GESTION"/>
    <n v="306"/>
    <s v="ORDENES DE PAGO"/>
    <n v="1202"/>
    <x v="193"/>
    <s v="127525 - Prestar sus servicios como Técnico Deportivo de apoyo en los temas de recreación y deporte para la formación integral y deportiva de las niñas, niños y adolescentes de la localidad de Sumapaz. 2388. Se expide CDP a solicitud expresa del Ordenador del gasto con certificado de No existencia de personal 58128 de fecha 20 de febrero 2025, solicitud SIPSE 127525, recibido para tramite de fecha 21 de febrero de 2025. Se expide CRP con memorando 20257020005083, CPS firmado en secop II y recibido para tramite de fecha 28 de febrero 2025"/>
    <s v="O23011745992024238801000"/>
    <s v="Recreación y Deporte para Sumapaz"/>
    <n v="1032465730"/>
    <x v="191"/>
    <n v="0"/>
    <n v="0"/>
    <n v="21300000"/>
    <n v="21300000"/>
    <n v="0"/>
    <x v="10"/>
    <x v="14"/>
    <n v="127525"/>
    <n v="3"/>
    <x v="2"/>
    <x v="10"/>
  </r>
  <r>
    <n v="2025"/>
    <x v="2"/>
    <d v="2025-01-01T00:00:00"/>
    <d v="2025-03-31T00:00:00"/>
    <s v="0020-01"/>
    <d v="2025-03-03T00:00:00"/>
    <n v="148"/>
    <s v="CONTRATO DE PRESTACION DE SERVICIOS DE APOYO A LA GESTION"/>
    <s v="187-2025"/>
    <s v="148 - CONTRATO DE PRESTACION DE SERVICIOS DE APOYO A LA GESTION"/>
    <n v="306"/>
    <s v="ORDENES DE PAGO"/>
    <n v="1102"/>
    <x v="194"/>
    <s v="127542 - Prestar sus servicios de apoyo técnico y administrativo en el desarrollo de las actividades que se ejecutan dentro de la asistencia técnica agropecuaria en la localidad de Sumapaz. 12671. Se expide CDP con certificado de No existencia de personal 56988 de fecha Feb 05/2025, solicitud SIPSE 127542, recibido para tramite de fecha Feb 06/2025. Se expide CRP con memorando 20257020005073, CPS firmado en secop II y recibido para tramite de fecha 28 de febrero 2025"/>
    <s v="O23011745992024267101000"/>
    <s v="Asistencia técnica agropecuaria y educación ambiental en la localidad de Sumapaz"/>
    <n v="1023019730"/>
    <x v="192"/>
    <n v="0"/>
    <n v="0"/>
    <n v="21300000"/>
    <n v="21300000"/>
    <n v="0"/>
    <x v="2"/>
    <x v="2"/>
    <n v="127542"/>
    <n v="3"/>
    <x v="1"/>
    <x v="2"/>
  </r>
  <r>
    <n v="2025"/>
    <x v="2"/>
    <d v="2025-01-01T00:00:00"/>
    <d v="2025-03-31T00:00:00"/>
    <s v="0020-01"/>
    <d v="2025-03-03T00:00:00"/>
    <n v="145"/>
    <s v="CONTRATO DE PRESTACION DE SERVICIOS PROFESIONALES"/>
    <s v="198-2025"/>
    <s v="145 - CONTRATO DE PRESTACION DE SERVICIOS PROFESIONALES"/>
    <n v="306"/>
    <s v="ORDENES DE PAGO"/>
    <n v="1220"/>
    <x v="195"/>
    <s v="126240 - Prestar los servicios profesionales al Área de Gestión de Desarrollo Local, para apoyar la planeación, ejecución y seguimiento del proyecto de inversión Acciones para el cuidado de la salud y el bienestar de las y los Sumapaceños. 2324. Se expide CDP a solicitud expresa del ordenador del gasto con certificado de No existencia de personal 58397de fecha 23 de febrero de 2025, solicitud SIPSE 126240 recibido para tramite de fecha 24 de febrero de 2025. Se expide CRP con memorando 20257020005113, CPS firmado en secop II y recibido para tramite de fecha 28 de febrero 2025"/>
    <s v="O23011745992024232401000"/>
    <s v="Acciones para el cuidado de la salud y el bienestar de las y los Sumapaceños"/>
    <n v="1023029865"/>
    <x v="193"/>
    <n v="0"/>
    <n v="0"/>
    <n v="30240000"/>
    <n v="30240000"/>
    <n v="0"/>
    <x v="6"/>
    <x v="38"/>
    <n v="126240"/>
    <n v="5"/>
    <x v="2"/>
    <x v="6"/>
  </r>
  <r>
    <n v="2025"/>
    <x v="2"/>
    <d v="2025-01-01T00:00:00"/>
    <d v="2025-03-31T00:00:00"/>
    <s v="0020-01"/>
    <d v="2025-03-03T00:00:00"/>
    <n v="145"/>
    <s v="CONTRATO DE PRESTACION DE SERVICIOS PROFESIONALES"/>
    <s v="200-2025"/>
    <s v="145 - CONTRATO DE PRESTACION DE SERVICIOS PROFESIONALES"/>
    <n v="306"/>
    <s v="ORDENES DE PAGO"/>
    <n v="1149"/>
    <x v="196"/>
    <s v="127550 - Prestar los servicios artísticos y musicales profesionales para apoyar la gestión cultural de la localidad de Sumapaz. 2486. SE EXPIDE CDP CON CERTIFICADO DE NO EXISTENCIA DE PERSONAL 57353 DE FECHA FEB 09/2025, SOLICITUD SIPSE 127550 RECIBIDO PARA TRAMITE DE FECHA FEB 11/2025. Se expide CRP con memorando 202570200051133, CPS firmado en secop II y recibido para tramite de fecha 28 de febrero 2025."/>
    <s v="O23011745992024248601000"/>
    <s v="Acciones para la promoción de la cultura, tradición y costumbres sumapaceñas"/>
    <n v="80499300"/>
    <x v="194"/>
    <n v="0"/>
    <n v="0"/>
    <n v="30240000"/>
    <n v="30240000"/>
    <n v="0"/>
    <x v="21"/>
    <x v="39"/>
    <n v="127550"/>
    <n v="1"/>
    <x v="2"/>
    <x v="10"/>
  </r>
  <r>
    <n v="2025"/>
    <x v="2"/>
    <d v="2025-01-01T00:00:00"/>
    <d v="2025-03-31T00:00:00"/>
    <s v="0020-01"/>
    <d v="2025-03-03T00:00:00"/>
    <n v="148"/>
    <s v="CONTRATO DE PRESTACION DE SERVICIOS DE APOYO A LA GESTION"/>
    <s v="199-2025"/>
    <s v="148 - CONTRATO DE PRESTACION DE SERVICIOS DE APOYO A LA GESTION"/>
    <n v="306"/>
    <s v="ORDENES DE PAGO"/>
    <n v="1235"/>
    <x v="197"/>
    <s v="131125 - Prestar los servicios técnicos para apoyar las respuestas a las solicitudes, requerimientos y proposiciones realizados por entidades públicas y entes de control, fortaleciendo los procesos administrativos. 2327. Se expide CDP a solicitud expresa del ordenador del gasto con certificado de No existencia de personal 58313 de fecha 23 de febrero de 2025, solicitud SIPSE 131125 recibido para tramite de fecha 24 de febrero de 2025. Se expide CRP con memorando 20257020005133, CPS firmado en secop II y recibido para tramite de fecha 28 de febrero 2025"/>
    <s v="O23011745992024232701000"/>
    <s v="Fortalecimiento Institucional y sedes administrativas"/>
    <n v="1018485255"/>
    <x v="195"/>
    <n v="0"/>
    <n v="0"/>
    <n v="24000000"/>
    <n v="23600000"/>
    <n v="400000"/>
    <x v="0"/>
    <x v="0"/>
    <n v="131125"/>
    <n v="2"/>
    <x v="0"/>
    <x v="0"/>
  </r>
  <r>
    <n v="2025"/>
    <x v="2"/>
    <d v="2025-01-01T00:00:00"/>
    <d v="2025-03-31T00:00:00"/>
    <s v="0020-01"/>
    <d v="2025-03-03T00:00:00"/>
    <n v="148"/>
    <s v="CONTRATO DE PRESTACION DE SERVICIOS DE APOYO A LA GESTION"/>
    <s v="202-2025"/>
    <s v="148 - CONTRATO DE PRESTACION DE SERVICIOS DE APOYO A LA GESTION"/>
    <n v="306"/>
    <s v="ORDENES DE PAGO"/>
    <n v="1151"/>
    <x v="198"/>
    <s v="127825 - Prestar los servicios técnicos para apoyar la formulación, ejecución y seguimiento del proyecto Mejores condiciones de salud en la Ruralidad.2324. SE EXPIDE CDP CON CERTIFICADO DE NO EXISTENCIA DE PERSONAL 57347 DE FECHA FEB 09/2025, SOLICITUD SIPSE 127825 RECIBIDO PARA TRAMITE DE FECHA FEB 11/2025. Se expide CRP con memorando 20257020005153, CPS firmado en secop II y recibido para tramite de fecha 28 de febrero 2025"/>
    <s v="O23011745992024232401000"/>
    <s v="Acciones para el cuidado de la salud y el bienestar de las y los Sumapaceños"/>
    <n v="1000691517"/>
    <x v="196"/>
    <n v="0"/>
    <n v="0"/>
    <n v="27480000"/>
    <n v="27022000"/>
    <n v="458000"/>
    <x v="6"/>
    <x v="40"/>
    <n v="127825"/>
    <n v="3"/>
    <x v="2"/>
    <x v="6"/>
  </r>
  <r>
    <n v="2025"/>
    <x v="2"/>
    <d v="2025-01-01T00:00:00"/>
    <d v="2025-03-31T00:00:00"/>
    <s v="0020-01"/>
    <d v="2025-03-03T00:00:00"/>
    <n v="145"/>
    <s v="CONTRATO DE PRESTACION DE SERVICIOS PROFESIONALES"/>
    <s v="194-2025"/>
    <s v="145 - CONTRATO DE PRESTACION DE SERVICIOS PROFESIONALES"/>
    <n v="306"/>
    <s v="ORDENES DE PAGO"/>
    <n v="1149"/>
    <x v="199"/>
    <s v="127550 - Prestar los servicios artísticos y musicales profesionales para apoyar la gestión cultural de la localidad de Sumapaz. 2486. SE EXPIDE CDP CON CERTIFICADO DE NO EXISTENCIA DE PERSONAL 57353 DE FECHA FEB 09/2025, SOLICITUD SIPSE 127550 RECIBIDO PARA TRAMITE DE FECHA FEB 11/2025. Se expide CRP con memorando 20257020005093, CPS firmado en secop II y recibido para tramite de fecha 28 de febrero 2025"/>
    <s v="O23011745992024248601000"/>
    <s v="Acciones para la promoción de la cultura, tradición y costumbres sumapaceñas"/>
    <n v="80811956"/>
    <x v="197"/>
    <n v="0"/>
    <n v="0"/>
    <n v="30240000"/>
    <n v="30240000"/>
    <n v="0"/>
    <x v="21"/>
    <x v="39"/>
    <n v="127550"/>
    <n v="1"/>
    <x v="2"/>
    <x v="10"/>
  </r>
  <r>
    <n v="2025"/>
    <x v="2"/>
    <d v="2025-01-01T00:00:00"/>
    <d v="2025-03-31T00:00:00"/>
    <s v="0020-01"/>
    <d v="2025-03-03T00:00:00"/>
    <n v="148"/>
    <s v="CONTRATO DE PRESTACION DE SERVICIOS DE APOYO A LA GESTION"/>
    <s v="204-2025"/>
    <s v="148 - CONTRATO DE PRESTACION DE SERVICIOS DE APOYO A LA GESTION"/>
    <n v="306"/>
    <s v="ORDENES DE PAGO"/>
    <n v="1171"/>
    <x v="200"/>
    <s v="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 Se expide CRP con memorando 20257020005143, CPS firmado en secop II y recibido para tramite de fecha 28 de febrero 2025"/>
    <s v="O23011745992024267101000"/>
    <s v="Asistencia técnica agropecuaria y educación ambiental en la localidad de Sumapaz"/>
    <n v="79658217"/>
    <x v="198"/>
    <n v="16380000"/>
    <n v="0"/>
    <n v="0"/>
    <n v="0"/>
    <n v="0"/>
    <x v="2"/>
    <x v="2"/>
    <n v="126222"/>
    <n v="3"/>
    <x v="1"/>
    <x v="2"/>
  </r>
  <r>
    <n v="2025"/>
    <x v="2"/>
    <d v="2025-01-01T00:00:00"/>
    <d v="2025-03-31T00:00:00"/>
    <s v="0020-01"/>
    <d v="2025-03-03T00:00:00"/>
    <n v="145"/>
    <s v="CONTRATO DE PRESTACION DE SERVICIOS PROFESIONALES"/>
    <s v="208-2025"/>
    <s v="145 - CONTRATO DE PRESTACION DE SERVICIOS PROFESIONALES"/>
    <n v="306"/>
    <s v="ORDENES DE PAGO"/>
    <n v="1211"/>
    <x v="201"/>
    <s v="127746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113 de fecha 19 de febrero 2025, solicitud SIPSE 127746, recibido para tramite de fecha 21 de febrero de 2025. Se expide CRP con memorando 20257020005163, CPS firmado en secop II y recibido para tramite de fecha 28 de febrero 2025"/>
    <s v="O23011745992024232701000"/>
    <s v="Fortalecimiento Institucional y sedes administrativas"/>
    <n v="79658217"/>
    <x v="198"/>
    <n v="44100000"/>
    <n v="0"/>
    <n v="0"/>
    <n v="0"/>
    <n v="0"/>
    <x v="0"/>
    <x v="0"/>
    <n v="127746"/>
    <n v="2"/>
    <x v="0"/>
    <x v="0"/>
  </r>
  <r>
    <n v="2025"/>
    <x v="2"/>
    <d v="2025-01-01T00:00:00"/>
    <d v="2025-03-31T00:00:00"/>
    <s v="0020-01"/>
    <d v="2025-03-03T00:00:00"/>
    <n v="145"/>
    <s v="CONTRATO DE PRESTACION DE SERVICIOS PROFESIONALES"/>
    <s v="190-2025"/>
    <s v="145 - CONTRATO DE PRESTACION DE SERVICIOS PROFESIONALES"/>
    <n v="306"/>
    <s v="ORDENES DE PAGO"/>
    <n v="1033"/>
    <x v="202"/>
    <s v="126414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5294 de fecha Ene 10/2025, solicitud SIPSE 126414, recibido para tramite de fecha Enero 27/2025. Se expide CRP con memorando 20257020005183, CPS firmado en secop II y recibido para tramite de fecha 28 de febrero 2025"/>
    <s v="O23011745992024228901000"/>
    <s v="Movilidad para Sumapaz"/>
    <n v="1193047676"/>
    <x v="199"/>
    <n v="0"/>
    <n v="0"/>
    <n v="50400000"/>
    <n v="42210000"/>
    <n v="8190000"/>
    <x v="1"/>
    <x v="1"/>
    <n v="126414"/>
    <n v="1"/>
    <x v="1"/>
    <x v="1"/>
  </r>
  <r>
    <n v="2025"/>
    <x v="2"/>
    <d v="2025-01-01T00:00:00"/>
    <d v="2025-03-31T00:00:00"/>
    <s v="0020-01"/>
    <d v="2025-03-03T00:00:00"/>
    <n v="145"/>
    <s v="CONTRATO DE PRESTACION DE SERVICIOS PROFESIONALES"/>
    <s v="52114936"/>
    <s v="145 - CONTRATO DE PRESTACION DE SERVICIOS PROFESIONALES"/>
    <n v="306"/>
    <s v="ORDENES DE PAGO"/>
    <n v="1190"/>
    <x v="203"/>
    <s v="130991 - Prestar sus servicios profesionales para apoyar el cubrimiento de las actividades, cronogramas y agenda de la Alcaldía local a nivel interno y externo, así como la generación de contenidos periodísticos. 2327. Se expide CDP a solicitud expresa del Ordenador del gasto con certificado de No existencia de personal 58067 de fecha 19 de febrero 2025, solicitud SIPSE 130991, recibido para tramite de fecha 21 de febrero de 2025. Se expide CRP con memorando 20257020005193, CPS firmado en secop II y recibido para tramite de fecha 28 de febrero 2025"/>
    <s v="O23011745992024232701000"/>
    <s v="Fortalecimiento Institucional y sedes administrativas"/>
    <n v="52114936"/>
    <x v="200"/>
    <n v="31500000"/>
    <n v="0"/>
    <n v="0"/>
    <n v="0"/>
    <n v="0"/>
    <x v="0"/>
    <x v="0"/>
    <n v="130991"/>
    <n v="2"/>
    <x v="0"/>
    <x v="0"/>
  </r>
  <r>
    <n v="2025"/>
    <x v="2"/>
    <d v="2025-01-01T00:00:00"/>
    <d v="2025-03-31T00:00:00"/>
    <s v="0020-01"/>
    <d v="2025-03-03T00:00:00"/>
    <n v="145"/>
    <s v="CONTRATO DE PRESTACION DE SERVICIOS PROFESIONALES"/>
    <s v="188-2025"/>
    <s v="145 - CONTRATO DE PRESTACION DE SERVICIOS PROFESIONALES"/>
    <n v="306"/>
    <s v="ORDENES DE PAGO"/>
    <n v="1238"/>
    <x v="204"/>
    <s v="126367 - Prestar los servicios profesionales al Área de Gestión de Desarrollo Local de la alcaldía local de Sumapaz para apoyar la planificación, el diseño y el seguimiento a la ejecución del proyecto de Mejoramiento de Vivienda. 2278. Se expide CDP a solicitud expresa del ordenador del gasto con certificado de No existencia de personal58426 de fecha 24 de febrero de 2025, solicitud SIPSE 126367 recibido para tramite de fecha 25 de febrero de 2025. Se expide CRP con memorando 20257020005173, CPS firmado en secop II y recibido para tramite de fecha 28 de febrero 2025"/>
    <s v="O23011745992024227801000"/>
    <s v="Mejoramiento de vivienda para la comunidad de Sumapaz"/>
    <n v="1053611272"/>
    <x v="201"/>
    <n v="0"/>
    <n v="0"/>
    <n v="45990000"/>
    <n v="45990000"/>
    <n v="0"/>
    <x v="20"/>
    <x v="31"/>
    <n v="126367"/>
    <n v="1"/>
    <x v="1"/>
    <x v="19"/>
  </r>
  <r>
    <n v="2025"/>
    <x v="2"/>
    <d v="2025-01-01T00:00:00"/>
    <d v="2025-03-31T00:00:00"/>
    <s v="0020-01"/>
    <d v="2025-03-03T00:00:00"/>
    <n v="145"/>
    <s v="CONTRATO DE PRESTACION DE SERVICIOS PROFESIONALES"/>
    <s v="191-2025"/>
    <s v="145 - CONTRATO DE PRESTACION DE SERVICIOS PROFESIONALES"/>
    <n v="303"/>
    <s v="ORDENES DE PAGO"/>
    <n v="1190"/>
    <x v="205"/>
    <s v="130991 - Prestar sus servicios profesionales para apoyar el cubrimiento de las actividades, cronogramas y agenda de la Alcaldía local a nivel interno y externo, así como la generación de contenidos periodísticos. 2327. Se expide CDP a solicitud expresa del Ordenador del gasto con certificado de No existencia de personal 58067 de fecha 19 de febrero 2025, solicitud SIPSE 130991, recibido para tramite de fecha 21 de febrero de 2025.Se expide CRP mediante memorando 20257020005173 se recibe el 28 de febrero de 2025"/>
    <s v="O23011745992024232701000"/>
    <s v="Fortalecimiento Institucional y sedes administrativas"/>
    <n v="52114936"/>
    <x v="200"/>
    <n v="0"/>
    <n v="0"/>
    <n v="31500000"/>
    <n v="31150000"/>
    <n v="350000"/>
    <x v="0"/>
    <x v="0"/>
    <n v="130991"/>
    <n v="2"/>
    <x v="0"/>
    <x v="0"/>
  </r>
  <r>
    <n v="2025"/>
    <x v="2"/>
    <d v="2025-01-01T00:00:00"/>
    <d v="2025-03-31T00:00:00"/>
    <s v="0020-01"/>
    <d v="2025-03-03T00:00:00"/>
    <n v="148"/>
    <s v="CONTRATO DE PRESTACION DE SERVICIOS DE APOYO A LA GESTION"/>
    <s v="203-2025"/>
    <s v="148 - CONTRATO DE PRESTACION DE SERVICIOS DE APOYO A LA GESTION"/>
    <n v="303"/>
    <s v="ORDENES DE PAGO"/>
    <n v="1171"/>
    <x v="206"/>
    <s v="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 Se expide CRP solicitado mediante memorando 20257020005143, recibido el 28 de febrero de 2025."/>
    <s v="O23011745992024267101000"/>
    <s v="Asistencia técnica agropecuaria y educación ambiental en la localidad de Sumapaz"/>
    <n v="79658217"/>
    <x v="198"/>
    <n v="0"/>
    <n v="0"/>
    <n v="16380000"/>
    <n v="16380000"/>
    <n v="0"/>
    <x v="2"/>
    <x v="2"/>
    <n v="126222"/>
    <n v="3"/>
    <x v="1"/>
    <x v="2"/>
  </r>
  <r>
    <n v="2025"/>
    <x v="2"/>
    <d v="2025-01-01T00:00:00"/>
    <d v="2025-03-31T00:00:00"/>
    <s v="0020-01"/>
    <d v="2025-03-03T00:00:00"/>
    <n v="145"/>
    <s v="CONTRATO DE PRESTACION DE SERVICIOS PROFESIONALES"/>
    <s v="208-2025"/>
    <s v="145 - CONTRATO DE PRESTACION DE SERVICIOS PROFESIONALES"/>
    <n v="303"/>
    <s v="ORDENES DE PAGO"/>
    <n v="1211"/>
    <x v="207"/>
    <s v="127746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113 de fecha 19 de febrero 2025, solicitud SIPSE 127746, recibido para tramite de fecha 21 de febrero de 2025. Se expide CRP solicitado mediante memorando 20257020005163, recibido el 28 de febrero de 2025."/>
    <s v="O23011745992024232701000"/>
    <s v="Fortalecimiento Institucional y sedes administrativas"/>
    <n v="79041345"/>
    <x v="202"/>
    <n v="0"/>
    <n v="0"/>
    <n v="44100000"/>
    <n v="43610000"/>
    <n v="490000"/>
    <x v="0"/>
    <x v="0"/>
    <n v="127746"/>
    <n v="2"/>
    <x v="0"/>
    <x v="0"/>
  </r>
  <r>
    <n v="2025"/>
    <x v="2"/>
    <d v="2025-01-01T00:00:00"/>
    <d v="2025-03-31T00:00:00"/>
    <s v="0020-01"/>
    <d v="2025-03-03T00:00:00"/>
    <n v="145"/>
    <s v="CONTRATO DE PRESTACION DE SERVICIOS PROFESIONALES"/>
    <s v="196-2025"/>
    <s v="145 - CONTRATO DE PRESTACION DE SERVICIOS PROFESIONALES"/>
    <n v="303"/>
    <s v="ORDENES DE PAGO"/>
    <n v="1231"/>
    <x v="208"/>
    <s v="125162 - Prestar los servicios profesionales de geología para apoyar en la ejecución de los proyectos de inversión de infraestructura vial, en la de la localidad de Sumapaz. 2289. Se expide CDP a solicitud expresa del ordenador del gasto con certificado de No existencia de personal 58413 de fecha 23 de febrero de 2025, solicitud SIPSE 125162 recibido para tramite de fecha 24 de febrero de 2025. Se expide CRP solicitado mediante memorando 20257020005383, recibido el 3 de marzo de 2025."/>
    <s v="O23011745992024228901000"/>
    <s v="Movilidad para Sumapaz"/>
    <n v="1095812772"/>
    <x v="203"/>
    <n v="0"/>
    <n v="0"/>
    <n v="39000000"/>
    <n v="39000000"/>
    <n v="0"/>
    <x v="1"/>
    <x v="1"/>
    <n v="125162"/>
    <n v="1"/>
    <x v="1"/>
    <x v="1"/>
  </r>
  <r>
    <n v="2025"/>
    <x v="2"/>
    <d v="2025-01-01T00:00:00"/>
    <d v="2025-03-31T00:00:00"/>
    <s v="0020-01"/>
    <d v="2025-03-03T00:00:00"/>
    <n v="145"/>
    <s v="CONTRATO DE PRESTACION DE SERVICIOS PROFESIONALES"/>
    <s v="220-2025"/>
    <s v="145 - CONTRATO DE PRESTACION DE SERVICIOS PROFESIONALES"/>
    <n v="303"/>
    <s v="ORDENES DE PAGO"/>
    <n v="1149"/>
    <x v="209"/>
    <s v="127550 - Prestar los servicios artísticos y musicales profesionales paraapoyar la gestión cultural de la localidad de Sumapaz. 2486. SE EXPIDE CDP CON CERTIFICADO DE NO EXISTENCIA DE PERSONAL 57353 DE FECHA FEB 09/2025, SOLICITUD SIPSE 127550 RECIBIDO PARA TRAMITE DE FECHA FEB 11/2025. Se expide CRP solicitado mediante memorando 20257020005493, recibido el 3 de marzo de 2025."/>
    <s v="O23011745992024248601000"/>
    <s v="Acciones para la promoción de la cultura, tradición y costumbres sumapaceñas"/>
    <n v="1032381512"/>
    <x v="204"/>
    <n v="0"/>
    <n v="0"/>
    <n v="30240000"/>
    <n v="30240000"/>
    <n v="0"/>
    <x v="21"/>
    <x v="39"/>
    <n v="127550"/>
    <n v="1"/>
    <x v="2"/>
    <x v="10"/>
  </r>
  <r>
    <n v="2025"/>
    <x v="2"/>
    <d v="2025-01-01T00:00:00"/>
    <d v="2025-03-31T00:00:00"/>
    <s v="0020-01"/>
    <d v="2025-03-03T00:00:00"/>
    <n v="145"/>
    <s v="CONTRATO DE PRESTACION DE SERVICIOS PROFESIONALES"/>
    <s v="216-2025"/>
    <s v="145 - CONTRATO DE PRESTACION DE SERVICIOS PROFESIONALES"/>
    <n v="303"/>
    <s v="ORDENES DE PAGO"/>
    <n v="1187"/>
    <x v="210"/>
    <s v="127688 - Prestar los servicios profesionales para apoyar la implementación, seguimiento y control de los Planes de Mejoramiento resultado de las auditorías y Planes de Gestión, así como fortalecer el proceso de mejora continua en la Alcaldía Local de Sumapaz. 2327. Se expide CDP a solicitud expresa del Ordenador del gasto con certificado de No existencia de personal 58114 de fecha 20 de febrero 2025, solicitud SIPSE 127688, recibido para tramite de fecha 21 de febrero de 2025. Se expide CRP solicitado mediante memorando 20257020005503, recibido el 3 de marzo de 2025."/>
    <s v="O23011745992024232701000"/>
    <s v="Fortalecimiento Institucional y sedes administrativas"/>
    <n v="51620368"/>
    <x v="205"/>
    <n v="0"/>
    <n v="0"/>
    <n v="44100000"/>
    <n v="6615000"/>
    <n v="37485000"/>
    <x v="0"/>
    <x v="0"/>
    <n v="127688"/>
    <n v="2"/>
    <x v="0"/>
    <x v="0"/>
  </r>
  <r>
    <n v="2025"/>
    <x v="2"/>
    <d v="2025-01-01T00:00:00"/>
    <d v="2025-03-31T00:00:00"/>
    <s v="0020-01"/>
    <d v="2025-03-03T00:00:00"/>
    <n v="145"/>
    <s v="CONTRATO DE PRESTACION DE SERVICIOS PROFESIONALES"/>
    <s v="213-2025"/>
    <s v="145 - CONTRATO DE PRESTACION DE SERVICIOS PROFESIONALES"/>
    <n v="303"/>
    <s v="ORDENES DE PAGO"/>
    <n v="1105"/>
    <x v="211"/>
    <s v="127564 - Prestar los servicios profesionales como Abogado (a) de apoyo al Área de Gestión Policiva-Jurídica de la Alcaldía Local de Sumapaz. 2327. Se expide CDP con certificado de No existencia de personal 56978 de fecha Feb 05/2025, solicitud SIPSE 127564, recibido para tramite de fecha Feb 06/2025. Se expide CRP solicitado mediante memorando 20257020005483, recibido el 3 de marzo de 2025."/>
    <s v="O23011745992024232701000"/>
    <s v="Fortalecimiento Institucional y sedes administrativas"/>
    <n v="79632494"/>
    <x v="206"/>
    <n v="0"/>
    <n v="0"/>
    <n v="44100000"/>
    <n v="44100000"/>
    <n v="0"/>
    <x v="0"/>
    <x v="0"/>
    <n v="127564"/>
    <n v="2"/>
    <x v="0"/>
    <x v="0"/>
  </r>
  <r>
    <n v="2025"/>
    <x v="2"/>
    <d v="2025-01-01T00:00:00"/>
    <d v="2025-03-31T00:00:00"/>
    <s v="0020-01"/>
    <d v="2025-03-03T00:00:00"/>
    <n v="148"/>
    <s v="CONTRATO DE PRESTACION DE SERVICIOS DE APOYO A LA GESTION"/>
    <s v="209-2025"/>
    <s v="148 - CONTRATO DE PRESTACION DE SERVICIOS DE APOYO A LA GESTION"/>
    <n v="303"/>
    <s v="ORDENES DE PAGO"/>
    <n v="1212"/>
    <x v="212"/>
    <s v="127554 -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CDP a solicitud expresa del Ordenador del gasto con certificado de No existencia de personal 58119 de fecha 19 de febrero 2025, solicitud SIPSE 127554, recibido para tramite de fecha 21 de febrero de 2025. Se expide CRP solicitado mediante memorando 20257020005393, recibido el 3 de marzo de 2025."/>
    <s v="O23011745992024229001000"/>
    <s v="Fortaleciendo la justicia en Sumapaz"/>
    <n v="1032656480"/>
    <x v="207"/>
    <n v="0"/>
    <n v="0"/>
    <n v="17010000"/>
    <n v="17010000"/>
    <n v="0"/>
    <x v="5"/>
    <x v="29"/>
    <n v="127554"/>
    <n v="4"/>
    <x v="3"/>
    <x v="5"/>
  </r>
  <r>
    <n v="2025"/>
    <x v="2"/>
    <d v="2025-01-01T00:00:00"/>
    <d v="2025-03-31T00:00:00"/>
    <s v="0020-01"/>
    <d v="2025-03-03T00:00:00"/>
    <n v="148"/>
    <s v="CONTRATO DE PRESTACION DE SERVICIOS DE APOYO A LA GESTION"/>
    <s v="223-2025"/>
    <s v="148 - CONTRATO DE PRESTACION DE SERVICIOS DE APOYO A LA GESTION"/>
    <n v="303"/>
    <s v="ORDENES DE PAGO"/>
    <n v="1101"/>
    <x v="213"/>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e expide CRP solicitado mediante memorando 20257020005433, recibido el 3 de marzo de 2025."/>
    <s v="O23011745992024238801000"/>
    <s v="Recreación y Deporte para Sumapaz"/>
    <n v="1072896239"/>
    <x v="208"/>
    <n v="0"/>
    <n v="0"/>
    <n v="30240000"/>
    <n v="30240000"/>
    <n v="0"/>
    <x v="10"/>
    <x v="14"/>
    <n v="127539"/>
    <n v="3"/>
    <x v="2"/>
    <x v="10"/>
  </r>
  <r>
    <n v="2025"/>
    <x v="2"/>
    <d v="2025-01-01T00:00:00"/>
    <d v="2025-03-31T00:00:00"/>
    <s v="0020-01"/>
    <d v="2025-03-03T00:00:00"/>
    <n v="145"/>
    <s v="CONTRATO DE PRESTACION DE SERVICIOS PROFESIONALES"/>
    <s v="224-2025"/>
    <s v="145 - CONTRATO DE PRESTACION DE SERVICIOS PROFESIONALES"/>
    <n v="303"/>
    <s v="ORDENES DE PAGO"/>
    <n v="1229"/>
    <x v="214"/>
    <s v="126217 - Prestar los servicios profesionales para realizar un proceso de investigación participativa para la generación de memoria histórica sobre las víctimas de la localidad de Sumapaz. 2319. Se expide CDP a solicitud expresa del ordenador del gasto con certificado de No existencia de personal 58399 de fecha 23 de febrero de 2025, solicitud SIPSE 126217 recibido para tramite de fecha 24 de febrero de 2025. Se expide CRP solicitado mediante memorando 20257020005443, recibido el 3 de marzo de 2025."/>
    <s v="O23011745992024231901000"/>
    <s v="Atención a víctimas en Sumapaz"/>
    <n v="35416675"/>
    <x v="209"/>
    <n v="37800000"/>
    <n v="0"/>
    <n v="0"/>
    <n v="0"/>
    <n v="0"/>
    <x v="19"/>
    <x v="41"/>
    <n v="126217"/>
    <n v="1"/>
    <x v="2"/>
    <x v="18"/>
  </r>
  <r>
    <n v="2025"/>
    <x v="2"/>
    <d v="2025-01-01T00:00:00"/>
    <d v="2025-03-31T00:00:00"/>
    <s v="0020-01"/>
    <d v="2025-03-03T00:00:00"/>
    <n v="145"/>
    <s v="CONTRATO DE PRESTACION DE SERVICIOS PROFESIONALES"/>
    <s v="234-2025"/>
    <s v="145 - CONTRATO DE PRESTACION DE SERVICIOS PROFESIONALES"/>
    <n v="303"/>
    <s v="ORDENES DE PAGO"/>
    <n v="1229"/>
    <x v="215"/>
    <s v="126217 - Prestar los servicios profesionales para realizar un proceso de investigación participativa para la generación de memoria histórica sobre las víctimas de la localidad de Sumapaz. 2319. Se expide CDP a solicitud expresa del ordenador del gasto con certificado de No existencia de personal 58399 de fecha 23 de febrero de 2025, solicitud SIPSE 126217 recibido para tramite de fecha 24 de febrero de 2025. Se expide CRP solicitado mediante memorando 20257020005453, recibido el 3 de marzo de 2025."/>
    <s v="O23011745992024231901000"/>
    <s v="Atención a víctimas en Sumapaz"/>
    <n v="1136885551"/>
    <x v="210"/>
    <n v="0"/>
    <n v="0"/>
    <n v="37800000"/>
    <n v="37800000"/>
    <n v="0"/>
    <x v="19"/>
    <x v="41"/>
    <n v="126217"/>
    <n v="1"/>
    <x v="2"/>
    <x v="18"/>
  </r>
  <r>
    <n v="2025"/>
    <x v="2"/>
    <d v="2025-01-01T00:00:00"/>
    <d v="2025-03-31T00:00:00"/>
    <s v="0020-01"/>
    <d v="2025-03-03T00:00:00"/>
    <n v="145"/>
    <s v="CONTRATO DE PRESTACION DE SERVICIOS PROFESIONALES"/>
    <s v="237-2025"/>
    <s v="145 - CONTRATO DE PRESTACION DE SERVICIOS PROFESIONALES"/>
    <n v="303"/>
    <s v="ORDENES DE PAGO"/>
    <n v="1225"/>
    <x v="216"/>
    <s v="110855 - Prestar los servicios profesionales en la planeación, ejecución y seguimiento de proyectos de educación de la Alcaldía Local de Sumapaz, en el marco del PDL 2025-2028. 2703. Se expide CDP a solicitud expresa del ordenador del gasto con certificado de No existencia de personal 58398 de fecha 23 de febrero de 2025, solicitud SIPSE 126225 recibido para tramite de fecha 24 de febrero de 2025. Se expide CRP solicitado mediante memorando 20257020005463, recibido el 3 de marzo de 2025."/>
    <s v="O23011745992024270301000"/>
    <s v="Una mejor educación para Sumapaz"/>
    <n v="1012460887"/>
    <x v="211"/>
    <n v="0"/>
    <n v="0"/>
    <n v="30240000"/>
    <n v="30240000"/>
    <n v="0"/>
    <x v="11"/>
    <x v="42"/>
    <n v="126225"/>
    <n v="4"/>
    <x v="4"/>
    <x v="11"/>
  </r>
  <r>
    <n v="2025"/>
    <x v="2"/>
    <d v="2025-01-01T00:00:00"/>
    <d v="2025-03-31T00:00:00"/>
    <s v="0020-01"/>
    <d v="2025-03-03T00:00:00"/>
    <n v="145"/>
    <s v="CONTRATO DE PRESTACION DE SERVICIOS PROFESIONALES"/>
    <s v="239-2025"/>
    <s v="145 - CONTRATO DE PRESTACION DE SERVICIOS PROFESIONALES"/>
    <n v="303"/>
    <s v="ORDENES DE PAGO"/>
    <n v="1225"/>
    <x v="217"/>
    <s v="110855 - Prestar los servicios profesionales en la planeación, ejecución y seguimiento de proyectos de educación de la Alcaldía Local de Sumapaz, en el marco del PDL 2025-2028. 2703. Se expide CDP a solicitud expresa del ordenador del gasto con certificado de No existencia de personal 58398 de fecha 23 de febrero de 2025, solicitud SIPSE 126225 recibido para tramite de fecha 24 de febrero de 2025. Se expide CRP solicitado mediante memorando 20257020005473, recibido el 3 de marzo de 2025."/>
    <s v="O23011745992024270301000"/>
    <s v="Una mejor educación para Sumapaz"/>
    <n v="1022966845"/>
    <x v="212"/>
    <n v="0"/>
    <n v="0"/>
    <n v="30240000"/>
    <n v="30240000"/>
    <n v="0"/>
    <x v="11"/>
    <x v="42"/>
    <n v="126225"/>
    <n v="4"/>
    <x v="4"/>
    <x v="11"/>
  </r>
  <r>
    <n v="2025"/>
    <x v="2"/>
    <d v="2025-01-01T00:00:00"/>
    <d v="2025-03-31T00:00:00"/>
    <s v="0020-01"/>
    <d v="2025-03-03T00:00:00"/>
    <n v="145"/>
    <s v="CONTRATO DE PRESTACION DE SERVICIOS PROFESIONALES"/>
    <s v="195-2025"/>
    <s v="145 - CONTRATO DE PRESTACION DE SERVICIOS PROFESIONALES"/>
    <n v="303"/>
    <s v="ORDENES DE PAGO"/>
    <n v="1230"/>
    <x v="218"/>
    <s v="125193 - Prestar los servicios profesionales para el desarrollo de acciones de planeación, seguimiento, ejecución y acompañamiento de los procesos y actividades ambientales que se requieran por parte del Fondo de Desarrollo Rural de Sumapaz. 2689. Se expide CDP a solicitud expresa del ordenador del gasto con certificado de No existencia de personal 58411 de fecha 23 de febrero de 2025, solicitud SIPSE 125193, recibido para tramite de fecha 24 de febrero de 2025. Se expide CRP solicitado mediante memorando 20257020005373, recibido el 3 de marzo de 2025."/>
    <s v="O23011745992024268901000"/>
    <s v="Acueductos veredales, saneamiento básico y energías alternativas"/>
    <n v="1073524239"/>
    <x v="213"/>
    <n v="0"/>
    <n v="0"/>
    <n v="42000000"/>
    <n v="37566666"/>
    <n v="4433334"/>
    <x v="9"/>
    <x v="34"/>
    <n v="125193"/>
    <n v="1"/>
    <x v="1"/>
    <x v="9"/>
  </r>
  <r>
    <n v="2025"/>
    <x v="2"/>
    <d v="2025-01-01T00:00:00"/>
    <d v="2025-03-31T00:00:00"/>
    <s v="0020-01"/>
    <d v="2025-03-04T00:00:00"/>
    <n v="12"/>
    <s v="CONTRATO DE PRESTACION DE SERVICIOS"/>
    <s v="255-2025"/>
    <s v="12 - CONTRATO DE PRESTACION DE SERVICIOS"/>
    <n v="302"/>
    <s v="ORDENES DE PAGO"/>
    <n v="1248"/>
    <x v="219"/>
    <s v="127842 - Prestar los servicios profesionales para apoyar la ejecución de la meta relacionada con la entrega de Dispositivos de Asistencia Personal y Ayudas Técnicas. 2324"/>
    <s v="O23011745992024232401000"/>
    <s v="Acciones para el cuidado de la salud y el bienestar de las y los Sumapaceños"/>
    <n v="1015473918"/>
    <x v="214"/>
    <n v="0"/>
    <n v="0"/>
    <n v="37800000"/>
    <n v="37800000"/>
    <n v="0"/>
    <x v="6"/>
    <x v="11"/>
    <n v="127842"/>
    <n v="6"/>
    <x v="2"/>
    <x v="6"/>
  </r>
  <r>
    <n v="2025"/>
    <x v="2"/>
    <d v="2025-01-01T00:00:00"/>
    <d v="2025-03-31T00:00:00"/>
    <s v="0020-01"/>
    <d v="2025-03-04T00:00:00"/>
    <n v="12"/>
    <s v="CONTRATO DE PRESTACION DE SERVICIOS"/>
    <s v="262-2025"/>
    <s v="12 - CONTRATO DE PRESTACION DE SERVICIOS"/>
    <n v="302"/>
    <s v="ORDENES DE PAGO"/>
    <n v="1146"/>
    <x v="220"/>
    <s v="127512 - Prestar los servicios profesionales para apoyar la ejecución y seguimiento del proyecto Recreación y Deporte del Fondo de Desarrollo Rural de Sumapaz. 2388 SE EXPIDE CDP CON CERTIFICADO DE NO EXISTENCIA DE PERSONAL 57355 DE FECHA FEB 09/2025, SOLICITUD SIPSE 127512 RECIBIDO PARA TRAMITE DE FECHA FEB 11/2025."/>
    <s v="O23011745992024238801000"/>
    <s v="Recreación y Deporte para Sumapaz"/>
    <n v="1014282505"/>
    <x v="215"/>
    <n v="0"/>
    <n v="0"/>
    <n v="37800000"/>
    <n v="35700000"/>
    <n v="2100000"/>
    <x v="10"/>
    <x v="13"/>
    <n v="127512"/>
    <n v="1"/>
    <x v="2"/>
    <x v="10"/>
  </r>
  <r>
    <n v="2025"/>
    <x v="2"/>
    <d v="2025-01-01T00:00:00"/>
    <d v="2025-03-31T00:00:00"/>
    <s v="0020-01"/>
    <d v="2025-03-04T00:00:00"/>
    <n v="12"/>
    <s v="CONTRATO DE PRESTACION DE SERVICIOS"/>
    <s v="245-2025"/>
    <s v="12 - CONTRATO DE PRESTACION DE SERVICIOS"/>
    <n v="302"/>
    <s v="ORDENES DE PAGO"/>
    <n v="1164"/>
    <x v="221"/>
    <s v="125153 - 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 Se expide CDP con certificado de No existencia de personal 57412 de fecha Feb 09/2025, solicitud SIPSE 125153 de fecha Feb 13/2025."/>
    <s v="O23011745992024270301000"/>
    <s v="Una mejor educación para Sumapaz"/>
    <n v="1018442398"/>
    <x v="216"/>
    <n v="0"/>
    <n v="0"/>
    <n v="48000000"/>
    <n v="47200000"/>
    <n v="800000"/>
    <x v="11"/>
    <x v="15"/>
    <n v="125153"/>
    <n v="3"/>
    <x v="4"/>
    <x v="11"/>
  </r>
  <r>
    <n v="2025"/>
    <x v="2"/>
    <d v="2025-01-01T00:00:00"/>
    <d v="2025-03-31T00:00:00"/>
    <s v="0020-01"/>
    <d v="2025-03-04T00:00:00"/>
    <n v="12"/>
    <s v="CONTRATO DE PRESTACION DE SERVICIOS"/>
    <s v="204-2025"/>
    <s v="12 - CONTRATO DE PRESTACION DE SERVICIOS"/>
    <n v="302"/>
    <s v="ORDENES DE PAGO"/>
    <n v="1168"/>
    <x v="222"/>
    <s v="125003 - Prestar los servicios como apoyo administrativo y de comunicaciones a la Junta Administradora Local. 2327.Se expide a su solicitud EXPRESA DEL ORDENADOR DEL GASTO, mediante SIPSE 150003, 18 DE febrero de 2025."/>
    <s v="O23011745992024232701000"/>
    <s v="Fortalecimiento Institucional y sedes administrativas"/>
    <n v="1069757495"/>
    <x v="217"/>
    <n v="0"/>
    <n v="0"/>
    <n v="18150000"/>
    <n v="18150000"/>
    <n v="0"/>
    <x v="0"/>
    <x v="0"/>
    <n v="125003"/>
    <n v="2"/>
    <x v="0"/>
    <x v="0"/>
  </r>
  <r>
    <n v="2025"/>
    <x v="2"/>
    <d v="2025-01-01T00:00:00"/>
    <d v="2025-03-31T00:00:00"/>
    <s v="0020-01"/>
    <d v="2025-03-04T00:00:00"/>
    <n v="12"/>
    <s v="CONTRATO DE PRESTACION DE SERVICIOS"/>
    <s v="258-2025"/>
    <s v="12 - CONTRATO DE PRESTACION DE SERVICIOS"/>
    <n v="302"/>
    <s v="ORDENES DE PAGO"/>
    <n v="1139"/>
    <x v="223"/>
    <s v="126220 - Prestar los servicios profesionales para atender el proyecto de atención de víctimas y justicia restaurativa, de la Alcaldía Local de Sumapaz. 2319. Se expide CDP con certificado de No existencia de personal 57384 de fecha Feb 09/2025, solicitud SIPSE 126220, recibido para tramite de fecha Feb 10/2025."/>
    <s v="O23011745992024231901000"/>
    <s v="Atención a víctimas en Sumapaz"/>
    <n v="1121888991"/>
    <x v="218"/>
    <n v="0"/>
    <n v="0"/>
    <n v="33810000"/>
    <n v="31931667"/>
    <n v="1878333"/>
    <x v="19"/>
    <x v="26"/>
    <n v="126220"/>
    <n v="3"/>
    <x v="2"/>
    <x v="18"/>
  </r>
  <r>
    <n v="2025"/>
    <x v="2"/>
    <d v="2025-01-01T00:00:00"/>
    <d v="2025-03-31T00:00:00"/>
    <s v="0020-01"/>
    <d v="2025-03-04T00:00:00"/>
    <n v="12"/>
    <s v="CONTRATO DE PRESTACION DE SERVICIOS"/>
    <s v="206-2025"/>
    <s v="12 - CONTRATO DE PRESTACION DE SERVICIOS"/>
    <n v="302"/>
    <s v="ORDENES DE PAGO"/>
    <n v="1189"/>
    <x v="224"/>
    <s v="127603 - Prestar los servicios administrativos para apoyar las labores de oficios varios y de notificación para la Cuenca del Rio Blanco, de la Alcaldía Local de Sumapaz. 2327. Se expide CDP a solicitud expresa del Ordenador del gasto con certificado de No existencia de personal 58118 de fecha 20 de febrero 2025, solicitud SIPSE 127603, recibido para tramite de fecha 21 de febrero de 2025."/>
    <s v="O23011745992024232701000"/>
    <s v="Fortalecimiento Institucional y sedes administrativas"/>
    <n v="1033767652"/>
    <x v="219"/>
    <n v="0"/>
    <n v="0"/>
    <n v="17100000"/>
    <n v="17100000"/>
    <n v="0"/>
    <x v="0"/>
    <x v="0"/>
    <n v="127603"/>
    <n v="2"/>
    <x v="0"/>
    <x v="0"/>
  </r>
  <r>
    <n v="2025"/>
    <x v="2"/>
    <d v="2025-01-01T00:00:00"/>
    <d v="2025-03-31T00:00:00"/>
    <s v="0020-01"/>
    <d v="2025-03-04T00:00:00"/>
    <n v="12"/>
    <s v="CONTRATO DE PRESTACION DE SERVICIOS"/>
    <s v="210-2025"/>
    <s v="12 - CONTRATO DE PRESTACION DE SERVICIOS"/>
    <n v="302"/>
    <s v="ORDENES DE PAGO"/>
    <n v="1194"/>
    <x v="225"/>
    <s v="127519 - Prestar sus servicios como auxiliar de apoyo en los temas de recreación y deporte para la formación integral y deportiva de las niñas, niños y adolescentes de la localidad de Sumapaz. 2388. Se expide CDP a solicitud expresa del Ordenador del gasto con certificado de No existencia de personal 58129 de fecha 20 de febrero 2025, solicitud SIPSE 127519, recibido para tramite de fecha 21 de febrero de 2025."/>
    <s v="O23011745992024238801000"/>
    <s v="Recreación y Deporte para Sumapaz"/>
    <n v="1001170058"/>
    <x v="220"/>
    <n v="0"/>
    <n v="0"/>
    <n v="13860000"/>
    <n v="13860000"/>
    <n v="0"/>
    <x v="10"/>
    <x v="13"/>
    <n v="127519"/>
    <n v="1"/>
    <x v="2"/>
    <x v="10"/>
  </r>
  <r>
    <n v="2025"/>
    <x v="2"/>
    <d v="2025-01-01T00:00:00"/>
    <d v="2025-03-31T00:00:00"/>
    <s v="0020-01"/>
    <d v="2025-03-04T00:00:00"/>
    <n v="12"/>
    <s v="CONTRATO DE PRESTACION DE SERVICIOS"/>
    <s v="212-2025"/>
    <s v="12 - CONTRATO DE PRESTACION DE SERVICIOS"/>
    <n v="302"/>
    <s v="ORDENES DE PAGO"/>
    <n v="1197"/>
    <x v="226"/>
    <s v="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
    <s v="O23011745992024223001000"/>
    <s v="Por una mejor convivencia en Sumapaz"/>
    <n v="53119436"/>
    <x v="221"/>
    <n v="0"/>
    <n v="0"/>
    <n v="17010000"/>
    <n v="17010000"/>
    <n v="0"/>
    <x v="7"/>
    <x v="9"/>
    <n v="127989"/>
    <n v="1"/>
    <x v="3"/>
    <x v="7"/>
  </r>
  <r>
    <n v="2025"/>
    <x v="2"/>
    <d v="2025-01-01T00:00:00"/>
    <d v="2025-03-31T00:00:00"/>
    <s v="0020-01"/>
    <d v="2025-03-04T00:00:00"/>
    <n v="12"/>
    <s v="CONTRATO DE PRESTACION DE SERVICIOS"/>
    <s v="238-2025"/>
    <s v="12 - CONTRATO DE PRESTACION DE SERVICIOS"/>
    <n v="302"/>
    <s v="ORDENES DE PAGO"/>
    <n v="1210"/>
    <x v="227"/>
    <s v="127516 - Prestar sus servicios profesionales de apoyo al Área de Gestión del Desarrollo Local en la gestión de las liquidaciones de los contratos que suscribe el Fondo de Desarrollo Rural de Sumapaz. 2327."/>
    <s v="O23011745992024232701000"/>
    <s v="Fortalecimiento Institucional y sedes administrativas"/>
    <n v="8505190"/>
    <x v="222"/>
    <n v="0"/>
    <n v="0"/>
    <n v="30600000"/>
    <n v="30090000"/>
    <n v="510000"/>
    <x v="0"/>
    <x v="0"/>
    <n v="127516"/>
    <n v="2"/>
    <x v="0"/>
    <x v="0"/>
  </r>
  <r>
    <n v="2025"/>
    <x v="2"/>
    <d v="2025-01-01T00:00:00"/>
    <d v="2025-03-31T00:00:00"/>
    <s v="0020-01"/>
    <d v="2025-03-04T00:00:00"/>
    <n v="12"/>
    <s v="CONTRATO DE PRESTACION DE SERVICIOS"/>
    <s v="211-2025"/>
    <s v="12 - CONTRATO DE PRESTACION DE SERVICIOS"/>
    <n v="302"/>
    <s v="ORDENES DE PAGO"/>
    <n v="1219"/>
    <x v="228"/>
    <s v="131017 - Prestar los servicios de apoyo técnico en las actividades administrativas y operativas del parque automotor en la Alcaldía Local de Sumapaz. 2289. Se expide CDP a solicitud expresa del ordenador del gasto con certificado de No existencia de personal 58314 de fecha 22 de febrero de 2025, solicitud SIPSE 131017 recibido para tramite de fecha 24 de febrero de 2025."/>
    <s v="O23011745992024228901000"/>
    <s v="Movilidad para Sumapaz"/>
    <n v="52533066"/>
    <x v="223"/>
    <n v="0"/>
    <n v="0"/>
    <n v="24000000"/>
    <n v="23600000"/>
    <n v="400000"/>
    <x v="1"/>
    <x v="1"/>
    <n v="131017"/>
    <n v="1"/>
    <x v="1"/>
    <x v="1"/>
  </r>
  <r>
    <n v="2025"/>
    <x v="2"/>
    <d v="2025-01-01T00:00:00"/>
    <d v="2025-03-31T00:00:00"/>
    <s v="0020-01"/>
    <d v="2025-03-04T00:00:00"/>
    <n v="12"/>
    <s v="CONTRATO DE PRESTACION DE SERVICIOS"/>
    <s v="247-2025"/>
    <s v="12 - CONTRATO DE PRESTACION DE SERVICIOS"/>
    <n v="302"/>
    <s v="ORDENES DE PAGO"/>
    <n v="1084"/>
    <x v="229"/>
    <s v="127935 - Prestar los servicios profesionales para el despacho de la Alcaldía Local de Sumapaz en los procesos legales, jurídicos y administrativos para dar cumplimiento al Plan de Desarrollo Local. 2327 SE EXPIDE CDP CON CERTIFICADO DE NO EXISTENCIA DE PERSONAL 56806 DE FECHA 31 ENE 2025, SOLICITUD SIPSE 127935 RECIBIDO PARA TRAMITE DE FECHA FEB 04/2025."/>
    <s v="O23011745992024232701000"/>
    <s v="Fortalecimiento Institucional y sedes administrativas"/>
    <n v="38286243"/>
    <x v="224"/>
    <n v="0"/>
    <n v="0"/>
    <n v="37800000"/>
    <n v="37800000"/>
    <n v="0"/>
    <x v="0"/>
    <x v="0"/>
    <n v="127935"/>
    <n v="2"/>
    <x v="0"/>
    <x v="0"/>
  </r>
  <r>
    <n v="2025"/>
    <x v="2"/>
    <d v="2025-01-01T00:00:00"/>
    <d v="2025-03-31T00:00:00"/>
    <s v="0020-01"/>
    <d v="2025-03-04T00:00:00"/>
    <n v="12"/>
    <s v="CONTRATO DE PRESTACION DE SERVICIOS"/>
    <s v="226-2025"/>
    <s v="12 - CONTRATO DE PRESTACION DE SERVICIOS"/>
    <n v="302"/>
    <s v="ORDENES DE PAGO"/>
    <n v="1195"/>
    <x v="230"/>
    <s v="130055 - Prestar los servicios profesionales para apoyar jurídicamente las respuestas a las solicitudes radicadas por entes de control, Concejo de Bogotá y temas relacionados con planes de mejoramiento. 2327. Se expide CDP a solicitud expresa del Ordenador del gasto con certificado de No existencia de personal 58071 de fecha 20 de febrero 2025, solicitud SIPSE 130055, recibido para tramite de fecha 21 de febrero de 2025."/>
    <s v="O23011745992024232701000"/>
    <s v="Fortalecimiento Institucional y sedes administrativas"/>
    <n v="80796246"/>
    <x v="225"/>
    <n v="0"/>
    <n v="0"/>
    <n v="37800000"/>
    <n v="37170000"/>
    <n v="630000"/>
    <x v="0"/>
    <x v="0"/>
    <n v="130055"/>
    <n v="2"/>
    <x v="0"/>
    <x v="0"/>
  </r>
  <r>
    <n v="2025"/>
    <x v="2"/>
    <d v="2025-01-01T00:00:00"/>
    <d v="2025-03-31T00:00:00"/>
    <s v="0020-01"/>
    <d v="2025-03-04T00:00:00"/>
    <n v="12"/>
    <s v="CONTRATO DE PRESTACION DE SERVICIOS"/>
    <s v="251-2025"/>
    <s v="12 - CONTRATO DE PRESTACION DE SERVICIOS"/>
    <n v="302"/>
    <s v="ORDENES DE PAGO"/>
    <n v="1181"/>
    <x v="231"/>
    <s v="127549 - Prestar los servicios profesionales para el apoyo al fortalecimiento de los emprendimientos productivos agropecuarios de la localidad de Sumapaz. 2315. Se expide CDP a solicitud expresa del Ordenador del gasto con certificado de No existencia de personal 58127 de fecha 20 de febrero 2025, solicitud SIPSE 127549, recibido para tramite de fecha 21 de febrero de 2025."/>
    <s v="O23011745992024231501000"/>
    <s v="Somos Sumapaz: Emprendiendo de manera sostenible en el territorio"/>
    <n v="79654853"/>
    <x v="226"/>
    <n v="0"/>
    <n v="0"/>
    <n v="40950000"/>
    <n v="40950000"/>
    <n v="0"/>
    <x v="12"/>
    <x v="16"/>
    <n v="127549"/>
    <n v="1"/>
    <x v="4"/>
    <x v="12"/>
  </r>
  <r>
    <n v="2025"/>
    <x v="2"/>
    <d v="2025-01-01T00:00:00"/>
    <d v="2025-03-31T00:00:00"/>
    <s v="0020-01"/>
    <d v="2025-03-04T00:00:00"/>
    <n v="12"/>
    <s v="CONTRATO DE PRESTACION DE SERVICIOS"/>
    <s v="230-2025"/>
    <s v="12 - CONTRATO DE PRESTACION DE SERVICIOS"/>
    <n v="302"/>
    <s v="ORDENES DE PAGO"/>
    <n v="1215"/>
    <x v="232"/>
    <s v="127820 - Prestar los servicios técnicos para apoyar la ejecución de la meta, Vincular 1000 personas en acciones complementarias en salud física, nutricional y oral, a través del Circuito del Cuidado. 2324. Se expide CDP a solicitud expresa del Ordenador del gasto con certificado de No existencia de personal 58111 de fecha 19 de febrero 2025, solicitud SIPSE 127820, recibido para tramite de fecha 21 de febrero de 2025."/>
    <s v="O23011745992024232401000"/>
    <s v="Acciones para el cuidado de la salud y el bienestar de las y los Sumapaceños"/>
    <n v="51970000"/>
    <x v="227"/>
    <n v="0"/>
    <n v="0"/>
    <n v="20160000"/>
    <n v="20160000"/>
    <n v="0"/>
    <x v="6"/>
    <x v="11"/>
    <n v="127820"/>
    <n v="6"/>
    <x v="2"/>
    <x v="6"/>
  </r>
  <r>
    <n v="2025"/>
    <x v="2"/>
    <d v="2025-01-01T00:00:00"/>
    <d v="2025-03-31T00:00:00"/>
    <s v="0020-01"/>
    <d v="2025-03-04T00:00:00"/>
    <n v="12"/>
    <s v="CONTRATO DE PRESTACION DE SERVICIOS"/>
    <s v="233-2025"/>
    <s v="12 - CONTRATO DE PRESTACION DE SERVICIOS"/>
    <n v="302"/>
    <s v="ORDENES DE PAGO"/>
    <n v="1215"/>
    <x v="233"/>
    <s v="127820 - Prestar los servicios técnicos para apoyar la ejecución de la meta, Vincular 1000 personas en acciones complementarias en salud física, nutricional y oral, a través del Circuito del Cuidado. 2324. Se expide CDP a solicitud expresa del Ordenador del gasto con certificado de No existencia de personal 58111 de fecha 19 de febrero 2025, solicitud SIPSE 127820, recibido para tramite de fecha 21 de febrero de 2025."/>
    <s v="O23011745992024232401000"/>
    <s v="Acciones para el cuidado de la salud y el bienestar de las y los Sumapaceños"/>
    <n v="1003671201"/>
    <x v="228"/>
    <n v="0"/>
    <n v="0"/>
    <n v="20160000"/>
    <n v="19824000"/>
    <n v="336000"/>
    <x v="6"/>
    <x v="11"/>
    <n v="127820"/>
    <n v="6"/>
    <x v="2"/>
    <x v="6"/>
  </r>
  <r>
    <n v="2025"/>
    <x v="2"/>
    <d v="2025-01-01T00:00:00"/>
    <d v="2025-03-31T00:00:00"/>
    <s v="0020-01"/>
    <d v="2025-03-04T00:00:00"/>
    <n v="12"/>
    <s v="CONTRATO DE PRESTACION DE SERVICIOS"/>
    <s v="240-2025"/>
    <s v="12 - CONTRATO DE PRESTACION DE SERVICIOS"/>
    <n v="302"/>
    <s v="ORDENES DE PAGO"/>
    <n v="1123"/>
    <x v="234"/>
    <s v="124911 - Prestar los servicios de apoyo asistencial al área de Gestión del Desarrollo Local en la gestión administrativa y financiera de los procesos que se adelantan la Alcaldía Local de Sumapaz. 2327. Se expide CDP con certificado de No existencia de personal 57421 de fecha Feb 09/2025, solicitud SIPSE 124911, recibido para tramite de fecha Feb 10/2025."/>
    <s v="O23011745992024232701000"/>
    <s v="Fortalecimiento Institucional y sedes administrativas"/>
    <n v="51994133"/>
    <x v="229"/>
    <n v="0"/>
    <n v="0"/>
    <n v="18150000"/>
    <n v="18150000"/>
    <n v="0"/>
    <x v="0"/>
    <x v="0"/>
    <n v="124911"/>
    <n v="2"/>
    <x v="0"/>
    <x v="0"/>
  </r>
  <r>
    <n v="2025"/>
    <x v="2"/>
    <d v="2025-01-01T00:00:00"/>
    <d v="2025-03-31T00:00:00"/>
    <s v="0020-01"/>
    <d v="2025-03-04T00:00:00"/>
    <n v="12"/>
    <s v="CONTRATO DE PRESTACION DE SERVICIOS"/>
    <s v="214-2025"/>
    <s v="12 - CONTRATO DE PRESTACION DE SERVICIOS"/>
    <n v="302"/>
    <s v="ORDENES DE PAGO"/>
    <n v="1207"/>
    <x v="235"/>
    <s v="127845 - Prestar los servicios profesionales veterinarios para el fortalecimiento de las actividades de bienestar y protección animal en la localidad de Sumapaz. 2666. Se expide CDP a solicitud expresa del Ordenador del gasto con certificado de No existencia de personal 58089 de fecha 19 de febrero 2025, solicitud SIPSE 127845, recibido para tramite de fecha 21 de febrero de 2025."/>
    <s v="O23011745992024266601000"/>
    <s v="Sumapaz proteje su fauna"/>
    <n v="1032378810"/>
    <x v="230"/>
    <n v="0"/>
    <n v="0"/>
    <n v="37800000"/>
    <n v="37800000"/>
    <n v="0"/>
    <x v="3"/>
    <x v="3"/>
    <n v="127845"/>
    <n v="1"/>
    <x v="2"/>
    <x v="3"/>
  </r>
  <r>
    <n v="2025"/>
    <x v="2"/>
    <d v="2025-01-01T00:00:00"/>
    <d v="2025-03-31T00:00:00"/>
    <s v="0020-01"/>
    <d v="2025-03-04T00:00:00"/>
    <n v="12"/>
    <s v="CONTRATO DE PRESTACION DE SERVICIOS"/>
    <s v="243-2025"/>
    <s v="12 - CONTRATO DE PRESTACION DE SERVICIOS"/>
    <n v="302"/>
    <s v="ORDENES DE PAGO"/>
    <n v="1244"/>
    <x v="236"/>
    <s v="127713 - Prestar los servicios administrativos para apoyar las labores de oficios varios y de notificación para la Cuenca del Rio Sumapaz, de la Alcaldía Local de Sumapaz. 2327. Se expide a solicitud expresa del Ordenador del gasto mediante SIPSE 127713 del 25 de febrero de 2025. No hay 58425 del 24 de febrero de 2025. Recibido el 26 de febrero de 2025."/>
    <s v="O23011745992024232701000"/>
    <s v="Fortalecimiento Institucional y sedes administrativas"/>
    <n v="1069743456"/>
    <x v="231"/>
    <n v="0"/>
    <n v="0"/>
    <n v="15120000"/>
    <n v="14868000"/>
    <n v="252000"/>
    <x v="0"/>
    <x v="0"/>
    <n v="127713"/>
    <n v="2"/>
    <x v="0"/>
    <x v="0"/>
  </r>
  <r>
    <n v="2025"/>
    <x v="2"/>
    <d v="2025-01-01T00:00:00"/>
    <d v="2025-03-31T00:00:00"/>
    <s v="0020-01"/>
    <d v="2025-03-04T00:00:00"/>
    <n v="12"/>
    <s v="CONTRATO DE PRESTACION DE SERVICIOS"/>
    <s v="217-2025"/>
    <s v="12 - CONTRATO DE PRESTACION DE SERVICIOS"/>
    <n v="302"/>
    <s v="ORDENES DE PAGO"/>
    <n v="1108"/>
    <x v="237"/>
    <s v="127546 - Prestar los servicios Profesionales para apoyar el fortalecimiento del servicio de asistencia técnica agropecuaria de la localidad de Sumapaz. 2671. Se expide CDP con certificado de No existencia de personal 56811 de fecha Ene 31/2025, solicitud SIPSE 127546, recibido para tramite de fecha Feb 06/2025."/>
    <s v="O23011745992024267101000"/>
    <s v="Asistencia técnica agropecuaria y educación ambiental en la localidad de Sumapaz"/>
    <n v="7180598"/>
    <x v="232"/>
    <n v="0"/>
    <n v="0"/>
    <n v="44100000"/>
    <n v="44100000"/>
    <n v="0"/>
    <x v="2"/>
    <x v="2"/>
    <n v="127546"/>
    <n v="3"/>
    <x v="1"/>
    <x v="2"/>
  </r>
  <r>
    <n v="2025"/>
    <x v="2"/>
    <d v="2025-01-01T00:00:00"/>
    <d v="2025-03-31T00:00:00"/>
    <s v="0020-01"/>
    <d v="2025-03-04T00:00:00"/>
    <n v="12"/>
    <s v="CONTRATO DE PRESTACION DE SERVICIOS"/>
    <s v="253-2025"/>
    <s v="12 - CONTRATO DE PRESTACION DE SERVICIOS"/>
    <n v="302"/>
    <s v="ORDENES DE PAGO"/>
    <n v="1045"/>
    <x v="238"/>
    <s v="125011 - Prestar los servicios profesionales especializados, al despacho y al Área de Gestión de Desarrollo Local, para apoyar los procesos jurídicos&lt;(&gt;,&lt;)&gt; administrativos y de contratación pública en la Alcaldía Local de Sumapaz. 2327. Se expide CDP con certificado de No existencia de personal 55943 de fecha Ene 19/2025, solicitud SIPSE 125011, recibido para tramite de fecha Enero 27/2025."/>
    <s v="O23011745992024232701000"/>
    <s v="Fortalecimiento Institucional y sedes administrativas"/>
    <n v="1010177074"/>
    <x v="233"/>
    <n v="0"/>
    <n v="0"/>
    <n v="60000000"/>
    <n v="59000000"/>
    <n v="1000000"/>
    <x v="0"/>
    <x v="0"/>
    <n v="125011"/>
    <n v="2"/>
    <x v="0"/>
    <x v="0"/>
  </r>
  <r>
    <n v="2025"/>
    <x v="2"/>
    <d v="2025-01-01T00:00:00"/>
    <d v="2025-03-31T00:00:00"/>
    <s v="0020-01"/>
    <d v="2025-03-04T00:00:00"/>
    <n v="12"/>
    <s v="CONTRATO DE PRESTACION DE SERVICIOS"/>
    <s v="219-2025"/>
    <s v="12 - CONTRATO DE PRESTACION DE SERVICIOS"/>
    <n v="302"/>
    <s v="ORDENES DE PAGO"/>
    <n v="1234"/>
    <x v="239"/>
    <s v="126251 - Prestar los servicios de apoyo técnico y administrativo en el desarrollo de las actividades que se ejecutan dentro de la asistencia técnica agropecuaria en la localidad de Sumapaz. 2671. Se expide CDP a solicitud expresa del ordenador del gasto con certificado de No existencia de personal 58310 de fecha 21 de febrero de 2025, solicitud SIPSE 126251 recibido para tramite de fecha 24 de febrero de 2025."/>
    <s v="O23011745992024267101000"/>
    <s v="Asistencia técnica agropecuaria y educación ambiental en la localidad de Sumapaz"/>
    <n v="1022977504"/>
    <x v="234"/>
    <n v="0"/>
    <n v="0"/>
    <n v="21300000"/>
    <n v="21300000"/>
    <n v="0"/>
    <x v="2"/>
    <x v="35"/>
    <n v="126251"/>
    <n v="4"/>
    <x v="1"/>
    <x v="2"/>
  </r>
  <r>
    <n v="2025"/>
    <x v="2"/>
    <d v="2025-01-01T00:00:00"/>
    <d v="2025-03-31T00:00:00"/>
    <s v="0020-01"/>
    <d v="2025-03-04T00:00:00"/>
    <n v="12"/>
    <s v="CONTRATO DE PRESTACION DE SERVICIOS"/>
    <s v="257-2025"/>
    <s v="12 - CONTRATO DE PRESTACION DE SERVICIOS"/>
    <n v="302"/>
    <s v="ORDENES DE PAGO"/>
    <n v="1247"/>
    <x v="240"/>
    <s v="127821 - Prestar los servicios profesionales para apoyar el fortalecimiento de los emprendimientos productivos agropecuarios de la localidad de Sumapaz. 2315. Se expide a solicitud expresa del Ordenador del gasto mediante SIPSE 127821 del 25 de febrero de 2025. No hay 58419 del 24 de febrero de 2025. Recibido el 26 de febrero de 2025."/>
    <s v="O23011745992024231501000"/>
    <s v="Somos Sumapaz: Emprendiendo de manera sostenible en el territorio"/>
    <n v="80453113"/>
    <x v="235"/>
    <n v="0"/>
    <n v="0"/>
    <n v="37800000"/>
    <n v="37800000"/>
    <n v="0"/>
    <x v="12"/>
    <x v="16"/>
    <n v="127821"/>
    <n v="1"/>
    <x v="4"/>
    <x v="12"/>
  </r>
  <r>
    <n v="2025"/>
    <x v="2"/>
    <d v="2025-01-01T00:00:00"/>
    <d v="2025-03-31T00:00:00"/>
    <s v="0020-01"/>
    <d v="2025-03-04T00:00:00"/>
    <n v="12"/>
    <s v="CONTRATO DE PRESTACION DE SERVICIOS"/>
    <s v="222-2025"/>
    <s v="12 - CONTRATO DE PRESTACION DE SERVICIOS"/>
    <n v="302"/>
    <s v="ORDENES DE PAGO"/>
    <n v="1018"/>
    <x v="241"/>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1000694141"/>
    <x v="236"/>
    <n v="0"/>
    <n v="0"/>
    <n v="19320000"/>
    <n v="19078500"/>
    <n v="241500"/>
    <x v="18"/>
    <x v="23"/>
    <n v="126303"/>
    <n v="2"/>
    <x v="1"/>
    <x v="2"/>
  </r>
  <r>
    <n v="2025"/>
    <x v="2"/>
    <d v="2025-01-01T00:00:00"/>
    <d v="2025-03-31T00:00:00"/>
    <s v="0020-01"/>
    <d v="2025-03-04T00:00:00"/>
    <n v="12"/>
    <s v="CONTRATO DE PRESTACION DE SERVICIOS"/>
    <s v="229-2025"/>
    <s v="12 - CONTRATO DE PRESTACION DE SERVICIOS"/>
    <n v="302"/>
    <s v="ORDENES DE PAGO"/>
    <n v="1218"/>
    <x v="242"/>
    <s v="125221 - Prestar los servicios profesionales para estudiar la relación de los sistemas biológicos frente a las actividades de conservación y aprovechamiento de los recursos naturales, en la localidad de Sumapaz. 2671. Se expide CDP a solicitud expresa del ordenador del gasto con certificado de No existencia de personal 58410 de fecha 23 de febrero de 2025, con solicitud SIPSE 125225 recibido para tramite de fecha 24 de febrero de 2025."/>
    <s v="O23011745992024267101000"/>
    <s v="Asistencia técnica agropecuaria y educación ambiental en la localidad de Sumapaz"/>
    <n v="1022360849"/>
    <x v="237"/>
    <n v="0"/>
    <n v="0"/>
    <n v="33000000"/>
    <n v="32450000"/>
    <n v="550000"/>
    <x v="2"/>
    <x v="19"/>
    <n v="125221"/>
    <n v="1"/>
    <x v="1"/>
    <x v="2"/>
  </r>
  <r>
    <n v="2025"/>
    <x v="2"/>
    <d v="2025-01-01T00:00:00"/>
    <d v="2025-03-31T00:00:00"/>
    <s v="0020-01"/>
    <d v="2025-03-04T00:00:00"/>
    <n v="12"/>
    <s v="CONTRATO DE PRESTACION DE SERVICIOS"/>
    <s v="249-2025"/>
    <s v="12 - CONTRATO DE PRESTACION DE SERVICIOS"/>
    <n v="302"/>
    <s v="ORDENES DE PAGO"/>
    <n v="1171"/>
    <x v="243"/>
    <s v="126222 - Prestar sus servicios como auxiliar para apoyar el desarrollo de las actividades requeridas para la adecuada prestación del servicio de asistencia técnica agropecuaria en la localidad. 2671. Se expide a solicitud expresa del ordenador del gasto, mediante SIPSE 126222 con fecha del 18 de febrero de 2025, con NO HAY 57819 del 14 de febrero de 2025."/>
    <s v="O23011745992024267101000"/>
    <s v="Asistencia técnica agropecuaria y educación ambiental en la localidad de Sumapaz"/>
    <n v="80374930"/>
    <x v="238"/>
    <n v="0"/>
    <n v="0"/>
    <n v="16380000"/>
    <n v="16380000"/>
    <n v="0"/>
    <x v="2"/>
    <x v="2"/>
    <n v="126222"/>
    <n v="3"/>
    <x v="1"/>
    <x v="2"/>
  </r>
  <r>
    <n v="2025"/>
    <x v="2"/>
    <d v="2025-01-01T00:00:00"/>
    <d v="2025-03-31T00:00:00"/>
    <s v="0020-01"/>
    <d v="2025-03-04T00:00:00"/>
    <n v="12"/>
    <s v="CONTRATO DE PRESTACION DE SERVICIOS"/>
    <s v="215-2025"/>
    <s v="12 - CONTRATO DE PRESTACION DE SERVICIOS"/>
    <n v="302"/>
    <s v="ORDENES DE PAGO"/>
    <n v="1018"/>
    <x v="244"/>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39797262"/>
    <x v="239"/>
    <n v="0"/>
    <n v="0"/>
    <n v="19320000"/>
    <n v="19078500"/>
    <n v="241500"/>
    <x v="18"/>
    <x v="23"/>
    <n v="126303"/>
    <n v="2"/>
    <x v="1"/>
    <x v="2"/>
  </r>
  <r>
    <n v="2025"/>
    <x v="2"/>
    <d v="2025-01-01T00:00:00"/>
    <d v="2025-03-31T00:00:00"/>
    <s v="0020-01"/>
    <d v="2025-03-04T00:00:00"/>
    <n v="12"/>
    <s v="CONTRATO DE PRESTACION DE SERVICIOS"/>
    <s v="261-2025"/>
    <s v="12 - CONTRATO DE PRESTACION DE SERVICIOS"/>
    <n v="302"/>
    <s v="ORDENES DE PAGO"/>
    <n v="1018"/>
    <x v="245"/>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80812274"/>
    <x v="240"/>
    <n v="0"/>
    <n v="0"/>
    <n v="19320000"/>
    <n v="19078500"/>
    <n v="241500"/>
    <x v="18"/>
    <x v="23"/>
    <n v="126303"/>
    <n v="2"/>
    <x v="1"/>
    <x v="2"/>
  </r>
  <r>
    <n v="2025"/>
    <x v="2"/>
    <d v="2025-01-01T00:00:00"/>
    <d v="2025-03-31T00:00:00"/>
    <s v="0020-01"/>
    <d v="2025-03-04T00:00:00"/>
    <n v="12"/>
    <s v="CONTRATO DE PRESTACION DE SERVICIOS"/>
    <s v="264-2025"/>
    <s v="12 - CONTRATO DE PRESTACION DE SERVICIOS"/>
    <n v="302"/>
    <s v="ORDENES DE PAGO"/>
    <n v="1018"/>
    <x v="246"/>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1069756761"/>
    <x v="241"/>
    <n v="0"/>
    <n v="0"/>
    <n v="19320000"/>
    <n v="11270000"/>
    <n v="8050000"/>
    <x v="18"/>
    <x v="23"/>
    <n v="126303"/>
    <n v="2"/>
    <x v="1"/>
    <x v="2"/>
  </r>
  <r>
    <n v="2025"/>
    <x v="2"/>
    <d v="2025-01-01T00:00:00"/>
    <d v="2025-03-31T00:00:00"/>
    <s v="0020-01"/>
    <d v="2025-03-04T00:00:00"/>
    <n v="12"/>
    <s v="CONTRATO DE PRESTACION DE SERVICIOS"/>
    <s v="231-2025"/>
    <s v="12 - CONTRATO DE PRESTACION DE SERVICIOS"/>
    <n v="302"/>
    <s v="ORDENES DE PAGO"/>
    <n v="1223"/>
    <x v="247"/>
    <s v="125189 - Prestar los servicios como auxiliar de apoyo administrativo al proyecto de inversión de Somos Sumapaz: Emprendiendo de manera sostenible en nuestro territorio. 2315. Se expide CDP a solicitud expresa del ordenador del gasto con certificado de No existencia de personal 58412 de fecha 23 de febrero de 2025, solicitud SIPSE 125189 recibido para tramite de fecha 24 de febrero de 2025."/>
    <s v="O23011745992024231501000"/>
    <s v="Somos Sumapaz: Emprendiendo de manera sostenible en el territorio"/>
    <n v="1030695925"/>
    <x v="242"/>
    <n v="0"/>
    <n v="0"/>
    <n v="18150000"/>
    <n v="18150000"/>
    <n v="0"/>
    <x v="12"/>
    <x v="16"/>
    <n v="125189"/>
    <n v="1"/>
    <x v="4"/>
    <x v="12"/>
  </r>
  <r>
    <n v="2025"/>
    <x v="2"/>
    <d v="2025-01-01T00:00:00"/>
    <d v="2025-03-31T00:00:00"/>
    <s v="0020-01"/>
    <d v="2025-03-04T00:00:00"/>
    <n v="12"/>
    <s v="CONTRATO DE PRESTACION DE SERVICIOS"/>
    <s v="244-2025"/>
    <s v="12 - CONTRATO DE PRESTACION DE SERVICIOS"/>
    <n v="302"/>
    <s v="ORDENES DE PAGO"/>
    <n v="1201"/>
    <x v="248"/>
    <s v="114275 - Prestar los servicios profesionales al Área de Gestión del Desarrollo Local, para apoyar los factores económicos y financieros en la gestión contractual del Fondo de Desarrollo Rural de Sumapaz. 2327. Se expide CDP a solicitud expresa del Ordenador del gasto con certificado de No existencia de personal 58084 de fecha 19 de febrero 2025, solicitud SIPSE 128155, recibido para tramite de fecha 21 de febrero de 2025."/>
    <s v="O23011745992024232701000"/>
    <s v="Fortalecimiento Institucional y sedes administrativas"/>
    <n v="16732656"/>
    <x v="243"/>
    <n v="0"/>
    <n v="0"/>
    <n v="44100000"/>
    <n v="44100000"/>
    <n v="0"/>
    <x v="0"/>
    <x v="0"/>
    <n v="114275"/>
    <n v="2"/>
    <x v="0"/>
    <x v="0"/>
  </r>
  <r>
    <n v="2025"/>
    <x v="2"/>
    <d v="2025-01-01T00:00:00"/>
    <d v="2025-03-31T00:00:00"/>
    <s v="0020-01"/>
    <d v="2025-03-04T00:00:00"/>
    <n v="12"/>
    <s v="CONTRATO DE PRESTACION DE SERVICIOS"/>
    <s v="256-2025"/>
    <s v="12 - CONTRATO DE PRESTACION DE SERVICIOS"/>
    <n v="302"/>
    <s v="ORDENES DE PAGO"/>
    <n v="1237"/>
    <x v="249"/>
    <s v="125691 - Prestar los servicios profesionales para adelantar acciones que promuevan el fortalecimiento y la participación social y comunitaria en la localidad de Sumapaz. 2327. Se expide CDP a solicitud expresa del ordenador del gasto con certificado de No existencia de personal 58403 de fecha 23 de febrero de 2025, solicitud SIPSE 125691 recibido para tramite de fecha 24 de febrero de 2025"/>
    <s v="O23011745992024232701000"/>
    <s v="Fortalecimiento Institucional y sedes administrativas"/>
    <n v="52463042"/>
    <x v="244"/>
    <n v="0"/>
    <n v="0"/>
    <n v="30600000"/>
    <n v="30600000"/>
    <n v="0"/>
    <x v="0"/>
    <x v="0"/>
    <n v="125691"/>
    <n v="2"/>
    <x v="0"/>
    <x v="0"/>
  </r>
  <r>
    <n v="2025"/>
    <x v="2"/>
    <d v="2025-01-01T00:00:00"/>
    <d v="2025-03-31T00:00:00"/>
    <s v="0020-01"/>
    <d v="2025-03-04T00:00:00"/>
    <n v="12"/>
    <s v="CONTRATO DE PRESTACION DE SERVICIOS"/>
    <s v="248-2025"/>
    <s v="12 - CONTRATO DE PRESTACION DE SERVICIOS"/>
    <n v="302"/>
    <s v="ORDENES DE PAGO"/>
    <n v="1239"/>
    <x v="250"/>
    <s v="125655 - Prestar los servicios de apoyo técnico en los procesos que se adelantan en el almacén de la alcaldía local de Sumapaz. 2327. Se expide a solicitud expresa del Ordenador del gasto mediante SIPSE 125655 del 25 de febrero de 2025. No hay 58429 del 24 de febrero de 2025, recibido el 26 de febrero de 2025."/>
    <s v="O23011745992024232701000"/>
    <s v="Fortalecimiento Institucional y sedes administrativas"/>
    <n v="1072661424"/>
    <x v="245"/>
    <n v="0"/>
    <n v="0"/>
    <n v="21780000"/>
    <n v="21417000"/>
    <n v="363000"/>
    <x v="0"/>
    <x v="0"/>
    <n v="125655"/>
    <n v="2"/>
    <x v="0"/>
    <x v="0"/>
  </r>
  <r>
    <n v="2025"/>
    <x v="2"/>
    <d v="2025-01-01T00:00:00"/>
    <d v="2025-03-31T00:00:00"/>
    <s v="0020-01"/>
    <d v="2025-03-04T00:00:00"/>
    <n v="12"/>
    <s v="CONTRATO DE PRESTACION DE SERVICIOS"/>
    <s v="266-2025"/>
    <s v="12 - CONTRATO DE PRESTACION DE SERVICIOS"/>
    <n v="302"/>
    <s v="ORDENES DE PAGO"/>
    <n v="1083"/>
    <x v="251"/>
    <s v="124917 - Prestar sus servicios de apoyo técnico en el diseño y producción de las piezas audiovisuales de carácter institucional del Fondo de Desarrollo Rural de Sumapaz. 2327. SE EXPIDE CDP CON CERTIFICADO DE NO EXISTENCIA DE PERSONAL 56825 DE FECHA 31 ENE 2025, SOLICITUD SIPSE 124917 RECIBIDO PARA TRAMITE DE FECHA FEB 04/2025."/>
    <s v="O23011745992024232701000"/>
    <s v="Fortalecimiento Institucional y sedes administrativas"/>
    <n v="1193366977"/>
    <x v="246"/>
    <n v="0"/>
    <n v="0"/>
    <n v="21780000"/>
    <n v="20570000"/>
    <n v="1210000"/>
    <x v="0"/>
    <x v="0"/>
    <n v="124917"/>
    <n v="2"/>
    <x v="0"/>
    <x v="0"/>
  </r>
  <r>
    <n v="2025"/>
    <x v="2"/>
    <d v="2025-01-01T00:00:00"/>
    <d v="2025-03-31T00:00:00"/>
    <s v="0020-01"/>
    <d v="2025-03-04T00:00:00"/>
    <n v="12"/>
    <s v="CONTRATO DE PRESTACION DE SERVICIOS"/>
    <s v="225-2025"/>
    <s v="12 - CONTRATO DE PRESTACION DE SERVICIOS"/>
    <n v="302"/>
    <s v="ORDENES DE PAGO"/>
    <n v="1140"/>
    <x v="252"/>
    <s v="126229 - Prestar los servicios profesionales para brindar apoyo psicosocial y emocional a las víctimas del conflicto armado de la localidad de Sumapaz en el marco del SIVJRNR. 2319. Se expide CDP con certificado de No existencia de personal 57383 de fecha Feb 09/2025, solicitud SIPSE 126229, recibido para tramite de fecha Feb 10/2025."/>
    <s v="O23011745992024231901000"/>
    <s v="Atención a víctimas en Sumapaz"/>
    <n v="1073170778"/>
    <x v="247"/>
    <n v="0"/>
    <n v="0"/>
    <n v="37800000"/>
    <n v="37800000"/>
    <n v="0"/>
    <x v="19"/>
    <x v="26"/>
    <n v="126229"/>
    <n v="3"/>
    <x v="2"/>
    <x v="18"/>
  </r>
  <r>
    <n v="2025"/>
    <x v="2"/>
    <d v="2025-01-01T00:00:00"/>
    <d v="2025-03-31T00:00:00"/>
    <s v="0020-01"/>
    <d v="2025-03-04T00:00:00"/>
    <n v="12"/>
    <s v="CONTRATO DE PRESTACION DE SERVICIOS"/>
    <s v="242-2025"/>
    <s v="12 - CONTRATO DE PRESTACION DE SERVICIOS"/>
    <n v="302"/>
    <s v="ORDENES DE PAGO"/>
    <n v="1186"/>
    <x v="253"/>
    <s v="131124 - Prestar los servicios profesionales para apoyar jurídicamente las respuestas a las solicitudes radicadas por entes de control, Concejo de Bogotá y temas relacionados con planes de mejoramiento. 2327. Se expide CDP a solicitud expresa del Ordenador del gasto con certificado de No existencia de personal 58165 de fecha 20 de febrero 2025, solicitud SIPSE 131124, recibido para tramite de fecha 21 de febrero de 2025."/>
    <s v="O23011745992024232701000"/>
    <s v="Fortalecimiento Institucional y sedes administrativas"/>
    <n v="1049641030"/>
    <x v="248"/>
    <n v="0"/>
    <n v="0"/>
    <n v="33000000"/>
    <n v="26950000"/>
    <n v="6050000"/>
    <x v="0"/>
    <x v="0"/>
    <n v="131124"/>
    <n v="2"/>
    <x v="0"/>
    <x v="0"/>
  </r>
  <r>
    <n v="2025"/>
    <x v="2"/>
    <d v="2025-01-01T00:00:00"/>
    <d v="2025-03-31T00:00:00"/>
    <s v="0020-01"/>
    <d v="2025-03-04T00:00:00"/>
    <n v="12"/>
    <s v="CONTRATO DE PRESTACION DE SERVICIOS"/>
    <s v="241-2025"/>
    <s v="12 - CONTRATO DE PRESTACION DE SERVICIOS"/>
    <n v="302"/>
    <s v="ORDENES DE PAGO"/>
    <n v="1241"/>
    <x v="254"/>
    <s v="126247 - Prestar los servicios profesionales para brindar acompañamiento jurídico en la legalización y titulación de predios en Sumapaz. 2362. Se expide a solicitud expresa del Ordenador del gasto mediante SIPSE 126247 del 25 de febrero de 2025. No hay 58428 del 24 de febrero de 2025. Recibido el 26 de febrero de 2025."/>
    <s v="O23011745992024236201000"/>
    <s v="Legalización y titulación de predios en Sumapaz"/>
    <n v="1026300976"/>
    <x v="249"/>
    <n v="0"/>
    <n v="0"/>
    <n v="31500000"/>
    <n v="31500000"/>
    <n v="0"/>
    <x v="22"/>
    <x v="43"/>
    <n v="126247"/>
    <n v="1"/>
    <x v="1"/>
    <x v="20"/>
  </r>
  <r>
    <n v="2025"/>
    <x v="2"/>
    <d v="2025-01-01T00:00:00"/>
    <d v="2025-03-31T00:00:00"/>
    <s v="0020-01"/>
    <d v="2025-03-04T00:00:00"/>
    <n v="12"/>
    <s v="CONTRATO DE PRESTACION DE SERVICIOS"/>
    <s v="246-2025"/>
    <s v="12 - CONTRATO DE PRESTACION DE SERVICIOS"/>
    <n v="302"/>
    <s v="ORDENES DE PAGO"/>
    <n v="1136"/>
    <x v="255"/>
    <s v="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
    <s v="O23011745992024232701000"/>
    <s v="Fortalecimiento Institucional y sedes administrativas"/>
    <n v="1032462292"/>
    <x v="250"/>
    <n v="0"/>
    <n v="0"/>
    <n v="17100000"/>
    <n v="17100000"/>
    <n v="0"/>
    <x v="0"/>
    <x v="0"/>
    <n v="125670"/>
    <n v="2"/>
    <x v="0"/>
    <x v="0"/>
  </r>
  <r>
    <n v="2025"/>
    <x v="2"/>
    <d v="2025-01-01T00:00:00"/>
    <d v="2025-03-31T00:00:00"/>
    <s v="0020-01"/>
    <d v="2025-03-04T00:00:00"/>
    <n v="12"/>
    <s v="CONTRATO DE PRESTACION DE SERVICIOS"/>
    <s v="227-2025"/>
    <s v="12 - CONTRATO DE PRESTACION DE SERVICIOS"/>
    <n v="302"/>
    <s v="ORDENES DE PAGO"/>
    <n v="1120"/>
    <x v="256"/>
    <s v="125025 - Prestar los servicios profesionales especializados al Área de Gestión de Desarrollo Local, para apoyar la gestión de las Obligaciones por Pagar y presupuestal de la Alcaldía Local de Sumapaz. 2327. Se expide CDP con certificado de No existencia de personal 57416 de fecha Feb 09/2025, solicitud SIPSE 125025, recibido para tramite de fecha Feb 10/2025."/>
    <s v="O23011745992024232701000"/>
    <s v="Fortalecimiento Institucional y sedes administrativas"/>
    <n v="39682218"/>
    <x v="251"/>
    <n v="0"/>
    <n v="0"/>
    <n v="60000000"/>
    <n v="60000000"/>
    <n v="0"/>
    <x v="0"/>
    <x v="0"/>
    <n v="125025"/>
    <n v="2"/>
    <x v="0"/>
    <x v="0"/>
  </r>
  <r>
    <n v="2025"/>
    <x v="2"/>
    <d v="2025-01-01T00:00:00"/>
    <d v="2025-03-31T00:00:00"/>
    <s v="0020-01"/>
    <d v="2025-03-04T00:00:00"/>
    <n v="12"/>
    <s v="CONTRATO DE PRESTACION DE SERVICIOS"/>
    <s v="267-2025"/>
    <s v="12 - CONTRATO DE PRESTACION DE SERVICIOS"/>
    <n v="302"/>
    <s v="ORDENES DE PAGO"/>
    <n v="1183"/>
    <x v="257"/>
    <s v="127822 - Prestar los servicios profesionales veterinarios para el fortalecimiento del servicio de asistencia técnica agropecuaria en la localidad de Sumapaz. 2666. Se expide CDP a solicitud expresa del Ordenador del gasto con certificado de No existencia de personal 58088 de fecha 19 de febrero 2025, solicitud SIPSE 127822, recibido para tramite de fecha 21 de febrero de 2025."/>
    <s v="O23011745992024266601000"/>
    <s v="Sumapaz proteje su fauna"/>
    <n v="80018799"/>
    <x v="252"/>
    <n v="0"/>
    <n v="0"/>
    <n v="39000000"/>
    <n v="38566667"/>
    <n v="433333"/>
    <x v="3"/>
    <x v="3"/>
    <n v="127822"/>
    <n v="1"/>
    <x v="2"/>
    <x v="3"/>
  </r>
  <r>
    <n v="2025"/>
    <x v="2"/>
    <d v="2025-01-01T00:00:00"/>
    <d v="2025-03-31T00:00:00"/>
    <s v="0020-01"/>
    <d v="2025-03-04T00:00:00"/>
    <n v="12"/>
    <s v="CONTRATO DE PRESTACION DE SERVICIOS"/>
    <s v="270-2025"/>
    <s v="12 - CONTRATO DE PRESTACION DE SERVICIOS"/>
    <n v="302"/>
    <s v="ORDENES DE PAGO"/>
    <n v="1142"/>
    <x v="258"/>
    <s v="126252 - Prestar los servicios técnicos al desarrollo de las actividades de inseminación, sanidad y producción animal en el marco de la asistencia técnica agropecuaria en la localidad de Sumapaz. 2671. Se expide CDP con certificado de No existencia de personal 57381 de fecha Feb 09/2025, solicitud SIPSE 126252, recibido para tramite de fecha Feb 10/2025."/>
    <s v="O23011745992024267101000"/>
    <s v="Asistencia técnica agropecuaria y educación ambiental en la localidad de Sumapaz"/>
    <n v="1001170088"/>
    <x v="253"/>
    <n v="0"/>
    <n v="0"/>
    <n v="21300000"/>
    <n v="21300000"/>
    <n v="0"/>
    <x v="2"/>
    <x v="2"/>
    <n v="126252"/>
    <n v="3"/>
    <x v="1"/>
    <x v="2"/>
  </r>
  <r>
    <n v="2025"/>
    <x v="2"/>
    <d v="2025-01-01T00:00:00"/>
    <d v="2025-03-31T00:00:00"/>
    <s v="0020-01"/>
    <d v="2025-03-04T00:00:00"/>
    <n v="12"/>
    <s v="CONTRATO DE PRESTACION DE SERVICIOS"/>
    <s v="207-2025"/>
    <s v="12 - CONTRATO DE PRESTACION DE SERVICIOS"/>
    <n v="302"/>
    <s v="ORDENES DE PAGO"/>
    <n v="1236"/>
    <x v="259"/>
    <s v="125662 - Prestar los servicios de apoyo a la gestión documental de la Alcaldía Local en la implementación de los procesos de clasificación, ordenación&lt;(&gt;,&lt;)&gt; selección natural, foliación, identificación, levantamiento de inventarios, almacenamiento y aplicación de protocolos de eliminación y transferencias documentales. 2327. Se expide CDP a solicitud expresa del ordenador del gasto con certificado de No existencia de personal 58404 de fecha 23 de febrero de 2025, solicitud SIPSE 125662 recibido para tramite de fecha 24 de febrero de 2025."/>
    <s v="O23011745992024232701000"/>
    <s v="Fortalecimiento Institucional y sedes administrativas"/>
    <n v="1032656565"/>
    <x v="254"/>
    <n v="0"/>
    <n v="0"/>
    <n v="23520000"/>
    <n v="22540000"/>
    <n v="980000"/>
    <x v="0"/>
    <x v="0"/>
    <n v="125662"/>
    <n v="2"/>
    <x v="0"/>
    <x v="0"/>
  </r>
  <r>
    <n v="2025"/>
    <x v="2"/>
    <d v="2025-01-01T00:00:00"/>
    <d v="2025-03-31T00:00:00"/>
    <s v="0020-01"/>
    <d v="2025-03-04T00:00:00"/>
    <n v="12"/>
    <s v="CONTRATO DE PRESTACION DE SERVICIOS"/>
    <s v="192-2025"/>
    <s v="12 - CONTRATO DE PRESTACION DE SERVICIOS"/>
    <n v="302"/>
    <s v="ORDENES DE PAGO"/>
    <n v="1227"/>
    <x v="260"/>
    <s v="125640 - Prestar los servicios profesionales en la planeación, programación y seguimiento de los procesos administrativos del parque automotor de la Alcaldía Local de Sumapaz.2289. Se expide CDP a solicitud expresa del ordenador del gasto con certificado de No existencia de personal 58407 de fecha 23 de febrero de 2025, solicitud SIPSE 125640 recibido para tramite de fecha 24 de febrero de 2025."/>
    <s v="O23011745992024228901000"/>
    <s v="Movilidad para Sumapaz"/>
    <n v="51962673"/>
    <x v="255"/>
    <n v="0"/>
    <n v="0"/>
    <n v="30240000"/>
    <n v="30240000"/>
    <n v="0"/>
    <x v="1"/>
    <x v="1"/>
    <n v="125640"/>
    <n v="1"/>
    <x v="1"/>
    <x v="1"/>
  </r>
  <r>
    <n v="2025"/>
    <x v="2"/>
    <d v="2025-01-01T00:00:00"/>
    <d v="2025-03-31T00:00:00"/>
    <s v="0020-01"/>
    <d v="2025-03-04T00:00:00"/>
    <n v="12"/>
    <s v="CONTRATO DE PRESTACION DE SERVICIOS"/>
    <s v="250-2025"/>
    <s v="12 - CONTRATO DE PRESTACION DE SERVICIOS"/>
    <n v="302"/>
    <s v="ORDENES DE PAGO"/>
    <n v="1148"/>
    <x v="261"/>
    <s v="127557 - Prestar los servicios profesionales especializados para apoyar la planeación, ejecución y seguimiento del proyecto de inversión de Cultura que ejecute el Fondo de Desarrollo Rural de Sumapaz. 2486 SE EXPIDE CDP CON CERTIFICADO DE NO EXISTENCIA DE PERSONAL 57352 DE FECHA FEB 09/2025, SOLICITUD SIPSE 127557 RECIBIDO PARA TRAMITE DE FECHA FEB 11/2025."/>
    <s v="O23011745992024248601000"/>
    <s v="Acciones para la promoción de la cultura, tradición y costumbres sumapaceñas"/>
    <n v="1015426783"/>
    <x v="256"/>
    <n v="0"/>
    <n v="0"/>
    <n v="50400000"/>
    <n v="50400000"/>
    <n v="0"/>
    <x v="21"/>
    <x v="39"/>
    <n v="127557"/>
    <n v="1"/>
    <x v="2"/>
    <x v="10"/>
  </r>
  <r>
    <n v="2025"/>
    <x v="2"/>
    <d v="2025-01-01T00:00:00"/>
    <d v="2025-03-31T00:00:00"/>
    <s v="0020-01"/>
    <d v="2025-03-04T00:00:00"/>
    <n v="12"/>
    <s v="CONTRATO DE PRESTACION DE SERVICIOS"/>
    <s v="259-2025"/>
    <s v="12 - CONTRATO DE PRESTACION DE SERVICIOS"/>
    <n v="302"/>
    <s v="ORDENES DE PAGO"/>
    <n v="1237"/>
    <x v="262"/>
    <s v="125691 - Prestar los servicios profesionales para adelantar acciones que promuevan el fortalecimiento y la participación social y comunitaria en la localidad de Sumapaz. 2327. Se expide CDP a solicitud expresa del ordenador del gasto con certificado de No existencia de personal 58403 de fecha 23 de febrero de 2025, solicitud SIPSE 125691 recibido para tramite de fecha 24 de febrero de 2025"/>
    <s v="O23011745992024232701000"/>
    <s v="Fortalecimiento Institucional y sedes administrativas"/>
    <n v="80767768"/>
    <x v="257"/>
    <n v="0"/>
    <n v="0"/>
    <n v="30600000"/>
    <n v="30600000"/>
    <n v="0"/>
    <x v="0"/>
    <x v="0"/>
    <n v="125691"/>
    <n v="2"/>
    <x v="0"/>
    <x v="0"/>
  </r>
  <r>
    <n v="2025"/>
    <x v="2"/>
    <d v="2025-01-01T00:00:00"/>
    <d v="2025-03-31T00:00:00"/>
    <s v="0020-01"/>
    <d v="2025-03-04T00:00:00"/>
    <n v="12"/>
    <s v="CONTRATO DE PRESTACION DE SERVICIOS"/>
    <s v="221-2025"/>
    <s v="12 - CONTRATO DE PRESTACION DE SERVICIOS"/>
    <n v="302"/>
    <s v="ORDENES DE PAGO"/>
    <n v="1118"/>
    <x v="263"/>
    <s v="124965 - Prestar los servicios profesionales al Área de Gestión de Desarrollo Local para apoyar la planeación, ejecución y seguimiento a los proyectos de inversión de infraestructura vial y actividades designadas por el despacho de la Alcaldía Local de Sumapaz. 2289. Se expide CDP con certificado de No existencia de personal 57418 de fecha Feb 09/2025, solicitud SIPSE 124965, recibido para tramite de fecha Feb 10/2025."/>
    <s v="O23011745992024228901000"/>
    <s v="Movilidad para Sumapaz"/>
    <n v="1030641865"/>
    <x v="258"/>
    <n v="0"/>
    <n v="0"/>
    <n v="43800000"/>
    <n v="43800000"/>
    <n v="0"/>
    <x v="1"/>
    <x v="1"/>
    <n v="124965"/>
    <n v="1"/>
    <x v="1"/>
    <x v="1"/>
  </r>
  <r>
    <n v="2025"/>
    <x v="2"/>
    <d v="2025-01-01T00:00:00"/>
    <d v="2025-03-31T00:00:00"/>
    <s v="0020-01"/>
    <d v="2025-03-04T00:00:00"/>
    <n v="12"/>
    <s v="CONTRATO DE PRESTACION DE SERVICIOS"/>
    <s v="228-2025"/>
    <s v="12 - CONTRATO DE PRESTACION DE SERVICIOS"/>
    <n v="302"/>
    <s v="ORDENES DE PAGO"/>
    <n v="1184"/>
    <x v="264"/>
    <s v="128151 - Prestar los servicios como Auxiliar Administrativa en la Corregiduría de Betania. 2327. Se expide CDP a solicitud expresa del Ordenador del gasto con certificado de No existencia de personal 58085 de fecha 19 de febrero 2025, solicitud SIPSE 128151, recibido para tramite de fecha 21 de febrero de 2025."/>
    <s v="O23011745992024232701000"/>
    <s v="Fortalecimiento Institucional y sedes administrativas"/>
    <n v="1031157856"/>
    <x v="259"/>
    <n v="0"/>
    <n v="0"/>
    <n v="18150000"/>
    <n v="18150000"/>
    <n v="0"/>
    <x v="0"/>
    <x v="0"/>
    <n v="128151"/>
    <n v="2"/>
    <x v="0"/>
    <x v="0"/>
  </r>
  <r>
    <n v="2025"/>
    <x v="2"/>
    <d v="2025-01-01T00:00:00"/>
    <d v="2025-03-31T00:00:00"/>
    <s v="0020-01"/>
    <d v="2025-03-04T00:00:00"/>
    <n v="12"/>
    <s v="CONTRATO DE PRESTACION DE SERVICIOS"/>
    <s v="232-2025"/>
    <s v="12 - CONTRATO DE PRESTACION DE SERVICIOS"/>
    <n v="302"/>
    <s v="ORDENES DE PAGO"/>
    <n v="1203"/>
    <x v="265"/>
    <s v="127508 - Prestar los servicios profesionales al Área de Gestión de Desarrollo Local para apoyar la ejecución y seguimiento a los proyectos de inversión de construcción e intervención de los parques vecinales en Sumapaz. 2358. Se expide CDP a solicitud expresa del Ordenador del gasto con certificado de No existencia de personal 58130 de fecha 20 de febrero 2025, solicitud SIPSE 127508, recibido para tramite de fecha 21 de febrero de 2025."/>
    <s v="O23011745992024235801000"/>
    <s v="Mejores parques para Sumapaz"/>
    <n v="1033796945"/>
    <x v="260"/>
    <n v="0"/>
    <n v="0"/>
    <n v="34650000"/>
    <n v="34650000"/>
    <n v="0"/>
    <x v="23"/>
    <x v="44"/>
    <n v="127508"/>
    <n v="1"/>
    <x v="1"/>
    <x v="21"/>
  </r>
  <r>
    <n v="2025"/>
    <x v="2"/>
    <d v="2025-01-01T00:00:00"/>
    <d v="2025-03-31T00:00:00"/>
    <s v="0020-01"/>
    <d v="2025-03-04T00:00:00"/>
    <n v="12"/>
    <s v="CONTRATO DE PRESTACION DE SERVICIOS"/>
    <s v="236-2025"/>
    <s v="12 - CONTRATO DE PRESTACION DE SERVICIOS"/>
    <n v="302"/>
    <s v="ORDENES DE PAGO"/>
    <n v="1031"/>
    <x v="266"/>
    <s v="126407 - Prestar los servicios profesionales al Área de Gestión de Desarrollo Local para apoyar la planeación, ejecución y seguimiento a los proyectos de inversión de infraestructura de la Alcaldía Local de Sumapaz. 2289. Se expide CDP con certificado de No existencia de personal 55297 de fecha Ene 100/2025, solicitud SIPSE 126407, recibido para tramite de fecha Enero 27/2025."/>
    <s v="O23011745992024228901000"/>
    <s v="Movilidad para Sumapaz"/>
    <n v="79627358"/>
    <x v="261"/>
    <n v="0"/>
    <n v="0"/>
    <n v="46200000"/>
    <n v="45622500"/>
    <n v="577500"/>
    <x v="1"/>
    <x v="1"/>
    <n v="126407"/>
    <n v="1"/>
    <x v="1"/>
    <x v="1"/>
  </r>
  <r>
    <n v="2025"/>
    <x v="2"/>
    <d v="2025-01-01T00:00:00"/>
    <d v="2025-03-31T00:00:00"/>
    <s v="0020-01"/>
    <d v="2025-03-04T00:00:00"/>
    <n v="12"/>
    <s v="CONTRATO DE PRESTACION DE SERVICIOS"/>
    <s v="254-2025"/>
    <s v="12 - CONTRATO DE PRESTACION DE SERVICIOS"/>
    <n v="302"/>
    <s v="ORDENES DE PAGO"/>
    <n v="1145"/>
    <x v="267"/>
    <s v="126378 - Prestar los servicios como Auxiliar administrativo para el área de Gestión de Desarrollo Local, en los temas de Infraestructura,de la Alcaldía local de Sumapaz. 2289. SE EXPIDE CDP CON CERTIFICADO DE NO EXISTENCIA DE PERSONAL 57374 DE FECHA FEB 09/2025, SOLICITUD SIPSE 126378 RECIBIDO PARA TRAMITE DE FECHA FEB 11/2025."/>
    <s v="O23011745992024228901000"/>
    <s v="Movilidad para Sumapaz"/>
    <n v="1007413169"/>
    <x v="262"/>
    <n v="0"/>
    <n v="0"/>
    <n v="13860000"/>
    <n v="10549000"/>
    <n v="3311000"/>
    <x v="1"/>
    <x v="1"/>
    <n v="126378"/>
    <n v="1"/>
    <x v="1"/>
    <x v="1"/>
  </r>
  <r>
    <n v="2025"/>
    <x v="2"/>
    <d v="2025-01-01T00:00:00"/>
    <d v="2025-03-31T00:00:00"/>
    <s v="0020-01"/>
    <d v="2025-03-04T00:00:00"/>
    <n v="12"/>
    <s v="CONTRATO DE PRESTACION DE SERVICIOS"/>
    <s v="268-2025"/>
    <s v="12 - CONTRATO DE PRESTACION DE SERVICIOS"/>
    <n v="302"/>
    <s v="ORDENES DE PAGO"/>
    <n v="1095"/>
    <x v="268"/>
    <s v="128156 - Prestar los servicios Profesionales para apoyar la planeación, seguimiento, ejecución y control de los Proyectos ambientales y de desarrollo rural sostenible, del Fondo de Desarrollo  Rural de Sumapaz. 2671. Se expide CDP con certificado de No existencia de personal 56975 de fecha Feb 05/2025, solicitud SIPSE 128156 recibido para tramite de fechaFeb 05/2025."/>
    <s v="O23011745992024267101000"/>
    <s v="Asistencia técnica agropecuaria y educación ambiental en la localidad de Sumapaz"/>
    <n v="1019116504"/>
    <x v="263"/>
    <n v="0"/>
    <n v="0"/>
    <n v="30240000"/>
    <n v="28560000"/>
    <n v="1680000"/>
    <x v="2"/>
    <x v="2"/>
    <n v="128156"/>
    <n v="3"/>
    <x v="1"/>
    <x v="2"/>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3001000"/>
    <s v="Por una mejor convivencia en Sumapaz"/>
    <n v="860011153"/>
    <x v="139"/>
    <n v="0"/>
    <n v="0"/>
    <n v="6795800"/>
    <n v="5578179"/>
    <n v="1217621"/>
    <x v="7"/>
    <x v="9"/>
    <s v="Atende"/>
    <n v="1"/>
    <x v="3"/>
    <x v="7"/>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2025100"/>
    <n v="2025100"/>
    <n v="0"/>
    <x v="1"/>
    <x v="1"/>
    <s v="Atende"/>
    <n v="1"/>
    <x v="1"/>
    <x v="1"/>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9001000"/>
    <s v="Fortaleciendo la justicia en Sumapaz"/>
    <n v="860011153"/>
    <x v="139"/>
    <n v="0"/>
    <n v="0"/>
    <n v="2180200"/>
    <n v="2180200"/>
    <n v="0"/>
    <x v="5"/>
    <x v="29"/>
    <s v="Atende"/>
    <n v="4"/>
    <x v="3"/>
    <x v="5"/>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32701000"/>
    <s v="Fortalecimiento Institucional y sedes administrativas"/>
    <n v="860011153"/>
    <x v="139"/>
    <n v="0"/>
    <n v="0"/>
    <n v="9740500"/>
    <n v="5447949"/>
    <n v="4292551"/>
    <x v="0"/>
    <x v="0"/>
    <s v="Atende"/>
    <n v="2"/>
    <x v="0"/>
    <x v="0"/>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6601000"/>
    <s v="Sumapaz proteje su fauna"/>
    <n v="860011153"/>
    <x v="139"/>
    <n v="0"/>
    <n v="0"/>
    <n v="682000"/>
    <n v="531666"/>
    <n v="150334"/>
    <x v="3"/>
    <x v="3"/>
    <s v="Atende"/>
    <n v="1"/>
    <x v="2"/>
    <x v="3"/>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7101000"/>
    <s v="Asistencia técnica agropecuaria y educación ambiental en la localidad de Sumapaz"/>
    <n v="860011153"/>
    <x v="139"/>
    <n v="0"/>
    <n v="0"/>
    <n v="4239400"/>
    <n v="4239400"/>
    <n v="0"/>
    <x v="2"/>
    <x v="2"/>
    <s v="Atende"/>
    <n v="3"/>
    <x v="1"/>
    <x v="2"/>
  </r>
  <r>
    <n v="2025"/>
    <x v="2"/>
    <d v="2025-01-01T00:00:00"/>
    <d v="2025-03-31T00:00:00"/>
    <s v="0020-01"/>
    <d v="2025-03-04T00:00:00"/>
    <n v="31"/>
    <s v="RESOLUCION"/>
    <n v="-2025"/>
    <s v="31 - RESOLUCION"/>
    <n v="302"/>
    <s v="ORDENES DE PAGO"/>
    <n v="1265"/>
    <x v="269"/>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8201000"/>
    <s v="Restauración ecológica urbana y/o rural"/>
    <n v="860011153"/>
    <x v="139"/>
    <n v="0"/>
    <n v="0"/>
    <n v="1364000"/>
    <n v="1364000"/>
    <n v="0"/>
    <x v="18"/>
    <x v="23"/>
    <s v="Atende"/>
    <n v="2"/>
    <x v="1"/>
    <x v="2"/>
  </r>
  <r>
    <n v="2025"/>
    <x v="2"/>
    <d v="2025-01-01T00:00:00"/>
    <d v="2025-03-31T00:00:00"/>
    <s v="0020-01"/>
    <d v="2025-03-04T00:00:00"/>
    <n v="12"/>
    <s v="CONTRATO DE PRESTACION DE SERVICIOS"/>
    <s v="275-2025"/>
    <s v="12 - CONTRATO DE PRESTACION DE SERVICIOS"/>
    <n v="302"/>
    <s v="ORDENES DE PAGO"/>
    <n v="1039"/>
    <x v="270"/>
    <s v="124819 - Prestar los servicios profesionales jurídicos para apoyar los asuntos precontractuales, contractuales y post-contractuales del área de Gestión de Desarrollo Local de la Alcaldía Local de Sumapaz. 2327. Se expide CDP con certificado de No existencia de personal 56079 de fecha Ene 22/2025, solicitud SIPSE 124819, recibido para tramite de fecha Enero 27/2025."/>
    <s v="O23011745992024232701000"/>
    <s v="Fortalecimiento Institucional y sedes administrativas"/>
    <n v="1019048541"/>
    <x v="264"/>
    <n v="0"/>
    <n v="0"/>
    <n v="42120000"/>
    <n v="39780000"/>
    <n v="2340000"/>
    <x v="0"/>
    <x v="0"/>
    <n v="124819"/>
    <n v="2"/>
    <x v="0"/>
    <x v="0"/>
  </r>
  <r>
    <n v="2025"/>
    <x v="2"/>
    <d v="2025-01-01T00:00:00"/>
    <d v="2025-03-31T00:00:00"/>
    <s v="0020-01"/>
    <d v="2025-03-04T00:00:00"/>
    <n v="12"/>
    <s v="CONTRATO DE PRESTACION DE SERVICIOS"/>
    <s v="279-2025"/>
    <s v="12 - CONTRATO DE PRESTACION DE SERVICIOS"/>
    <n v="302"/>
    <s v="ORDENES DE PAGO"/>
    <n v="1036"/>
    <x v="271"/>
    <s v="126424 - Prestar los servicios profesionales para atender y brindar respuestas a las solicitudes, requerimientos, derechos de petición y tutelas radicadas en la alcaldía local de Sumapaz. 2327. Se expide CDP con certificado de No existencia de personal 55116 de fecha Ene 06/2025, solicitud SIPSE 126424, recibido para tramite de fecha Enero 27/2025."/>
    <s v="O23011745992024232701000"/>
    <s v="Fortalecimiento Institucional y sedes administrativas"/>
    <n v="52698554"/>
    <x v="265"/>
    <n v="0"/>
    <n v="0"/>
    <n v="50400000"/>
    <n v="48300000"/>
    <n v="2100000"/>
    <x v="0"/>
    <x v="0"/>
    <n v="126424"/>
    <n v="2"/>
    <x v="0"/>
    <x v="0"/>
  </r>
  <r>
    <n v="2025"/>
    <x v="2"/>
    <d v="2025-01-01T00:00:00"/>
    <d v="2025-03-31T00:00:00"/>
    <s v="0020-01"/>
    <d v="2025-03-04T00:00:00"/>
    <n v="12"/>
    <s v="CONTRATO DE PRESTACION DE SERVICIOS"/>
    <s v="277-2025"/>
    <s v="12 - CONTRATO DE PRESTACION DE SERVICIOS"/>
    <n v="302"/>
    <s v="ORDENES DE PAGO"/>
    <n v="1224"/>
    <x v="272"/>
    <s v="127739 - Prestar los servicios tecnólogos para apoyar los procesos administrativos que se adelantan en el despacho de la Alcaldía Local de Sumapaz. 2327. Se expide CDP a solicitud expresa del ordenador del gasto con certificado de No existencia de personal 58368 de fecha 23 de febrero de 2025, solicitud SIPSE 127739 recibido para tramite de fecha 24 de febrero de 2025."/>
    <s v="O23011745992024232701000"/>
    <s v="Fortalecimiento Institucional y sedes administrativas"/>
    <n v="1012418057"/>
    <x v="266"/>
    <n v="0"/>
    <n v="0"/>
    <n v="19800000"/>
    <n v="19800000"/>
    <n v="0"/>
    <x v="0"/>
    <x v="0"/>
    <n v="127739"/>
    <n v="2"/>
    <x v="0"/>
    <x v="0"/>
  </r>
  <r>
    <n v="2025"/>
    <x v="2"/>
    <d v="2025-01-01T00:00:00"/>
    <d v="2025-03-31T00:00:00"/>
    <s v="0020-01"/>
    <d v="2025-03-04T00:00:00"/>
    <n v="12"/>
    <s v="CONTRATO DE PRESTACION DE SERVICIOS"/>
    <s v="287-2025"/>
    <s v="12 - CONTRATO DE PRESTACION DE SERVICIOS"/>
    <n v="302"/>
    <s v="ORDENES DE PAGO"/>
    <n v="1101"/>
    <x v="273"/>
    <s v="127539 - Prestar sus servicios como Docente Deportivo Técnico para la formación integral y deportiva de las niñas, niños y adolescentes y apoyar los temas de recreación y deporte que ejecute el Fondo de Desarrollo de Sumapaz. 2388. Se expide CDP con certificado de No existencia de personal 56986 de fecha Feb 05/2025, solicitud SIPSE 127539, recibido para tramite de fecha Feb 06/2025."/>
    <s v="O23011745992024238801000"/>
    <s v="Recreación y Deporte para Sumapaz"/>
    <n v="1022997317"/>
    <x v="267"/>
    <n v="0"/>
    <n v="0"/>
    <n v="30240000"/>
    <n v="30240000"/>
    <n v="0"/>
    <x v="10"/>
    <x v="14"/>
    <n v="127539"/>
    <n v="3"/>
    <x v="2"/>
    <x v="10"/>
  </r>
  <r>
    <n v="2025"/>
    <x v="2"/>
    <d v="2025-01-01T00:00:00"/>
    <d v="2025-03-31T00:00:00"/>
    <s v="0020-01"/>
    <d v="2025-03-04T00:00:00"/>
    <n v="12"/>
    <s v="CONTRATO DE PRESTACION DE SERVICIOS"/>
    <s v="273-2025"/>
    <s v="12 - CONTRATO DE PRESTACION DE SERVICIOS"/>
    <n v="302"/>
    <s v="ORDENES DE PAGO"/>
    <n v="1021"/>
    <x v="274"/>
    <s v="127847 - Prestar los servicios profesionales zootécnicos para el fortalecimiento del servicio de asistencia técnica agropecuaria en la localidad de Sumapaz. 2666. Se expide CDP con certificado de No existencia de personal 55864 de fecha Ene 19/2025, solicitud SIPSE 127847, recibido para tramite de fecha Enero 27/2025."/>
    <s v="O23011745992024266601000"/>
    <s v="Sumapaz proteje su fauna"/>
    <n v="80002849"/>
    <x v="268"/>
    <n v="0"/>
    <n v="0"/>
    <n v="39000000"/>
    <n v="39000000"/>
    <n v="0"/>
    <x v="3"/>
    <x v="3"/>
    <n v="127847"/>
    <n v="1"/>
    <x v="2"/>
    <x v="3"/>
  </r>
  <r>
    <n v="2025"/>
    <x v="2"/>
    <d v="2025-01-01T00:00:00"/>
    <d v="2025-03-31T00:00:00"/>
    <s v="0020-01"/>
    <d v="2025-03-04T00:00:00"/>
    <n v="12"/>
    <s v="CONTRATO DE PRESTACION DE SERVICIOS"/>
    <s v="269-2025"/>
    <s v="12 - CONTRATO DE PRESTACION DE SERVICIOS"/>
    <n v="302"/>
    <s v="ORDENES DE PAGO"/>
    <n v="1146"/>
    <x v="275"/>
    <s v="127512 - Prestar los servicios profesionales para apoyar la ejecución y seguimiento del proyecto Recreación y Deporte del Fondo de Desarrollo Rural de Sumapaz. 2388 SE EXPIDE CDP CON CERTIFICADO DE NO EXISTENCIA DE PERSONAL 57355 DE FECHA FEB 09/2025, SOLICITUD SIPSE 127512 RECIBIDO PARA TRAMITE DE FECHA FEB 11/2025."/>
    <s v="O23011745992024238801000"/>
    <s v="Recreación y Deporte para Sumapaz"/>
    <n v="1069730435"/>
    <x v="269"/>
    <n v="0"/>
    <n v="0"/>
    <n v="37800000"/>
    <n v="35700000"/>
    <n v="2100000"/>
    <x v="10"/>
    <x v="13"/>
    <n v="127512"/>
    <n v="1"/>
    <x v="2"/>
    <x v="10"/>
  </r>
  <r>
    <n v="2025"/>
    <x v="2"/>
    <d v="2025-01-01T00:00:00"/>
    <d v="2025-03-31T00:00:00"/>
    <s v="0020-01"/>
    <d v="2025-03-04T00:00:00"/>
    <n v="12"/>
    <s v="CONTRATO DE PRESTACION DE SERVICIOS"/>
    <s v="265-2025"/>
    <s v="12 - CONTRATO DE PRESTACION DE SERVICIOS"/>
    <n v="302"/>
    <s v="ORDENES DE PAGO"/>
    <n v="1257"/>
    <x v="276"/>
    <s v="131330 - Prestar los servicios profesionales para la planeación, programación y seguimiento de los procesos administrativos del parque automotor de la Alcaldía Local de Sumapaz. 2289. Se expide CDP a solicitud expresa del ordenador del gasto, mediante SIPSE 131330 con no hay de existencia 58689 del 2 de marzo de 2025, se recibido el 03 de marzo de 2025."/>
    <s v="O23011745992024228901000"/>
    <s v="Movilidad para Sumapaz"/>
    <n v="52034115"/>
    <x v="270"/>
    <n v="0"/>
    <n v="0"/>
    <n v="33600000"/>
    <n v="33600000"/>
    <n v="0"/>
    <x v="1"/>
    <x v="1"/>
    <n v="131330"/>
    <n v="1"/>
    <x v="1"/>
    <x v="1"/>
  </r>
  <r>
    <n v="2025"/>
    <x v="2"/>
    <d v="2025-01-01T00:00:00"/>
    <d v="2025-03-31T00:00:00"/>
    <s v="0020-01"/>
    <d v="2025-03-04T00:00:00"/>
    <n v="12"/>
    <s v="CONTRATO DE PRESTACION DE SERVICIOS"/>
    <s v="289-2025"/>
    <s v="12 - CONTRATO DE PRESTACION DE SERVICIOS"/>
    <n v="302"/>
    <s v="ORDENES DE PAGO"/>
    <n v="1249"/>
    <x v="277"/>
    <s v="131253 - Prestar los servicios como Auxiliar Administrativa en las Corregidurías de la localidad de Sumapaz. 2327. Se expide a solicitud expresa del Ordenador del gasto mediante SIPSE 131253 del 25 de febrero de 2025. No hay 58417 del 24 de febrero de 2025. Recibido el 26 de febrero de 2025."/>
    <s v="O23011745992024232701000"/>
    <s v="Fortalecimiento Institucional y sedes administrativas"/>
    <n v="1022943098"/>
    <x v="271"/>
    <n v="0"/>
    <n v="0"/>
    <n v="18000000"/>
    <n v="16200000"/>
    <n v="1800000"/>
    <x v="0"/>
    <x v="0"/>
    <n v="131253"/>
    <n v="2"/>
    <x v="0"/>
    <x v="0"/>
  </r>
  <r>
    <n v="2025"/>
    <x v="2"/>
    <d v="2025-01-01T00:00:00"/>
    <d v="2025-03-31T00:00:00"/>
    <s v="0020-01"/>
    <d v="2025-03-04T00:00:00"/>
    <n v="12"/>
    <s v="CONTRATO DE PRESTACION DE SERVICIOS"/>
    <s v="271-2025"/>
    <s v="12 - CONTRATO DE PRESTACION DE SERVICIOS"/>
    <n v="302"/>
    <s v="ORDENES DE PAGO"/>
    <n v="1261"/>
    <x v="278"/>
    <s v="131459 -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CDP a solicitud expresa del ordenador del gasto, mediante SIPSE 131459 con no hay de existencia 58681 del 2 de marzo de 2025, se recibido el 03 de marzo de 2025."/>
    <s v="O23011745992024232701000"/>
    <s v="Fortalecimiento Institucional y sedes administrativas"/>
    <n v="80069481"/>
    <x v="272"/>
    <n v="0"/>
    <n v="0"/>
    <n v="30000000"/>
    <n v="20500000"/>
    <n v="9500000"/>
    <x v="0"/>
    <x v="0"/>
    <n v="131459"/>
    <n v="2"/>
    <x v="0"/>
    <x v="0"/>
  </r>
  <r>
    <n v="2025"/>
    <x v="2"/>
    <d v="2025-01-01T00:00:00"/>
    <d v="2025-03-31T00:00:00"/>
    <s v="0020-01"/>
    <d v="2025-03-04T00:00:00"/>
    <n v="12"/>
    <s v="CONTRATO DE PRESTACION DE SERVICIOS"/>
    <s v="288-2025"/>
    <s v="12 - CONTRATO DE PRESTACION DE SERVICIOS"/>
    <n v="302"/>
    <s v="ORDENES DE PAGO"/>
    <n v="1181"/>
    <x v="279"/>
    <s v="127549 - Prestar los servicios profesionales para el apoyo al fortalecimiento de los emprendimientos productivos agropecuarios de la localidad de Sumapaz. 2315. Se expide CDP a solicitud expresa del Ordenador del gasto con certificado de No existencia de personal 58127 de fecha 20 de febrero 2025, solicitud SIPSE 127549, recibido para tramite de fecha 21 de febrero de 2025."/>
    <s v="O23011745992024231501000"/>
    <s v="Somos Sumapaz: Emprendiendo de manera sostenible en el territorio"/>
    <n v="1082969203"/>
    <x v="273"/>
    <n v="0"/>
    <n v="0"/>
    <n v="40950000"/>
    <n v="40950000"/>
    <n v="0"/>
    <x v="12"/>
    <x v="16"/>
    <n v="127549"/>
    <n v="1"/>
    <x v="4"/>
    <x v="12"/>
  </r>
  <r>
    <n v="2025"/>
    <x v="2"/>
    <d v="2025-01-01T00:00:00"/>
    <d v="2025-03-31T00:00:00"/>
    <s v="0020-01"/>
    <d v="2025-03-04T00:00:00"/>
    <n v="12"/>
    <s v="CONTRATO DE PRESTACION DE SERVICIOS"/>
    <s v="274-2025"/>
    <s v="12 - CONTRATO DE PRESTACION DE SERVICIOS"/>
    <n v="302"/>
    <s v="ORDENES DE PAGO"/>
    <n v="1260"/>
    <x v="280"/>
    <s v="131458 -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2398. Se expide CDP a solicitud expresa del ordenador del gasto, mediante SIPSE 131458 con no hay de existencia 58682 del 2 de marzo de 2025, se recibido el 03 de marzo de 2025."/>
    <s v="O23011745992024239801000"/>
    <s v="Cuidado y protección para la población Vulnerable de Sumapaz"/>
    <n v="1022998108"/>
    <x v="274"/>
    <n v="0"/>
    <n v="0"/>
    <n v="27480000"/>
    <n v="27480000"/>
    <n v="0"/>
    <x v="8"/>
    <x v="30"/>
    <n v="131458"/>
    <n v="1"/>
    <x v="2"/>
    <x v="8"/>
  </r>
  <r>
    <n v="2025"/>
    <x v="2"/>
    <d v="2025-01-01T00:00:00"/>
    <d v="2025-03-31T00:00:00"/>
    <s v="0020-01"/>
    <d v="2025-03-04T00:00:00"/>
    <n v="12"/>
    <s v="CONTRATO DE PRESTACION DE SERVICIOS"/>
    <s v="276-2025"/>
    <s v="12 - CONTRATO DE PRESTACION DE SERVICIOS"/>
    <n v="302"/>
    <s v="ORDENES DE PAGO"/>
    <n v="1255"/>
    <x v="281"/>
    <s v="131263 - Prestar servicios profesionales psicosociales para desarrollar acciones y estrategias orientadas a la prevención de violencia infantil, violencia intrafamiliar y/o violencia sexual y la promoción del buen trato. 2541. Se expide CDP a solicitud expresa del ordenador del gasto, mediante SIPSE 131263 con no hay de existencia 58692 del 2 de marzo de 2025, se recibido el 03 de marzo de 2025."/>
    <s v="O23011745992024254101000"/>
    <s v="Bienestar para las Mujeres de Sumapaz"/>
    <n v="1010227524"/>
    <x v="275"/>
    <n v="0"/>
    <n v="0"/>
    <n v="39000000"/>
    <n v="36833333"/>
    <n v="2166667"/>
    <x v="15"/>
    <x v="27"/>
    <n v="131263"/>
    <n v="3"/>
    <x v="2"/>
    <x v="15"/>
  </r>
  <r>
    <n v="2025"/>
    <x v="2"/>
    <d v="2025-01-01T00:00:00"/>
    <d v="2025-03-31T00:00:00"/>
    <s v="0020-01"/>
    <d v="2025-03-04T00:00:00"/>
    <n v="12"/>
    <s v="CONTRATO DE PRESTACION DE SERVICIOS"/>
    <s v="281-2025"/>
    <s v="12 - CONTRATO DE PRESTACION DE SERVICIOS"/>
    <n v="302"/>
    <s v="ORDENES DE PAGO"/>
    <n v="1259"/>
    <x v="282"/>
    <s v="131440 - Prestar los servicios como técnico para apoyar las actividades de mantenimiento y control de la maquinaria pesada de propiedad del Fondo de Desarrollo Rural de Sumapaz. 2289. Se expide CDP a solicitud expresa del ordenador del gasto, mediante SIPSE 131440 con no hay de existencia 58683 del 2 de marzo de 2025, se recibido el 03 de marzo de 2025."/>
    <s v="O23011745992024228901000"/>
    <s v="Movilidad para Sumapaz"/>
    <n v="1014264739"/>
    <x v="276"/>
    <n v="0"/>
    <n v="0"/>
    <n v="21000000"/>
    <n v="21000000"/>
    <n v="0"/>
    <x v="1"/>
    <x v="1"/>
    <n v="131440"/>
    <n v="1"/>
    <x v="1"/>
    <x v="1"/>
  </r>
  <r>
    <n v="2025"/>
    <x v="2"/>
    <d v="2025-01-01T00:00:00"/>
    <d v="2025-03-31T00:00:00"/>
    <s v="0020-01"/>
    <d v="2025-03-04T00:00:00"/>
    <n v="12"/>
    <s v="CONTRATO DE PRESTACION DE SERVICIOS"/>
    <s v="589-2025-2"/>
    <s v="12 - CONTRATO DE PRESTACION DE SERVICIOS"/>
    <n v="302"/>
    <s v="ORDENES DE PAGO"/>
    <n v="1263"/>
    <x v="283"/>
    <s v="ADICIÓN No. 2 PRORROGA No. 1 Y PRORROGA AL CONTRATO CPS-589-2024 CUYO OBJETO ES, REALIZAR LA ADMINISTRACIÓN, OPERACIÓN, MANTENIMIENTO PREVENTIVO Y CORRECTIVO DE LA MAQUINARÍA AMARILLA, LOS VEHICULOS PESADOS Y LIVIANOS DE PROPIEDAD GUARDA Y/O TENENCIA DEL FONDO DE DESARROLLO RURAL DE SUMAPAZ. Se expide CDP a solicitud expresa del ordenador del gasto, mediante memorando 20257020005583, se recibido el 03 de marzo de 2025."/>
    <s v="O23011745992024228901000"/>
    <s v="Movilidad para Sumapaz"/>
    <n v="901867581"/>
    <x v="277"/>
    <n v="0"/>
    <n v="0"/>
    <n v="166007957"/>
    <n v="166007957"/>
    <n v="0"/>
    <x v="1"/>
    <x v="1"/>
    <s v="ADICIÓ"/>
    <n v="1"/>
    <x v="1"/>
    <x v="1"/>
  </r>
  <r>
    <n v="2025"/>
    <x v="2"/>
    <d v="2025-01-01T00:00:00"/>
    <d v="2025-03-31T00:00:00"/>
    <s v="0020-01"/>
    <d v="2025-03-04T00:00:00"/>
    <n v="12"/>
    <s v="CONTRATO DE PRESTACION DE SERVICIOS"/>
    <s v="263-2025"/>
    <s v="12 - CONTRATO DE PRESTACION DE SERVICIOS"/>
    <n v="302"/>
    <s v="ORDENES DE PAGO"/>
    <n v="1206"/>
    <x v="284"/>
    <s v="127553 - Prestar los servicios de apoyo administrativo al proyecto de Somos Sumapaz: Emprendiendo de manera sostenible en nuestro territorio. 2315. Se expide CDP a solicitud expresa del Ordenador del gasto con certificado de No existencia de personal 58116 de fecha 19 de febrero 2025, solicitud SIPSE 127553, recibido para tramite de fecha 21 de febrero de 2025."/>
    <s v="O23011745992024231501000"/>
    <s v="Somos Sumapaz: Emprendiendo de manera sostenible en el territorio"/>
    <n v="1023011082"/>
    <x v="278"/>
    <n v="12480000"/>
    <n v="0"/>
    <n v="12480000"/>
    <n v="11786667"/>
    <n v="693333"/>
    <x v="12"/>
    <x v="16"/>
    <n v="127553"/>
    <n v="1"/>
    <x v="4"/>
    <x v="12"/>
  </r>
  <r>
    <n v="2025"/>
    <x v="2"/>
    <d v="2025-01-01T00:00:00"/>
    <d v="2025-03-31T00:00:00"/>
    <s v="0020-01"/>
    <d v="2025-03-04T00:00:00"/>
    <n v="12"/>
    <s v="CONTRATO DE PRESTACION DE SERVICIOS"/>
    <s v="252-2025"/>
    <s v="12 - CONTRATO DE PRESTACION DE SERVICIOS"/>
    <n v="302"/>
    <s v="ORDENES DE PAGO"/>
    <n v="1139"/>
    <x v="285"/>
    <s v="126220 - Prestar los servicios profesionales para atender el proyecto de atención de víctimas y justicia restaurativa, de la Alcaldía Local de Sumapaz. 2319. Se expide CDP con certificado de No existencia de personal 57384 de fecha Feb 09/2025, solicitud SIPSE 126220, recibido para tramite de fecha Feb 10/2025."/>
    <s v="O23011745992024231901000"/>
    <s v="Atención a víctimas en Sumapaz"/>
    <n v="86077913"/>
    <x v="279"/>
    <n v="0"/>
    <n v="0"/>
    <n v="33810000"/>
    <n v="29865500"/>
    <n v="3944500"/>
    <x v="19"/>
    <x v="26"/>
    <n v="126220"/>
    <n v="3"/>
    <x v="2"/>
    <x v="18"/>
  </r>
  <r>
    <n v="2025"/>
    <x v="2"/>
    <d v="2025-01-01T00:00:00"/>
    <d v="2025-03-31T00:00:00"/>
    <s v="0020-01"/>
    <d v="2025-03-04T00:00:00"/>
    <n v="12"/>
    <s v="CONTRATO DE PRESTACION DE SERVICIOS"/>
    <s v="290-2025"/>
    <s v="12 - CONTRATO DE PRESTACION DE SERVICIOS"/>
    <n v="302"/>
    <s v="ORDENES DE PAGO"/>
    <n v="1036"/>
    <x v="286"/>
    <s v="126424 - Prestar los servicios profesionales para atender y brindar respuestas a las solicitudes, requerimientos, derechos de petición y tutelas radicadas en la alcaldía local de Sumapaz. 2327. Se expide CDP con certificado de No existencia de personal 55116 de fecha Ene 06/2025, solicitud SIPSE 126424, recibido para tramite de fecha Enero 27/2025."/>
    <s v="O23011745992024232701000"/>
    <s v="Fortalecimiento Institucional y sedes administrativas"/>
    <n v="46680172"/>
    <x v="280"/>
    <n v="0"/>
    <n v="0"/>
    <n v="50400000"/>
    <n v="48300000"/>
    <n v="2100000"/>
    <x v="0"/>
    <x v="0"/>
    <n v="126424"/>
    <n v="2"/>
    <x v="0"/>
    <x v="0"/>
  </r>
  <r>
    <n v="2025"/>
    <x v="2"/>
    <d v="2025-01-01T00:00:00"/>
    <d v="2025-03-31T00:00:00"/>
    <s v="0020-01"/>
    <d v="2025-03-04T00:00:00"/>
    <n v="12"/>
    <s v="CONTRATO DE PRESTACION DE SERVICIOS"/>
    <s v="291-2025"/>
    <s v="12 - CONTRATO DE PRESTACION DE SERVICIOS"/>
    <n v="302"/>
    <s v="ORDENES DE PAGO"/>
    <n v="1154"/>
    <x v="287"/>
    <s v="127982 - Prestar los servicios profesionales para apoyar los aspectos desector y financieros de los Proyectos de Inversión, del Fondo de Desarrollo Rural de Sumapaz. 2327. SE EXPIDE CDP CON CERTIFICADO DE NO EXISTENCIA DE PERSONAL 57344 DE FECHA FEB 09/2025, SOLICITUD SIPSE 127982 RECIBIDO PARA TRAMITE DE FECHA FEB 11/2025."/>
    <s v="O23011745992024232701000"/>
    <s v="Fortalecimiento Institucional y sedes administrativas"/>
    <n v="51630538"/>
    <x v="281"/>
    <n v="0"/>
    <n v="0"/>
    <n v="37800000"/>
    <n v="37800000"/>
    <n v="0"/>
    <x v="0"/>
    <x v="0"/>
    <n v="127982"/>
    <n v="2"/>
    <x v="0"/>
    <x v="0"/>
  </r>
  <r>
    <n v="2025"/>
    <x v="2"/>
    <d v="2025-01-01T00:00:00"/>
    <d v="2025-03-31T00:00:00"/>
    <s v="0020-01"/>
    <d v="2025-03-04T00:00:00"/>
    <n v="12"/>
    <s v="CONTRATO DE PRESTACION DE SERVICIOS"/>
    <s v="296-2025"/>
    <s v="12 - CONTRATO DE PRESTACION DE SERVICIOS"/>
    <n v="302"/>
    <s v="ORDENES DE PAGO"/>
    <n v="1018"/>
    <x v="288"/>
    <s v="126303 - Prestar sus servicios como auxiliar para apoyar el desarrollo de las actividades de campo requeridas en los proyectos de restauración ecológica de localidad de Sumapaz. 2682. Se expide CDP con certificado de No existencia de personal 55342 de fecha Ene 10/2025, solicitud SIPSE 126303, recibido para tramite de fecha Enero 27/2025."/>
    <s v="O23011745992024268201000"/>
    <s v="Restauración ecológica urbana y/o rural"/>
    <n v="1032656551"/>
    <x v="282"/>
    <n v="0"/>
    <n v="0"/>
    <n v="19320000"/>
    <n v="18515000"/>
    <n v="805000"/>
    <x v="18"/>
    <x v="23"/>
    <n v="126303"/>
    <n v="2"/>
    <x v="1"/>
    <x v="2"/>
  </r>
  <r>
    <n v="2025"/>
    <x v="2"/>
    <d v="2025-01-01T00:00:00"/>
    <d v="2025-03-31T00:00:00"/>
    <s v="0020-01"/>
    <d v="2025-03-04T00:00:00"/>
    <n v="12"/>
    <s v="CONTRATO DE PRESTACION DE SERVICIOS"/>
    <s v="300-2025"/>
    <s v="12 - CONTRATO DE PRESTACION DE SERVICIOS"/>
    <n v="302"/>
    <s v="ORDENES DE PAGO"/>
    <n v="1199"/>
    <x v="289"/>
    <s v="131054 - Prestar los servicios profesionales de apoyo psicosocial al Área de Gestión de Desarrollo Local para generar acciones complementarias en salud en la localidad de Sumapaz. 2324. Se expide CDP a solicitud expresa del Ordenador del gasto con certificado de No existencia de personal 58172 de fecha 20 de febrero 2025, solicitud SIPSE 131054, recibido para tramite de fecha 21 de febrero de 2025."/>
    <s v="O23011745992024232401000"/>
    <s v="Acciones para el cuidado de la salud y el bienestar de las y los Sumapaceños"/>
    <n v="1020795504"/>
    <x v="283"/>
    <n v="0"/>
    <n v="0"/>
    <n v="37800000"/>
    <n v="37800000"/>
    <n v="0"/>
    <x v="6"/>
    <x v="37"/>
    <n v="131054"/>
    <n v="1"/>
    <x v="2"/>
    <x v="6"/>
  </r>
  <r>
    <n v="2025"/>
    <x v="2"/>
    <d v="2025-01-01T00:00:00"/>
    <d v="2025-03-31T00:00:00"/>
    <s v="0020-01"/>
    <d v="2025-03-04T00:00:00"/>
    <n v="12"/>
    <s v="CONTRATO DE PRESTACION DE SERVICIOS"/>
    <s v="294-2025"/>
    <s v="12 - CONTRATO DE PRESTACION DE SERVICIOS"/>
    <n v="302"/>
    <s v="ORDENES DE PAGO"/>
    <n v="1142"/>
    <x v="290"/>
    <s v="126252 - Prestar los servicios técnicos al desarrollo de las actividades de inseminación, sanidad y producción animal en el marco de la asistencia técnica agropecuaria en la localidad de Sumapaz. 2671. Se expide CDP con certificado de No existencia de personal 57381 de fecha Feb 09/2025, solicitud SIPSE 126252, recibido para tramite de fecha Feb 10/2025."/>
    <s v="O23011745992024267101000"/>
    <s v="Asistencia técnica agropecuaria y educación ambiental en la localidad de Sumapaz"/>
    <n v="79519517"/>
    <x v="284"/>
    <n v="0"/>
    <n v="0"/>
    <n v="21300000"/>
    <n v="21300000"/>
    <n v="0"/>
    <x v="2"/>
    <x v="2"/>
    <n v="126252"/>
    <n v="3"/>
    <x v="1"/>
    <x v="2"/>
  </r>
  <r>
    <n v="2025"/>
    <x v="2"/>
    <d v="2025-01-01T00:00:00"/>
    <d v="2025-03-31T00:00:00"/>
    <s v="0020-01"/>
    <d v="2025-03-14T00:00:00"/>
    <n v="53"/>
    <s v="CONTRATO DE SEGUROS"/>
    <s v="346-2024-1"/>
    <s v="53 - CONTRATO DE SEGUROS"/>
    <n v="293"/>
    <s v="ORDENES DE PAGO"/>
    <n v="1264"/>
    <x v="291"/>
    <s v="131637 - Adición al contrato CSE-346-2024, cuyo objeto es, contratar los seguros que amparen los intereses patrimoniales actuales y futuros, así como los bienes de propiedad o tenencia del fondo de desarrollo rural de Sumapaz, que estén bajo su responsabilidad o custodia. 2289. Se expide por ordene expresa del Ordenador del Gasto CDP mediante sipse 131637. CRP se expide mediante memorando 20257020006813, recibido el 13 de marzo de 2025."/>
    <s v="O23011745992024228901000"/>
    <s v="Movilidad para Sumapaz"/>
    <n v="860524654"/>
    <x v="155"/>
    <n v="0"/>
    <n v="0"/>
    <n v="2136769"/>
    <n v="2136769"/>
    <n v="0"/>
    <x v="1"/>
    <x v="1"/>
    <n v="131637"/>
    <n v="1"/>
    <x v="1"/>
    <x v="1"/>
  </r>
  <r>
    <n v="2025"/>
    <x v="2"/>
    <d v="2025-01-01T00:00:00"/>
    <d v="2025-03-31T00:00:00"/>
    <s v="0020-01"/>
    <d v="2025-03-14T00:00:00"/>
    <n v="145"/>
    <s v="CONTRATO DE PRESTACION DE SERVICIOS PROFESIONALES"/>
    <s v="218-2025"/>
    <s v="145 - CONTRATO DE PRESTACION DE SERVICIOS PROFESIONALES"/>
    <n v="293"/>
    <s v="ORDENES DE PAGO"/>
    <n v="1193"/>
    <x v="292"/>
    <s v="127562 - Prestar los servicios profesionales para desarrollar acciones de acompañamiento técnico en los proyectos relacionados con acueductos y saneamiento básico adelantados por el Fondo de Desarrollo Rural de Sumapaz. 2689. Se expide CDP a solicitud expresa del Ordenador del gasto con certificado de No existencia de personal 58120 de fecha 20 de febrero 2025, solicitud SIPSE 127562, recibido para tramite de fecha 21 de febrero de 2025. CRP se expide mediante memorando 20257020006823, recibido el 13 de marzo de 2025."/>
    <s v="O23011745992024268901000"/>
    <s v="Acueductos veredales, saneamiento básico y energías alternativas"/>
    <n v="1010193626"/>
    <x v="285"/>
    <n v="0"/>
    <n v="0"/>
    <n v="42210000"/>
    <n v="42210000"/>
    <n v="0"/>
    <x v="9"/>
    <x v="34"/>
    <n v="127562"/>
    <n v="1"/>
    <x v="1"/>
    <x v="9"/>
  </r>
  <r>
    <n v="2025"/>
    <x v="2"/>
    <d v="2025-01-01T00:00:00"/>
    <d v="2025-03-31T00:00:00"/>
    <s v="0020-01"/>
    <d v="2025-03-14T00:00:00"/>
    <n v="145"/>
    <s v="CONTRATO DE PRESTACION DE SERVICIOS PROFESIONALES"/>
    <s v="260-2025"/>
    <s v="145 - CONTRATO DE PRESTACION DE SERVICIOS PROFESIONALES"/>
    <n v="293"/>
    <s v="ORDENES DE PAGO"/>
    <n v="1196"/>
    <x v="293"/>
    <s v="127752 - Prestar sus servicios profesionales de apoyo administrativo y Financiero al Área de Gestión del Desarrollo Local, en la gestión contractual del Fondo de Desarrollo Rural de Sumapaz. 2327. Se expide CDP a solicitud expresa del Ordenador del gasto con certificado de No existencia de personal 58112 de fecha 19 de febrero 2025, solicitud SIPSE 127752, recibido para tramite de fecha 21 de febrero de 2025. CRP se expide mediante memorando 20257020006833, recibido el 13 de marzo de 2025."/>
    <s v="O23011745992024232701000"/>
    <s v="Fortalecimiento Institucional y sedes administrativas"/>
    <n v="53075373"/>
    <x v="286"/>
    <n v="0"/>
    <n v="0"/>
    <n v="31500000"/>
    <n v="31500000"/>
    <n v="0"/>
    <x v="0"/>
    <x v="0"/>
    <n v="127752"/>
    <n v="2"/>
    <x v="0"/>
    <x v="0"/>
  </r>
  <r>
    <n v="2025"/>
    <x v="2"/>
    <d v="2025-01-01T00:00:00"/>
    <d v="2025-03-31T00:00:00"/>
    <s v="0020-01"/>
    <d v="2025-03-14T00:00:00"/>
    <n v="145"/>
    <s v="CONTRATO DE PRESTACION DE SERVICIOS PROFESIONALES"/>
    <s v="285-2025"/>
    <s v="145 - CONTRATO DE PRESTACION DE SERVICIOS PROFESIONALES"/>
    <n v="293"/>
    <s v="ORDENES DE PAGO"/>
    <n v="1240"/>
    <x v="294"/>
    <s v="126239 - Prestar los servicios de apoyo administrativo para apoyar el desarrollo de las actividades del proyecto de salud del Fondo de Desarrollo Rural de Sumapaz. 2324. Se expide a solicitud expresa del Ordenador del gasto mediante SIPSE 126239 del 25 de febrero de 2025. No hay 58464 del 25 de febrero de 2025.Recibido el 26 de febrero de 2025. Se expide por ordene expresa del Ordenador del Gasto CDP mediante sipse 131637. CRP se expide mediante memorando 20257020006843, recibido el 13 de marzo de 2025."/>
    <s v="O23011745992024232401000"/>
    <s v="Acciones para el cuidado de la salud y el bienestar de las y los Sumapaceños"/>
    <n v="1001170014"/>
    <x v="287"/>
    <n v="0"/>
    <n v="0"/>
    <n v="15750000"/>
    <n v="15750000"/>
    <n v="0"/>
    <x v="6"/>
    <x v="11"/>
    <n v="126239"/>
    <n v="6"/>
    <x v="2"/>
    <x v="6"/>
  </r>
  <r>
    <n v="2025"/>
    <x v="2"/>
    <d v="2025-01-01T00:00:00"/>
    <d v="2025-03-31T00:00:00"/>
    <s v="0020-01"/>
    <d v="2025-03-14T00:00:00"/>
    <n v="148"/>
    <s v="CONTRATO DE PRESTACION DE SERVICIOS DE APOYO A LA GESTION"/>
    <s v="193-2025"/>
    <s v="148 - CONTRATO DE PRESTACION DE SERVICIOS DE APOYO A LA GESTION"/>
    <n v="293"/>
    <s v="ORDENES DE PAGO"/>
    <n v="1136"/>
    <x v="295"/>
    <s v="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 CRP se expide mediante memorando 20257020007403, recibido el 13 de marzo de 2025."/>
    <s v="O23011745992024232701000"/>
    <s v="Fortalecimiento Institucional y sedes administrativas"/>
    <n v="79577246"/>
    <x v="288"/>
    <n v="0"/>
    <n v="0"/>
    <n v="17100000"/>
    <n v="17100000"/>
    <n v="0"/>
    <x v="0"/>
    <x v="0"/>
    <n v="125670"/>
    <n v="2"/>
    <x v="0"/>
    <x v="0"/>
  </r>
  <r>
    <n v="2025"/>
    <x v="2"/>
    <d v="2025-01-01T00:00:00"/>
    <d v="2025-03-31T00:00:00"/>
    <s v="0020-01"/>
    <d v="2025-03-14T00:00:00"/>
    <n v="148"/>
    <s v="CONTRATO DE PRESTACION DE SERVICIOS DE APOYO A LA GESTION"/>
    <s v="280-2025"/>
    <s v="148 - CONTRATO DE PRESTACION DE SERVICIOS DE APOYO A LA GESTION"/>
    <n v="293"/>
    <s v="ORDENES DE PAGO"/>
    <n v="1228"/>
    <x v="296"/>
    <s v="126314 - Brindar los servicios técnicos para acompañar las instancias de participación y organizaciones sociales en el fortalecimiento de los planes de acción. 2696. Se expide CDP a solicitud expresa del ordenador del gasto con certificado de No existencia de personal 58394 de fecha 23 de febrero de 2025, solicitud SIPSE 126314 recibido para tramite de fecha 24 de febrero de 2025. CRP se expide mediante memorando 20257020007413, recibido el 13 de marzo de 2025."/>
    <s v="O23011745992024269601000"/>
    <s v="Participación incidente en Sumapaz"/>
    <n v="52373257"/>
    <x v="289"/>
    <n v="0"/>
    <n v="0"/>
    <n v="20160000"/>
    <n v="18704000"/>
    <n v="1456000"/>
    <x v="17"/>
    <x v="28"/>
    <n v="126314"/>
    <n v="5"/>
    <x v="0"/>
    <x v="17"/>
  </r>
  <r>
    <n v="2025"/>
    <x v="2"/>
    <d v="2025-01-01T00:00:00"/>
    <d v="2025-03-31T00:00:00"/>
    <s v="0020-01"/>
    <d v="2025-03-14T00:00:00"/>
    <n v="148"/>
    <s v="CONTRATO DE PRESTACION DE SERVICIOS DE APOYO A LA GESTION"/>
    <s v="302-2025"/>
    <s v="148 - CONTRATO DE PRESTACION DE SERVICIOS DE APOYO A LA GESTION"/>
    <n v="293"/>
    <s v="ORDENES DE PAGO"/>
    <n v="1116"/>
    <x v="297"/>
    <s v="124883 -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2327. Se expide CDP con certificado de No existencia de personal 57425 de fecha Feb 09/2025, solicitud SIPSE 124883, recibido para tramite de fecha Feb 10/2025. CRP se expide mediante memorando 20257020006853, recibido el 13 de marzo de 2025."/>
    <s v="O23011745992024232701000"/>
    <s v="Fortalecimiento Institucional y sedes administrativas"/>
    <n v="1030697298"/>
    <x v="290"/>
    <n v="0"/>
    <n v="0"/>
    <n v="37800000"/>
    <n v="35070000"/>
    <n v="2730000"/>
    <x v="0"/>
    <x v="0"/>
    <n v="124883"/>
    <n v="2"/>
    <x v="0"/>
    <x v="0"/>
  </r>
  <r>
    <n v="2025"/>
    <x v="2"/>
    <d v="2025-01-01T00:00:00"/>
    <d v="2025-03-31T00:00:00"/>
    <s v="0020-01"/>
    <d v="2025-03-14T00:00:00"/>
    <n v="148"/>
    <s v="CONTRATO DE PRESTACION DE SERVICIOS DE APOYO A LA GESTION"/>
    <s v="284-2025"/>
    <s v="148 - CONTRATO DE PRESTACION DE SERVICIOS DE APOYO A LA GESTION"/>
    <n v="293"/>
    <s v="ORDENES DE PAGO"/>
    <n v="1221"/>
    <x v="298"/>
    <s v="125659 - Prestar los servicios como auxiliar administrativo para el Centro de Documentación e Información C.D.I. de la Alcaldía Local de Sumapaz. 2327. Se expide CDP a solicitud expresa del ordenador del gasto con certificado de No existencia de personal 58405 de fecha 23 de febrero de 2025, solicitud SIPSE 125659 recibido para tramite de fecha 24 de febrero de 2025. SE EXPIDE CRP MEDIANTE MEMORANDO 20257020007423, RECIBIDO EL 13 de marzo de 2025."/>
    <s v="O23011745992024232701000"/>
    <s v="Fortalecimiento Institucional y sedes administrativas"/>
    <n v="1007725726"/>
    <x v="291"/>
    <n v="0"/>
    <n v="0"/>
    <n v="14400000"/>
    <n v="13360000"/>
    <n v="1040000"/>
    <x v="0"/>
    <x v="0"/>
    <n v="125659"/>
    <n v="2"/>
    <x v="0"/>
    <x v="0"/>
  </r>
  <r>
    <n v="2025"/>
    <x v="2"/>
    <d v="2025-01-01T00:00:00"/>
    <d v="2025-03-31T00:00:00"/>
    <s v="0020-01"/>
    <d v="2025-03-14T00:00:00"/>
    <n v="145"/>
    <s v="CONTRATO DE PRESTACION DE SERVICIOS PROFESIONALES"/>
    <s v="282-2025"/>
    <s v="145 - CONTRATO DE PRESTACION DE SERVICIOS PROFESIONALES"/>
    <n v="293"/>
    <s v="ORDENES DE PAGO"/>
    <n v="1216"/>
    <x v="299"/>
    <s v="130519 - Prestar servicios profesionales para la gestión presupuestal y de tesorería del Área de Gestión de Desarrollo Local de la Alcaldía Local de Sumapaz. 2327. Se expide CDP a solicitud expresa del Ordenador del gasto con certificado de No existencia de personal 58072 de fecha 19 de febrero 2025, solicitud SIPSE 130519, recibido para tramite de fecha 21 de febrero de 2025. SE EXPIDE CRP MEDIANTE MEMORANDO 20257020007433, RECIBIDO EL 13 de marzo de 2025."/>
    <s v="O23011745992024232701000"/>
    <s v="Fortalecimiento Institucional y sedes administrativas"/>
    <n v="11413532"/>
    <x v="292"/>
    <n v="0"/>
    <n v="0"/>
    <n v="36000000"/>
    <n v="33400000"/>
    <n v="2600000"/>
    <x v="0"/>
    <x v="0"/>
    <n v="130519"/>
    <n v="2"/>
    <x v="0"/>
    <x v="0"/>
  </r>
  <r>
    <n v="2025"/>
    <x v="2"/>
    <d v="2025-01-01T00:00:00"/>
    <d v="2025-03-31T00:00:00"/>
    <s v="0020-01"/>
    <d v="2025-03-14T00:00:00"/>
    <n v="148"/>
    <s v="CONTRATO DE PRESTACION DE SERVICIOS DE APOYO A LA GESTION"/>
    <s v="304-2025"/>
    <s v="148 - CONTRATO DE PRESTACION DE SERVICIOS DE APOYO A LA GESTION"/>
    <n v="293"/>
    <s v="ORDENES DE PAGO"/>
    <n v="1246"/>
    <x v="300"/>
    <s v="127819 - Prestar los servicios de apoyo administrativo para apoyar el desarrollo de las actividades del proyecto de Bienestar animal del Fondo de Desarrollo Rural de Sumapaz. 2666. Se expide a solicitud expresa del Ordenador del gasto mediante SIPSE 127819 del 25 de febrero de 2025. No hay 58420 del 24 de febrero de 2025. Recibido el 26 de febrero de 2025. SE EXPIDE CRP MEDIANTE MEMORANDO 20257020006803, RECIBIDO EL 13 de marzo de 2025."/>
    <s v="O23011745992024266601000"/>
    <s v="Sumapaz proteje su fauna"/>
    <n v="1011321001"/>
    <x v="293"/>
    <n v="0"/>
    <n v="0"/>
    <n v="12000000"/>
    <n v="12000000"/>
    <n v="0"/>
    <x v="3"/>
    <x v="3"/>
    <n v="127819"/>
    <n v="1"/>
    <x v="2"/>
    <x v="3"/>
  </r>
  <r>
    <n v="2025"/>
    <x v="2"/>
    <d v="2025-01-01T00:00:00"/>
    <d v="2025-03-31T00:00:00"/>
    <s v="0020-01"/>
    <d v="2025-03-14T00:00:00"/>
    <n v="148"/>
    <s v="CONTRATO DE PRESTACION DE SERVICIOS DE APOYO A LA GESTION"/>
    <s v="303-2025"/>
    <s v="148 - CONTRATO DE PRESTACION DE SERVICIOS DE APOYO A LA GESTION"/>
    <n v="293"/>
    <s v="ORDENES DE PAGO"/>
    <n v="1222"/>
    <x v="301"/>
    <s v="125654 - Prestar los servicios técnicos para apoyar las respuestas a las solicitudes, requerimientos y proposiciones realizados por entidades públicas y entes de control, fortaleciendo los procesos administrativos. 2327, Se expide CDP a solicitud expresa del ordenador del gasto con certificado de No existencia de personal 58406 de fecha 23 de febrero de 2025, solicitud SIPSE 125654 recibido para tramite de fecha 24 de febrero de 2025. SE EXPIDE CRP MEDIANTE MEMORANDO 20257020007453, RECIBIDO EL 13 de marzo de 2025."/>
    <s v="O23011745992024232701000"/>
    <s v="Fortalecimiento Institucional y sedes administrativas"/>
    <n v="1017258647"/>
    <x v="294"/>
    <n v="0"/>
    <n v="0"/>
    <n v="24000000"/>
    <n v="24000000"/>
    <n v="0"/>
    <x v="0"/>
    <x v="0"/>
    <n v="125654"/>
    <n v="2"/>
    <x v="0"/>
    <x v="0"/>
  </r>
  <r>
    <n v="2025"/>
    <x v="2"/>
    <d v="2025-01-01T00:00:00"/>
    <d v="2025-03-31T00:00:00"/>
    <s v="0020-01"/>
    <d v="2025-03-14T00:00:00"/>
    <n v="145"/>
    <s v="CONTRATO DE PRESTACION DE SERVICIOS PROFESIONALES"/>
    <s v="278-2025"/>
    <s v="145 - CONTRATO DE PRESTACION DE SERVICIOS PROFESIONALES"/>
    <n v="293"/>
    <s v="ORDENES DE PAGO"/>
    <n v="1209"/>
    <x v="302"/>
    <s v="130938 - 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 DDHH- y Diálogo Social en el marco del proyecto - Por una mejor Convivencia en Sumapaz. 2230. Se expide CDP a solicitud expresa del Ordenador del gasto con certificado de No existencia de personal 58068 de fecha 19 de febrero 2025, solicitud SIPSE 130938, recibido para tramite de fecha 21 de febrero de 2025. SE EXPIDE CRP MEDIANTE MEMORANDO 20257020006863, RECIBIDO EL 13 de marzo de 2025."/>
    <s v="O23011745992024223001000"/>
    <s v="Por una mejor convivencia en Sumapaz"/>
    <n v="1032476232"/>
    <x v="295"/>
    <n v="0"/>
    <n v="0"/>
    <n v="36000000"/>
    <n v="36000000"/>
    <n v="0"/>
    <x v="7"/>
    <x v="45"/>
    <n v="130938"/>
    <n v="2"/>
    <x v="3"/>
    <x v="7"/>
  </r>
  <r>
    <n v="2025"/>
    <x v="2"/>
    <d v="2025-01-01T00:00:00"/>
    <d v="2025-03-31T00:00:00"/>
    <s v="0020-01"/>
    <d v="2025-03-14T00:00:00"/>
    <n v="148"/>
    <s v="CONTRATO DE PRESTACION DE SERVICIOS DE APOYO A LA GESTION"/>
    <s v="298-2025"/>
    <s v="148 - CONTRATO DE PRESTACION DE SERVICIOS DE APOYO A LA GESTION"/>
    <n v="293"/>
    <s v="ORDENES DE PAGO"/>
    <n v="1213"/>
    <x v="303"/>
    <s v="119709 - Prestar sus servicios de apoyo asistencial en el desarrollo y ejecución del proyecto de inversión &quot;Fortaleciendo la Conectividad en Sumapaz&quot;. 2265. Se expide CDP a solicitud expresa del Ordenador del gasto con certificado de No existencia de personal 58090 de fecha 19 de febrero 2025, solicitud SIPSE 1127959, recibido para tramite de fecha 21 de febrero de 2025. SE EXPIDE CRP MEDIANTE MEMORANDO 20257020006883, RECIBIDO EL 13 de marzo de 2025."/>
    <s v="O23011745992024226501000"/>
    <s v="Fortaleciendo la Conectividad en Sumapaz"/>
    <n v="1000133592"/>
    <x v="296"/>
    <n v="0"/>
    <n v="0"/>
    <n v="16380000"/>
    <n v="16380000"/>
    <n v="0"/>
    <x v="14"/>
    <x v="18"/>
    <n v="119709"/>
    <n v="1"/>
    <x v="0"/>
    <x v="14"/>
  </r>
  <r>
    <n v="2025"/>
    <x v="2"/>
    <d v="2025-01-01T00:00:00"/>
    <d v="2025-03-31T00:00:00"/>
    <s v="0020-01"/>
    <d v="2025-03-14T00:00:00"/>
    <n v="148"/>
    <s v="CONTRATO DE PRESTACION DE SERVICIOS DE APOYO A LA GESTION"/>
    <s v="306-2025"/>
    <s v="148 - CONTRATO DE PRESTACION DE SERVICIOS DE APOYO A LA GESTION"/>
    <n v="293"/>
    <s v="ORDENES DE PAGO"/>
    <n v="1251"/>
    <x v="304"/>
    <s v="131522 - Prestar los servicios técnicos para acompañar a las instancias de participación y organizaciones comunales desde el proyecto de participación incidente de la Alcaldía Local de Sumapaz. 2696. Se expide CDP a solicitud expresa del ordenador del gasto, mediante SIPSE 131522 con no hay de existencia 58679 del 1 de marzo de 2025, se recibido el 03 de marzo de 2025. SE EXPIDE CRP MEDIANTE MEMORANDO 20257020007393, RECIBIDO EL 13 de marzo de 2025."/>
    <s v="O23011745992024269601000"/>
    <s v="Participación incidente en Sumapaz"/>
    <n v="1019107614"/>
    <x v="297"/>
    <n v="0"/>
    <n v="0"/>
    <n v="23400000"/>
    <n v="23400000"/>
    <n v="0"/>
    <x v="17"/>
    <x v="24"/>
    <n v="131522"/>
    <n v="4"/>
    <x v="0"/>
    <x v="17"/>
  </r>
  <r>
    <n v="2025"/>
    <x v="2"/>
    <d v="2025-01-01T00:00:00"/>
    <d v="2025-03-31T00:00:00"/>
    <s v="0020-01"/>
    <d v="2025-03-14T00:00:00"/>
    <n v="145"/>
    <s v="CONTRATO DE PRESTACION DE SERVICIOS PROFESIONALES"/>
    <s v="301-2025"/>
    <s v="145 - CONTRATO DE PRESTACION DE SERVICIOS PROFESIONALES"/>
    <n v="293"/>
    <s v="ORDENES DE PAGO"/>
    <n v="1253"/>
    <x v="305"/>
    <s v="131258 - Prestar los servicios artísticos y musicales profesionales para apoyar la gestión cultural de la localidad de Sumapaz. 2486. Se expide CDP a solicitud expresa del ordenador del gasto, mediante SIPSE 131258 con no hay de existencia 58694 del 2 de marzo de 2025, se recibido el 03 de marzo de 2025. SE EXPIDE CRP MEDIANTE MEMORANDO 20257020007443, RECIBIDO EL 13 de marzo de 2025."/>
    <s v="O23011745992024248601000"/>
    <s v="Acciones para la promoción de la cultura, tradición y costumbres sumapaceñas"/>
    <n v="1069230695"/>
    <x v="298"/>
    <n v="0"/>
    <n v="0"/>
    <n v="30240000"/>
    <n v="30240000"/>
    <n v="0"/>
    <x v="21"/>
    <x v="39"/>
    <n v="131258"/>
    <n v="1"/>
    <x v="2"/>
    <x v="10"/>
  </r>
  <r>
    <n v="2025"/>
    <x v="2"/>
    <d v="2025-01-01T00:00:00"/>
    <d v="2025-03-31T00:00:00"/>
    <s v="0020-01"/>
    <d v="2025-03-14T00:00:00"/>
    <n v="148"/>
    <s v="CONTRATO DE PRESTACION DE SERVICIOS DE APOYO A LA GESTION"/>
    <s v="295-2025"/>
    <s v="148 - CONTRATO DE PRESTACION DE SERVICIOS DE APOYO A LA GESTION"/>
    <n v="292"/>
    <s v="ORDENES DE PAGO"/>
    <n v="1250"/>
    <x v="306"/>
    <s v="126232 - Prestar los servicios de apoyo administrativo al área de Gestión de Desarrollo Local, en la ejecución de la meta salud sexual y reproductiva consciente en los diferentes ciclos de vida. 2324. Se expide CDP a solicitud expresa del Ordenador del gasto con certificado de No existencia de personal 5865 de fecha 25 de febrero 2025, solicitud SIPSE 126232, recibido para tramite de fecha 27 de febrero de 2025.Se expide CRP mediante memorando 20257020007773 recibido el 13 de marzo 2025."/>
    <s v="O23011745992024232401000"/>
    <s v="Acciones para el cuidado de la salud y el bienestar de las y los Sumapaceños"/>
    <n v="1069716477"/>
    <x v="299"/>
    <n v="0"/>
    <n v="0"/>
    <n v="17010000"/>
    <n v="17010000"/>
    <n v="0"/>
    <x v="6"/>
    <x v="46"/>
    <n v="126232"/>
    <n v="4"/>
    <x v="2"/>
    <x v="6"/>
  </r>
  <r>
    <n v="2025"/>
    <x v="2"/>
    <d v="2025-01-01T00:00:00"/>
    <d v="2025-03-31T00:00:00"/>
    <s v="0020-01"/>
    <d v="2025-03-14T00:00:00"/>
    <n v="148"/>
    <s v="CONTRATO DE PRESTACION DE SERVICIOS DE APOYO A LA GESTION"/>
    <s v="272-2025"/>
    <s v="148 - CONTRATO DE PRESTACION DE SERVICIOS DE APOYO A LA GESTION"/>
    <n v="292"/>
    <s v="ORDENES DE PAGO"/>
    <n v="1197"/>
    <x v="307"/>
    <s v="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Se expide CRP mediante memorando 20257020007503, recibido el 13 de marzo de 2025."/>
    <s v="O23011745992024223001000"/>
    <s v="Por una mejor convivencia en Sumapaz"/>
    <n v="1023036543"/>
    <x v="300"/>
    <n v="0"/>
    <n v="0"/>
    <n v="17010000"/>
    <n v="17010000"/>
    <n v="0"/>
    <x v="7"/>
    <x v="9"/>
    <n v="127989"/>
    <n v="1"/>
    <x v="3"/>
    <x v="7"/>
  </r>
  <r>
    <n v="2025"/>
    <x v="2"/>
    <d v="2025-01-01T00:00:00"/>
    <d v="2025-03-31T00:00:00"/>
    <s v="0020-01"/>
    <d v="2025-03-14T00:00:00"/>
    <n v="148"/>
    <s v="CONTRATO DE PRESTACION DE SERVICIOS DE APOYO A LA GESTION"/>
    <s v="283-2025"/>
    <s v="148 - CONTRATO DE PRESTACION DE SERVICIOS DE APOYO A LA GESTION"/>
    <n v="292"/>
    <s v="ORDENES DE PAGO"/>
    <n v="1104"/>
    <x v="308"/>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7513, recibido el 13 de marzo de 2025."/>
    <s v="O23011745992024248601000"/>
    <s v="Acciones para la promoción de la cultura, tradición y costumbres sumapaceñas"/>
    <n v="1032656486"/>
    <x v="301"/>
    <n v="0"/>
    <n v="0"/>
    <n v="15750000"/>
    <n v="15750000"/>
    <n v="0"/>
    <x v="21"/>
    <x v="39"/>
    <n v="127548"/>
    <n v="1"/>
    <x v="2"/>
    <x v="10"/>
  </r>
  <r>
    <n v="2025"/>
    <x v="2"/>
    <d v="2025-01-01T00:00:00"/>
    <d v="2025-03-31T00:00:00"/>
    <s v="0020-01"/>
    <d v="2025-03-14T00:00:00"/>
    <n v="148"/>
    <s v="CONTRATO DE PRESTACION DE SERVICIOS DE APOYO A LA GESTION"/>
    <s v="292-2025"/>
    <s v="148 - CONTRATO DE PRESTACION DE SERVICIOS DE APOYO A LA GESTION"/>
    <n v="292"/>
    <s v="ORDENES DE PAGO"/>
    <n v="1104"/>
    <x v="309"/>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7523, recibido el 13 de marzo de 2025."/>
    <s v="O23011745992024248601000"/>
    <s v="Acciones para la promoción de la cultura, tradición y costumbres sumapaceñas"/>
    <n v="348932"/>
    <x v="302"/>
    <n v="0"/>
    <n v="0"/>
    <n v="15750000"/>
    <n v="14612500"/>
    <n v="1137500"/>
    <x v="21"/>
    <x v="39"/>
    <n v="127548"/>
    <n v="1"/>
    <x v="2"/>
    <x v="10"/>
  </r>
  <r>
    <n v="2025"/>
    <x v="2"/>
    <d v="2025-01-01T00:00:00"/>
    <d v="2025-03-31T00:00:00"/>
    <s v="0020-01"/>
    <d v="2025-03-14T00:00:00"/>
    <n v="145"/>
    <s v="CONTRATO DE PRESTACION DE SERVICIOS PROFESIONALES"/>
    <s v="293-2025"/>
    <s v="145 - CONTRATO DE PRESTACION DE SERVICIOS PROFESIONALES"/>
    <n v="292"/>
    <s v="ORDENES DE PAGO"/>
    <n v="1204"/>
    <x v="310"/>
    <s v="127690 - Prestar los servicios profesionales para apoyar la formulación de los procesos de gastos de funcionamiento del área de Gestión de Desarrollo Local de la Alcaldía Local de Sumapaz. 2327. Se expide CDP a solicitud expresa del Ordenador del gasto con certificado de No existencia de personal 58117 de fecha 19 de febrero 2025, solicitud SIPSE 127690, recibido para tramite de fecha 21 de febrero de 2025. Se expide CRP mediante memorando 20257020007613, recibido el 13 de marzo de 2025."/>
    <s v="O23011745992024232701000"/>
    <s v="Fortalecimiento Institucional y sedes administrativas"/>
    <n v="1022365664"/>
    <x v="303"/>
    <n v="0"/>
    <n v="0"/>
    <n v="30600000"/>
    <n v="30600000"/>
    <n v="0"/>
    <x v="0"/>
    <x v="0"/>
    <n v="127690"/>
    <n v="2"/>
    <x v="0"/>
    <x v="0"/>
  </r>
  <r>
    <n v="2025"/>
    <x v="2"/>
    <d v="2025-01-01T00:00:00"/>
    <d v="2025-03-31T00:00:00"/>
    <s v="0020-01"/>
    <d v="2025-03-14T00:00:00"/>
    <n v="148"/>
    <s v="CONTRATO DE PRESTACION DE SERVICIOS DE APOYO A LA GESTION"/>
    <s v="299-2025"/>
    <s v="148 - CONTRATO DE PRESTACION DE SERVICIOS DE APOYO A LA GESTION"/>
    <n v="292"/>
    <s v="ORDENES DE PAGO"/>
    <n v="1197"/>
    <x v="311"/>
    <s v="127989 -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con certificado de No existencia de personal 58087 de fecha 19 de febrero 2025, solicitud SIPSE 127989, recibido para tramite de fecha 21 de febrero de 2025. Se expide CRP mediante memorando 20257020007753, recibido el 13 de marzo de 2025."/>
    <s v="O23011745992024223001000"/>
    <s v="Por una mejor convivencia en Sumapaz"/>
    <n v="1032656445"/>
    <x v="304"/>
    <n v="0"/>
    <n v="0"/>
    <n v="17010000"/>
    <n v="17010000"/>
    <n v="0"/>
    <x v="7"/>
    <x v="9"/>
    <n v="127989"/>
    <n v="1"/>
    <x v="3"/>
    <x v="7"/>
  </r>
  <r>
    <n v="2025"/>
    <x v="2"/>
    <d v="2025-01-01T00:00:00"/>
    <d v="2025-03-31T00:00:00"/>
    <s v="0020-01"/>
    <d v="2025-03-14T00:00:00"/>
    <n v="145"/>
    <s v="CONTRATO DE PRESTACION DE SERVICIOS PROFESIONALES"/>
    <s v="305-2025"/>
    <s v="145 - CONTRATO DE PRESTACION DE SERVICIOS PROFESIONALES"/>
    <n v="292"/>
    <s v="ORDENES DE PAGO"/>
    <n v="1256"/>
    <x v="312"/>
    <s v="131265 - 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 Se expide CDP a solicitud expresa del ordenador del gasto, mediante SIPSE 131265 con no hay de existencia 58691 del 2 de marzo de 2025, se recibido el 03 de marzo de 2025. Se expide CRP mediante memorando 20257020007763, recibido el 13 de marzo de 2025."/>
    <s v="O23011745992024254101000"/>
    <s v="Bienestar para las Mujeres de Sumapaz"/>
    <n v="1022389817"/>
    <x v="305"/>
    <n v="0"/>
    <n v="0"/>
    <n v="30000000"/>
    <n v="30000000"/>
    <n v="0"/>
    <x v="15"/>
    <x v="27"/>
    <n v="131265"/>
    <n v="3"/>
    <x v="2"/>
    <x v="15"/>
  </r>
  <r>
    <n v="2025"/>
    <x v="2"/>
    <d v="2025-01-01T00:00:00"/>
    <d v="2025-03-31T00:00:00"/>
    <s v="0020-01"/>
    <d v="2025-03-14T00:00:00"/>
    <n v="148"/>
    <s v="CONTRATO DE PRESTACION DE SERVICIOS DE APOYO A LA GESTION"/>
    <s v="286-2025"/>
    <s v="148 - CONTRATO DE PRESTACION DE SERVICIOS DE APOYO A LA GESTION"/>
    <n v="292"/>
    <s v="ORDENES DE PAGO"/>
    <n v="1214"/>
    <x v="313"/>
    <s v="130765 - Prestar los servicios como Auxiliar Administrativo en los procesos de infraestructura que se ejecutan con los recursos del Fondo de Desarrollo Rural de Sumapaz. 2689. Se expide CDP a solicitud expresa del Ordenador del gasto con certificado de No existencia de personal 58076 de fecha 19 de febrero 2025, solicitud SIPSE 130765, recibido para tramite de fecha 21 de febrero de 2025. Se expide CRP mediante memorando 20257020006873 recibido el 14 de marzo de 2025."/>
    <s v="O23011745992024268901000"/>
    <s v="Acueductos veredales, saneamiento básico y energías alternativas"/>
    <n v="1033798427"/>
    <x v="306"/>
    <n v="0"/>
    <n v="0"/>
    <n v="18600000"/>
    <n v="15293333"/>
    <n v="3306667"/>
    <x v="9"/>
    <x v="34"/>
    <n v="130765"/>
    <n v="1"/>
    <x v="1"/>
    <x v="9"/>
  </r>
  <r>
    <n v="2025"/>
    <x v="2"/>
    <d v="2025-01-01T00:00:00"/>
    <d v="2025-03-31T00:00:00"/>
    <s v="0020-01"/>
    <d v="2025-03-14T00:00:00"/>
    <n v="148"/>
    <s v="CONTRATO DE PRESTACION DE SERVICIOS DE APOYO A LA GESTION"/>
    <s v="235-2025"/>
    <s v="148 - CONTRATO DE PRESTACION DE SERVICIOS DE APOYO A LA GESTION"/>
    <n v="292"/>
    <s v="ORDENES DE PAGO"/>
    <n v="1152"/>
    <x v="314"/>
    <s v="127958 - Prestar sus servicios como técnico para apoyar la ejecución del Proyecto de inversión Fortaleciendo la Conectividad en Sumapaz. 2265 SE EXPIDE CDP CON CERTIFICADO DE NO EXISTENCIA DE PERSONAL 57346 DE FECHA FEB 09/2025, SOLICITUD SIPSE 127958 RECIBIDO PARA TRAMITE DE FECHA FEB 11/2025. Se expide CRP mediante memorando 20257020008543 recibido el 14 de marzo de 2025."/>
    <s v="O23011745992024226501000"/>
    <s v="Fortaleciendo la Conectividad en Sumapaz"/>
    <n v="1013617405"/>
    <x v="307"/>
    <n v="0"/>
    <n v="0"/>
    <n v="18900000"/>
    <n v="13545000"/>
    <n v="5355000"/>
    <x v="14"/>
    <x v="18"/>
    <n v="127958"/>
    <n v="1"/>
    <x v="0"/>
    <x v="14"/>
  </r>
  <r>
    <n v="2025"/>
    <x v="2"/>
    <d v="2025-01-01T00:00:00"/>
    <d v="2025-03-31T00:00:00"/>
    <s v="0020-01"/>
    <d v="2025-03-14T00:00:00"/>
    <n v="145"/>
    <s v="CONTRATO DE PRESTACION DE SERVICIOS PROFESIONALES"/>
    <s v="307-2025"/>
    <s v="145 - CONTRATO DE PRESTACION DE SERVICIOS PROFESIONALES"/>
    <n v="292"/>
    <s v="ORDENES DE PAGO"/>
    <n v="1266"/>
    <x v="315"/>
    <s v="131703 - Prestar los servicios profesionales para apoyar los procesos administrativos y financieros del Área de Gestión del Desarrollo Local del Fondo de Desarrollo Rural de Sumapaz 2327.Se expiden a solicitud expresa del ordenador del gasto mediante SIPSE 131703, recibido el 13 de marzo de 2025. Se expide CRP mediante memorando 20257020008563 recibido el 14 de marzo de 2025."/>
    <s v="O23011745992024232701000"/>
    <s v="Fortalecimiento Institucional y sedes administrativas"/>
    <n v="1057611038"/>
    <x v="308"/>
    <n v="0"/>
    <n v="0"/>
    <n v="36000000"/>
    <n v="36000000"/>
    <n v="0"/>
    <x v="0"/>
    <x v="0"/>
    <n v="131703"/>
    <n v="2"/>
    <x v="0"/>
    <x v="0"/>
  </r>
  <r>
    <n v="2025"/>
    <x v="2"/>
    <d v="2025-01-01T00:00:00"/>
    <d v="2025-03-31T00:00:00"/>
    <s v="0020-01"/>
    <d v="2025-03-14T00:00:00"/>
    <n v="43"/>
    <s v="CONTRATO DE INTERVENTORIA"/>
    <s v="485-20233"/>
    <s v="43 - CONTRATO DE INTERVENTORIA"/>
    <n v="292"/>
    <s v="ORDENES DE PAGO"/>
    <n v="1271"/>
    <x v="316"/>
    <s v="Adición 3 del CCS334-2022 CON OBJETO: Realizar la interventoría técnica, administrativa, financiera, ambiental social y jurídica, que resulte del proceso licitatorio cuyo objeto es &quot;apropiación de estudios y diseños para la construcción y adecuación de la sede administrativa de la localidad de Sumapaz, ubicada en la hacienda llano grande en el centro poblado de Betania, de conformidad con el contrato de consultoría CCS-334-2022.Se expide a solicitud expresa del ordenador del gasto mediante memorando 20257020006683, recibido el 13 de marzo de 2025.Se expide CRP mediante memorando 20257020008713 recibido el 14 de marzo de 2025."/>
    <s v="O23011745992024232701000"/>
    <s v="Fortalecimiento Institucional y sedes administrativas"/>
    <n v="890104625"/>
    <x v="21"/>
    <n v="0"/>
    <n v="0"/>
    <n v="124208154"/>
    <n v="0"/>
    <n v="124208154"/>
    <x v="0"/>
    <x v="4"/>
    <s v="Adició"/>
    <n v="4"/>
    <x v="0"/>
    <x v="0"/>
  </r>
  <r>
    <n v="2025"/>
    <x v="2"/>
    <d v="2025-01-01T00:00:00"/>
    <d v="2025-03-31T00:00:00"/>
    <s v="0020-01"/>
    <d v="2025-03-21T00:00:00"/>
    <n v="31"/>
    <s v="RESOLUCION"/>
    <s v="RES 12-2025"/>
    <s v="31 - RESOLUCION"/>
    <n v="285"/>
    <s v="ORDENES DE PAGO"/>
    <n v="1274"/>
    <x v="317"/>
    <s v="132115 - Resolución Número 012 Del 17 De Marz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 los meses de marzo y abril vigencia 2025. se expide a solicitud expresa del Ordenador del gasto, mediante SIPSE 132115, recibido el 21 de marzo de 2025. Se expide CRP mediante memorando 20257020009173, recibido el 21 de marzo de 2025."/>
    <s v="O23011745992024239801000"/>
    <s v="Cuidado y protección para la población Vulnerable de Sumapaz"/>
    <n v="860066942"/>
    <x v="142"/>
    <n v="0"/>
    <n v="0"/>
    <n v="1600000"/>
    <n v="1348683"/>
    <n v="251317"/>
    <x v="8"/>
    <x v="30"/>
    <n v="132115"/>
    <n v="1"/>
    <x v="2"/>
    <x v="8"/>
  </r>
  <r>
    <n v="2025"/>
    <x v="2"/>
    <d v="2025-01-01T00:00:00"/>
    <d v="2025-03-31T00:00:00"/>
    <s v="0020-01"/>
    <d v="2025-03-21T00:00:00"/>
    <n v="31"/>
    <s v="RESOLUCION"/>
    <s v="RES 11-2025"/>
    <s v="31 - RESOLUCION"/>
    <n v="285"/>
    <s v="ORDENES DE PAGO"/>
    <n v="1275"/>
    <x v="318"/>
    <s v="132113 - Resolución Número 011 Del 17 De Marzo De 2025 Por medio de la cual se ordena el gasto y pago correspondiente al (Proyecto 2398 Cuidado y Protección para la Población Vulnerable de Sumapaz, componente Apoyo Económico para Persona Mayor - Tipo C) correspondiente a los meses de marzo y abril vigencia 2025. Se expide a solicitud expresa del ordenador del gasto mediante SIPSE 132113, RECIBIDO EL 21 DE MARZO DE 2025, Se expide CRP mediante memorando 20257020009163, recibido el 21 de marzo de 2025."/>
    <s v="O23011745992024239801000"/>
    <s v="Cuidado y protección para la población Vulnerable de Sumapaz"/>
    <n v="860066942"/>
    <x v="142"/>
    <n v="0"/>
    <n v="0"/>
    <n v="91500000"/>
    <n v="91500000"/>
    <n v="0"/>
    <x v="8"/>
    <x v="30"/>
    <n v="132113"/>
    <n v="1"/>
    <x v="2"/>
    <x v="8"/>
  </r>
  <r>
    <n v="2025"/>
    <x v="2"/>
    <d v="2025-01-01T00:00:00"/>
    <d v="2025-03-31T00:00:00"/>
    <s v="0020-01"/>
    <d v="2025-03-21T00:00:00"/>
    <n v="4"/>
    <s v="ORDEN DE COMPRA"/>
    <s v="127278-2024-2"/>
    <s v="04 - ORDEN DE COMPRA"/>
    <n v="285"/>
    <s v="ORDENES DE PAGO"/>
    <n v="1269"/>
    <x v="319"/>
    <s v="132013 - Adición y prorroga a la O.C. 127278-2024, cuyo objeto es, prestar contratar el suministro y trasporte de combustible en vehículo tipo carrotanque para la maquinaria pesada y volquetas de propiedad o tenencia del fondo de desarrollo rural de Sumapaz. Se expide a solicitud expresa del ordenador del gasto mediante SIPSE 132013 recibido el 13 de marzo de 2025. SE EXPIDE CRP MEDIANTE MEMORANDO 20257020009123 DEL 21032025"/>
    <s v="O23011745992024228901000"/>
    <s v="Movilidad para Sumapaz"/>
    <n v="900459737"/>
    <x v="309"/>
    <n v="0"/>
    <n v="0"/>
    <n v="39000000"/>
    <n v="26528138"/>
    <n v="12471862"/>
    <x v="1"/>
    <x v="1"/>
    <n v="132013"/>
    <n v="1"/>
    <x v="1"/>
    <x v="1"/>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23001000"/>
    <s v="Por una mejor convivencia en Sumapaz"/>
    <n v="901676315"/>
    <x v="310"/>
    <n v="0"/>
    <n v="0"/>
    <n v="5000000"/>
    <n v="5000000"/>
    <n v="0"/>
    <x v="7"/>
    <x v="9"/>
    <n v="132011"/>
    <n v="1"/>
    <x v="3"/>
    <x v="7"/>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23001000"/>
    <s v="Por una mejor convivencia en Sumapaz"/>
    <n v="901676315"/>
    <x v="310"/>
    <n v="0"/>
    <n v="0"/>
    <n v="5000000"/>
    <n v="5000000"/>
    <n v="0"/>
    <x v="7"/>
    <x v="45"/>
    <n v="132011"/>
    <n v="2"/>
    <x v="3"/>
    <x v="7"/>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27801000"/>
    <s v="Mejoramiento de vivienda para la comunidad de Sumapaz"/>
    <n v="901676315"/>
    <x v="310"/>
    <n v="0"/>
    <n v="0"/>
    <n v="5000000"/>
    <n v="5000000"/>
    <n v="0"/>
    <x v="20"/>
    <x v="31"/>
    <n v="132011"/>
    <n v="1"/>
    <x v="1"/>
    <x v="19"/>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28901000"/>
    <s v="Movilidad para Sumapaz"/>
    <n v="901676315"/>
    <x v="310"/>
    <n v="0"/>
    <n v="0"/>
    <n v="5000000"/>
    <n v="5000000"/>
    <n v="0"/>
    <x v="1"/>
    <x v="1"/>
    <n v="132011"/>
    <n v="1"/>
    <x v="1"/>
    <x v="1"/>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31901000"/>
    <s v="Atención a víctimas en Sumapaz"/>
    <n v="901676315"/>
    <x v="310"/>
    <n v="0"/>
    <n v="0"/>
    <n v="8000000"/>
    <n v="8000000"/>
    <n v="0"/>
    <x v="19"/>
    <x v="41"/>
    <n v="132011"/>
    <n v="1"/>
    <x v="2"/>
    <x v="18"/>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38801000"/>
    <s v="Recreación y Deporte para Sumapaz"/>
    <n v="901676315"/>
    <x v="310"/>
    <n v="0"/>
    <n v="0"/>
    <n v="20000000"/>
    <n v="20000000"/>
    <n v="0"/>
    <x v="10"/>
    <x v="14"/>
    <n v="132011"/>
    <n v="3"/>
    <x v="2"/>
    <x v="10"/>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39801000"/>
    <s v="Cuidado y protección para la población Vulnerable de Sumapaz"/>
    <n v="901676315"/>
    <x v="310"/>
    <n v="0"/>
    <n v="0"/>
    <n v="10000000"/>
    <n v="10000000"/>
    <n v="0"/>
    <x v="8"/>
    <x v="30"/>
    <n v="132011"/>
    <n v="1"/>
    <x v="2"/>
    <x v="8"/>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48601000"/>
    <s v="Acciones para la promoción de la cultura, tradición y costumbres sumapaceñas"/>
    <n v="901676315"/>
    <x v="310"/>
    <n v="0"/>
    <n v="0"/>
    <n v="10000000"/>
    <n v="10000000"/>
    <n v="0"/>
    <x v="21"/>
    <x v="39"/>
    <n v="132011"/>
    <n v="1"/>
    <x v="2"/>
    <x v="10"/>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54101000"/>
    <s v="Bienestar para las Mujeres de Sumapaz"/>
    <n v="901676315"/>
    <x v="310"/>
    <n v="0"/>
    <n v="0"/>
    <n v="10000000"/>
    <n v="10000000"/>
    <n v="0"/>
    <x v="15"/>
    <x v="20"/>
    <n v="132011"/>
    <n v="1"/>
    <x v="2"/>
    <x v="15"/>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1301000"/>
    <s v="Manejo de emergencias y mitigación del riesgo de desastres"/>
    <n v="901676315"/>
    <x v="310"/>
    <n v="0"/>
    <n v="0"/>
    <n v="8000000"/>
    <n v="8000000"/>
    <n v="0"/>
    <x v="4"/>
    <x v="32"/>
    <n v="132011"/>
    <n v="2"/>
    <x v="1"/>
    <x v="4"/>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7101000"/>
    <s v="Asistencia técnica agropecuaria y educación ambiental en la localidad de Sumapaz"/>
    <n v="901676315"/>
    <x v="310"/>
    <n v="0"/>
    <n v="0"/>
    <n v="52781160"/>
    <n v="52781160"/>
    <n v="0"/>
    <x v="2"/>
    <x v="2"/>
    <n v="132011"/>
    <n v="3"/>
    <x v="1"/>
    <x v="2"/>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8901000"/>
    <s v="Acueductos veredales, saneamiento básico y energías alternativas"/>
    <n v="901676315"/>
    <x v="310"/>
    <n v="0"/>
    <n v="0"/>
    <n v="2000000"/>
    <n v="2000000"/>
    <n v="0"/>
    <x v="9"/>
    <x v="34"/>
    <n v="132011"/>
    <n v="1"/>
    <x v="1"/>
    <x v="9"/>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9601000"/>
    <s v="Participación incidente en Sumapaz"/>
    <n v="901676315"/>
    <x v="310"/>
    <n v="0"/>
    <n v="0"/>
    <n v="15000000"/>
    <n v="15000000"/>
    <n v="0"/>
    <x v="17"/>
    <x v="22"/>
    <n v="132011"/>
    <n v="1"/>
    <x v="0"/>
    <x v="17"/>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9601000"/>
    <s v="Participación incidente en Sumapaz"/>
    <n v="901676315"/>
    <x v="310"/>
    <n v="0"/>
    <n v="0"/>
    <n v="15000000"/>
    <n v="15000000"/>
    <n v="0"/>
    <x v="17"/>
    <x v="24"/>
    <n v="132011"/>
    <n v="4"/>
    <x v="0"/>
    <x v="17"/>
  </r>
  <r>
    <n v="2025"/>
    <x v="2"/>
    <d v="2025-01-01T00:00:00"/>
    <d v="2025-03-31T00:00:00"/>
    <s v="0020-01"/>
    <d v="2025-03-21T00:00:00"/>
    <n v="4"/>
    <s v="ORDEN DE COMPRA"/>
    <s v="133381-2024-2"/>
    <s v="04 - ORDEN DE COMPRA"/>
    <n v="285"/>
    <s v="ORDENES DE PAGO"/>
    <n v="1268"/>
    <x v="320"/>
    <s v="132011 - Adición y prorroga a la O.C.133381, cuyo objeto es, prestar el servicio de transporte especial de pasajeros, con el fin de atender los eventos institucionales programados por la administración local, eventos y actividades de promoción y participación. Se expide a solicitud expresa del Ordenador del gasto, mediante SIPSE 132011 DEL 13 de marzo de 2025. SE expide CRP mediante memorando 20257020009133"/>
    <s v="O23011745992024269601000"/>
    <s v="Participación incidente en Sumapaz"/>
    <n v="901676315"/>
    <x v="310"/>
    <n v="0"/>
    <n v="0"/>
    <n v="30000000"/>
    <n v="30000000"/>
    <n v="0"/>
    <x v="17"/>
    <x v="28"/>
    <n v="132011"/>
    <n v="5"/>
    <x v="0"/>
    <x v="17"/>
  </r>
  <r>
    <n v="2025"/>
    <x v="2"/>
    <d v="2025-01-01T00:00:00"/>
    <d v="2025-03-31T00:00:00"/>
    <s v="0020-01"/>
    <d v="2025-03-25T00:00:00"/>
    <n v="145"/>
    <s v="CONTRATO DE PRESTACION DE SERVICIOS PROFESIONALES"/>
    <s v="308-2025"/>
    <s v="145 - CONTRATO DE PRESTACION DE SERVICIOS PROFESIONALES"/>
    <n v="281"/>
    <s v="ORDENES DE PAGO"/>
    <n v="1178"/>
    <x v="321"/>
    <s v="130937 - Prestar servicios profesionales como Abogado (a) de apoyo en la implementación, asesoría, acompañamiento y gestión en el acceso a la justicia de la comunidad en el marco del proyecto de inversión 2290 Fortaleciendo la justicia en Sumapaz. 2290. Se expide CDP a solicitud expresa del Ordenador del gasto con certificado de No existencia de personal 58174 de fecha 20 de febrero 2025, solicitud SIPSE 130937, recibido para tramite de fecha 21 de febrero de 2025.Se expide CRP mediante memorando 20257020009203 recibido el 25 de marzo de 2025."/>
    <s v="O23011745992024229001000"/>
    <s v="Fortaleciendo la justicia en Sumapaz"/>
    <n v="1013636939"/>
    <x v="311"/>
    <n v="0"/>
    <n v="0"/>
    <n v="33000000"/>
    <n v="26033333"/>
    <n v="6966667"/>
    <x v="5"/>
    <x v="36"/>
    <n v="130937"/>
    <n v="3"/>
    <x v="3"/>
    <x v="5"/>
  </r>
  <r>
    <n v="2025"/>
    <x v="2"/>
    <d v="2025-01-01T00:00:00"/>
    <d v="2025-03-31T00:00:00"/>
    <s v="0020-01"/>
    <d v="2025-03-27T00:00:00"/>
    <n v="145"/>
    <s v="CONTRATO DE PRESTACION DE SERVICIOS PROFESIONALES"/>
    <s v="309-2025"/>
    <s v="145 - CONTRATO DE PRESTACION DE SERVICIOS PROFESIONALES"/>
    <n v="279"/>
    <s v="ORDENES DE PAGO"/>
    <n v="1180"/>
    <x v="322"/>
    <s v="127991 - Prestar los servicios profesionales especializados al despacho de la Alcaldía Local de Sumapaz, para la estructuración estratégica de los procesos de planeación de los proyectos de inversión del FDRS. 2327. Se expide CDP a solicitud expresa del Ordenador del gasto con certificado de No existencia de personal 58086 de fecha 19 de febrero 2025, solicitud SIPSE 127991, recibido para tramite de fecha 21 de febrero de 2025.Se expide CRP mediante memorando 20257020009343 recibido el 27 de marzo de 2025."/>
    <s v="O23011745992024232701000"/>
    <s v="Fortalecimiento Institucional y sedes administrativas"/>
    <n v="1031159833"/>
    <x v="312"/>
    <n v="0"/>
    <n v="0"/>
    <n v="50400000"/>
    <n v="50400000"/>
    <n v="0"/>
    <x v="0"/>
    <x v="0"/>
    <n v="127991"/>
    <n v="2"/>
    <x v="0"/>
    <x v="0"/>
  </r>
  <r>
    <n v="2025"/>
    <x v="2"/>
    <d v="2025-01-01T00:00:00"/>
    <d v="2025-03-31T00:00:00"/>
    <s v="0020-01"/>
    <d v="2025-03-31T00:00:00"/>
    <n v="148"/>
    <s v="CONTRATO DE PRESTACION DE SERVICIOS DE APOYO A LA GESTION"/>
    <s v="310-2025"/>
    <s v="148 - CONTRATO DE PRESTACION DE SERVICIOS DE APOYO A LA GESTION"/>
    <n v="275"/>
    <s v="ORDENES DE PAGO"/>
    <n v="1083"/>
    <x v="323"/>
    <s v="124917 - Prestar sus servicios de apoyo técnico en el diseño y producción de las piezas audiovisuales de carácter institucional del Fondo de Desarrollo Rural de Sumapaz. 2327. SE EXPIDE CDP CON CERTIFICADO DE NO EXISTENCIA DE PERSONAL 56825 DE FECHA 31 ENE 2025, SOLICITUD SIPSE 124917 RECIBIDO PARA TRAMITE DE FECHA FEB 04/2025.Se expide CRP a solicitud expresa del Ordenador del Gasto, mediante memorando 20257020009523, recibido el 31 de marzo de 2025."/>
    <s v="O23011745992024232701000"/>
    <s v="Fortalecimiento Institucional y sedes administrativas"/>
    <n v="1010012275"/>
    <x v="313"/>
    <n v="0"/>
    <n v="0"/>
    <n v="21780000"/>
    <n v="21780000"/>
    <n v="0"/>
    <x v="0"/>
    <x v="0"/>
    <n v="124917"/>
    <n v="2"/>
    <x v="0"/>
    <x v="0"/>
  </r>
  <r>
    <n v="2025"/>
    <x v="2"/>
    <d v="2025-01-01T00:00:00"/>
    <d v="2025-03-31T00:00:00"/>
    <s v="0020-01"/>
    <d v="2025-03-31T00:00:00"/>
    <n v="148"/>
    <s v="CONTRATO DE PRESTACION DE SERVICIOS DE APOYO A LA GESTION"/>
    <s v="313-2025"/>
    <s v="148 - CONTRATO DE PRESTACION DE SERVICIOS DE APOYO A LA GESTION"/>
    <n v="275"/>
    <s v="ORDENES DE PAGO"/>
    <n v="1106"/>
    <x v="324"/>
    <s v="127697 - Prestar los servicios de apoyo técnico en los procesos que se adelantan en el almacén de la Alcaldía Local De Sumapaz. 2327. Se expide CDP con certificado de No existencia de personal 56982 de fecha Feb 05/2025, solicitud SIPSE 127697, recibido para tramite de fecha Feb 06/2025.Se expide CRP a solicitud expresa del Ordenador del gasto, mediante memorando 20257020009553, recibido el 31 de marzo de 2025."/>
    <s v="O23011745992024232701000"/>
    <s v="Fortalecimiento Institucional y sedes administrativas"/>
    <n v="1032656394"/>
    <x v="314"/>
    <n v="0"/>
    <n v="0"/>
    <n v="21780000"/>
    <n v="21780000"/>
    <n v="0"/>
    <x v="0"/>
    <x v="0"/>
    <n v="127697"/>
    <n v="2"/>
    <x v="0"/>
    <x v="0"/>
  </r>
  <r>
    <n v="2025"/>
    <x v="2"/>
    <d v="2025-01-01T00:00:00"/>
    <d v="2025-03-31T00:00:00"/>
    <s v="0020-01"/>
    <d v="2025-03-31T00:00:00"/>
    <n v="148"/>
    <s v="CONTRATO DE PRESTACION DE SERVICIOS DE APOYO A LA GESTION"/>
    <s v="311-2025"/>
    <s v="148 - CONTRATO DE PRESTACION DE SERVICIOS DE APOYO A LA GESTION"/>
    <n v="275"/>
    <s v="ORDENES DE PAGO"/>
    <n v="1104"/>
    <x v="325"/>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a solicitud expresa del Ordenador del gasto, mediante memorando 20257020009563, recibido el 31 de marzo de 2025."/>
    <s v="O23011745992024248601000"/>
    <s v="Acciones para la promoción de la cultura, tradición y costumbres sumapaceñas"/>
    <n v="1110520592"/>
    <x v="315"/>
    <n v="0"/>
    <n v="0"/>
    <n v="15750000"/>
    <n v="15750000"/>
    <n v="0"/>
    <x v="21"/>
    <x v="39"/>
    <n v="127548"/>
    <n v="1"/>
    <x v="2"/>
    <x v="10"/>
  </r>
  <r>
    <n v="2025"/>
    <x v="3"/>
    <d v="2025-01-01T00:00:00"/>
    <d v="2025-04-30T00:00:00"/>
    <s v="0020-01"/>
    <d v="2025-04-01T00:00:00"/>
    <n v="148"/>
    <s v="CONTRATO DE PRESTACION DE SERVICIOS DE APOYO A LA GESTION"/>
    <s v="314-2025"/>
    <s v="148 - CONTRATO DE PRESTACION DE SERVICIOS DE APOYO A LA GESTION"/>
    <n v="274"/>
    <s v="ORDENES DE PAGO"/>
    <n v="1214"/>
    <x v="326"/>
    <s v="130765 - Prestar los servicios como Auxiliar Administrativo en los procesos de infraestructura que se ejecutan con los recursos del Fondo de Desarrollo Rural de Sumapaz. 2689. Se expide CDP a solicitud expresa del Ordenador del gasto con certificado de No existencia de personal 58076 de fecha 19 de febrero 2025, solicitud SIPSE 130765, recibido para tramite de fecha 21 de febrero de 2025.Se expide CRP mediante memorando 20257020009603, recibido el 1 de abril de 2025."/>
    <s v="O23011745992024268901000"/>
    <s v="Acueductos veredales, saneamiento básico y energías alternativas"/>
    <n v="11382243"/>
    <x v="316"/>
    <n v="0"/>
    <n v="0"/>
    <n v="18600000"/>
    <n v="18600000"/>
    <n v="0"/>
    <x v="9"/>
    <x v="34"/>
    <n v="130765"/>
    <n v="1"/>
    <x v="1"/>
    <x v="9"/>
  </r>
  <r>
    <n v="2025"/>
    <x v="3"/>
    <d v="2025-01-01T00:00:00"/>
    <d v="2025-04-30T00:00:00"/>
    <s v="0020-01"/>
    <d v="2025-04-02T00:00:00"/>
    <n v="145"/>
    <s v="CONTRATO DE PRESTACION DE SERVICIOS PROFESIONALES"/>
    <s v="316-2025"/>
    <s v="145 - CONTRATO DE PRESTACION DE SERVICIOS PROFESIONALES"/>
    <n v="273"/>
    <s v="ORDENES DE PAGO"/>
    <n v="1253"/>
    <x v="327"/>
    <s v="131258 - Prestar los servicios artísticos y musicales profesionales para apoyar la gestión cultural de la localidad de Sumapaz. 2486. Se expide CDP a solicitud expresa del ordenador del gasto, mediante SIPSE 131258 con no hay de existencia 58694 del 2 de marzo de 2025, se recibido el 03 de marzo de 2025.Se expide CRP mediante memorando 20257020009753."/>
    <s v="O23011745992024248601000"/>
    <s v="Acciones para la promoción de la cultura, tradición y costumbres sumapaceñas"/>
    <n v="1026262117"/>
    <x v="317"/>
    <n v="0"/>
    <n v="0"/>
    <n v="30240000"/>
    <n v="27720000"/>
    <n v="2520000"/>
    <x v="21"/>
    <x v="39"/>
    <n v="131258"/>
    <n v="1"/>
    <x v="2"/>
    <x v="10"/>
  </r>
  <r>
    <n v="2025"/>
    <x v="3"/>
    <d v="2025-01-01T00:00:00"/>
    <d v="2025-04-30T00:00:00"/>
    <s v="0020-01"/>
    <d v="2025-04-02T00:00:00"/>
    <n v="148"/>
    <s v="CONTRATO DE PRESTACION DE SERVICIOS DE APOYO A LA GESTION"/>
    <s v="315-2025"/>
    <s v="148 - CONTRATO DE PRESTACION DE SERVICIOS DE APOYO A LA GESTION"/>
    <n v="273"/>
    <s v="ORDENES DE PAGO"/>
    <n v="1249"/>
    <x v="328"/>
    <s v="131253 - Prestar los servicios como Auxiliar Administrativa en las Corregidurías de la localidad de Sumapaz. 2327. Se expide a solicitud expresa del Ordenador del gasto mediante SIPSE 131253 del 25 de febrero de 2025. No hay 58417 del 24 de febrero de 2025. Recibido el 26 de febrero de 2025. Se expide CRP mediante memorando 20257020009773 recibido el 2 de abril de 2025."/>
    <s v="O23011745992024232701000"/>
    <s v="Fortalecimiento Institucional y sedes administrativas"/>
    <n v="52183242"/>
    <x v="318"/>
    <n v="0"/>
    <n v="0"/>
    <n v="18000000"/>
    <n v="18000000"/>
    <n v="0"/>
    <x v="0"/>
    <x v="0"/>
    <n v="131253"/>
    <n v="2"/>
    <x v="0"/>
    <x v="0"/>
  </r>
  <r>
    <n v="2025"/>
    <x v="3"/>
    <d v="2025-01-01T00:00:00"/>
    <d v="2025-04-30T00:00:00"/>
    <s v="0020-01"/>
    <d v="2025-04-02T00:00:00"/>
    <n v="148"/>
    <s v="CONTRATO DE PRESTACION DE SERVICIOS DE APOYO A LA GESTION"/>
    <s v="322-2025"/>
    <s v="148 - CONTRATO DE PRESTACION DE SERVICIOS DE APOYO A LA GESTION"/>
    <n v="273"/>
    <s v="ORDENES DE PAGO"/>
    <n v="1104"/>
    <x v="329"/>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813 recibido el 2 de abril de 2025."/>
    <s v="O23011745992024248601000"/>
    <s v="Acciones para la promoción de la cultura, tradición y costumbres sumapaceñas"/>
    <n v="1001170017"/>
    <x v="319"/>
    <n v="0"/>
    <n v="0"/>
    <n v="15750000"/>
    <n v="15750000"/>
    <n v="0"/>
    <x v="21"/>
    <x v="39"/>
    <n v="127548"/>
    <n v="1"/>
    <x v="2"/>
    <x v="10"/>
  </r>
  <r>
    <n v="2025"/>
    <x v="3"/>
    <d v="2025-01-01T00:00:00"/>
    <d v="2025-04-30T00:00:00"/>
    <s v="0020-01"/>
    <d v="2025-04-02T00:00:00"/>
    <n v="145"/>
    <s v="CONTRATO DE PRESTACION DE SERVICIOS PROFESIONALES"/>
    <s v="312-2025"/>
    <s v="145 - CONTRATO DE PRESTACION DE SERVICIOS PROFESIONALES"/>
    <n v="273"/>
    <s v="ORDENES DE PAGO"/>
    <n v="1155"/>
    <x v="330"/>
    <s v="127983 - Prestar los servicios profesionales como Abogado (a) de apoyo al Área de Gestión Policiva-Jurídica de la Alcaldía Local de Sumapaz. 2327. SE EXPIDE CDP CON CERTIFICADO DE NO EXISTENCIA DE PERSONAL 57334 DE FECHA FEB 09/2025, SOLICITUD SIPSE 127983 RECIBIDO PARA TRAMITE DE FECHA FEB 11/2025. Se expide CRP mediante memorando 20257020009763 recibido el 2 de abril de 2025."/>
    <s v="O23011745992024232701000"/>
    <s v="Fortalecimiento Institucional y sedes administrativas"/>
    <n v="1022958537"/>
    <x v="320"/>
    <n v="0"/>
    <n v="0"/>
    <n v="37800000"/>
    <n v="37800000"/>
    <n v="0"/>
    <x v="0"/>
    <x v="0"/>
    <n v="127983"/>
    <n v="2"/>
    <x v="0"/>
    <x v="0"/>
  </r>
  <r>
    <n v="2025"/>
    <x v="3"/>
    <d v="2025-01-01T00:00:00"/>
    <d v="2025-04-30T00:00:00"/>
    <s v="0020-01"/>
    <d v="2025-04-02T00:00:00"/>
    <n v="148"/>
    <s v="CONTRATO DE PRESTACION DE SERVICIOS DE APOYO A LA GESTION"/>
    <s v="320-2025"/>
    <s v="148 - CONTRATO DE PRESTACION DE SERVICIOS DE APOYO A LA GESTION"/>
    <n v="273"/>
    <s v="ORDENES DE PAGO"/>
    <n v="1104"/>
    <x v="331"/>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793 recibido el 2 de abril de 2025."/>
    <s v="O23011745992024248601000"/>
    <s v="Acciones para la promoción de la cultura, tradición y costumbres sumapaceñas"/>
    <n v="1032656465"/>
    <x v="321"/>
    <n v="0"/>
    <n v="0"/>
    <n v="15750000"/>
    <n v="12600000"/>
    <n v="3150000"/>
    <x v="21"/>
    <x v="39"/>
    <n v="127548"/>
    <n v="1"/>
    <x v="2"/>
    <x v="10"/>
  </r>
  <r>
    <n v="2025"/>
    <x v="3"/>
    <d v="2025-01-01T00:00:00"/>
    <d v="2025-04-30T00:00:00"/>
    <s v="0020-01"/>
    <d v="2025-04-02T00:00:00"/>
    <n v="148"/>
    <s v="CONTRATO DE PRESTACION DE SERVICIOS DE APOYO A LA GESTION"/>
    <s v="319-2025"/>
    <s v="148 - CONTRATO DE PRESTACION DE SERVICIOS DE APOYO A LA GESTION"/>
    <n v="273"/>
    <s v="ORDENES DE PAGO"/>
    <n v="1136"/>
    <x v="332"/>
    <s v="125670 - Prestar sus servicios asistenciales para apoyar la gestión administrativa y operativa de prensa y comunicaciones de la Alcaldía Local de Sumapaz. 2327. Se expide CDP con certificado de No existencia de personal 57398 de fecha Feb 09/2025, solicitud SIPSE 125670, recibido para tramite de fecha Feb 10/2025. Se expide CRP mediante memorando 20257020009773 recibido el 2 de abril de 2025."/>
    <s v="O23011745992024232701000"/>
    <s v="Fortalecimiento Institucional y sedes administrativas"/>
    <n v="82389886"/>
    <x v="322"/>
    <n v="0"/>
    <n v="0"/>
    <n v="17100000"/>
    <n v="16910000"/>
    <n v="190000"/>
    <x v="0"/>
    <x v="0"/>
    <n v="125670"/>
    <n v="2"/>
    <x v="0"/>
    <x v="0"/>
  </r>
  <r>
    <n v="2025"/>
    <x v="3"/>
    <d v="2025-01-01T00:00:00"/>
    <d v="2025-04-30T00:00:00"/>
    <s v="0020-01"/>
    <d v="2025-04-02T00:00:00"/>
    <n v="148"/>
    <s v="CONTRATO DE PRESTACION DE SERVICIOS DE APOYO A LA GESTION"/>
    <s v="321-2025"/>
    <s v="148 - CONTRATO DE PRESTACION DE SERVICIOS DE APOYO A LA GESTION"/>
    <n v="273"/>
    <s v="ORDENES DE PAGO"/>
    <n v="1104"/>
    <x v="333"/>
    <s v="127548 - Prestar sus servicios como auxiliar administrativo para que apoye las actividades que se realizan en la gestión cultural en la localidad de Sumapaz. 2486. Se expide CDP con certificado de No existencia de personal 56984 de fecha Feb 05/2025, solicitud SIPSE 127548, recibido para tramite de fecha Feb 06/2025. Se expide CRP mediante memorando 20257020009803 recibido el 2 de abril de 2025."/>
    <s v="O23011745992024248601000"/>
    <s v="Acciones para la promoción de la cultura, tradición y costumbres sumapaceñas"/>
    <n v="174182"/>
    <x v="323"/>
    <n v="0"/>
    <n v="0"/>
    <n v="15750000"/>
    <n v="15225000"/>
    <n v="525000"/>
    <x v="21"/>
    <x v="39"/>
    <n v="127548"/>
    <n v="1"/>
    <x v="2"/>
    <x v="10"/>
  </r>
  <r>
    <n v="2025"/>
    <x v="3"/>
    <d v="2025-01-01T00:00:00"/>
    <d v="2025-04-30T00:00:00"/>
    <s v="0020-01"/>
    <d v="2025-04-02T00:00:00"/>
    <n v="145"/>
    <s v="CONTRATO DE PRESTACION DE SERVICIOS PROFESIONALES"/>
    <s v="317-2025"/>
    <s v="145 - CONTRATO DE PRESTACION DE SERVICIOS PROFESIONALES"/>
    <n v="273"/>
    <s v="ORDENES DE PAGO"/>
    <n v="1191"/>
    <x v="334"/>
    <s v="130920 - Prestar los servicios profesionales para gestionar los proyectos ambientales locales enfocados a la generación de energía eléctrica renovable y atender la gestión ambiental externa en la localidad. 2689. Se expide CDP a solicitud expresa del Ordenador del gasto con certificado de No existencia de personal 58070 de fecha 20 de febrero 2025, solicitud SIPSE 130920, recibido para tramite de fecha 21 de febrero de 2025. Se expide CRP mediante memorando 20257020009723 recibido el 2 de abril de 2025."/>
    <s v="O23011745992024268901000"/>
    <s v="Acueductos veredales, saneamiento básico y energías alternativas"/>
    <n v="1033773200"/>
    <x v="324"/>
    <n v="0"/>
    <n v="0"/>
    <n v="37200000"/>
    <n v="36786667"/>
    <n v="413333"/>
    <x v="9"/>
    <x v="12"/>
    <n v="130920"/>
    <n v="2"/>
    <x v="1"/>
    <x v="9"/>
  </r>
  <r>
    <n v="2025"/>
    <x v="3"/>
    <d v="2025-01-01T00:00:00"/>
    <d v="2025-04-30T00:00:00"/>
    <s v="0020-01"/>
    <d v="2025-04-02T00:00:00"/>
    <n v="145"/>
    <s v="CONTRATO DE PRESTACION DE SERVICIOS PROFESIONALES"/>
    <s v="318-2025"/>
    <s v="145 - CONTRATO DE PRESTACION DE SERVICIOS PROFESIONALES"/>
    <n v="273"/>
    <s v="ORDENES DE PAGO"/>
    <n v="1232"/>
    <x v="335"/>
    <s v="125027 - Prestar los servicios profesionales especializados para apoyar jurídicamente las respuestas a las investigaciones preliminares y los hallazgos de todo tipo que resulten en contra de la Alcaldía Local de Sumapaz. 2327. Se expide CDP a solicitud expresa del ordenador del gasto con certificado de No existencia de personal 58416 de fecha 23 de febrero de 2025, solicitud SIPSE 125027 recibido para tramite de fecha 24 de febrero de 2025. Se expide CRP mediante memorando 20257020009743 recibido el 2 de abril de 2025."/>
    <s v="O23011745992024232701000"/>
    <s v="Fortalecimiento Institucional y sedes administrativas"/>
    <n v="1013613113"/>
    <x v="325"/>
    <n v="0"/>
    <n v="0"/>
    <n v="48000000"/>
    <n v="48000000"/>
    <n v="0"/>
    <x v="0"/>
    <x v="0"/>
    <n v="125027"/>
    <n v="2"/>
    <x v="0"/>
    <x v="0"/>
  </r>
  <r>
    <n v="2025"/>
    <x v="3"/>
    <d v="2025-01-01T00:00:00"/>
    <d v="2025-04-30T00:00:00"/>
    <s v="0020-01"/>
    <d v="2025-04-04T00:00:00"/>
    <n v="148"/>
    <s v="CONTRATO DE PRESTACION DE SERVICIOS DE APOYO A LA GESTION"/>
    <s v="323-2025"/>
    <s v="148 - CONTRATO DE PRESTACION DE SERVICIOS DE APOYO A LA GESTION"/>
    <n v="271"/>
    <s v="ORDENES DE PAGO"/>
    <n v="1160"/>
    <x v="336"/>
    <s v="130167 - Prestar los servicios de apoyo técnico y administrativo a las áreas de la Alcaldía Local de Sumapaz. 2327 SE EXPIDE CDP CON CERTIFICADO DE NO EXISTENCIA DE PERSONAL 57177 DE FECHA FEB 09/2025, SOLICITUD SIPSE 130167 RECIBIDO PARA TRAMITE DE FECHA FEB 11/2025.Se expide a solicitud expresa del ordenador del gasto el CRP mediante memorando 20257020009943, recibido el 4 de abril de 2025."/>
    <s v="O23011745992024232701000"/>
    <s v="Fortalecimiento Institucional y sedes administrativas"/>
    <n v="80202726"/>
    <x v="326"/>
    <n v="0"/>
    <n v="0"/>
    <n v="24000000"/>
    <n v="24000000"/>
    <n v="0"/>
    <x v="0"/>
    <x v="0"/>
    <n v="130167"/>
    <n v="2"/>
    <x v="0"/>
    <x v="0"/>
  </r>
  <r>
    <n v="2025"/>
    <x v="3"/>
    <d v="2025-01-01T00:00:00"/>
    <d v="2025-04-30T00:00:00"/>
    <s v="0020-01"/>
    <d v="2025-04-07T00:00:00"/>
    <n v="148"/>
    <s v="CONTRATO DE PRESTACION DE SERVICIOS DE APOYO A LA GESTION"/>
    <s v="324-2025"/>
    <s v="148 - CONTRATO DE PRESTACION DE SERVICIOS DE APOYO A LA GESTION"/>
    <n v="268"/>
    <s v="ORDENES DE PAGO"/>
    <n v="1205"/>
    <x v="337"/>
    <s v="127555 - Prestar los servicios tecnológicos al Área de Gestión de Desarrollo local, en las actividades administrativas de la gestión cultural de la localidad de Sumapaz. 2486. Se expide CDP a solicitud expresa del Ordenador del gasto con certificado de No existencia de personal 58115 de fecha 19 de febrero 2025, solicitud SIPSE 127555, recibido para tramite de fecha 21 de febrero de 2025.Se expide CRP mediante memorando 20257020010013, recibido el 7 de abril de 2025."/>
    <s v="O23011745992024248601000"/>
    <s v="Acciones para la promoción de la cultura, tradición y costumbres sumapaceñas"/>
    <n v="1010199232"/>
    <x v="327"/>
    <n v="0"/>
    <n v="0"/>
    <n v="21300000"/>
    <n v="21300000"/>
    <n v="0"/>
    <x v="21"/>
    <x v="39"/>
    <n v="127555"/>
    <n v="1"/>
    <x v="2"/>
    <x v="10"/>
  </r>
  <r>
    <n v="2025"/>
    <x v="3"/>
    <d v="2025-01-01T00:00:00"/>
    <d v="2025-04-30T00:00:00"/>
    <s v="0020-01"/>
    <d v="2025-04-08T00:00:00"/>
    <n v="145"/>
    <s v="CONTRATO DE PRESTACION DE SERVICIOS PROFESIONALES"/>
    <s v="325-2025"/>
    <s v="145 - CONTRATO DE PRESTACION DE SERVICIOS PROFESIONALES"/>
    <n v="267"/>
    <s v="ORDENES DE PAGO"/>
    <n v="1279"/>
    <x v="338"/>
    <s v="132249 - Prestar servicios profesionales, con autonomía técnica y administrativa, para brindar apoyo al Despacho del Alcalde Local en los diferentes asuntos relacionados con temas ambientales y administrativos, tendientes a garantizar el plan de desarrollo local. 2327.Se expide CDP por solicitud expresa del ordenador del gasto con certificado de no hay 60187 del 03 de abril de 2025, mediante SIPSE 132249 recibido el 03 de abril de 2025. Se expide CRP mediante memorando 20257020010153 recibido el 08 de abril de 2025"/>
    <s v="O23011745992024232701000"/>
    <s v="Fortalecimiento Institucional y sedes administrativas"/>
    <n v="1022422381"/>
    <x v="328"/>
    <n v="0"/>
    <n v="0"/>
    <n v="45080000"/>
    <n v="38130167"/>
    <n v="6949833"/>
    <x v="0"/>
    <x v="0"/>
    <n v="132249"/>
    <n v="2"/>
    <x v="0"/>
    <x v="0"/>
  </r>
  <r>
    <n v="2025"/>
    <x v="3"/>
    <d v="2025-01-01T00:00:00"/>
    <d v="2025-04-30T00:00:00"/>
    <s v="0020-01"/>
    <d v="2025-04-09T00:00:00"/>
    <n v="145"/>
    <s v="CONTRATO DE PRESTACION DE SERVICIOS PROFESIONALES"/>
    <s v="328-2025"/>
    <s v="145 - CONTRATO DE PRESTACION DE SERVICIOS PROFESIONALES"/>
    <n v="266"/>
    <s v="ORDENES DE PAGO"/>
    <n v="1278"/>
    <x v="339"/>
    <s v="132241 - 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 Se expide CDP por solicitud expresa del ordenador del gasto con certificado de no hay 60188 del 03 de abril de 2025, mediante SIPSE 132241 recibido el 03 de abril de 2025.Se expide CRP mediante memorando 20257020010233, recibido el 9 de abril de 2025."/>
    <s v="O23011745992024232701000"/>
    <s v="Fortalecimiento Institucional y sedes administrativas"/>
    <n v="51986672"/>
    <x v="329"/>
    <n v="0"/>
    <n v="0"/>
    <n v="86400000"/>
    <n v="72720000"/>
    <n v="13680000"/>
    <x v="0"/>
    <x v="0"/>
    <n v="132241"/>
    <n v="2"/>
    <x v="0"/>
    <x v="0"/>
  </r>
  <r>
    <n v="2025"/>
    <x v="3"/>
    <d v="2025-01-01T00:00:00"/>
    <d v="2025-04-30T00:00:00"/>
    <s v="0020-01"/>
    <d v="2025-04-09T00:00:00"/>
    <n v="145"/>
    <s v="CONTRATO DE PRESTACION DE SERVICIOS PROFESIONALES"/>
    <s v="326-2025"/>
    <s v="145 - CONTRATO DE PRESTACION DE SERVICIOS PROFESIONALES"/>
    <n v="266"/>
    <s v="ORDENES DE PAGO"/>
    <n v="1137"/>
    <x v="340"/>
    <s v="125677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con certificado de No existencia de personal 57397 de fecha Feb 09/2025, solicitud SIPSE 125677, recibido para tramite de fecha Feb 10/2025.Se expide CRP a solicitud expresa del ordenador del gasto mediante memorando 20257020010163 recibido el 9 de abril de 2025."/>
    <s v="O23011745992024232701000"/>
    <s v="Fortalecimiento Institucional y sedes administrativas"/>
    <n v="1019072215"/>
    <x v="330"/>
    <n v="0"/>
    <n v="0"/>
    <n v="37800000"/>
    <n v="37800000"/>
    <n v="0"/>
    <x v="0"/>
    <x v="0"/>
    <n v="125677"/>
    <n v="2"/>
    <x v="0"/>
    <x v="0"/>
  </r>
  <r>
    <n v="2025"/>
    <x v="3"/>
    <d v="2025-01-01T00:00:00"/>
    <d v="2025-04-30T00:00:00"/>
    <s v="0020-01"/>
    <d v="2025-04-21T00:00:00"/>
    <n v="148"/>
    <s v="CONTRATO DE PRESTACION DE SERVICIOS DE APOYO A LA GESTION"/>
    <s v="329-2025"/>
    <s v="148 - CONTRATO DE PRESTACION DE SERVICIOS DE APOYO A LA GESTION"/>
    <n v="254"/>
    <s v="ORDENES DE PAGO"/>
    <n v="1206"/>
    <x v="341"/>
    <s v="127553 - Prestar los servicios de apoyo administrativo al proyecto de Somos Sumapaz: Emprendiendo de manera sostenible en nuestro territorio. 2315. Se expide CDP a solicitud expresa del Ordenador del gasto con certificado de No existencia de personal 58116 de fecha 19 de febrero 2025, solicitud SIPSE 127553, recibido para tramite de fecha 21 de febrero de 2025.Se expide CRP mediante memorando 20257020010633 recibido el 21 de abril de 2025."/>
    <s v="O23011745992024231501000"/>
    <s v="Somos Sumapaz: Emprendiendo de manera sostenible en el territorio"/>
    <n v="52305417"/>
    <x v="331"/>
    <n v="0"/>
    <n v="0"/>
    <n v="12480000"/>
    <n v="12480000"/>
    <n v="0"/>
    <x v="12"/>
    <x v="16"/>
    <n v="127553"/>
    <n v="1"/>
    <x v="4"/>
    <x v="12"/>
  </r>
  <r>
    <n v="2025"/>
    <x v="3"/>
    <d v="2025-01-01T00:00:00"/>
    <d v="2025-04-30T00:00:00"/>
    <s v="0020-01"/>
    <d v="2025-04-21T00:00:00"/>
    <n v="145"/>
    <s v="CONTRATO DE PRESTACION DE SERVICIOS PROFESIONALES"/>
    <s v="330-2025"/>
    <s v="145 - CONTRATO DE PRESTACION DE SERVICIOS PROFESIONALES"/>
    <n v="254"/>
    <s v="ORDENES DE PAGO"/>
    <n v="1282"/>
    <x v="342"/>
    <s v="132477 - 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 2327. Se expide CDP a expresa solicitud del Ordenador del gasto con certificado de no hay número 60484 del 13 de abril de 2025, y mediante SIPSE 132477, recibido el 14 de abril de 2025. Se expide CRP mediante memorando 20257020010613 recibido el 21 de abril de 2025."/>
    <s v="O23011745992024232701000"/>
    <s v="Fortalecimiento Institucional y sedes administrativas"/>
    <n v="52047323"/>
    <x v="332"/>
    <n v="0"/>
    <n v="0"/>
    <n v="86400000"/>
    <n v="68400000"/>
    <n v="18000000"/>
    <x v="0"/>
    <x v="0"/>
    <n v="132477"/>
    <n v="2"/>
    <x v="0"/>
    <x v="0"/>
  </r>
  <r>
    <n v="2025"/>
    <x v="3"/>
    <d v="2025-01-01T00:00:00"/>
    <d v="2025-04-30T00:00:00"/>
    <s v="0020-01"/>
    <d v="2025-04-23T00:00:00"/>
    <n v="145"/>
    <s v="CONTRATO DE PRESTACION DE SERVICIOS PROFESIONALES"/>
    <s v="331-2025"/>
    <s v="145 - CONTRATO DE PRESTACION DE SERVICIOS PROFESIONALES"/>
    <n v="252"/>
    <s v="ORDENES DE PAGO"/>
    <n v="1283"/>
    <x v="343"/>
    <s v="132516 - 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 2319. Se expide CDP a expresa solicitud del Ordenador del gasto con certificado de no hay número 60458 del 11 de abril de 2025, y mediante SIPSE 132516, recibido el 14 de abril de 2025. Se expide el CRP mediante memorando 20257020010713."/>
    <s v="O23011745992024231901000"/>
    <s v="Atención a víctimas en Sumapaz"/>
    <n v="1020797423"/>
    <x v="333"/>
    <n v="0"/>
    <n v="0"/>
    <n v="50400000"/>
    <n v="32970000"/>
    <n v="17430000"/>
    <x v="19"/>
    <x v="41"/>
    <n v="132516"/>
    <n v="1"/>
    <x v="2"/>
    <x v="18"/>
  </r>
  <r>
    <n v="2025"/>
    <x v="3"/>
    <d v="2025-01-01T00:00:00"/>
    <d v="2025-04-30T00:00:00"/>
    <s v="0020-01"/>
    <d v="2025-04-25T00:00:00"/>
    <n v="12"/>
    <s v="CONTRATO DE PRESTACION DE SERVICIOS"/>
    <s v="332-2025"/>
    <s v="12 - CONTRATO DE PRESTACION DE SERVICIOS"/>
    <n v="250"/>
    <s v="ORDENES DE PAGO"/>
    <n v="1270"/>
    <x v="344"/>
    <s v="El contrato que se pretende celebrar tendrá por objeto: prestar los servicios de vigilancia y seguridad privada para las sedes y corregidurías de la alcaldía local de Sumapaz. Se expide a solicitud expresa del ordenador del gasto mediante SIPSE 131984, recibido el 13 de marzo de 2025.Se expide CRP mediante memorando 20257020011073, recibido el 25 de abril de 2025."/>
    <s v="O23011745992024232701000"/>
    <s v="Fortalecimiento Institucional y sedes administrativas"/>
    <n v="901940539"/>
    <x v="334"/>
    <n v="0"/>
    <n v="0"/>
    <n v="143315399"/>
    <n v="45274856"/>
    <n v="98040543"/>
    <x v="0"/>
    <x v="0"/>
    <n v="131984"/>
    <n v="2"/>
    <x v="0"/>
    <x v="0"/>
  </r>
  <r>
    <n v="2025"/>
    <x v="3"/>
    <d v="2025-01-01T00:00:00"/>
    <d v="2025-04-30T00:00:00"/>
    <s v="0020-01"/>
    <d v="2025-04-28T00:00:00"/>
    <n v="148"/>
    <s v="CONTRATO DE PRESTACION DE SERVICIOS DE APOYO A LA GESTION"/>
    <s v="333-2025"/>
    <s v="148 - CONTRATO DE PRESTACION DE SERVICIOS DE APOYO A LA GESTION"/>
    <n v="247"/>
    <s v="ORDENES DE PAGO"/>
    <n v="1280"/>
    <x v="345"/>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CRP mediante memorando 20257020011123, recibido el 28 de abril de 2025."/>
    <s v="O23011745992024228901000"/>
    <s v="Movilidad para Sumapaz"/>
    <n v="11448287"/>
    <x v="335"/>
    <n v="0"/>
    <n v="0"/>
    <n v="2883000"/>
    <n v="2883000"/>
    <n v="0"/>
    <x v="1"/>
    <x v="1"/>
    <n v="132268"/>
    <n v="1"/>
    <x v="1"/>
    <x v="1"/>
  </r>
  <r>
    <n v="2025"/>
    <x v="3"/>
    <d v="2025-01-01T00:00:00"/>
    <d v="2025-04-30T00:00:00"/>
    <s v="0020-01"/>
    <d v="2025-04-29T00:00:00"/>
    <n v="148"/>
    <s v="CONTRATO DE PRESTACION DE SERVICIOS DE APOYO A LA GESTION"/>
    <s v="334-2025"/>
    <s v="148 - CONTRATO DE PRESTACION DE SERVICIOS DE APOYO A LA GESTION"/>
    <n v="246"/>
    <s v="ORDENES DE PAGO"/>
    <n v="1284"/>
    <x v="346"/>
    <s v="132283 - 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el CDP a solicitud expresa del Ordenador del gasto mediante SIPSE 132283, recibido el 21 de abril de 2025. Se expide CRP mediante memorando 2025702001083, recibido el 29 de abril de 2025."/>
    <s v="O23011745992024228901000"/>
    <s v="Movilidad para Sumapaz"/>
    <n v="79727160"/>
    <x v="336"/>
    <n v="0"/>
    <n v="0"/>
    <n v="3400000"/>
    <n v="3400000"/>
    <n v="0"/>
    <x v="1"/>
    <x v="1"/>
    <n v="132283"/>
    <n v="1"/>
    <x v="1"/>
    <x v="1"/>
  </r>
  <r>
    <n v="2025"/>
    <x v="3"/>
    <d v="2025-01-01T00:00:00"/>
    <d v="2025-04-30T00:00:00"/>
    <s v="0020-01"/>
    <d v="2025-04-29T00:00:00"/>
    <n v="148"/>
    <s v="CONTRATO DE PRESTACION DE SERVICIOS DE APOYO A LA GESTION"/>
    <s v="335-2025"/>
    <s v="148 - CONTRATO DE PRESTACION DE SERVICIOS DE APOYO A LA GESTION"/>
    <n v="246"/>
    <s v="ORDENES DE PAGO"/>
    <n v="1284"/>
    <x v="347"/>
    <s v="132283 - 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el CDP a solicitud expresa del Ordenador del gasto mediante SIPSE 132283, recibido el 21 de abril de 2025. Se expide CRP mediante memorando 20257020011203, recibido el 29 de abril de 2025."/>
    <s v="O23011745992024228901000"/>
    <s v="Movilidad para Sumapaz"/>
    <n v="11388875"/>
    <x v="337"/>
    <n v="0"/>
    <n v="0"/>
    <n v="3400000"/>
    <n v="3400000"/>
    <n v="0"/>
    <x v="1"/>
    <x v="1"/>
    <n v="132283"/>
    <n v="1"/>
    <x v="1"/>
    <x v="1"/>
  </r>
  <r>
    <n v="2025"/>
    <x v="3"/>
    <d v="2025-01-01T00:00:00"/>
    <d v="2025-04-30T00:00:00"/>
    <s v="0020-01"/>
    <d v="2025-04-29T00:00:00"/>
    <n v="148"/>
    <s v="CONTRATO DE PRESTACION DE SERVICIOS DE APOYO A LA GESTION"/>
    <s v="337-2025"/>
    <s v="148 - CONTRATO DE PRESTACION DE SERVICIOS DE APOYO A LA GESTION"/>
    <n v="246"/>
    <s v="ORDENES DE PAGO"/>
    <n v="1280"/>
    <x v="348"/>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CRP mediante memorando 20257020011233, recibido el 29 de abril de 2025."/>
    <s v="O23011745992024228901000"/>
    <s v="Movilidad para Sumapaz"/>
    <n v="79632409"/>
    <x v="338"/>
    <n v="0"/>
    <n v="0"/>
    <n v="2883000"/>
    <n v="2883000"/>
    <n v="0"/>
    <x v="1"/>
    <x v="1"/>
    <n v="132268"/>
    <n v="1"/>
    <x v="1"/>
    <x v="1"/>
  </r>
  <r>
    <n v="2025"/>
    <x v="3"/>
    <d v="2025-01-01T00:00:00"/>
    <d v="2025-04-30T00:00:00"/>
    <s v="0020-01"/>
    <d v="2025-04-29T00:00:00"/>
    <n v="148"/>
    <s v="CONTRATO DE PRESTACION DE SERVICIOS DE APOYO A LA GESTION"/>
    <s v="338-2025"/>
    <s v="148 - CONTRATO DE PRESTACION DE SERVICIOS DE APOYO A LA GESTION"/>
    <n v="246"/>
    <s v="ORDENES DE PAGO"/>
    <n v="1280"/>
    <x v="349"/>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a través memorando 2025702001273"/>
    <s v="O23011745992024228901000"/>
    <s v="Movilidad para Sumapaz"/>
    <n v="1007829181"/>
    <x v="339"/>
    <n v="0"/>
    <n v="0"/>
    <n v="2883000"/>
    <n v="2883000"/>
    <n v="0"/>
    <x v="1"/>
    <x v="1"/>
    <n v="132268"/>
    <n v="1"/>
    <x v="1"/>
    <x v="1"/>
  </r>
  <r>
    <n v="2025"/>
    <x v="3"/>
    <d v="2025-01-01T00:00:00"/>
    <d v="2025-04-30T00:00:00"/>
    <s v="0020-01"/>
    <d v="2025-04-30T00:00:00"/>
    <n v="148"/>
    <s v="CONTRATO DE PRESTACION DE SERVICIOS DE APOYO A LA GESTION"/>
    <s v="336-2025"/>
    <s v="148 - CONTRATO DE PRESTACION DE SERVICIOS DE APOYO A LA GESTION"/>
    <n v="245"/>
    <s v="ORDENES DE PAGO"/>
    <n v="1281"/>
    <x v="350"/>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CRP mediante memorando 20257020011283, recibido el 30 de abril 2025."/>
    <s v="O23011745992024228901000"/>
    <s v="Movilidad para Sumapaz"/>
    <n v="79216776"/>
    <x v="340"/>
    <n v="0"/>
    <n v="0"/>
    <n v="2883000"/>
    <n v="2883000"/>
    <n v="0"/>
    <x v="1"/>
    <x v="1"/>
    <n v="132285"/>
    <n v="1"/>
    <x v="1"/>
    <x v="1"/>
  </r>
  <r>
    <n v="2025"/>
    <x v="3"/>
    <d v="2025-01-01T00:00:00"/>
    <d v="2025-04-30T00:00:00"/>
    <s v="0020-01"/>
    <d v="2025-04-30T00:00:00"/>
    <n v="73"/>
    <s v="CONTRATO DE OBRA PUBLICA"/>
    <s v="483-20232"/>
    <s v="73 - CONTRATO DE OBRA PUBLICA"/>
    <n v="245"/>
    <s v="ORDENES DE PAGO"/>
    <n v="1292"/>
    <x v="351"/>
    <s v="Adición No.2 y prórroga No. 7 del contrato COP-483-2023 cuyo objeto es: Realizar la interventoría técnica, administrativa, financiera, ambiental social y jurídica, que resulte del proceso licitatorio cuyo objeto es: Apropiación de estudios y diseños para la construcción y adecuación de la sede administrativa de la localidad de Sumapaz, ubicada en la hacienda Llano Grande en el centro poblado de Betania, de conformidad con el contrato de consultoría CCS-334-2022. Se expide CDP a solicitud expresa del Ordenador del Gasto mediante memorando 20257020011293, recibido el 30 de abril de 2025. Se expide CRP mediante memorando 20257020011363, recibido 30 de abril de 2025."/>
    <s v="O23011745992024232701000"/>
    <s v="Fortalecimiento Institucional y sedes administrativas"/>
    <n v="830128894"/>
    <x v="341"/>
    <n v="0"/>
    <n v="0"/>
    <n v="780405495"/>
    <n v="0"/>
    <n v="780405495"/>
    <x v="0"/>
    <x v="4"/>
    <m/>
    <n v="4"/>
    <x v="0"/>
    <x v="0"/>
  </r>
  <r>
    <n v="2025"/>
    <x v="3"/>
    <d v="2025-01-01T00:00:00"/>
    <d v="2025-04-30T00:00:00"/>
    <s v="0020-01"/>
    <d v="2025-04-30T00:00:00"/>
    <n v="43"/>
    <s v="CONTRATO DE INTERVENTORIA"/>
    <s v="485-20234"/>
    <s v="43 - CONTRATO DE INTERVENTORIA"/>
    <n v="245"/>
    <s v="ORDENES DE PAGO"/>
    <n v="1291"/>
    <x v="352"/>
    <s v="Adición No. 4 y prórroga No. 7 del contrato CIN-485-2023 cuyo objeto es: Realizar la interventoría técnica, administrativa, financiera, ambiental social y jurídica, que resulte del proceso licitatorio cuyo objeto es &quot;apropiación de estudios y diseños para la construcción y adecuación de la sede administrativa de la localidad de Sumapaz, ubicada en la hacienda llano grande en el centro poblado de Betania, de conformidad con el contrato de consultoría CCS-334-2022. Se expide a solicitud expresa del Ordenador del gasto mediante memorando 20257020010943, recibido el 29 de abril de 2025.Se expide CRP mediante memorando 20257020011353, recibido el 30 de abril de 2025."/>
    <s v="O23011745992024232701000"/>
    <s v="Fortalecimiento Institucional y sedes administrativas"/>
    <n v="890104625"/>
    <x v="21"/>
    <n v="0"/>
    <n v="0"/>
    <n v="82233165"/>
    <n v="0"/>
    <n v="82233165"/>
    <x v="0"/>
    <x v="4"/>
    <m/>
    <n v="4"/>
    <x v="0"/>
    <x v="0"/>
  </r>
  <r>
    <n v="2025"/>
    <x v="4"/>
    <d v="2025-01-01T00:00:00"/>
    <d v="2025-05-31T00:00:00"/>
    <s v="0020-01"/>
    <d v="2025-05-02T00:00:00"/>
    <n v="148"/>
    <s v="CONTRATO DE PRESTACION DE SERVICIOS DE APOYO A LA GESTION"/>
    <s v="343-2025"/>
    <s v="148 - CONTRATO DE PRESTACION DE SERVICIOS DE APOYO A LA GESTION"/>
    <n v="243"/>
    <s v="ORDENES DE PAGO"/>
    <n v="1281"/>
    <x v="353"/>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Se expide el CRP mediante memorando 20257020011343, recibido el 2 de mayo de 2025."/>
    <s v="O23011745992024228901000"/>
    <s v="Movilidad para Sumapaz"/>
    <n v="1010000989"/>
    <x v="342"/>
    <n v="0"/>
    <n v="0"/>
    <n v="2883000"/>
    <n v="2883000"/>
    <n v="0"/>
    <x v="1"/>
    <x v="1"/>
    <n v="132285"/>
    <n v="1"/>
    <x v="1"/>
    <x v="1"/>
  </r>
  <r>
    <n v="2025"/>
    <x v="4"/>
    <d v="2025-01-01T00:00:00"/>
    <d v="2025-05-31T00:00:00"/>
    <s v="0020-01"/>
    <d v="2025-05-02T00:00:00"/>
    <n v="148"/>
    <s v="CONTRATO DE PRESTACION DE SERVICIOS DE APOYO A LA GESTION"/>
    <s v="339-2025"/>
    <s v="148 - CONTRATO DE PRESTACION DE SERVICIOS DE APOYO A LA GESTION"/>
    <n v="243"/>
    <s v="ORDENES DE PAGO"/>
    <n v="1280"/>
    <x v="354"/>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73, recibido el 2 de mayo de 2025."/>
    <s v="O23011745992024228901000"/>
    <s v="Movilidad para Sumapaz"/>
    <n v="1022924525"/>
    <x v="343"/>
    <n v="0"/>
    <n v="0"/>
    <n v="2883000"/>
    <n v="2883000"/>
    <n v="0"/>
    <x v="1"/>
    <x v="1"/>
    <n v="132268"/>
    <n v="1"/>
    <x v="1"/>
    <x v="1"/>
  </r>
  <r>
    <n v="2025"/>
    <x v="4"/>
    <d v="2025-01-01T00:00:00"/>
    <d v="2025-05-31T00:00:00"/>
    <s v="0020-01"/>
    <d v="2025-05-02T00:00:00"/>
    <n v="148"/>
    <s v="CONTRATO DE PRESTACION DE SERVICIOS DE APOYO A LA GESTION"/>
    <s v="340-2025"/>
    <s v="148 - CONTRATO DE PRESTACION DE SERVICIOS DE APOYO A LA GESTION"/>
    <n v="243"/>
    <s v="ORDENES DE PAGO"/>
    <n v="1280"/>
    <x v="355"/>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403, recibido el 2 de mayo de 2025."/>
    <s v="O23011745992024228901000"/>
    <s v="Movilidad para Sumapaz"/>
    <n v="1024559011"/>
    <x v="344"/>
    <n v="0"/>
    <n v="0"/>
    <n v="2883000"/>
    <n v="2883000"/>
    <n v="0"/>
    <x v="1"/>
    <x v="1"/>
    <n v="132268"/>
    <n v="1"/>
    <x v="1"/>
    <x v="1"/>
  </r>
  <r>
    <n v="2025"/>
    <x v="4"/>
    <d v="2025-01-01T00:00:00"/>
    <d v="2025-05-31T00:00:00"/>
    <s v="0020-01"/>
    <d v="2025-05-02T00:00:00"/>
    <n v="148"/>
    <s v="CONTRATO DE PRESTACION DE SERVICIOS DE APOYO A LA GESTION"/>
    <s v="346-2025"/>
    <s v="148 - CONTRATO DE PRESTACION DE SERVICIOS DE APOYO A LA GESTION"/>
    <n v="243"/>
    <s v="ORDENES DE PAGO"/>
    <n v="1280"/>
    <x v="356"/>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83, recibido el 2 de mayo de 2025."/>
    <s v="O23011745992024228901000"/>
    <s v="Movilidad para Sumapaz"/>
    <n v="79632420"/>
    <x v="345"/>
    <n v="0"/>
    <n v="0"/>
    <n v="2883000"/>
    <n v="2883000"/>
    <n v="0"/>
    <x v="1"/>
    <x v="1"/>
    <n v="132268"/>
    <n v="1"/>
    <x v="1"/>
    <x v="1"/>
  </r>
  <r>
    <n v="2025"/>
    <x v="4"/>
    <d v="2025-01-01T00:00:00"/>
    <d v="2025-05-31T00:00:00"/>
    <s v="0020-01"/>
    <d v="2025-05-02T00:00:00"/>
    <n v="148"/>
    <s v="CONTRATO DE PRESTACION DE SERVICIOS DE APOYO A LA GESTION"/>
    <s v="347-2025"/>
    <s v="148 - CONTRATO DE PRESTACION DE SERVICIOS DE APOYO A LA GESTION"/>
    <n v="243"/>
    <s v="ORDENES DE PAGO"/>
    <n v="1280"/>
    <x v="357"/>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413, recibido el 2 de mayo de 2025."/>
    <s v="O23011745992024228901000"/>
    <s v="Movilidad para Sumapaz"/>
    <n v="1032656045"/>
    <x v="346"/>
    <n v="0"/>
    <n v="0"/>
    <n v="2883000"/>
    <n v="2883000"/>
    <n v="0"/>
    <x v="1"/>
    <x v="1"/>
    <n v="132268"/>
    <n v="1"/>
    <x v="1"/>
    <x v="1"/>
  </r>
  <r>
    <n v="2025"/>
    <x v="4"/>
    <d v="2025-01-01T00:00:00"/>
    <d v="2025-05-31T00:00:00"/>
    <s v="0020-01"/>
    <d v="2025-05-02T00:00:00"/>
    <n v="148"/>
    <s v="CONTRATO DE PRESTACION DE SERVICIOS DE APOYO A LA GESTION"/>
    <s v="348-2025"/>
    <s v="148 - CONTRATO DE PRESTACION DE SERVICIOS DE APOYO A LA GESTION"/>
    <n v="243"/>
    <s v="ORDENES DE PAGO"/>
    <n v="1280"/>
    <x v="358"/>
    <s v="132268 - Prestar los servicios como conductor de vehículo pesado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9 del 13 de abril de 2025, y mediante SIPSE 132268, recibido el 14 de abril de 2025. Se expide el CRP mediante memorando 20257020011393, recibido el 2 de mayo de 2025."/>
    <s v="O23011745992024228901000"/>
    <s v="Movilidad para Sumapaz"/>
    <n v="80877733"/>
    <x v="347"/>
    <n v="0"/>
    <n v="0"/>
    <n v="2883000"/>
    <n v="2883000"/>
    <n v="0"/>
    <x v="1"/>
    <x v="1"/>
    <n v="132268"/>
    <n v="1"/>
    <x v="1"/>
    <x v="1"/>
  </r>
  <r>
    <n v="2025"/>
    <x v="4"/>
    <d v="2025-01-01T00:00:00"/>
    <d v="2025-05-31T00:00:00"/>
    <s v="0020-01"/>
    <d v="2025-05-02T00:00:00"/>
    <n v="148"/>
    <s v="CONTRATO DE PRESTACION DE SERVICIOS DE APOYO A LA GESTION"/>
    <s v="341-2025"/>
    <s v="148 - CONTRATO DE PRESTACION DE SERVICIOS DE APOYO A LA GESTION"/>
    <n v="243"/>
    <s v="ORDENES DE PAGO"/>
    <n v="1281"/>
    <x v="359"/>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53, recibido el 2 de mayo de 2025."/>
    <s v="O23011745992024228901000"/>
    <s v="Movilidad para Sumapaz"/>
    <n v="1013598298"/>
    <x v="348"/>
    <n v="0"/>
    <n v="0"/>
    <n v="2883000"/>
    <n v="2883000"/>
    <n v="0"/>
    <x v="1"/>
    <x v="1"/>
    <n v="132285"/>
    <n v="1"/>
    <x v="1"/>
    <x v="1"/>
  </r>
  <r>
    <n v="2025"/>
    <x v="4"/>
    <d v="2025-01-01T00:00:00"/>
    <d v="2025-05-31T00:00:00"/>
    <s v="0020-01"/>
    <d v="2025-05-02T00:00:00"/>
    <n v="148"/>
    <s v="CONTRATO DE PRESTACION DE SERVICIOS DE APOYO A LA GESTION"/>
    <s v="342-2025"/>
    <s v="148 - CONTRATO DE PRESTACION DE SERVICIOS DE APOYO A LA GESTION"/>
    <n v="243"/>
    <s v="ORDENES DE PAGO"/>
    <n v="1281"/>
    <x v="360"/>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73, recibido el 2 de mayo de 2025."/>
    <s v="O23011745992024228901000"/>
    <s v="Movilidad para Sumapaz"/>
    <n v="1033676728"/>
    <x v="349"/>
    <n v="0"/>
    <n v="0"/>
    <n v="2883000"/>
    <n v="2883000"/>
    <n v="0"/>
    <x v="1"/>
    <x v="1"/>
    <n v="132285"/>
    <n v="1"/>
    <x v="1"/>
    <x v="1"/>
  </r>
  <r>
    <n v="2025"/>
    <x v="4"/>
    <d v="2025-01-01T00:00:00"/>
    <d v="2025-05-31T00:00:00"/>
    <s v="0020-01"/>
    <d v="2025-05-02T00:00:00"/>
    <n v="148"/>
    <s v="CONTRATO DE PRESTACION DE SERVICIOS DE APOYO A LA GESTION"/>
    <s v="344-2025"/>
    <s v="148 - CONTRATO DE PRESTACION DE SERVICIOS DE APOYO A LA GESTION"/>
    <n v="243"/>
    <s v="ORDENES DE PAGO"/>
    <n v="1281"/>
    <x v="361"/>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83, recibido el 2 de mayo de 2025."/>
    <s v="O23011745992024228901000"/>
    <s v="Movilidad para Sumapaz"/>
    <n v="1033676728"/>
    <x v="349"/>
    <n v="2883000"/>
    <n v="0"/>
    <n v="0"/>
    <n v="0"/>
    <n v="0"/>
    <x v="1"/>
    <x v="1"/>
    <n v="132285"/>
    <n v="1"/>
    <x v="1"/>
    <x v="1"/>
  </r>
  <r>
    <n v="2025"/>
    <x v="4"/>
    <d v="2025-01-01T00:00:00"/>
    <d v="2025-05-31T00:00:00"/>
    <s v="0020-01"/>
    <d v="2025-05-02T00:00:00"/>
    <n v="148"/>
    <s v="CONTRATO DE PRESTACION DE SERVICIOS DE APOYO A LA GESTION"/>
    <s v="345-2025"/>
    <s v="148 - CONTRATO DE PRESTACION DE SERVICIOS DE APOYO A LA GESTION"/>
    <n v="243"/>
    <s v="ORDENES DE PAGO"/>
    <n v="1281"/>
    <x v="362"/>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93, recibido el 2 de mayo de 2025."/>
    <s v="O23011745992024228901000"/>
    <s v="Movilidad para Sumapaz"/>
    <n v="80380149"/>
    <x v="350"/>
    <n v="0"/>
    <n v="0"/>
    <n v="2883000"/>
    <n v="2883000"/>
    <n v="0"/>
    <x v="1"/>
    <x v="1"/>
    <n v="132285"/>
    <n v="1"/>
    <x v="1"/>
    <x v="1"/>
  </r>
  <r>
    <n v="2025"/>
    <x v="4"/>
    <d v="2025-01-01T00:00:00"/>
    <d v="2025-05-31T00:00:00"/>
    <s v="0020-01"/>
    <d v="2025-05-02T00:00:00"/>
    <n v="148"/>
    <s v="CONTRATO DE PRESTACION DE SERVICIOS DE APOYO A LA GESTION"/>
    <s v="349-2025"/>
    <s v="148 - CONTRATO DE PRESTACION DE SERVICIOS DE APOYO A LA GESTION"/>
    <n v="243"/>
    <s v="ORDENES DE PAGO"/>
    <n v="1281"/>
    <x v="363"/>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823, recibido el 2 de mayo de 2025."/>
    <s v="O23011745992024228901000"/>
    <s v="Movilidad para Sumapaz"/>
    <n v="1022938049"/>
    <x v="351"/>
    <n v="0"/>
    <n v="0"/>
    <n v="2883000"/>
    <n v="2883000"/>
    <n v="0"/>
    <x v="1"/>
    <x v="1"/>
    <n v="132285"/>
    <n v="1"/>
    <x v="1"/>
    <x v="1"/>
  </r>
  <r>
    <n v="2025"/>
    <x v="4"/>
    <d v="2025-01-01T00:00:00"/>
    <d v="2025-05-31T00:00:00"/>
    <s v="0020-01"/>
    <d v="2025-05-02T00:00:00"/>
    <n v="148"/>
    <s v="CONTRATO DE PRESTACION DE SERVICIOS DE APOYO A LA GESTION"/>
    <s v="344-2025"/>
    <s v="148 - CONTRATO DE PRESTACION DE SERVICIOS DE APOYO A LA GESTION"/>
    <n v="243"/>
    <s v="ORDENES DE PAGO"/>
    <n v="1281"/>
    <x v="364"/>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83, recibido el 2 de mayo de 2025."/>
    <s v="O23011745992024228901000"/>
    <s v="Movilidad para Sumapaz"/>
    <n v="80451743"/>
    <x v="352"/>
    <n v="0"/>
    <n v="0"/>
    <n v="2883000"/>
    <n v="2883000"/>
    <n v="0"/>
    <x v="1"/>
    <x v="1"/>
    <n v="132285"/>
    <n v="1"/>
    <x v="1"/>
    <x v="1"/>
  </r>
  <r>
    <n v="2025"/>
    <x v="4"/>
    <d v="2025-01-01T00:00:00"/>
    <d v="2025-05-31T00:00:00"/>
    <s v="0020-01"/>
    <d v="2025-05-05T00:00:00"/>
    <n v="145"/>
    <s v="CONTRATO DE PRESTACION DE SERVICIOS PROFESIONALES"/>
    <s v="352-2025"/>
    <s v="145 - CONTRATO DE PRESTACION DE SERVICIOS PROFESIONALES"/>
    <n v="240"/>
    <s v="ORDENES DE PAGO"/>
    <n v="1288"/>
    <x v="365"/>
    <s v="132838 - 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 2327. Se expide CDP a solicitud expresa del ordenador del gasto mediante SIPSE 132838, con certificado de no existencia 60576 del 24 de abril de 2025, recibido el 24 de abril de 2025. Se expide el CRP mediante memorando 20257020011803, recibido el 05 de mayo de 2025."/>
    <s v="O23011745992024232701000"/>
    <s v="Fortalecimiento Institucional y sedes administrativas"/>
    <n v="19426513"/>
    <x v="353"/>
    <n v="0"/>
    <n v="0"/>
    <n v="64000000"/>
    <n v="46933333"/>
    <n v="17066667"/>
    <x v="0"/>
    <x v="0"/>
    <n v="132838"/>
    <n v="2"/>
    <x v="0"/>
    <x v="0"/>
  </r>
  <r>
    <n v="2025"/>
    <x v="4"/>
    <d v="2025-01-01T00:00:00"/>
    <d v="2025-05-31T00:00:00"/>
    <s v="0020-01"/>
    <d v="2025-05-05T00:00:00"/>
    <n v="148"/>
    <s v="CONTRATO DE PRESTACION DE SERVICIOS DE APOYO A LA GESTION"/>
    <s v="353-2025"/>
    <s v="148 - CONTRATO DE PRESTACION DE SERVICIOS DE APOYO A LA GESTION"/>
    <n v="240"/>
    <s v="ORDENES DE PAGO"/>
    <n v="1281"/>
    <x v="366"/>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813, recibido el 5 de mayo de 2025."/>
    <s v="O23011745992024228901000"/>
    <s v="Movilidad para Sumapaz"/>
    <n v="1023025796"/>
    <x v="354"/>
    <n v="0"/>
    <n v="0"/>
    <n v="2883000"/>
    <n v="2883000"/>
    <n v="0"/>
    <x v="1"/>
    <x v="1"/>
    <n v="132285"/>
    <n v="1"/>
    <x v="1"/>
    <x v="1"/>
  </r>
  <r>
    <n v="2025"/>
    <x v="4"/>
    <d v="2025-01-01T00:00:00"/>
    <d v="2025-05-31T00:00:00"/>
    <s v="0020-01"/>
    <d v="2025-05-05T00:00:00"/>
    <n v="148"/>
    <s v="CONTRATO DE PRESTACION DE SERVICIOS DE APOYO A LA GESTION"/>
    <s v="350-2025"/>
    <s v="148 - CONTRATO DE PRESTACION DE SERVICIOS DE APOYO A LA GESTION"/>
    <n v="240"/>
    <s v="ORDENES DE PAGO"/>
    <n v="1281"/>
    <x v="367"/>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1763, recibido el 5 de mayo de 2025."/>
    <s v="O23011745992024228901000"/>
    <s v="Movilidad para Sumapaz"/>
    <n v="1032656287"/>
    <x v="355"/>
    <n v="0"/>
    <n v="0"/>
    <n v="2883000"/>
    <n v="2883000"/>
    <n v="0"/>
    <x v="1"/>
    <x v="1"/>
    <n v="132285"/>
    <n v="1"/>
    <x v="1"/>
    <x v="1"/>
  </r>
  <r>
    <n v="2025"/>
    <x v="4"/>
    <d v="2025-01-01T00:00:00"/>
    <d v="2025-05-31T00:00:00"/>
    <s v="0020-01"/>
    <d v="2025-05-06T00:00:00"/>
    <n v="12"/>
    <s v="CONTRATO DE PRESTACION DE SERVICIOS"/>
    <s v="3542025"/>
    <s v="12 - CONTRATO DE PRESTACION DE SERVICIOS"/>
    <n v="239"/>
    <s v="ORDENES DE PAGO"/>
    <n v="1281"/>
    <x v="368"/>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quot;Se expide CRP mediante memorando 20257020011903, recibido el 06 de mayo de 2025&quot;"/>
    <s v="O23011745992024228901000"/>
    <s v="Movilidad para Sumapaz"/>
    <n v="79519512"/>
    <x v="356"/>
    <n v="0"/>
    <n v="0"/>
    <n v="2883000"/>
    <n v="2883000"/>
    <n v="0"/>
    <x v="1"/>
    <x v="1"/>
    <n v="132285"/>
    <n v="1"/>
    <x v="1"/>
    <x v="1"/>
  </r>
  <r>
    <n v="2025"/>
    <x v="4"/>
    <d v="2025-01-01T00:00:00"/>
    <d v="2025-05-31T00:00:00"/>
    <s v="0020-01"/>
    <d v="2025-05-06T00:00:00"/>
    <n v="145"/>
    <s v="CONTRATO DE PRESTACION DE SERVICIOS PROFESIONALES"/>
    <s v="351-2025"/>
    <s v="145 - CONTRATO DE PRESTACION DE SERVICIOS PROFESIONALES"/>
    <n v="239"/>
    <s v="ORDENES DE PAGO"/>
    <n v="1287"/>
    <x v="369"/>
    <s v="132473 - 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327 Se expide CDP a solicitud expresa del ordenador del gasto mediante SIPSE 132473, con certificado de no existencia 60589 del 24 de abril de 2025, recibido el 24 de abril de 2025. Se expide CRP mediante memorando 20257020011913, recibido el 05 de mayo de 2025"/>
    <s v="O23011745992024232701000"/>
    <s v="Fortalecimiento Institucional y sedes administrativas"/>
    <n v="1023888897"/>
    <x v="357"/>
    <n v="0"/>
    <n v="0"/>
    <n v="61504000"/>
    <n v="44590400"/>
    <n v="16913600"/>
    <x v="0"/>
    <x v="0"/>
    <n v="132473"/>
    <n v="2"/>
    <x v="0"/>
    <x v="0"/>
  </r>
  <r>
    <n v="2025"/>
    <x v="4"/>
    <d v="2025-01-01T00:00:00"/>
    <d v="2025-05-31T00:00:00"/>
    <s v="0020-01"/>
    <d v="2025-05-06T00:00:00"/>
    <n v="148"/>
    <s v="CONTRATO DE PRESTACION DE SERVICIOS DE APOYO A LA GESTION"/>
    <s v="355-2025"/>
    <s v="148 - CONTRATO DE PRESTACION DE SERVICIOS DE APOYO A LA GESTION"/>
    <n v="239"/>
    <s v="ORDENES DE PAGO"/>
    <n v="1285"/>
    <x v="370"/>
    <s v="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893 recibido el 05 de mayo de 2025."/>
    <s v="O23011745992024228901000"/>
    <s v="Movilidad para Sumapaz"/>
    <n v="1072895770"/>
    <x v="358"/>
    <n v="0"/>
    <n v="0"/>
    <n v="2720000"/>
    <n v="2720000"/>
    <n v="0"/>
    <x v="1"/>
    <x v="1"/>
    <n v="132288"/>
    <n v="1"/>
    <x v="1"/>
    <x v="1"/>
  </r>
  <r>
    <n v="2025"/>
    <x v="4"/>
    <d v="2025-01-01T00:00:00"/>
    <d v="2025-05-31T00:00:00"/>
    <s v="0020-01"/>
    <d v="2025-05-06T00:00:00"/>
    <n v="148"/>
    <s v="CONTRATO DE PRESTACION DE SERVICIOS DE APOYO A LA GESTION"/>
    <s v="357-2025"/>
    <s v="148 - CONTRATO DE PRESTACION DE SERVICIOS DE APOYO A LA GESTION"/>
    <n v="239"/>
    <s v="ORDENES DE PAGO"/>
    <n v="1285"/>
    <x v="371"/>
    <s v="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943, recibido el 05 de mayo de 2025"/>
    <s v="O23011745992024228901000"/>
    <s v="Movilidad para Sumapaz"/>
    <n v="40732494"/>
    <x v="359"/>
    <n v="0"/>
    <n v="0"/>
    <n v="2720000"/>
    <n v="2720000"/>
    <n v="0"/>
    <x v="1"/>
    <x v="1"/>
    <n v="132288"/>
    <n v="1"/>
    <x v="1"/>
    <x v="1"/>
  </r>
  <r>
    <n v="2025"/>
    <x v="4"/>
    <d v="2025-01-01T00:00:00"/>
    <d v="2025-05-31T00:00:00"/>
    <s v="0020-01"/>
    <d v="2025-05-06T00:00:00"/>
    <n v="12"/>
    <s v="CONTRATO DE PRESTACION DE SERVICIOS"/>
    <s v="3602025"/>
    <s v="12 - CONTRATO DE PRESTACION DE SERVICIOS"/>
    <n v="239"/>
    <s v="ORDENES DE PAGO"/>
    <n v="1285"/>
    <x v="372"/>
    <s v="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quot;Se expide CRP mediante memorando 20257020012083, recibido el 06 de mayo de 2025&quot;"/>
    <s v="O23011745992024228901000"/>
    <s v="Movilidad para Sumapaz"/>
    <n v="1032656063"/>
    <x v="360"/>
    <n v="0"/>
    <n v="0"/>
    <n v="2720000"/>
    <n v="2720000"/>
    <n v="0"/>
    <x v="1"/>
    <x v="1"/>
    <n v="132288"/>
    <n v="1"/>
    <x v="1"/>
    <x v="1"/>
  </r>
  <r>
    <n v="2025"/>
    <x v="4"/>
    <d v="2025-01-01T00:00:00"/>
    <d v="2025-05-31T00:00:00"/>
    <s v="0020-01"/>
    <d v="2025-05-06T00:00:00"/>
    <n v="148"/>
    <s v="CONTRATO DE PRESTACION DE SERVICIOS DE APOYO A LA GESTION"/>
    <s v="356-2025"/>
    <s v="148 - CONTRATO DE PRESTACION DE SERVICIOS DE APOYO A LA GESTION"/>
    <n v="239"/>
    <s v="ORDENES DE PAGO"/>
    <n v="1285"/>
    <x v="373"/>
    <s v="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933, recibido el 05 de mayo de 2025"/>
    <s v="O23011745992024228901000"/>
    <s v="Movilidad para Sumapaz"/>
    <n v="348293"/>
    <x v="361"/>
    <n v="0"/>
    <n v="0"/>
    <n v="2720000"/>
    <n v="2720000"/>
    <n v="0"/>
    <x v="1"/>
    <x v="1"/>
    <n v="132288"/>
    <n v="1"/>
    <x v="1"/>
    <x v="1"/>
  </r>
  <r>
    <n v="2025"/>
    <x v="4"/>
    <d v="2025-01-01T00:00:00"/>
    <d v="2025-05-31T00:00:00"/>
    <s v="0020-01"/>
    <d v="2025-05-06T00:00:00"/>
    <n v="148"/>
    <s v="CONTRATO DE PRESTACION DE SERVICIOS DE APOYO A LA GESTION"/>
    <s v="359-2025"/>
    <s v="148 - CONTRATO DE PRESTACION DE SERVICIOS DE APOYO A LA GESTION"/>
    <n v="239"/>
    <s v="ORDENES DE PAGO"/>
    <n v="1285"/>
    <x v="374"/>
    <s v="132288 - 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 2289. Se expide CDP a solicitud expresa del ordenador del gasto mediante SIPSE 132288, con certificado de no existencia 60591 del 24 de abril de 2025, recibido el 24 de abril de 2025. Se expide CRP mediante memorando 20257020011853, recibido el 05 de mayo de 2025"/>
    <s v="O23011745992024228901000"/>
    <s v="Movilidad para Sumapaz"/>
    <n v="1023039896"/>
    <x v="362"/>
    <n v="0"/>
    <n v="0"/>
    <n v="2720000"/>
    <n v="2720000"/>
    <n v="0"/>
    <x v="1"/>
    <x v="1"/>
    <n v="132288"/>
    <n v="1"/>
    <x v="1"/>
    <x v="1"/>
  </r>
  <r>
    <n v="2025"/>
    <x v="4"/>
    <d v="2025-01-01T00:00:00"/>
    <d v="2025-05-31T00:00:00"/>
    <s v="0020-01"/>
    <d v="2025-05-09T00:00:00"/>
    <n v="148"/>
    <s v="CONTRATO DE PRESTACION DE SERVICIOS DE APOYO A LA GESTION"/>
    <s v="358-2025"/>
    <s v="148 - CONTRATO DE PRESTACION DE SERVICIOS DE APOYO A LA GESTION"/>
    <n v="236"/>
    <s v="ORDENES DE PAGO"/>
    <n v="1281"/>
    <x v="375"/>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CRP mediante memorando 20257020012353, recibido el 9 de mayo de 2025."/>
    <s v="O23011745992024228901000"/>
    <s v="Movilidad para Sumapaz"/>
    <n v="79565214"/>
    <x v="363"/>
    <n v="0"/>
    <n v="0"/>
    <n v="2883000"/>
    <n v="2883000"/>
    <n v="0"/>
    <x v="1"/>
    <x v="1"/>
    <n v="132285"/>
    <n v="1"/>
    <x v="1"/>
    <x v="1"/>
  </r>
  <r>
    <n v="2025"/>
    <x v="4"/>
    <d v="2025-01-01T00:00:00"/>
    <d v="2025-05-31T00:00:00"/>
    <s v="0020-01"/>
    <d v="2025-05-14T00:00:00"/>
    <n v="148"/>
    <s v="CONTRATO DE PRESTACION DE SERVICIOS DE APOYO A LA GESTION"/>
    <s v="361-2025"/>
    <s v="148 - CONTRATO DE PRESTACION DE SERVICIOS DE APOYO A LA GESTION"/>
    <n v="231"/>
    <s v="ORDENES DE PAGO"/>
    <n v="1281"/>
    <x v="376"/>
    <s v="132285 - Prestar los servicios como operario de maquina amarilla de propiedad del Fondo de Desarrollo Rural de Sumapaz, para la realización de labores de mantenimiento vial y las zonas públicas de la localidad, así como atender las emergencias que surjan en la localidad de Sumapaz. 2289. Se expide CDP a expresa solicitud del Ordenador del gasto con certificado de no hay número 60518 del 13 de abril de 2025, y mediante SIPSE 132285, recibido el 14 de abril de 2025. Se expide el CRP mediante memorando 20257020012543, recibido el 14 de mayo de 2025."/>
    <s v="O23011745992024228901000"/>
    <s v="Movilidad para Sumapaz"/>
    <n v="80489721"/>
    <x v="364"/>
    <n v="0"/>
    <n v="0"/>
    <n v="2883000"/>
    <n v="2883000"/>
    <n v="0"/>
    <x v="1"/>
    <x v="1"/>
    <n v="132285"/>
    <n v="1"/>
    <x v="1"/>
    <x v="1"/>
  </r>
  <r>
    <n v="2025"/>
    <x v="4"/>
    <d v="2025-01-01T00:00:00"/>
    <d v="2025-05-31T00:00:00"/>
    <s v="0020-01"/>
    <d v="2025-05-15T00:00:00"/>
    <n v="4"/>
    <s v="ORDEN DE COMPRA"/>
    <s v="146019-2025"/>
    <s v="04 - ORDEN DE COMPRA"/>
    <n v="230"/>
    <s v="ORDENES DE PAGO"/>
    <n v="1290"/>
    <x v="377"/>
    <s v="CONTRATAR A MONTO AGOTABLE, EL SUMINISTRO Y TRANSPORTE DE COMBUSTIBLE PARA LA MAQUINARIA AMARILLA, VEHÍCULOS PESADOS Y PLANTA ELÉCTRICA DE PROPIEDAD Y/O TENENCIA DEL FONDO DE DESARROLLO RURAL DE SUMAPAZ. SE EXPIDE A SOLICITUD EXPRESA DEL ORDENADOR DEL GASTO MEDIANTE SIPSE 133031, RECIBIDO EL 29 DE ABRIL DE 2025.SE EXPIDE CRP MEDIANTE MEMORANDO 20257020012693 RECIBIDO EL 15 DE MAYO DE 2025."/>
    <s v="O23011745992024228901000"/>
    <s v="Movilidad para Sumapaz"/>
    <n v="900459737"/>
    <x v="309"/>
    <n v="0"/>
    <n v="0"/>
    <n v="331080000"/>
    <n v="201024746"/>
    <n v="130055254"/>
    <x v="1"/>
    <x v="1"/>
    <n v="133031"/>
    <n v="1"/>
    <x v="1"/>
    <x v="1"/>
  </r>
  <r>
    <n v="2025"/>
    <x v="4"/>
    <d v="2025-01-01T00:00:00"/>
    <d v="2025-05-31T00:00:00"/>
    <s v="0020-01"/>
    <d v="2025-05-16T00:00:00"/>
    <n v="31"/>
    <s v="RESOLUCION"/>
    <s v="019-2025"/>
    <s v="31 - RESOLUCION"/>
    <n v="229"/>
    <s v="ORDENES DE PAGO"/>
    <n v="1295"/>
    <x v="378"/>
    <s v="133315 - Resolución Número 019 Del 14 De Mayo De 2025, Por medio de la cual se garantiza el pago de los costos operativos que se causen en desarrollo del Convenio de Asociación No. 4002 de 2011 celebrado entre la Alcaldía Local de Sumapaz y la Caja de Compensación Familiar - COMPENSAR, dentro del (Proyecto 2398 Cuidado y Protección para la Población Vulnerable de Sumapaz componente Apoyo Económico para Persona Mayor - Tipo C) correspondiente a los meses de mayo, junio y julio vigencia 2025. Se expide a solicitud expresa de ordenador del gasto mediante SIPSE 133315 recibido el 14 de mayo de 2025.Se expide CRP mediante memorando 20257020012723, recibido el 16 de mayo de 2025."/>
    <s v="O23011745992024239801000"/>
    <s v="Cuidado y protección para la población Vulnerable de Sumapaz"/>
    <n v="860066942"/>
    <x v="142"/>
    <n v="0"/>
    <n v="0"/>
    <n v="2400000"/>
    <n v="2307253"/>
    <n v="92747"/>
    <x v="8"/>
    <x v="30"/>
    <n v="133315"/>
    <n v="1"/>
    <x v="2"/>
    <x v="8"/>
  </r>
  <r>
    <n v="2025"/>
    <x v="4"/>
    <d v="2025-01-01T00:00:00"/>
    <d v="2025-05-31T00:00:00"/>
    <s v="0020-01"/>
    <d v="2025-05-16T00:00:00"/>
    <n v="31"/>
    <s v="RESOLUCION"/>
    <s v="019-2025"/>
    <s v="31 - RESOLUCION"/>
    <n v="229"/>
    <s v="ORDENES DE PAGO"/>
    <n v="1296"/>
    <x v="379"/>
    <s v="133313 - Resolución Número 018 Del 14 De Mayo De 2025 Por medio de la cual se ordena el gasto y pago correspondiente al (Proyecto 2398 Cuidado y Protección para la Población Vulnerable de Sumapaz, componente Apoyo Económico para Persona Mayor - Tipo C) correspondiente a los meses de mayo, junio y julio vigencia 2025. Se expide a solicitud expresa del ordenador del gasto mediante SIPSE 133313, recibido el 14 de mayo de 2025. Se expide el CRP mediante memorando 20257020012703, recibido el 16 de mayo de 2025."/>
    <s v="O23011745992024239801000"/>
    <s v="Cuidado y protección para la población Vulnerable de Sumapaz"/>
    <n v="860066942"/>
    <x v="142"/>
    <n v="137250000"/>
    <n v="0"/>
    <n v="0"/>
    <n v="0"/>
    <n v="0"/>
    <x v="8"/>
    <x v="30"/>
    <n v="133313"/>
    <n v="1"/>
    <x v="2"/>
    <x v="8"/>
  </r>
  <r>
    <n v="2025"/>
    <x v="4"/>
    <d v="2025-01-01T00:00:00"/>
    <d v="2025-05-31T00:00:00"/>
    <s v="0020-01"/>
    <d v="2025-05-16T00:00:00"/>
    <n v="53"/>
    <s v="CONTRATO DE SEGUROS"/>
    <s v="362-2025"/>
    <s v="53 - CONTRATO DE SEGUROS"/>
    <n v="229"/>
    <s v="ORDENES DE PAGO"/>
    <n v="1289"/>
    <x v="380"/>
    <s v="132992 - Contratar los seguros obligatorios &quot;SOAT&quot; para el parque automotor de propiedad del fondo de desarrollo rural de Sumapaz y de aquellos por los cuales es legalmente responsable. Se expide CDP a solicitud expresa del Ordenador del Gasto mediante SIPSE 132992, recibido el 28 de abril de 2025.Se expide CRP mediante memorando 20257020012703, recibido el 16 de mayo de 2025"/>
    <s v="O23011745992024228901000"/>
    <s v="Movilidad para Sumapaz"/>
    <n v="860524654"/>
    <x v="155"/>
    <n v="0"/>
    <n v="0"/>
    <n v="15952000"/>
    <n v="15952000"/>
    <n v="0"/>
    <x v="1"/>
    <x v="1"/>
    <n v="132992"/>
    <n v="1"/>
    <x v="1"/>
    <x v="1"/>
  </r>
  <r>
    <n v="2025"/>
    <x v="4"/>
    <d v="2025-01-01T00:00:00"/>
    <d v="2025-05-31T00:00:00"/>
    <s v="0020-01"/>
    <d v="2025-05-20T00:00:00"/>
    <n v="145"/>
    <s v="CONTRATO DE PRESTACION DE SERVICIOS PROFESIONALES"/>
    <s v="364-2025"/>
    <s v="145 - CONTRATO DE PRESTACION DE SERVICIOS PROFESIONALES"/>
    <n v="225"/>
    <s v="ORDENES DE PAGO"/>
    <n v="1297"/>
    <x v="381"/>
    <s v="131533 - Prestar los servicios profesionales para proporcionar servicios de asesoramiento y orientación nutricional, dirigidos a la mejora del rendimiento deportivo, la prevención de lesiones y el bienestar general de los niños, niñas y adolescentes de la localidad de Sumapaz. 2388.Se expide CDP a solicitud expresa del Ordenador del Gasto mediante SIPSE 131533, recibida el 16 de mayo de 2025. Se expide CRP mediante memorando 20257020012893, recibido el 20 de mayo de 2025."/>
    <s v="O23011745992024238801000"/>
    <s v="Recreación y Deporte para Sumapaz"/>
    <n v="1069754719"/>
    <x v="365"/>
    <n v="0"/>
    <n v="0"/>
    <n v="36000000"/>
    <n v="32000000"/>
    <n v="4000000"/>
    <x v="10"/>
    <x v="14"/>
    <n v="131533"/>
    <n v="3"/>
    <x v="2"/>
    <x v="10"/>
  </r>
  <r>
    <n v="2025"/>
    <x v="4"/>
    <d v="2025-01-01T00:00:00"/>
    <d v="2025-05-31T00:00:00"/>
    <s v="0020-01"/>
    <d v="2025-05-20T00:00:00"/>
    <n v="12"/>
    <s v="CONTRATO DE PRESTACION DE SERVICIOS"/>
    <s v="363-2025"/>
    <s v="12 - CONTRATO DE PRESTACION DE SERVICIOS"/>
    <n v="225"/>
    <s v="ORDENES DE PAGO"/>
    <n v="1277"/>
    <x v="382"/>
    <s v="132313 - El contrato que se pretende celebrar tendrá por objeto,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a solicitud expresa del Ordenador del Gasto mediante SIPSE 132313, recibido el 26 de marzo de 2025. Se expide CRP mediante memorando 20257020012863, recibido el 20 de mayo de 2025."/>
    <s v="O23011745992024228901000"/>
    <s v="Movilidad para Sumapaz"/>
    <n v="900271666"/>
    <x v="366"/>
    <n v="0"/>
    <n v="0"/>
    <n v="4437872043"/>
    <n v="1923510309"/>
    <n v="2514361734"/>
    <x v="1"/>
    <x v="1"/>
    <n v="132313"/>
    <n v="1"/>
    <x v="1"/>
    <x v="1"/>
  </r>
  <r>
    <n v="2025"/>
    <x v="4"/>
    <d v="2025-01-01T00:00:00"/>
    <d v="2025-05-31T00:00:00"/>
    <s v="0020-01"/>
    <d v="2025-05-20T00:00:00"/>
    <n v="12"/>
    <s v="CONTRATO DE PRESTACION DE SERVICIOS"/>
    <s v="363-2025"/>
    <s v="12 - CONTRATO DE PRESTACION DE SERVICIOS"/>
    <n v="225"/>
    <s v="ORDENES DE PAGO"/>
    <n v="1277"/>
    <x v="382"/>
    <s v="132313 - El contrato que se pretende celebrar tendrá por objeto,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a solicitud expresa del Ordenador del Gasto mediante SIPSE 132313, recibido el 26 de marzo de 2025. Se expide CRP mediante memorando 20257020012863, recibido el 20 de mayo de 2025."/>
    <s v="O23011745992024232701000"/>
    <s v="Fortalecimiento Institucional y sedes administrativas"/>
    <n v="900271666"/>
    <x v="366"/>
    <n v="0"/>
    <n v="0"/>
    <n v="313200000"/>
    <n v="124004723"/>
    <n v="189195277"/>
    <x v="0"/>
    <x v="0"/>
    <n v="132313"/>
    <n v="2"/>
    <x v="0"/>
    <x v="0"/>
  </r>
  <r>
    <n v="2025"/>
    <x v="4"/>
    <d v="2025-01-01T00:00:00"/>
    <d v="2025-05-31T00:00:00"/>
    <s v="0020-01"/>
    <d v="2025-05-20T00:00:00"/>
    <n v="145"/>
    <s v="CONTRATO DE PRESTACION DE SERVICIOS PROFESIONALES"/>
    <s v="365-2025"/>
    <s v="145 - CONTRATO DE PRESTACION DE SERVICIOS PROFESIONALES"/>
    <n v="225"/>
    <s v="ORDENES DE PAGO"/>
    <n v="1294"/>
    <x v="383"/>
    <s v="133189 - 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 2386. Se recibe a solicitud expresa del ordenador del Gasto mediante SIPSE 133189&lt;(&gt;,&lt;)&gt; con certificado de no existencia  60881 del 13 de mayo de 2025, recibido el 13 de mayo de 2025. Se expide CRP mediante memorando 20257020012913, recibido el 20 de mayo de 2025."/>
    <s v="O23011745992024238601000"/>
    <s v="Bogotá también es rural"/>
    <n v="1033747881"/>
    <x v="367"/>
    <n v="0"/>
    <n v="0"/>
    <n v="61719000"/>
    <n v="47024000"/>
    <n v="14695000"/>
    <x v="24"/>
    <x v="47"/>
    <n v="133189"/>
    <n v="1"/>
    <x v="0"/>
    <x v="17"/>
  </r>
  <r>
    <n v="2025"/>
    <x v="4"/>
    <d v="2025-01-01T00:00:00"/>
    <d v="2025-05-31T00:00:00"/>
    <s v="0020-01"/>
    <d v="2025-05-22T00:00:00"/>
    <n v="31"/>
    <s v="RESOLUCION"/>
    <s v="018-2025"/>
    <s v="31 - RESOLUCION"/>
    <n v="229"/>
    <s v="ORDENES DE PAGO"/>
    <n v="1296"/>
    <x v="384"/>
    <s v="133313 - Resolución Número 018 Del 14 De Mayo De 2025 Por medio de la cual se ordena el gasto y pago correspondiente al (Proyecto 2398 Cuidado y Protección para la Población Vulnerable de Sumapaz, componente Apoyo Económico para Persona Mayor - Tipo C) correspondiente a los meses de mayo, junio y julio vigencia 2025. Se expide a solicitud expresa del ordenador del gasto mediante SIPSE 133313, recibido el 14 de mayo de 2025. Reemplaza el CRP número 1407 de 2025, por error en el número de resolución."/>
    <s v="O23011745992024239801000"/>
    <s v="Cuidado y protección para la población Vulnerable de Sumapaz"/>
    <n v="860066942"/>
    <x v="142"/>
    <n v="0"/>
    <n v="0"/>
    <n v="137250000"/>
    <n v="137100000"/>
    <n v="150000"/>
    <x v="8"/>
    <x v="30"/>
    <n v="133313"/>
    <n v="1"/>
    <x v="2"/>
    <x v="8"/>
  </r>
  <r>
    <n v="2025"/>
    <x v="4"/>
    <d v="2025-01-01T00:00:00"/>
    <d v="2025-05-31T00:00:00"/>
    <s v="0020-01"/>
    <d v="2025-05-30T00:00:00"/>
    <n v="73"/>
    <s v="CONTRATO DE OBRA PUBLICA"/>
    <s v="465-20241"/>
    <s v="73 - CONTRATO DE OBRA PUBLICA"/>
    <n v="215"/>
    <s v="ORDENES DE PAGO"/>
    <n v="1300"/>
    <x v="385"/>
    <s v="133383 - Adición y Prorroga al contrato COP-465-2024, cuyo objeto es, Realizar las obras necesarias para mejorar la malla vial local de Sumapaz, por el sistema de precios unitarios fijos, de acuerdo con los estudios y diseños derivados del contrato de consultoría CCS-213-2021. Se expide el CDP a solicitud expresa del Ordenador del Gasto mediante SIPSE 133383, recibido el 28 de mayo de 2025. Se expide el CRP a través de memorando 20257020013703, recibido el 30 de mayo de 2025."/>
    <s v="O23011745992024228901000"/>
    <s v="Movilidad para Sumapaz"/>
    <n v="901915947"/>
    <x v="368"/>
    <n v="0"/>
    <n v="0"/>
    <n v="2016448525"/>
    <n v="1578034189"/>
    <n v="438414336"/>
    <x v="1"/>
    <x v="1"/>
    <n v="133383"/>
    <n v="1"/>
    <x v="1"/>
    <x v="1"/>
  </r>
  <r>
    <n v="2025"/>
    <x v="4"/>
    <d v="2025-01-01T00:00:00"/>
    <d v="2025-05-31T00:00:00"/>
    <s v="0020-01"/>
    <d v="2025-05-30T00:00:00"/>
    <n v="43"/>
    <s v="CONTRATO DE INTERVENTORIA"/>
    <s v="543-20241"/>
    <s v="43 - CONTRATO DE INTERVENTORIA"/>
    <n v="215"/>
    <s v="ORDENES DE PAGO"/>
    <n v="1301"/>
    <x v="386"/>
    <s v="133384 - Adición y Prorroga al contrato CIN-543-2024, cuyo objeto es, realizar la interventoría técnica, administrativa financiera, ambiental, SST, social y jurídica, que resulte del proceso licitatorio cuyo objeto es, realizar las obras necesarias para mejorar la malla vial local de Sumapaz, por el sistema de precios unitarios fijos, de acuerdo con los estudios y diseños derivados del contrato de consultoría CCS-213-2021. Se expide CDP a solicitud expresa del ordenador del gasto mediante SIPSE 133384, recibido el 28 de mayo de 2025. Se expide CRP mediante memorando 20257020013513, recibido el 30 de mayo de 2025"/>
    <s v="O23011745992024228901000"/>
    <s v="Movilidad para Sumapaz"/>
    <n v="901854611"/>
    <x v="369"/>
    <n v="0"/>
    <n v="0"/>
    <n v="244582016"/>
    <n v="16179084"/>
    <n v="228402932"/>
    <x v="1"/>
    <x v="1"/>
    <n v="133384"/>
    <n v="1"/>
    <x v="1"/>
    <x v="1"/>
  </r>
  <r>
    <n v="2025"/>
    <x v="5"/>
    <d v="2025-01-01T00:00:00"/>
    <d v="2025-06-30T00:00:00"/>
    <s v="0020-01"/>
    <d v="2025-06-06T00:00:00"/>
    <n v="31"/>
    <s v="RESOLUCION"/>
    <n v="2025"/>
    <s v="31 - RESOLUCION"/>
    <n v="208"/>
    <s v="ORDENES DE PAGO"/>
    <n v="1303"/>
    <x v="387"/>
    <s v="Modalidad Afectada: 33-11-606-7744-13-005-001-002  Atender mediante procesos flexibles y diferenciales a las ninas, ninos y adolescentes en riesgo o situacion de trabajo infantil, generando espacios protectores que garanticen sus derechos.  Descripción 7744-RRHH-AD-0826  Objeto: ADICION AL CONTRATO DE PRESTACION DE SERVICIOS PROFESIONALES No. 826 DE 2023"/>
    <s v="O23011745992024228901000"/>
    <s v="Movilidad para Sumapaz"/>
    <n v="860011153"/>
    <x v="139"/>
    <n v="763800"/>
    <n v="0"/>
    <n v="0"/>
    <n v="0"/>
    <n v="0"/>
    <x v="1"/>
    <x v="1"/>
    <m/>
    <n v="1"/>
    <x v="1"/>
    <x v="1"/>
  </r>
  <r>
    <n v="2025"/>
    <x v="5"/>
    <d v="2025-01-01T00:00:00"/>
    <d v="2025-06-30T00:00:00"/>
    <s v="0020-01"/>
    <d v="2025-06-06T00:00:00"/>
    <n v="31"/>
    <s v="RESOLUCION"/>
    <n v="2025"/>
    <s v="31 - RESOLUCION"/>
    <n v="208"/>
    <s v="ORDENES DE PAGO"/>
    <n v="1303"/>
    <x v="388"/>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763800"/>
    <n v="763800"/>
    <n v="0"/>
    <x v="1"/>
    <x v="1"/>
    <m/>
    <n v="1"/>
    <x v="1"/>
    <x v="1"/>
  </r>
  <r>
    <n v="2025"/>
    <x v="5"/>
    <d v="2025-01-01T00:00:00"/>
    <d v="2025-06-30T00:00:00"/>
    <s v="0020-01"/>
    <d v="2025-06-19T00:00:00"/>
    <n v="21"/>
    <s v="CONVENIO INTERADMINISTRATIVO"/>
    <s v="366-2025"/>
    <s v="21 - CONVENIO INTERADMINISTRATIVO"/>
    <n v="195"/>
    <s v="ORDENES DE PAGO"/>
    <n v="1305"/>
    <x v="389"/>
    <s v="134074 - El Convenio que se pretende celebrar tendrá por objeto, aunar esfuerzos y recursos técnicos, administrativos, jurídicos, financieros y humanos entre el fondo de desarrollo rural de Sumapaz y la agencia atenea, para promover el acceso y la permanencia de los jóvenes de la ciudad de Bogotá a los programas de educación postmedia. 2703. Se expide a solicitud expresa del Ordenador del Gasto, mediante SIPSE 134074, recibido el 16 de junio de 2025.Se expide CRP mediante memorando 20257020014223 recibido el 19 de junio de 2025."/>
    <s v="O23011745992024270301000"/>
    <s v="Una mejor educación para Sumapaz"/>
    <n v="901508361"/>
    <x v="370"/>
    <n v="0"/>
    <n v="0"/>
    <n v="275000000"/>
    <n v="275000000"/>
    <n v="0"/>
    <x v="11"/>
    <x v="42"/>
    <n v="134074"/>
    <n v="4"/>
    <x v="4"/>
    <x v="11"/>
  </r>
  <r>
    <n v="2025"/>
    <x v="5"/>
    <d v="2025-01-01T00:00:00"/>
    <d v="2025-06-30T00:00:00"/>
    <s v="0020-01"/>
    <d v="2025-06-19T00:00:00"/>
    <n v="21"/>
    <s v="CONVENIO INTERADMINISTRATIVO"/>
    <s v="366-2025"/>
    <s v="21 - CONVENIO INTERADMINISTRATIVO"/>
    <n v="195"/>
    <s v="ORDENES DE PAGO"/>
    <n v="1305"/>
    <x v="389"/>
    <s v="134074 - El Convenio que se pretende celebrar tendrá por objeto, aunar esfuerzos y recursos técnicos, administrativos, jurídicos, financieros y humanos entre el fondo de desarrollo rural de Sumapaz y la agencia atenea, para promover el acceso y la permanencia de los jóvenes de la ciudad de Bogotá a los programas de educación postmedia. 2703. Se expide a solicitud expresa del Ordenador del Gasto, mediante SIPSE 134074, recibido el 16 de junio de 2025.Se expide CRP mediante memorando 20257020014223 recibido el 19 de junio de 2025."/>
    <s v="O23011745992024270301000"/>
    <s v="Una mejor educación para Sumapaz"/>
    <n v="901508361"/>
    <x v="370"/>
    <n v="0"/>
    <n v="0"/>
    <n v="1095000000"/>
    <n v="1095000000"/>
    <n v="0"/>
    <x v="11"/>
    <x v="15"/>
    <n v="134074"/>
    <n v="3"/>
    <x v="4"/>
    <x v="1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3001000"/>
    <s v="Por una mejor convivencia en Sumapaz"/>
    <n v="901668906"/>
    <x v="371"/>
    <n v="0"/>
    <n v="0"/>
    <n v="13338127"/>
    <n v="0"/>
    <n v="13338127"/>
    <x v="7"/>
    <x v="9"/>
    <n v="133531"/>
    <n v="1"/>
    <x v="3"/>
    <x v="7"/>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6501000"/>
    <s v="Fortaleciendo la Conectividad en Sumapaz"/>
    <n v="901668906"/>
    <x v="371"/>
    <n v="0"/>
    <n v="0"/>
    <n v="10781656"/>
    <n v="0"/>
    <n v="10781656"/>
    <x v="14"/>
    <x v="18"/>
    <n v="133531"/>
    <n v="1"/>
    <x v="0"/>
    <x v="14"/>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7801000"/>
    <s v="Mejoramiento de vivienda para la comunidad de Sumapaz"/>
    <n v="901668906"/>
    <x v="371"/>
    <n v="0"/>
    <n v="0"/>
    <n v="10781656"/>
    <n v="0"/>
    <n v="10781656"/>
    <x v="20"/>
    <x v="31"/>
    <n v="133531"/>
    <n v="1"/>
    <x v="1"/>
    <x v="19"/>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8901000"/>
    <s v="Movilidad para Sumapaz"/>
    <n v="901668906"/>
    <x v="371"/>
    <n v="0"/>
    <n v="0"/>
    <n v="71358999"/>
    <n v="0"/>
    <n v="71358999"/>
    <x v="1"/>
    <x v="1"/>
    <n v="133531"/>
    <n v="1"/>
    <x v="1"/>
    <x v="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9001000"/>
    <s v="Fortaleciendo la justicia en Sumapaz"/>
    <n v="901668906"/>
    <x v="371"/>
    <n v="0"/>
    <n v="0"/>
    <n v="11744957"/>
    <n v="0"/>
    <n v="11744957"/>
    <x v="5"/>
    <x v="33"/>
    <n v="133531"/>
    <n v="1"/>
    <x v="3"/>
    <x v="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9001000"/>
    <s v="Fortaleciendo la justicia en Sumapaz"/>
    <n v="901668906"/>
    <x v="371"/>
    <n v="0"/>
    <n v="0"/>
    <n v="10040648"/>
    <n v="0"/>
    <n v="10040648"/>
    <x v="5"/>
    <x v="7"/>
    <n v="133531"/>
    <n v="2"/>
    <x v="3"/>
    <x v="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9001000"/>
    <s v="Fortaleciendo la justicia en Sumapaz"/>
    <n v="901668906"/>
    <x v="371"/>
    <n v="0"/>
    <n v="0"/>
    <n v="10040648"/>
    <n v="0"/>
    <n v="10040648"/>
    <x v="5"/>
    <x v="36"/>
    <n v="133531"/>
    <n v="3"/>
    <x v="3"/>
    <x v="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29001000"/>
    <s v="Fortaleciendo la justicia en Sumapaz"/>
    <n v="901668906"/>
    <x v="371"/>
    <n v="0"/>
    <n v="0"/>
    <n v="12535366"/>
    <n v="0"/>
    <n v="12535366"/>
    <x v="5"/>
    <x v="29"/>
    <n v="133531"/>
    <n v="4"/>
    <x v="3"/>
    <x v="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1501000"/>
    <s v="Somos Sumapaz: Emprendiendo de manera sostenible en el territorio"/>
    <n v="901668906"/>
    <x v="371"/>
    <n v="0"/>
    <n v="0"/>
    <n v="13745685"/>
    <n v="0"/>
    <n v="13745685"/>
    <x v="12"/>
    <x v="16"/>
    <n v="133531"/>
    <n v="1"/>
    <x v="4"/>
    <x v="1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1501000"/>
    <s v="Somos Sumapaz: Emprendiendo de manera sostenible en el territorio"/>
    <n v="901668906"/>
    <x v="371"/>
    <n v="0"/>
    <n v="0"/>
    <n v="22111644"/>
    <n v="0"/>
    <n v="22111644"/>
    <x v="12"/>
    <x v="48"/>
    <n v="133531"/>
    <n v="2"/>
    <x v="4"/>
    <x v="1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1901000"/>
    <s v="Atención a víctimas en Sumapaz"/>
    <n v="901668906"/>
    <x v="371"/>
    <n v="0"/>
    <n v="0"/>
    <n v="15553734"/>
    <n v="0"/>
    <n v="15553734"/>
    <x v="19"/>
    <x v="41"/>
    <n v="133531"/>
    <n v="1"/>
    <x v="2"/>
    <x v="18"/>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1901000"/>
    <s v="Atención a víctimas en Sumapaz"/>
    <n v="901668906"/>
    <x v="371"/>
    <n v="0"/>
    <n v="0"/>
    <n v="14968338"/>
    <n v="0"/>
    <n v="14968338"/>
    <x v="19"/>
    <x v="49"/>
    <n v="133531"/>
    <n v="2"/>
    <x v="2"/>
    <x v="18"/>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1901000"/>
    <s v="Atención a víctimas en Sumapaz"/>
    <n v="901668906"/>
    <x v="371"/>
    <n v="0"/>
    <n v="0"/>
    <n v="24045686"/>
    <n v="0"/>
    <n v="24045686"/>
    <x v="19"/>
    <x v="26"/>
    <n v="133531"/>
    <n v="3"/>
    <x v="2"/>
    <x v="18"/>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401000"/>
    <s v="Acciones para el cuidado de la salud y el bienestar de las y los Sumapaceños"/>
    <n v="901668906"/>
    <x v="371"/>
    <n v="0"/>
    <n v="0"/>
    <n v="22719282"/>
    <n v="0"/>
    <n v="22719282"/>
    <x v="6"/>
    <x v="37"/>
    <n v="133531"/>
    <n v="1"/>
    <x v="2"/>
    <x v="6"/>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401000"/>
    <s v="Acciones para el cuidado de la salud y el bienestar de las y los Sumapaceños"/>
    <n v="901668906"/>
    <x v="371"/>
    <n v="0"/>
    <n v="0"/>
    <n v="28232377"/>
    <n v="0"/>
    <n v="28232377"/>
    <x v="6"/>
    <x v="40"/>
    <n v="133531"/>
    <n v="3"/>
    <x v="2"/>
    <x v="6"/>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401000"/>
    <s v="Acciones para el cuidado de la salud y el bienestar de las y los Sumapaceños"/>
    <n v="901668906"/>
    <x v="371"/>
    <n v="0"/>
    <n v="0"/>
    <n v="19562592"/>
    <n v="0"/>
    <n v="19562592"/>
    <x v="6"/>
    <x v="46"/>
    <n v="133531"/>
    <n v="4"/>
    <x v="2"/>
    <x v="6"/>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401000"/>
    <s v="Acciones para el cuidado de la salud y el bienestar de las y los Sumapaceños"/>
    <n v="901668906"/>
    <x v="371"/>
    <n v="0"/>
    <n v="0"/>
    <n v="15857555"/>
    <n v="0"/>
    <n v="15857555"/>
    <x v="6"/>
    <x v="38"/>
    <n v="133531"/>
    <n v="5"/>
    <x v="2"/>
    <x v="6"/>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401000"/>
    <s v="Acciones para el cuidado de la salud y el bienestar de las y los Sumapaceños"/>
    <n v="901668906"/>
    <x v="371"/>
    <n v="0"/>
    <n v="0"/>
    <n v="19340289"/>
    <n v="0"/>
    <n v="19340289"/>
    <x v="6"/>
    <x v="11"/>
    <n v="133531"/>
    <n v="6"/>
    <x v="2"/>
    <x v="6"/>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2701000"/>
    <s v="Fortalecimiento Institucional y sedes administrativas"/>
    <n v="901668906"/>
    <x v="371"/>
    <n v="0"/>
    <n v="0"/>
    <n v="13004677"/>
    <n v="0"/>
    <n v="13004677"/>
    <x v="0"/>
    <x v="5"/>
    <n v="133531"/>
    <n v="3"/>
    <x v="0"/>
    <x v="0"/>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5801000"/>
    <s v="Mejores parques para Sumapaz"/>
    <n v="901668906"/>
    <x v="371"/>
    <n v="0"/>
    <n v="0"/>
    <n v="6076260"/>
    <n v="0"/>
    <n v="6076260"/>
    <x v="23"/>
    <x v="44"/>
    <n v="133531"/>
    <n v="1"/>
    <x v="1"/>
    <x v="2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6201000"/>
    <s v="Legalización y titulación de predios en Sumapaz"/>
    <n v="901668906"/>
    <x v="371"/>
    <n v="0"/>
    <n v="0"/>
    <n v="26972665"/>
    <n v="0"/>
    <n v="26972665"/>
    <x v="22"/>
    <x v="43"/>
    <n v="133531"/>
    <n v="1"/>
    <x v="1"/>
    <x v="20"/>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8601000"/>
    <s v="Bogotá también es rural"/>
    <n v="901668906"/>
    <x v="371"/>
    <n v="0"/>
    <n v="0"/>
    <n v="16005742"/>
    <n v="0"/>
    <n v="16005742"/>
    <x v="24"/>
    <x v="47"/>
    <n v="133531"/>
    <n v="1"/>
    <x v="0"/>
    <x v="17"/>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8601000"/>
    <s v="Bogotá también es rural"/>
    <n v="901668906"/>
    <x v="371"/>
    <n v="0"/>
    <n v="0"/>
    <n v="30319520"/>
    <n v="0"/>
    <n v="30319520"/>
    <x v="24"/>
    <x v="50"/>
    <n v="133531"/>
    <n v="2"/>
    <x v="0"/>
    <x v="17"/>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8801000"/>
    <s v="Recreación y Deporte para Sumapaz"/>
    <n v="901668906"/>
    <x v="371"/>
    <n v="0"/>
    <n v="0"/>
    <n v="93132231"/>
    <n v="0"/>
    <n v="93132231"/>
    <x v="10"/>
    <x v="14"/>
    <n v="133531"/>
    <n v="3"/>
    <x v="2"/>
    <x v="10"/>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39801000"/>
    <s v="Cuidado y protección para la población Vulnerable de Sumapaz"/>
    <n v="901668906"/>
    <x v="371"/>
    <n v="0"/>
    <n v="0"/>
    <n v="30739447"/>
    <n v="0"/>
    <n v="30739447"/>
    <x v="8"/>
    <x v="30"/>
    <n v="133531"/>
    <n v="1"/>
    <x v="2"/>
    <x v="8"/>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48601000"/>
    <s v="Acciones para la promoción de la cultura, tradición y costumbres sumapaceñas"/>
    <n v="901668906"/>
    <x v="371"/>
    <n v="0"/>
    <n v="0"/>
    <n v="100258195"/>
    <n v="0"/>
    <n v="100258195"/>
    <x v="21"/>
    <x v="51"/>
    <n v="133531"/>
    <n v="3"/>
    <x v="2"/>
    <x v="10"/>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48601000"/>
    <s v="Acciones para la promoción de la cultura, tradición y costumbres sumapaceñas"/>
    <n v="901668906"/>
    <x v="371"/>
    <n v="0"/>
    <n v="0"/>
    <n v="23786333"/>
    <n v="0"/>
    <n v="23786333"/>
    <x v="21"/>
    <x v="39"/>
    <n v="133531"/>
    <n v="1"/>
    <x v="2"/>
    <x v="10"/>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52601000"/>
    <s v="Por una vida libre de violencias para las mujeres de Sumapaz"/>
    <n v="901668906"/>
    <x v="371"/>
    <n v="0"/>
    <n v="0"/>
    <n v="18653611"/>
    <n v="0"/>
    <n v="18653611"/>
    <x v="13"/>
    <x v="17"/>
    <n v="133531"/>
    <n v="1"/>
    <x v="3"/>
    <x v="13"/>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54101000"/>
    <s v="Bienestar para las Mujeres de Sumapaz"/>
    <n v="901668906"/>
    <x v="371"/>
    <n v="0"/>
    <n v="0"/>
    <n v="23144118"/>
    <n v="0"/>
    <n v="23144118"/>
    <x v="15"/>
    <x v="27"/>
    <n v="133531"/>
    <n v="3"/>
    <x v="2"/>
    <x v="1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54101000"/>
    <s v="Bienestar para las Mujeres de Sumapaz"/>
    <n v="901668906"/>
    <x v="371"/>
    <n v="0"/>
    <n v="0"/>
    <n v="78937001"/>
    <n v="0"/>
    <n v="78937001"/>
    <x v="15"/>
    <x v="20"/>
    <n v="133531"/>
    <n v="1"/>
    <x v="2"/>
    <x v="1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54101000"/>
    <s v="Bienestar para las Mujeres de Sumapaz"/>
    <n v="901668906"/>
    <x v="371"/>
    <n v="0"/>
    <n v="0"/>
    <n v="40990026"/>
    <n v="0"/>
    <n v="40990026"/>
    <x v="15"/>
    <x v="25"/>
    <n v="133531"/>
    <n v="2"/>
    <x v="2"/>
    <x v="15"/>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1301000"/>
    <s v="Manejo de emergencias y mitigación del riesgo de desastres"/>
    <n v="901668906"/>
    <x v="371"/>
    <n v="0"/>
    <n v="0"/>
    <n v="20407340"/>
    <n v="0"/>
    <n v="20407340"/>
    <x v="4"/>
    <x v="6"/>
    <n v="133531"/>
    <n v="1"/>
    <x v="1"/>
    <x v="4"/>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1301000"/>
    <s v="Manejo de emergencias y mitigación del riesgo de desastres"/>
    <n v="901668906"/>
    <x v="371"/>
    <n v="0"/>
    <n v="0"/>
    <n v="10781656"/>
    <n v="0"/>
    <n v="10781656"/>
    <x v="4"/>
    <x v="32"/>
    <n v="133531"/>
    <n v="2"/>
    <x v="1"/>
    <x v="4"/>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6601000"/>
    <s v="Sumapaz proteje su fauna"/>
    <n v="901668906"/>
    <x v="371"/>
    <n v="0"/>
    <n v="0"/>
    <n v="77435259"/>
    <n v="0"/>
    <n v="77435259"/>
    <x v="3"/>
    <x v="3"/>
    <n v="133531"/>
    <n v="1"/>
    <x v="2"/>
    <x v="3"/>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7101000"/>
    <s v="Asistencia técnica agropecuaria y educación ambiental en la localidad de Sumapaz"/>
    <n v="901668906"/>
    <x v="371"/>
    <n v="0"/>
    <n v="0"/>
    <n v="33308277"/>
    <n v="0"/>
    <n v="33308277"/>
    <x v="2"/>
    <x v="19"/>
    <n v="133531"/>
    <n v="1"/>
    <x v="1"/>
    <x v="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7101000"/>
    <s v="Asistencia técnica agropecuaria y educación ambiental en la localidad de Sumapaz"/>
    <n v="901668906"/>
    <x v="371"/>
    <n v="0"/>
    <n v="0"/>
    <n v="147508502"/>
    <n v="0"/>
    <n v="147508502"/>
    <x v="2"/>
    <x v="2"/>
    <n v="133531"/>
    <n v="3"/>
    <x v="1"/>
    <x v="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7101000"/>
    <s v="Asistencia técnica agropecuaria y educación ambiental en la localidad de Sumapaz"/>
    <n v="901668906"/>
    <x v="371"/>
    <n v="0"/>
    <n v="0"/>
    <n v="33567629"/>
    <n v="0"/>
    <n v="33567629"/>
    <x v="2"/>
    <x v="52"/>
    <n v="133531"/>
    <n v="2"/>
    <x v="1"/>
    <x v="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8201000"/>
    <s v="Restauración ecológica urbana y/o rural"/>
    <n v="901668906"/>
    <x v="371"/>
    <n v="0"/>
    <n v="0"/>
    <n v="25535110"/>
    <n v="0"/>
    <n v="25535110"/>
    <x v="18"/>
    <x v="53"/>
    <n v="133531"/>
    <n v="1"/>
    <x v="1"/>
    <x v="2"/>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68901000"/>
    <s v="Acueductos veredales, saneamiento básico y energías alternativas"/>
    <n v="901668906"/>
    <x v="371"/>
    <n v="0"/>
    <n v="0"/>
    <n v="11893167"/>
    <n v="0"/>
    <n v="11893167"/>
    <x v="9"/>
    <x v="34"/>
    <n v="133531"/>
    <n v="1"/>
    <x v="1"/>
    <x v="9"/>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70301000"/>
    <s v="Una mejor educación para Sumapaz"/>
    <n v="901668906"/>
    <x v="371"/>
    <n v="0"/>
    <n v="0"/>
    <n v="16383666"/>
    <n v="0"/>
    <n v="16383666"/>
    <x v="11"/>
    <x v="54"/>
    <n v="133531"/>
    <n v="1"/>
    <x v="4"/>
    <x v="1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70301000"/>
    <s v="Una mejor educación para Sumapaz"/>
    <n v="901668906"/>
    <x v="371"/>
    <n v="0"/>
    <n v="0"/>
    <n v="13338118"/>
    <n v="0"/>
    <n v="13338118"/>
    <x v="11"/>
    <x v="15"/>
    <n v="133531"/>
    <n v="3"/>
    <x v="4"/>
    <x v="1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70301000"/>
    <s v="Una mejor educación para Sumapaz"/>
    <n v="901668906"/>
    <x v="371"/>
    <n v="0"/>
    <n v="0"/>
    <n v="13738274"/>
    <n v="0"/>
    <n v="13738274"/>
    <x v="11"/>
    <x v="42"/>
    <n v="133531"/>
    <n v="4"/>
    <x v="4"/>
    <x v="11"/>
  </r>
  <r>
    <n v="2025"/>
    <x v="5"/>
    <d v="2025-01-01T00:00:00"/>
    <d v="2025-06-30T00:00:00"/>
    <s v="0020-01"/>
    <d v="2025-06-19T00:00:00"/>
    <n v="4"/>
    <s v="ORDEN DE COMPRA"/>
    <s v="147652-2025"/>
    <s v="04 - ORDEN DE COMPRA"/>
    <n v="195"/>
    <s v="ORDENES DE PAGO"/>
    <n v="1299"/>
    <x v="390"/>
    <s v="133531 - El contrato que se pretende celebrar tendrá por objeto, prestar los servicios de transporte terrestre de pasajeros de conformidad con las necesidades de la alcaldía local de Sumapaz. Se expide el CDP a solicitud expresa del Ordenador del Gasto mediante SIPSE 133531, recibido el 27 de mayo de 2025.Se expide CRP mediante memorando 20257020014183, recibido el 19 de junio de 2025."/>
    <s v="O23011745992024270301000"/>
    <s v="Una mejor educación para Sumapaz"/>
    <n v="901668906"/>
    <x v="371"/>
    <n v="0"/>
    <n v="0"/>
    <n v="19651512"/>
    <n v="0"/>
    <n v="19651512"/>
    <x v="11"/>
    <x v="55"/>
    <n v="133531"/>
    <n v="2"/>
    <x v="4"/>
    <x v="11"/>
  </r>
  <r>
    <n v="2025"/>
    <x v="5"/>
    <d v="2025-01-01T00:00:00"/>
    <d v="2025-06-30T00:00:00"/>
    <s v="0020-01"/>
    <d v="2025-06-24T00:00:00"/>
    <n v="53"/>
    <s v="CONTRATO DE SEGUROS"/>
    <s v="252-20242"/>
    <s v="53 - CONTRATO DE SEGUROS"/>
    <n v="190"/>
    <s v="ORDENES DE PAGO"/>
    <n v="1306"/>
    <x v="391"/>
    <s v="134065 - Adición y prorroga N 2 al contrato CSE-252-2024, por 58 días, cuyo objeto es, adquirir el seguro todo riesgo para automóviles livianos y pesados del parque automotor del fondo de desarrollo rural de Sumapaz. Se expide el documento a solicitud expresa del Ordenador del gasto, mediante SIPSE 134065, recibido el 17 de junio de 2025. Se expide CRP mediante 20257020014413, recibido el 24 de junio de 2025."/>
    <s v="O23011745992024228901000"/>
    <s v="Movilidad para Sumapaz"/>
    <n v="860524654"/>
    <x v="155"/>
    <n v="0"/>
    <n v="0"/>
    <n v="21827016"/>
    <n v="21827016"/>
    <n v="0"/>
    <x v="1"/>
    <x v="1"/>
    <n v="134065"/>
    <n v="1"/>
    <x v="1"/>
    <x v="1"/>
  </r>
  <r>
    <n v="2025"/>
    <x v="5"/>
    <d v="2025-01-01T00:00:00"/>
    <d v="2025-06-30T00:00:00"/>
    <s v="0020-01"/>
    <d v="2025-06-24T00:00:00"/>
    <n v="53"/>
    <s v="CONTRATO DE SEGUROS"/>
    <s v="346-20242"/>
    <s v="53 - CONTRATO DE SEGUROS"/>
    <n v="190"/>
    <s v="ORDENES DE PAGO"/>
    <n v="1308"/>
    <x v="392"/>
    <s v="134177 - Adición y prorroga al contrato CSE-346-2024, por 65 días, cuyo objeto es, contratar los seguros que amparen los intereses patrimoniales actuales y futuros, así como los bienes de propiedad o tenencia del fondo de desarrollo rural de Sumapaz, que estén bajo su responsabilidad o custodia. Se expide CDP a solicitud expresa del Ordenador del Gasto mediante SIPSE 134177, recibido el 19 de junio de 2025. Se expide CRP mediante 20257020014423, recibido el 24 de junio de 2025."/>
    <s v="O23011745992024228901000"/>
    <s v="Movilidad para Sumapaz"/>
    <n v="860524654"/>
    <x v="155"/>
    <n v="0"/>
    <n v="0"/>
    <n v="10745141"/>
    <n v="10745141"/>
    <n v="0"/>
    <x v="1"/>
    <x v="1"/>
    <n v="134177"/>
    <n v="1"/>
    <x v="1"/>
    <x v="1"/>
  </r>
  <r>
    <n v="2025"/>
    <x v="6"/>
    <d v="2025-01-01T00:00:00"/>
    <d v="2025-07-31T00:00:00"/>
    <s v="0020-01"/>
    <d v="2025-07-04T00:00:00"/>
    <n v="43"/>
    <s v="CONTRATO DE INTERVENTORIA"/>
    <s v="673-20241"/>
    <s v="43 - CONTRATO DE INTERVENTORIA"/>
    <n v="180"/>
    <s v="ORDENES DE PAGO"/>
    <n v="1311"/>
    <x v="393"/>
    <s v="133739 - Adición y Prorroga al contrato CIN-673-2024, cuyo objeto es, realizar la interventoría integral, técnica, administrativa, legal, financiera, ambiental, SST, social y jurídica, del contrato que resulte del proceso licitatorio cuyo objeto es &quot;realizar la apropiación de estudios y diseños para la construcción de la fase II del parque paz y vida en la casona llano grande, centro poblado de Betania en la localidad de Sumapaz, de conformidad con los resultados de la etapa 1 (estudios y diseños) del contrato cop-459-2023. Se expide CDP a solicitud expresa del Ordenador del Gasto, mediante SIPSE 133739, recibido el 3 de julio de 2025.Se expide CRP mediante memorando 20257020014993 recibido el 4 de julio de 2025."/>
    <s v="O23011745992024235801000"/>
    <s v="Mejores parques para Sumapaz"/>
    <n v="1013813351"/>
    <x v="372"/>
    <n v="0"/>
    <n v="0"/>
    <n v="59915098"/>
    <n v="30481504"/>
    <n v="29433594"/>
    <x v="23"/>
    <x v="44"/>
    <n v="133739"/>
    <n v="1"/>
    <x v="1"/>
    <x v="21"/>
  </r>
  <r>
    <n v="2025"/>
    <x v="6"/>
    <d v="2025-01-01T00:00:00"/>
    <d v="2025-07-31T00:00:00"/>
    <s v="0020-01"/>
    <d v="2025-07-04T00:00:00"/>
    <n v="73"/>
    <s v="CONTRATO DE OBRA PUBLICA"/>
    <s v="722-20241"/>
    <s v="73 - CONTRATO DE OBRA PUBLICA"/>
    <n v="180"/>
    <s v="ORDENES DE PAGO"/>
    <n v="1310"/>
    <x v="394"/>
    <s v="133737 - Adición y Prorroga al contrato COP-722-2024, cuyo objeto es, realizar la apropiación de estudios y diseños para la construcción de la fase II del parque paz y vida en la casona llano grande, centro poblado de Betania en la localidad de Sumapaz, de conformidad con los resultados de la etapa 1 (estudios y diseños) del contrato cop-459-2023. Se expide el CDP a solicitud expresa del Ordenador del gasto, mediante SIPSE 133737, recibido el 3 de julio de 2025.Se expide CRP mediante memorando 20257020015003, recibido el 4 de julio de 2025."/>
    <s v="O23011745992024235801000"/>
    <s v="Mejores parques para Sumapaz"/>
    <n v="1013813463"/>
    <x v="373"/>
    <n v="0"/>
    <n v="0"/>
    <n v="107024425"/>
    <n v="0"/>
    <n v="107024425"/>
    <x v="23"/>
    <x v="44"/>
    <n v="133737"/>
    <n v="1"/>
    <x v="1"/>
    <x v="21"/>
  </r>
  <r>
    <n v="2025"/>
    <x v="6"/>
    <d v="2025-01-01T00:00:00"/>
    <d v="2025-07-31T00:00:00"/>
    <s v="0020-01"/>
    <d v="2025-07-07T00:00:00"/>
    <n v="31"/>
    <s v="RESOLUCION"/>
    <s v="004-2025"/>
    <s v="31 - RESOLUCION"/>
    <n v="177"/>
    <s v="ORDENES DE PAGO"/>
    <n v="1312"/>
    <x v="395"/>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1000502369"/>
    <x v="139"/>
    <n v="0"/>
    <n v="0"/>
    <n v="714400"/>
    <n v="714400"/>
    <n v="0"/>
    <x v="1"/>
    <x v="1"/>
    <s v="Atende"/>
    <n v="1"/>
    <x v="1"/>
    <x v="1"/>
  </r>
  <r>
    <n v="2025"/>
    <x v="6"/>
    <d v="2025-01-01T00:00:00"/>
    <d v="2025-07-31T00:00:00"/>
    <s v="0020-01"/>
    <d v="2025-07-07T00:00:00"/>
    <n v="31"/>
    <s v="RESOLUCION"/>
    <s v="004-2025"/>
    <s v="31 - RESOLUCION"/>
    <n v="177"/>
    <s v="ORDENES DE PAGO"/>
    <n v="1312"/>
    <x v="395"/>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8201000"/>
    <s v="Restauración ecológica urbana y/o rural"/>
    <n v="1000502369"/>
    <x v="139"/>
    <n v="0"/>
    <n v="0"/>
    <n v="130500"/>
    <n v="130500"/>
    <n v="0"/>
    <x v="18"/>
    <x v="23"/>
    <s v="Atende"/>
    <n v="2"/>
    <x v="1"/>
    <x v="2"/>
  </r>
  <r>
    <n v="2025"/>
    <x v="6"/>
    <d v="2025-01-01T00:00:00"/>
    <d v="2025-07-31T00:00:00"/>
    <s v="0020-01"/>
    <d v="2025-07-14T00:00:00"/>
    <n v="21"/>
    <s v="CONVENIO INTERADMINISTRATIVO"/>
    <s v="679-2025"/>
    <s v="21 - CONVENIO INTERADMINISTRATIVO"/>
    <n v="170"/>
    <s v="ORDENES DE PAGO"/>
    <n v="1298"/>
    <x v="396"/>
    <s v="133525 - 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2486. Se expide el CDP a solicitud expresa del ordenador del Gasto mediante SIPSE 133525, recibido el 27 de mayo de 2025. Se expide el CRP mediante memorando 20257020017163, recibido el 14 de julio de 2025."/>
    <s v="O23011745992024248601000"/>
    <s v="Acciones para la promoción de la cultura, tradición y costumbres sumapaceñas"/>
    <n v="119"/>
    <x v="374"/>
    <n v="0"/>
    <n v="0"/>
    <n v="280000000"/>
    <n v="280000000"/>
    <n v="0"/>
    <x v="21"/>
    <x v="56"/>
    <n v="133525"/>
    <n v="2"/>
    <x v="2"/>
    <x v="10"/>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1501000"/>
    <s v="Somos Sumapaz: Emprendiendo de manera sostenible en el territorio"/>
    <n v="1013727078"/>
    <x v="375"/>
    <n v="0"/>
    <n v="0"/>
    <n v="80000000"/>
    <n v="37756757"/>
    <n v="42243243"/>
    <x v="12"/>
    <x v="16"/>
    <n v="135091"/>
    <n v="1"/>
    <x v="4"/>
    <x v="12"/>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1901000"/>
    <s v="Atención a víctimas en Sumapaz"/>
    <n v="1013727078"/>
    <x v="375"/>
    <n v="0"/>
    <n v="0"/>
    <n v="26680000"/>
    <n v="5262160"/>
    <n v="21417840"/>
    <x v="19"/>
    <x v="26"/>
    <n v="135091"/>
    <n v="3"/>
    <x v="2"/>
    <x v="18"/>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1901000"/>
    <s v="Atención a víctimas en Sumapaz"/>
    <n v="1013727078"/>
    <x v="375"/>
    <n v="0"/>
    <n v="0"/>
    <n v="19500000"/>
    <n v="3000000"/>
    <n v="16500000"/>
    <x v="19"/>
    <x v="49"/>
    <n v="135091"/>
    <n v="2"/>
    <x v="2"/>
    <x v="18"/>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1901000"/>
    <s v="Atención a víctimas en Sumapaz"/>
    <n v="1013727078"/>
    <x v="375"/>
    <n v="0"/>
    <n v="0"/>
    <n v="44000000"/>
    <n v="3000000"/>
    <n v="41000000"/>
    <x v="19"/>
    <x v="41"/>
    <n v="135091"/>
    <n v="1"/>
    <x v="2"/>
    <x v="18"/>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2401000"/>
    <s v="Acciones para el cuidado de la salud y el bienestar de las y los Sumapaceños"/>
    <n v="1013727078"/>
    <x v="375"/>
    <n v="0"/>
    <n v="0"/>
    <n v="30777052"/>
    <n v="13751141"/>
    <n v="17025911"/>
    <x v="6"/>
    <x v="46"/>
    <n v="135091"/>
    <n v="4"/>
    <x v="2"/>
    <x v="6"/>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8601000"/>
    <s v="Bogotá también es rural"/>
    <n v="1013727078"/>
    <x v="375"/>
    <n v="0"/>
    <n v="0"/>
    <n v="250583302"/>
    <n v="26668973"/>
    <n v="223914329"/>
    <x v="24"/>
    <x v="47"/>
    <n v="135091"/>
    <n v="1"/>
    <x v="0"/>
    <x v="17"/>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8801000"/>
    <s v="Recreación y Deporte para Sumapaz"/>
    <n v="1013727078"/>
    <x v="375"/>
    <n v="0"/>
    <n v="0"/>
    <n v="45487900"/>
    <n v="31775239"/>
    <n v="13712661"/>
    <x v="10"/>
    <x v="13"/>
    <n v="135091"/>
    <n v="1"/>
    <x v="2"/>
    <x v="10"/>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8801000"/>
    <s v="Recreación y Deporte para Sumapaz"/>
    <n v="1013727078"/>
    <x v="375"/>
    <n v="0"/>
    <n v="0"/>
    <n v="90000000"/>
    <n v="70000000"/>
    <n v="20000000"/>
    <x v="10"/>
    <x v="14"/>
    <n v="135091"/>
    <n v="3"/>
    <x v="2"/>
    <x v="10"/>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39801000"/>
    <s v="Cuidado y protección para la población Vulnerable de Sumapaz"/>
    <n v="1013727078"/>
    <x v="375"/>
    <n v="114970303"/>
    <n v="0"/>
    <n v="45029697"/>
    <n v="39112846"/>
    <n v="5916851"/>
    <x v="8"/>
    <x v="30"/>
    <n v="135091"/>
    <n v="1"/>
    <x v="2"/>
    <x v="8"/>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48601000"/>
    <s v="Acciones para la promoción de la cultura, tradición y costumbres sumapaceñas"/>
    <n v="1013727078"/>
    <x v="375"/>
    <n v="0"/>
    <n v="0"/>
    <n v="50035697"/>
    <n v="42756939"/>
    <n v="7278758"/>
    <x v="21"/>
    <x v="51"/>
    <n v="135091"/>
    <n v="3"/>
    <x v="2"/>
    <x v="10"/>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48601000"/>
    <s v="Acciones para la promoción de la cultura, tradición y costumbres sumapaceñas"/>
    <n v="1013727078"/>
    <x v="375"/>
    <n v="0"/>
    <n v="0"/>
    <n v="45029697"/>
    <n v="30000000"/>
    <n v="15029697"/>
    <x v="21"/>
    <x v="39"/>
    <n v="135091"/>
    <n v="1"/>
    <x v="2"/>
    <x v="10"/>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52601000"/>
    <s v="Por una vida libre de violencias para las mujeres de Sumapaz"/>
    <n v="1013727078"/>
    <x v="375"/>
    <n v="0"/>
    <n v="0"/>
    <n v="60000000"/>
    <n v="4330671"/>
    <n v="55669329"/>
    <x v="13"/>
    <x v="17"/>
    <n v="135091"/>
    <n v="1"/>
    <x v="3"/>
    <x v="13"/>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67101000"/>
    <s v="Asistencia técnica agropecuaria y educación ambiental en la localidad de Sumapaz"/>
    <n v="1013727078"/>
    <x v="375"/>
    <n v="0"/>
    <n v="0"/>
    <n v="15077351"/>
    <n v="0"/>
    <n v="15077351"/>
    <x v="2"/>
    <x v="52"/>
    <n v="135091"/>
    <n v="2"/>
    <x v="1"/>
    <x v="2"/>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69601000"/>
    <s v="Participación incidente en Sumapaz"/>
    <n v="1013727078"/>
    <x v="375"/>
    <n v="0"/>
    <n v="0"/>
    <n v="40000000"/>
    <n v="0"/>
    <n v="40000000"/>
    <x v="17"/>
    <x v="28"/>
    <n v="135091"/>
    <n v="5"/>
    <x v="0"/>
    <x v="17"/>
  </r>
  <r>
    <n v="2025"/>
    <x v="6"/>
    <d v="2025-01-01T00:00:00"/>
    <d v="2025-07-31T00:00:00"/>
    <s v="0020-01"/>
    <d v="2025-07-16T00:00:00"/>
    <n v="12"/>
    <s v="CONTRATO DE PRESTACION DE SERVICIOS"/>
    <s v="695-20242"/>
    <s v="12 - CONTRATO DE PRESTACION DE SERVICIOS"/>
    <n v="168"/>
    <s v="ORDENES DE PAGO"/>
    <n v="1315"/>
    <x v="397"/>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s v="O23011745992024270301000"/>
    <s v="Una mejor educación para Sumapaz"/>
    <n v="1013727078"/>
    <x v="375"/>
    <n v="0"/>
    <n v="0"/>
    <n v="150000000"/>
    <n v="19853942"/>
    <n v="130146058"/>
    <x v="11"/>
    <x v="15"/>
    <n v="135091"/>
    <n v="3"/>
    <x v="4"/>
    <x v="11"/>
  </r>
  <r>
    <n v="2025"/>
    <x v="6"/>
    <d v="2025-01-01T00:00:00"/>
    <d v="2025-07-31T00:00:00"/>
    <s v="0020-01"/>
    <d v="2025-07-23T00:00:00"/>
    <n v="12"/>
    <s v="CONTRATO DE PRESTACION DE SERVICIOS"/>
    <s v="695-20242"/>
    <s v="12 - CONTRATO DE PRESTACION DE SERVICIOS"/>
    <n v="168"/>
    <s v="ORDENES DE PAGO"/>
    <n v="1326"/>
    <x v="398"/>
    <s v="135091 - Adición y prorroga al contrato CPS-695-2024, por 33 días, cuyo objeto es, prestar servicios de operador logístico a monto agotable para la planeación, organización, producción, ejecución, cierre de los eventos y actividades del fondo de desarrollo rural de Sumapaz. Se expide a solicitud expresa del Ordenador del gasto mediante SIPSE 135091, recibido el 14 de julio de 2025. Se expide el CRP mediante memorando 20257020017513 recibido el 16 de julio de 2025. Que mediante memorando 20257020018163 se solicita la anulación parcial del CDP 1315 y CRP 1430 en la posición 6 y el mismo valor de anulación incorporarlo en el proyecto 2486 que por error involuntario quedaron truncados los valores, documentos que respaldan la  segunda adición del Contrato de prestación de servicio 695-2024,solicitud expresa del ordenador del gasto recibido el 23 de julio de 2025."/>
    <s v="O23011745992024248601000"/>
    <s v="Acciones para la promoción de la cultura, tradición y costumbres sumapaceñas"/>
    <n v="1013727078"/>
    <x v="375"/>
    <n v="0"/>
    <n v="0"/>
    <n v="114970303"/>
    <n v="0"/>
    <n v="114970303"/>
    <x v="21"/>
    <x v="39"/>
    <n v="135091"/>
    <n v="1"/>
    <x v="2"/>
    <x v="10"/>
  </r>
  <r>
    <n v="2025"/>
    <x v="6"/>
    <d v="2025-01-01T00:00:00"/>
    <d v="2025-07-31T00:00:00"/>
    <s v="0020-01"/>
    <d v="2025-07-25T00:00:00"/>
    <n v="13"/>
    <s v="CONTRATO DE CONSULTORIA"/>
    <n v="72320241"/>
    <s v="13- CONTRATO DE CONSULTORIA"/>
    <n v="159"/>
    <s v="ORDENES DE PAGO"/>
    <n v="1324"/>
    <x v="399"/>
    <s v="134961 - Adición y prorroga al contrato CIN-723-2024, por 2 meses, cuyo, objeto es, Contratar la elaboración de estudios, diseños y diagnósticos para la construcción y/o adecuación de la sede administrativa de la alcaldía local de Sumapaz en el centro poblado de san juan. 2327. Se expide a solicitud expresa del ordenador del gasto mediante sipse 134961, recibido el 22 de julio de 2025."/>
    <s v="O23011745992024232701000"/>
    <s v="Fortalecimiento Institucional y sedes administrativas"/>
    <n v="1013813462"/>
    <x v="376"/>
    <n v="0"/>
    <n v="0"/>
    <n v="27694784"/>
    <n v="0"/>
    <n v="27694784"/>
    <x v="0"/>
    <x v="57"/>
    <n v="134961"/>
    <n v="1"/>
    <x v="0"/>
    <x v="0"/>
  </r>
  <r>
    <n v="2025"/>
    <x v="6"/>
    <d v="2025-01-01T00:00:00"/>
    <d v="2025-07-31T00:00:00"/>
    <s v="0020-01"/>
    <d v="2025-07-25T00:00:00"/>
    <n v="145"/>
    <s v="CONTRATO DE PRESTACION DE SERVICIOS PROFESIONALES"/>
    <s v="025-20251"/>
    <s v="145 - CONTRATO DE PRESTACION DE SERVICIOS PROFESIONALES"/>
    <n v="159"/>
    <s v="ORDENES DE PAGO"/>
    <n v="1317"/>
    <x v="400"/>
    <s v="134939 - Adición y prorroga al contrato 025-2025-CPS-P (126411), cuyo objeto es prestar los servicios profesionales jurídicos para apoyar los asuntos legales de los procesos del sistema vial de la alcaldía local de Sumapaz. Se expide a solicitud expresa del ordenador del gasto mediante SIPSE No. 134939, recibido el 17 de julio de 2025. Se expide CRP mediante memorando 20257020018553, recibido el 25 de julio de 2025."/>
    <s v="O23011745992024228901000"/>
    <s v="Movilidad para Sumapaz"/>
    <n v="1000216830"/>
    <x v="23"/>
    <n v="0"/>
    <n v="0"/>
    <n v="13650000"/>
    <n v="5687500"/>
    <n v="7962500"/>
    <x v="1"/>
    <x v="1"/>
    <n v="134939"/>
    <n v="1"/>
    <x v="1"/>
    <x v="1"/>
  </r>
  <r>
    <n v="2025"/>
    <x v="6"/>
    <d v="2025-01-01T00:00:00"/>
    <d v="2025-07-31T00:00:00"/>
    <s v="0020-01"/>
    <d v="2025-07-25T00:00:00"/>
    <n v="145"/>
    <s v="CONTRATO DE PRESTACION DE SERVICIOS PROFESIONALES"/>
    <s v="006-20251"/>
    <s v="145 - CONTRATO DE PRESTACION DE SERVICIOS PROFESIONALES"/>
    <n v="159"/>
    <s v="ORDENES DE PAGO"/>
    <n v="1316"/>
    <x v="401"/>
    <s v="134936 - Adición y prorroga al contrato 006-2025-CPS-P (124819), cuyo objeto es prestar los servicios profesionales jurídicos para apoyar los asuntos precontractuales, contractuales y post-contractuales del área de gestión de desarrollo local de la alcaldía local de Sumapaz. 2327. Se expide a solicitud expresa del ordenador del gasto mediante SIPSE No. 134936, recibido el 17 de julio de 2025. Se expide CRP mediante memorando 20257020018453,recibido el 25 de julio de 2025."/>
    <s v="O23011745992024232701000"/>
    <s v="Fortalecimiento Institucional y sedes administrativas"/>
    <n v="1000027211"/>
    <x v="7"/>
    <n v="0"/>
    <n v="0"/>
    <n v="21060000"/>
    <n v="20592000"/>
    <n v="468000"/>
    <x v="0"/>
    <x v="0"/>
    <n v="134936"/>
    <n v="2"/>
    <x v="0"/>
    <x v="0"/>
  </r>
  <r>
    <n v="2025"/>
    <x v="6"/>
    <d v="2025-01-01T00:00:00"/>
    <d v="2025-07-31T00:00:00"/>
    <s v="0020-01"/>
    <d v="2025-07-28T00:00:00"/>
    <n v="4"/>
    <s v="ORDEN DE COMPRA"/>
    <s v="149446-2025"/>
    <s v="04 - ORDEN DE COMPRA"/>
    <n v="156"/>
    <s v="ORDENES DE PAGO"/>
    <n v="1307"/>
    <x v="402"/>
    <s v="134108 - La orden de compra que se pretende celebrar tendrá por objeto el, suministro de materiales de construcción y ferretería para la conservación de la malla vial rural de la localidad de Sumapaz por el sistema de precios unitarios y a monto agotable para la vigencia 2025. 2289Se expide a solicitud expresa del Ordenador del Gasto mediante SIPSE 134108, recibido el 17 de junio de 2025.Se expide CRP mediante memorando 20257020018513, recibido el 28 de julio de 2025."/>
    <s v="O23011745992024228901000"/>
    <s v="Movilidad para Sumapaz"/>
    <n v="1000601380"/>
    <x v="377"/>
    <n v="0"/>
    <n v="0"/>
    <n v="1800000000"/>
    <n v="767586947"/>
    <n v="1032413053"/>
    <x v="1"/>
    <x v="1"/>
    <n v="134108"/>
    <n v="1"/>
    <x v="1"/>
    <x v="1"/>
  </r>
  <r>
    <n v="2025"/>
    <x v="6"/>
    <d v="2025-01-01T00:00:00"/>
    <d v="2025-07-31T00:00:00"/>
    <s v="0020-01"/>
    <d v="2025-07-28T00:00:00"/>
    <n v="148"/>
    <s v="CONTRATO DE PRESTACION DE SERVICIOS DE APOYO A LA GESTION"/>
    <s v="165-20251"/>
    <s v="148 - CONTRATO DE PRESTACION DE SERVICIOS DE APOYO A LA GESTION"/>
    <n v="156"/>
    <s v="ORDENES DE PAGO"/>
    <n v="1384"/>
    <x v="403"/>
    <s v="135133 - Adición y prorroga al contrato 165-2025-CPS-AG (126252), cuyo objeto es prestar los servicios técnicos al desarrollo de las actividades de inseminación, sanidad y producción animal en el marco de la asistencia técnica agropecuaria en la localidad de Sumapaz. 2671. Se expide el CDP a solicitud expresa del ordenador del gasto mediante SIPSE, recibido el 23 de julio de 2025. Se expide el CRP mediante memorando 20257020018633, recibido el 28 de julio 2025"/>
    <s v="O23011745992024267101000"/>
    <s v="Asistencia técnica agropecuaria y educación ambiental en la localidad de Sumapaz"/>
    <n v="1013640810"/>
    <x v="164"/>
    <n v="0"/>
    <n v="0"/>
    <n v="10650000"/>
    <n v="7691667"/>
    <n v="2958333"/>
    <x v="2"/>
    <x v="2"/>
    <n v="135133"/>
    <n v="3"/>
    <x v="1"/>
    <x v="2"/>
  </r>
  <r>
    <n v="2025"/>
    <x v="6"/>
    <d v="2025-01-01T00:00:00"/>
    <d v="2025-07-31T00:00:00"/>
    <s v="0020-01"/>
    <d v="2025-07-28T00:00:00"/>
    <n v="148"/>
    <s v="CONTRATO DE PRESTACION DE SERVICIOS DE APOYO A LA GESTION"/>
    <s v="090-20251"/>
    <s v="148 - CONTRATO DE PRESTACION DE SERVICIOS DE APOYO A LA GESTION"/>
    <n v="156"/>
    <s v="ORDENES DE PAGO"/>
    <n v="1328"/>
    <x v="404"/>
    <s v="135801 - Adición y prórroga al contrato 090-2025-CPS-P (130324) cuyo objeto es Prestar servicios técnicos para el apoyo administrativo y en territorio de los programas y proyectos de mujer y equidad de género del Fondo de Desarrollo Rural de Sumapaz. 2541. Se expide el CDP a solicitud expresa del ordenador del gasto mediante SIPSE 135801, recibido el 23 de julio de 2025. Se expide el CRP mediante memorando 20257020018613, recibido el 28 de julio 2025"/>
    <s v="O23011745992024254101000"/>
    <s v="Bienestar para las Mujeres de Sumapaz"/>
    <n v="1011011907"/>
    <x v="124"/>
    <n v="0"/>
    <n v="0"/>
    <n v="12000000"/>
    <n v="9600000"/>
    <n v="2400000"/>
    <x v="15"/>
    <x v="25"/>
    <n v="135801"/>
    <n v="2"/>
    <x v="2"/>
    <x v="15"/>
  </r>
  <r>
    <n v="2025"/>
    <x v="6"/>
    <d v="2025-01-01T00:00:00"/>
    <d v="2025-07-31T00:00:00"/>
    <s v="0020-01"/>
    <d v="2025-07-28T00:00:00"/>
    <n v="145"/>
    <s v="CONTRATO DE PRESTACION DE SERVICIOS PROFESIONALES"/>
    <s v="065-20251"/>
    <s v="145 - CONTRATO DE PRESTACION DE SERVICIOS PROFESIONALES"/>
    <n v="156"/>
    <s v="ORDENES DE PAGO"/>
    <n v="1321"/>
    <x v="405"/>
    <s v="134945 - Adición y prorroga al contrato 065-2025-CPS-P (127859), cuyo objeto es prestar los servicios profesionales especializados para la atención, orientación y fortalecimiento a la estrategia de acceso a la justicia integral y actividades relacionados con derechos humanos en la localidad, en el marco del plan de desarrollo 2025-2028. 2230. Se expide a solicitud expresa del ordenador del gasto mediante SIPSE No. 134945, recibido el 17 de julio de 2025. Se expide el CRP mediante memorando 20257020018603, recibido el 28 de julio 2025"/>
    <s v="O23011745992024223001000"/>
    <s v="Por una mejor convivencia en Sumapaz"/>
    <n v="1010941049"/>
    <x v="378"/>
    <n v="0"/>
    <n v="0"/>
    <n v="25200000"/>
    <n v="21560000"/>
    <n v="3640000"/>
    <x v="7"/>
    <x v="9"/>
    <n v="134945"/>
    <n v="1"/>
    <x v="3"/>
    <x v="7"/>
  </r>
  <r>
    <n v="2025"/>
    <x v="6"/>
    <d v="2025-01-01T00:00:00"/>
    <d v="2025-07-31T00:00:00"/>
    <s v="0020-01"/>
    <d v="2025-07-28T00:00:00"/>
    <n v="145"/>
    <s v="CONTRATO DE PRESTACION DE SERVICIOS PROFESIONALES"/>
    <s v="079-20251"/>
    <s v="145 - CONTRATO DE PRESTACION DE SERVICIOS PROFESIONALES"/>
    <n v="156"/>
    <s v="ORDENES DE PAGO"/>
    <n v="1380"/>
    <x v="406"/>
    <s v="135109 - Adición y prorroga al contrato 079-2025-CPS-P (127716), cuyo objeto es prestar los servicios profesionales como abogado, para el trámite de los asuntos jurídicos y legales, que requieran los procesos misionales y administrativos que se adelantan en el fondo desarrollo local Sumapaz. Se expide el CDP a solicitud expresa del ordenador del gasto mediante SIPSE, recibido el 23 de julio de 2025."/>
    <s v="O23011745992024232701000"/>
    <s v="Fortalecimiento Institucional y sedes administrativas"/>
    <n v="1009000206"/>
    <x v="78"/>
    <n v="0"/>
    <n v="0"/>
    <n v="18900000"/>
    <n v="16380000"/>
    <n v="2520000"/>
    <x v="0"/>
    <x v="0"/>
    <n v="135109"/>
    <n v="2"/>
    <x v="0"/>
    <x v="0"/>
  </r>
  <r>
    <n v="2025"/>
    <x v="6"/>
    <d v="2025-01-01T00:00:00"/>
    <d v="2025-07-31T00:00:00"/>
    <s v="0020-01"/>
    <d v="2025-07-28T00:00:00"/>
    <n v="148"/>
    <s v="CONTRATO DE PRESTACION DE SERVICIOS DE APOYO A LA GESTION"/>
    <s v="123-2025"/>
    <s v="148 - CONTRATO DE PRESTACION DE SERVICIOS DE APOYO A LA GESTION"/>
    <n v="156"/>
    <s v="ORDENES DE PAGO"/>
    <n v="1366"/>
    <x v="407"/>
    <s v="135809 - Adición y prórroga al contrato 123-202-CPS-P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 recibido el 23 de julio de 2025. Se expide el CRP mediante memorando 20257020018623, recibido el 28 de julio 2025"/>
    <s v="O23011745992024232401000"/>
    <s v="Acciones para el cuidado de la salud y el bienestar de las y los Sumapaceños"/>
    <n v="1000426281"/>
    <x v="379"/>
    <n v="0"/>
    <n v="0"/>
    <n v="8820000"/>
    <n v="8820000"/>
    <n v="0"/>
    <x v="6"/>
    <x v="11"/>
    <n v="135809"/>
    <n v="6"/>
    <x v="2"/>
    <x v="6"/>
  </r>
  <r>
    <n v="2025"/>
    <x v="6"/>
    <d v="2025-01-01T00:00:00"/>
    <d v="2025-07-31T00:00:00"/>
    <s v="0020-01"/>
    <d v="2025-07-28T00:00:00"/>
    <n v="145"/>
    <s v="CONTRATO DE PRESTACION DE SERVICIOS PROFESIONALES"/>
    <s v="008-20251"/>
    <s v="145 - CONTRATO DE PRESTACION DE SERVICIOS PROFESIONALES"/>
    <n v="156"/>
    <s v="ORDENES DE PAGO"/>
    <n v="1347"/>
    <x v="408"/>
    <s v="135770 - Adición y prórroga al contrato 008-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 recibido el 23 de julio de 2025. Se expide el CRP mediante memorando 20257020018733, recibido el 28 de julio 2025."/>
    <s v="O23011745992024232701000"/>
    <s v="Fortalecimiento Institucional y sedes administrativas"/>
    <n v="1005188934"/>
    <x v="6"/>
    <n v="0"/>
    <n v="0"/>
    <n v="21060000"/>
    <n v="20592000"/>
    <n v="468000"/>
    <x v="0"/>
    <x v="0"/>
    <n v="135770"/>
    <n v="2"/>
    <x v="0"/>
    <x v="0"/>
  </r>
  <r>
    <n v="2025"/>
    <x v="6"/>
    <d v="2025-01-01T00:00:00"/>
    <d v="2025-07-31T00:00:00"/>
    <s v="0020-01"/>
    <d v="2025-07-28T00:00:00"/>
    <n v="145"/>
    <s v="CONTRATO DE PRESTACION DE SERVICIOS PROFESIONALES"/>
    <s v="064-20251"/>
    <s v="145 - CONTRATO DE PRESTACION DE SERVICIOS PROFESIONALES"/>
    <n v="156"/>
    <s v="ORDENES DE PAGO"/>
    <n v="1374"/>
    <x v="409"/>
    <s v="135146 - Adición y prorroga al contrato 064-2025-CPS-P (127853) cuyo objeto es Prestar los servicios Profesionales para apoyar la planeación, seguimiento, ejecución y control de los Proyectos ambientales y de desarrollo rural sostenible, del Fondo de Desarrollo Rural de Sumapaz. 2671. Se expide el CDP a solicitud expresa del ordenador del gasto mediante SIPSE, recibido el 23 de julio de 2025. Se expide el CRP mediante memorando 20257020018653, recibido el 28 de julio 2025"/>
    <s v="O23011745992024267101000"/>
    <s v="Asistencia técnica agropecuaria y educación ambiental en la localidad de Sumapaz"/>
    <n v="1011844133"/>
    <x v="59"/>
    <n v="0"/>
    <n v="0"/>
    <n v="16695000"/>
    <n v="15025500"/>
    <n v="1669500"/>
    <x v="2"/>
    <x v="2"/>
    <n v="135146"/>
    <n v="3"/>
    <x v="1"/>
    <x v="2"/>
  </r>
  <r>
    <n v="2025"/>
    <x v="6"/>
    <d v="2025-01-01T00:00:00"/>
    <d v="2025-07-31T00:00:00"/>
    <s v="0020-01"/>
    <d v="2025-07-28T00:00:00"/>
    <n v="148"/>
    <s v="CONTRATO DE PRESTACION DE SERVICIOS DE APOYO A LA GESTION"/>
    <s v="092-20251"/>
    <s v="148 - CONTRATO DE PRESTACION DE SERVICIOS DE APOYO A LA GESTION"/>
    <n v="156"/>
    <s v="ORDENES DE PAGO"/>
    <n v="1378"/>
    <x v="410"/>
    <s v="135160 - Adición y prórroga al contrato 092-2025 CPS-AG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 recibido el 23 de julio de 2025. Se expide el CRP mediante memorando 20257020018713, recibido el 28 de julio 2025"/>
    <s v="O23011745992024232401000"/>
    <s v="Acciones para el cuidado de la salud y el bienestar de las y los Sumapaceños"/>
    <n v="1000168543"/>
    <x v="84"/>
    <n v="0"/>
    <n v="0"/>
    <n v="8820000"/>
    <n v="7742000"/>
    <n v="1078000"/>
    <x v="6"/>
    <x v="11"/>
    <n v="135160"/>
    <n v="6"/>
    <x v="2"/>
    <x v="6"/>
  </r>
  <r>
    <n v="2025"/>
    <x v="6"/>
    <d v="2025-01-01T00:00:00"/>
    <d v="2025-07-31T00:00:00"/>
    <s v="0020-01"/>
    <d v="2025-07-28T00:00:00"/>
    <n v="145"/>
    <s v="CONTRATO DE PRESTACION DE SERVICIOS PROFESIONALES"/>
    <s v="032-2025"/>
    <s v="145 - CONTRATO DE PRESTACION DE SERVICIOS PROFESIONALES"/>
    <n v="156"/>
    <s v="ORDENES DE PAGO"/>
    <n v="1370"/>
    <x v="411"/>
    <s v="135152 - Adición y prorroga al contrato 032-2025-CPS-P (124871) cuyo objeto es Prestar sus servicios profesionales de apoyo administrativo al Área de Gestión del Desarrollo Local, en la gestión contractual del Fondo de Desarrollo Rural de Sumapaz.2327. Se expide el CDP a solicitud expresa del ordenador del gasto mediante SIPSE, recibido el 23 de julio de 2025. Se expide el CRP mediante memorando 20257020018663, recibido el 28 de julio 2025."/>
    <s v="O23011745992024232701000"/>
    <s v="Fortalecimiento Institucional y sedes administrativas"/>
    <n v="1012095671"/>
    <x v="32"/>
    <n v="0"/>
    <n v="0"/>
    <n v="21000000"/>
    <n v="19833333"/>
    <n v="1166667"/>
    <x v="0"/>
    <x v="0"/>
    <n v="135152"/>
    <n v="2"/>
    <x v="0"/>
    <x v="0"/>
  </r>
  <r>
    <n v="2025"/>
    <x v="6"/>
    <d v="2025-01-01T00:00:00"/>
    <d v="2025-07-31T00:00:00"/>
    <s v="0020-01"/>
    <d v="2025-07-28T00:00:00"/>
    <n v="145"/>
    <s v="CONTRATO DE PRESTACION DE SERVICIOS PROFESIONALES"/>
    <s v="022-20251"/>
    <s v="145 - CONTRATO DE PRESTACION DE SERVICIOS PROFESIONALES"/>
    <n v="156"/>
    <s v="ORDENES DE PAGO"/>
    <n v="1368"/>
    <x v="412"/>
    <s v="135085 - Adición y prorroga al contrato 022-2025-CPS-P (124906), cuyo objeto es prestar sus servicios profesionales en el desarrollo y gestión de los procesos contractuales en cada una de sus etapas del fondo de desarrollo rural de Sumapaz. Se expide el CDP a solicitud expresa del ordenador del gasto mediante SIPSE, recibido el 23 de julio de 2025. Se expide el CRP mediante memorando 20257020018673, recibido el 28 de julio 2025"/>
    <s v="O23011745992024232701000"/>
    <s v="Fortalecimiento Institucional y sedes administrativas"/>
    <n v="1010090420"/>
    <x v="19"/>
    <n v="0"/>
    <n v="0"/>
    <n v="18900000"/>
    <n v="18060000"/>
    <n v="840000"/>
    <x v="0"/>
    <x v="0"/>
    <n v="135085"/>
    <n v="2"/>
    <x v="0"/>
    <x v="0"/>
  </r>
  <r>
    <n v="2025"/>
    <x v="6"/>
    <d v="2025-01-01T00:00:00"/>
    <d v="2025-07-31T00:00:00"/>
    <s v="0020-01"/>
    <d v="2025-07-28T00:00:00"/>
    <n v="145"/>
    <s v="CONTRATO DE PRESTACION DE SERVICIOS PROFESIONALES"/>
    <s v="002-20251"/>
    <s v="145 - CONTRATO DE PRESTACION DE SERVICIOS PROFESIONALES"/>
    <n v="156"/>
    <s v="ORDENES DE PAGO"/>
    <n v="1367"/>
    <x v="413"/>
    <s v="135084 - Adición y prorroga al contrato 002-2025-CPS-P (124906), cuyo objeto es prestar sus servicios profesionales en el desarrollo y gestión de los procesos contractuales en cada una de sus etapas del fondo de desarrollo rural de Sumapaz. Se expide el CDP a solicitud expresa del ordenador del gasto mediante SIPSE, recibido el 23 de julio de 2025. Se expide el CRP mediante memorando 20257020018683, recibido el 28 de julio 2025"/>
    <s v="O23011745992024232701000"/>
    <s v="Fortalecimiento Institucional y sedes administrativas"/>
    <n v="1009584543"/>
    <x v="0"/>
    <n v="0"/>
    <n v="0"/>
    <n v="18900000"/>
    <n v="18480000"/>
    <n v="420000"/>
    <x v="0"/>
    <x v="0"/>
    <n v="135084"/>
    <n v="2"/>
    <x v="0"/>
    <x v="0"/>
  </r>
  <r>
    <n v="2025"/>
    <x v="6"/>
    <d v="2025-01-01T00:00:00"/>
    <d v="2025-07-31T00:00:00"/>
    <s v="0020-01"/>
    <d v="2025-07-28T00:00:00"/>
    <n v="145"/>
    <s v="CONTRATO DE PRESTACION DE SERVICIOS PROFESIONALES"/>
    <s v="088-20251"/>
    <s v="145 - CONTRATO DE PRESTACION DE SERVICIOS PROFESIONALES"/>
    <n v="156"/>
    <s v="ORDENES DE PAGO"/>
    <n v="1392"/>
    <x v="414"/>
    <s v="136034 - Adición y prorroga al contrato 088-2025-CPS-P (125190), cuyo objeto es prestar los servicios profesionales para el apoyo al despacho y al área de gestión del desarrollo local, de la alcaldía local de Sumapaz. 2327. Se expide el CDP a solicitud expresa del Ordenador del Gasto mediante sipse, recibido el 24 de julio del 2025. Se expide el CRP mediante memorando 20257020018693, recibido el 28 de julio 2025"/>
    <s v="O23011745992024232701000"/>
    <s v="Fortalecimiento Institucional y sedes administrativas"/>
    <n v="1005778854"/>
    <x v="380"/>
    <n v="0"/>
    <n v="0"/>
    <n v="18000000"/>
    <n v="15400000"/>
    <n v="2600000"/>
    <x v="0"/>
    <x v="0"/>
    <n v="136034"/>
    <n v="2"/>
    <x v="0"/>
    <x v="0"/>
  </r>
  <r>
    <n v="2025"/>
    <x v="6"/>
    <d v="2025-01-01T00:00:00"/>
    <d v="2025-07-31T00:00:00"/>
    <s v="0020-01"/>
    <d v="2025-07-28T00:00:00"/>
    <n v="145"/>
    <s v="CONTRATO DE PRESTACION DE SERVICIOS PROFESIONALES"/>
    <s v="001-20251"/>
    <s v="145 - CONTRATO DE PRESTACION DE SERVICIOS PROFESIONALES"/>
    <n v="156"/>
    <s v="ORDENES DE PAGO"/>
    <n v="1386"/>
    <x v="415"/>
    <s v="135139 - Adición y prorroga al contrato 001-2025-CPS-P (124906) cuyo objeto es Prestar sus servicios profesionales en el desarrollo y gestión de los procesos contractuales en cada una de sus etapas del Fondo de Desarrollo Rural de Sumapaz. 2327.Se expide el CDP a solicitud expresa del Ordenador del Gasto mediante sipse, recibido el 24 de julio del 2025. Se expide el CRP mediante memorando 20257020018703, recibido el 28 de julio 2025"/>
    <s v="O23011745992024232701000"/>
    <s v="Fortalecimiento Institucional y sedes administrativas"/>
    <n v="1004917035"/>
    <x v="1"/>
    <n v="0"/>
    <n v="0"/>
    <n v="18900000"/>
    <n v="18480000"/>
    <n v="420000"/>
    <x v="0"/>
    <x v="0"/>
    <n v="135139"/>
    <n v="2"/>
    <x v="0"/>
    <x v="0"/>
  </r>
  <r>
    <n v="2025"/>
    <x v="6"/>
    <d v="2025-01-01T00:00:00"/>
    <d v="2025-07-31T00:00:00"/>
    <s v="0020-01"/>
    <d v="2025-07-29T00:00:00"/>
    <n v="145"/>
    <s v="CONTRATO DE PRESTACION DE SERVICIOS PROFESIONALES"/>
    <s v="044-20251"/>
    <s v="145 - CONTRATO DE PRESTACION DE SERVICIOS PROFESIONALES"/>
    <n v="155"/>
    <s v="ORDENES DE PAGO"/>
    <n v="1319"/>
    <x v="416"/>
    <s v="134943 - Adición y prorroga al contrato 044-2025-CPS-P (124890), cuyo objeto es prestar los servicios profesionales para apoyar los procesos del parque automotor pesado y de maquinaria de propiedad del fondo de desarrollo rural de Sumapaz. Se expide a solicitud expresa del ordenador del gasto mediante SIPSE No. 134943, recibido el 17 de julio de 2025. Se expide el CRP mediante memorando 20257020018533, recibido el 28 de julio de 2025"/>
    <s v="O23011745992024228901000"/>
    <s v="Movilidad para Sumapaz"/>
    <n v="1002208408"/>
    <x v="53"/>
    <n v="0"/>
    <n v="0"/>
    <n v="15750000"/>
    <n v="14700000"/>
    <n v="1050000"/>
    <x v="1"/>
    <x v="1"/>
    <n v="134943"/>
    <n v="1"/>
    <x v="1"/>
    <x v="1"/>
  </r>
  <r>
    <n v="2025"/>
    <x v="6"/>
    <d v="2025-01-01T00:00:00"/>
    <d v="2025-07-31T00:00:00"/>
    <s v="0020-01"/>
    <d v="2025-07-30T00:00:00"/>
    <n v="12"/>
    <s v="CONTRATO DE PRESTACION DE SERVICIOS"/>
    <n v="482025"/>
    <s v="12 - CONTRATO DE PRESTACION DE SERVICIOS"/>
    <n v="154"/>
    <s v="ORDENES DE PAGO"/>
    <n v="1372"/>
    <x v="417"/>
    <s v="135095 - Adición y prorroga al contrato 048-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 recibido el 23 de julio de 2025."/>
    <s v="O23011745992024232701000"/>
    <s v="Fortalecimiento Institucional y sedes administrativas"/>
    <n v="1010233666"/>
    <x v="41"/>
    <n v="0"/>
    <n v="0"/>
    <n v="21060000"/>
    <n v="18954000"/>
    <n v="2106000"/>
    <x v="0"/>
    <x v="0"/>
    <n v="135095"/>
    <n v="2"/>
    <x v="0"/>
    <x v="0"/>
  </r>
  <r>
    <n v="2025"/>
    <x v="6"/>
    <d v="2025-01-01T00:00:00"/>
    <d v="2025-07-31T00:00:00"/>
    <s v="0020-01"/>
    <d v="2025-07-30T00:00:00"/>
    <n v="12"/>
    <s v="CONTRATO DE PRESTACION DE SERVICIOS"/>
    <n v="1620251"/>
    <s v="12 - CONTRATO DE PRESTACION DE SERVICIOS"/>
    <n v="154"/>
    <s v="ORDENES DE PAGO"/>
    <n v="1389"/>
    <x v="418"/>
    <s v="136032 - Adición y prorroga al contrato 016-2025-CPS-P (124919),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 recibido el 24 de julio del 2025."/>
    <s v="O23011745992024228901000"/>
    <s v="Movilidad para Sumapaz"/>
    <n v="1005638511"/>
    <x v="381"/>
    <n v="0"/>
    <n v="0"/>
    <n v="21000000"/>
    <n v="19833333"/>
    <n v="1166667"/>
    <x v="1"/>
    <x v="1"/>
    <n v="136032"/>
    <n v="1"/>
    <x v="1"/>
    <x v="1"/>
  </r>
  <r>
    <n v="2025"/>
    <x v="6"/>
    <d v="2025-01-01T00:00:00"/>
    <d v="2025-07-31T00:00:00"/>
    <s v="0020-01"/>
    <d v="2025-07-30T00:00:00"/>
    <n v="12"/>
    <s v="CONTRATO DE PRESTACION DE SERVICIOS"/>
    <n v="4220251"/>
    <s v="12 - CONTRATO DE PRESTACION DE SERVICIOS"/>
    <n v="154"/>
    <s v="ORDENES DE PAGO"/>
    <n v="1353"/>
    <x v="419"/>
    <s v="135093 - Adición y prorroga al contrato 042-2025-CPS-P (124885), cuyo objeto es prestar los servicios profesionales para apoyar los asuntos administrativos del área de gestión de desarrollo local de la alcaldía local de Sumapaz. 2327. Se expide el CDP a solicitud expresa del ordenador del gasto mediante SIPSE, recibido el 23 de julio de 2025."/>
    <s v="O23011745992024232701000"/>
    <s v="Fortalecimiento Institucional y sedes administrativas"/>
    <n v="1011968695"/>
    <x v="382"/>
    <n v="0"/>
    <n v="0"/>
    <n v="16905000"/>
    <n v="16905000"/>
    <n v="0"/>
    <x v="0"/>
    <x v="0"/>
    <n v="135093"/>
    <n v="2"/>
    <x v="0"/>
    <x v="0"/>
  </r>
  <r>
    <n v="2025"/>
    <x v="6"/>
    <d v="2025-01-01T00:00:00"/>
    <d v="2025-07-31T00:00:00"/>
    <s v="0020-01"/>
    <d v="2025-07-30T00:00:00"/>
    <n v="12"/>
    <s v="CONTRATO DE PRESTACION DE SERVICIOS"/>
    <n v="2820251"/>
    <s v="12 - CONTRATO DE PRESTACION DE SERVICIOS"/>
    <n v="154"/>
    <s v="ORDENES DE PAGO"/>
    <n v="1318"/>
    <x v="420"/>
    <s v="134940 - Adición y prorroga al contrato 028-2025-CPS-P (124906), cuyo objeto es prestar sus servicios profesionales en el desarrollo y gestión de los procesos contractuales en cada una de sus etapas del fondo de desarrollo rural de Sumapaz. Se expide a solicitud expresa del ordenador del gasto mediante SIPSE No. 134940, recibido el 17 de julio de 2025"/>
    <s v="O23011745992024232701000"/>
    <s v="Fortalecimiento Institucional y sedes administrativas"/>
    <n v="1013220529"/>
    <x v="28"/>
    <n v="0"/>
    <n v="0"/>
    <n v="18900000"/>
    <n v="18060000"/>
    <n v="840000"/>
    <x v="0"/>
    <x v="0"/>
    <n v="134940"/>
    <n v="2"/>
    <x v="0"/>
    <x v="0"/>
  </r>
  <r>
    <n v="2025"/>
    <x v="6"/>
    <d v="2025-01-01T00:00:00"/>
    <d v="2025-07-31T00:00:00"/>
    <s v="0020-01"/>
    <d v="2025-07-30T00:00:00"/>
    <n v="12"/>
    <s v="CONTRATO DE PRESTACION DE SERVICIOS"/>
    <n v="7420251"/>
    <s v="12 - CONTRATO DE PRESTACION DE SERVICIOS"/>
    <n v="154"/>
    <s v="ORDENES DE PAGO"/>
    <n v="1322"/>
    <x v="421"/>
    <s v="134947 - Adición y prorroga al contrato 074-2025- CPS-AG (125129), cuyo objeto es prestar sus servicios de apoyo para desarrollar actividades logísticas y operativas, en los bienes y/o predios a cargo del fondo de desarrollo rural de Sumapaz. 2327 Se expide a solicitud expresa del ordenador del gasto mediante SIPSE No. 134947, recibido el 17 de julio de 2025"/>
    <s v="O23011745992024232701000"/>
    <s v="Fortalecimiento Institucional y sedes administrativas"/>
    <n v="1010997346"/>
    <x v="125"/>
    <n v="0"/>
    <n v="0"/>
    <n v="9075000"/>
    <n v="7159167"/>
    <n v="1915833"/>
    <x v="0"/>
    <x v="5"/>
    <n v="134947"/>
    <n v="3"/>
    <x v="0"/>
    <x v="0"/>
  </r>
  <r>
    <n v="2025"/>
    <x v="6"/>
    <d v="2025-01-01T00:00:00"/>
    <d v="2025-07-31T00:00:00"/>
    <s v="0020-01"/>
    <d v="2025-07-30T00:00:00"/>
    <n v="12"/>
    <s v="CONTRATO DE PRESTACION DE SERVICIOS"/>
    <n v="2720251"/>
    <s v="12 - CONTRATO DE PRESTACION DE SERVICIOS"/>
    <n v="154"/>
    <s v="ORDENES DE PAGO"/>
    <n v="1371"/>
    <x v="422"/>
    <s v="135086 - Adición y prorroga al contrato 027-2025-CPS-AG (127839), cuyo objeto es Prestar los servicios de apoyo administrativo y logístico en la ejecución de los proyectos de inversión relacionados con el acceso a la justicia integral de la Alcaldía Local de Sumapaz. 2290. Se expide el CDP a solicitud expresa del ordenador del gasto mediante SIPSE, recibido el 23 de julio de 2025."/>
    <s v="O23011745992024229001000"/>
    <s v="Fortaleciendo la justicia en Sumapaz"/>
    <n v="1012973720"/>
    <x v="37"/>
    <n v="0"/>
    <n v="0"/>
    <n v="6050000"/>
    <n v="2420000"/>
    <n v="3630000"/>
    <x v="5"/>
    <x v="7"/>
    <n v="135086"/>
    <n v="2"/>
    <x v="3"/>
    <x v="5"/>
  </r>
  <r>
    <n v="2025"/>
    <x v="6"/>
    <d v="2025-01-01T00:00:00"/>
    <d v="2025-07-31T00:00:00"/>
    <s v="0020-01"/>
    <d v="2025-07-30T00:00:00"/>
    <n v="12"/>
    <s v="CONTRATO DE PRESTACION DE SERVICIOS"/>
    <n v="4920251"/>
    <s v="12 - CONTRATO DE PRESTACION DE SERVICIOS"/>
    <n v="154"/>
    <s v="ORDENES DE PAGO"/>
    <n v="1320"/>
    <x v="423"/>
    <s v="134944 - Adición y prorroga al contrato 049-2025-CPS-P (125639), cuyo objeto es prestar los servicios profesionales al área de gestión de desarrollo local para apoyar la planeación, ejecución y seguimiento a los proyectos de inversión de infraestructura de la alcaldía local de Sumapaz. Se expide a solicitud expresa del ordenador del gasto mediante SIPSE No. 134944, recibido el 17 de julio de 2025"/>
    <s v="O23011745992024228901000"/>
    <s v="Movilidad para Sumapaz"/>
    <n v="1009786716"/>
    <x v="52"/>
    <n v="0"/>
    <n v="0"/>
    <n v="21000000"/>
    <n v="8633333"/>
    <n v="12366667"/>
    <x v="1"/>
    <x v="1"/>
    <n v="134944"/>
    <n v="1"/>
    <x v="1"/>
    <x v="1"/>
  </r>
  <r>
    <n v="2025"/>
    <x v="6"/>
    <d v="2025-01-01T00:00:00"/>
    <d v="2025-07-31T00:00:00"/>
    <s v="0020-01"/>
    <d v="2025-07-30T00:00:00"/>
    <n v="12"/>
    <s v="CONTRATO DE PRESTACION DE SERVICIOS"/>
    <n v="7820251"/>
    <s v="12 - CONTRATO DE PRESTACION DE SERVICIOS"/>
    <n v="154"/>
    <s v="ORDENES DE PAGO"/>
    <n v="1363"/>
    <x v="424"/>
    <s v="135799 - Adición y prórroga al contrato 078-2025-CPS-P (125206) cuyo objeto es Prestar los servicios profesionales como Abogado (a) en la implementación y gestión de estrategias de fortalecimiento de los sistemas locales de justicia y acceso a la justicia rural. 2290. Se expide el CDP a solicitud expresa del ordenador del gasto mediante SIPSE, recibido el 23 de julio de 2025."/>
    <s v="O23011745992024229001000"/>
    <s v="Fortaleciendo la justicia en Sumapaz"/>
    <n v="1000243469"/>
    <x v="79"/>
    <n v="0"/>
    <n v="0"/>
    <n v="19530000"/>
    <n v="15841000"/>
    <n v="3689000"/>
    <x v="5"/>
    <x v="7"/>
    <n v="135799"/>
    <n v="2"/>
    <x v="3"/>
    <x v="5"/>
  </r>
  <r>
    <n v="2025"/>
    <x v="6"/>
    <d v="2025-01-01T00:00:00"/>
    <d v="2025-07-31T00:00:00"/>
    <s v="0020-01"/>
    <d v="2025-07-30T00:00:00"/>
    <n v="12"/>
    <s v="CONTRATO DE PRESTACION DE SERVICIOS"/>
    <n v="2420251"/>
    <s v="12 - CONTRATO DE PRESTACION DE SERVICIOS"/>
    <n v="154"/>
    <s v="ORDENES DE PAGO"/>
    <n v="1369"/>
    <x v="425"/>
    <s v="135149 - Adición y prorroga al contrato 024-2025-CPS-P (125681) cuyo objeto es Prestar los servicios profesionales especializados para la estructuración y gestión de los procesos y procedimientos contractuales jurídicos; así como, los trámites y actuaciones administrativas que sean asignadas. 2327. Se expide el CDP a solicitud expresa del ordenador del gasto mediante SIPSE, recibido el 23 de julio de 2025."/>
    <s v="O23011745992024232701000"/>
    <s v="Fortalecimiento Institucional y sedes administrativas"/>
    <n v="1006197480"/>
    <x v="9"/>
    <n v="0"/>
    <n v="0"/>
    <n v="26415000"/>
    <n v="19988000"/>
    <n v="6427000"/>
    <x v="0"/>
    <x v="0"/>
    <n v="135149"/>
    <n v="2"/>
    <x v="0"/>
    <x v="0"/>
  </r>
  <r>
    <n v="2025"/>
    <x v="6"/>
    <d v="2025-01-01T00:00:00"/>
    <d v="2025-07-31T00:00:00"/>
    <s v="0020-01"/>
    <d v="2025-07-30T00:00:00"/>
    <n v="12"/>
    <s v="CONTRATO DE PRESTACION DE SERVICIOS"/>
    <n v="8220251"/>
    <s v="12 - CONTRATO DE PRESTACION DE SERVICIOS"/>
    <n v="154"/>
    <s v="ORDENES DE PAGO"/>
    <n v="1383"/>
    <x v="426"/>
    <s v="Para respaldar los compromisos de GASTOS DE FNCIONAMIENTO: -Gastos de Personal, -Contribuciones inherentes a la nòmina, -Remuneracio nes no constitutivas de factor salarial y Servicios diferentes de activos no financieros correspondientes a la vigencia 2020."/>
    <s v="O23011745992024270301000"/>
    <s v="Una mejor educación para Sumapaz"/>
    <n v="1011122812"/>
    <x v="70"/>
    <n v="15750000"/>
    <n v="0"/>
    <n v="0"/>
    <n v="0"/>
    <n v="0"/>
    <x v="11"/>
    <x v="15"/>
    <s v="Para r"/>
    <n v="3"/>
    <x v="4"/>
    <x v="11"/>
  </r>
  <r>
    <n v="2025"/>
    <x v="6"/>
    <d v="2025-01-01T00:00:00"/>
    <d v="2025-07-31T00:00:00"/>
    <s v="0020-01"/>
    <d v="2025-07-30T00:00:00"/>
    <n v="12"/>
    <s v="CONTRATO DE PRESTACION DE SERVICIOS"/>
    <n v="10720251"/>
    <s v="12 - CONTRATO DE PRESTACION DE SERVICIOS"/>
    <n v="154"/>
    <s v="ORDENES DE PAGO"/>
    <n v="1393"/>
    <x v="427"/>
    <s v="136266 - Adición y prorroga al contrato 107-2025-CPS-AG (126298), cuyo objeto es prestar sus servicios como auxiliar en el apoyo a las actividades de huerta, propagación, producción y mantenimiento de material vegetal, en las sedes de la alcaldía local de Sumapaz. 2671. Se expide el CDP a solicitud expresa del Ordenador del Gasto mediante sipse, recibido el 24 de julio del 2025."/>
    <s v="O23011745992024267101000"/>
    <s v="Asistencia técnica agropecuaria y educación ambiental en la localidad de Sumapaz"/>
    <n v="1000172954"/>
    <x v="95"/>
    <n v="0"/>
    <n v="0"/>
    <n v="5460000"/>
    <n v="1547000"/>
    <n v="3913000"/>
    <x v="2"/>
    <x v="2"/>
    <n v="136266"/>
    <n v="3"/>
    <x v="1"/>
    <x v="2"/>
  </r>
  <r>
    <n v="2025"/>
    <x v="6"/>
    <d v="2025-01-01T00:00:00"/>
    <d v="2025-07-31T00:00:00"/>
    <s v="0020-01"/>
    <d v="2025-07-30T00:00:00"/>
    <n v="12"/>
    <s v="CONTRATO DE PRESTACION DE SERVICIOS"/>
    <n v="320251"/>
    <s v="12 - CONTRATO DE PRESTACION DE SERVICIOS"/>
    <n v="154"/>
    <s v="ORDENES DE PAGO"/>
    <n v="1411"/>
    <x v="428"/>
    <s v="137043 - Adición y prorroga al contrato 003-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
    <s v="O23011745992024232701000"/>
    <s v="Fortalecimiento Institucional y sedes administrativas"/>
    <n v="1013679600"/>
    <x v="2"/>
    <n v="0"/>
    <n v="0"/>
    <n v="12600000"/>
    <n v="12180000"/>
    <n v="420000"/>
    <x v="0"/>
    <x v="0"/>
    <n v="137043"/>
    <n v="2"/>
    <x v="0"/>
    <x v="0"/>
  </r>
  <r>
    <n v="2025"/>
    <x v="6"/>
    <d v="2025-01-01T00:00:00"/>
    <d v="2025-07-31T00:00:00"/>
    <s v="0020-01"/>
    <d v="2025-07-30T00:00:00"/>
    <n v="12"/>
    <s v="CONTRATO DE PRESTACION DE SERVICIOS"/>
    <n v="420251"/>
    <s v="12 - CONTRATO DE PRESTACION DE SERVICIOS"/>
    <n v="154"/>
    <s v="ORDENES DE PAGO"/>
    <n v="1412"/>
    <x v="429"/>
    <s v="137044 - Adición y prorroga al contrato 004-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
    <s v="O23011745992024232701000"/>
    <s v="Fortalecimiento Institucional y sedes administrativas"/>
    <n v="1012044761"/>
    <x v="383"/>
    <n v="0"/>
    <n v="0"/>
    <n v="12600000"/>
    <n v="12600000"/>
    <n v="0"/>
    <x v="0"/>
    <x v="0"/>
    <n v="137044"/>
    <n v="2"/>
    <x v="0"/>
    <x v="0"/>
  </r>
  <r>
    <n v="2025"/>
    <x v="6"/>
    <d v="2025-01-01T00:00:00"/>
    <d v="2025-07-31T00:00:00"/>
    <s v="0020-01"/>
    <d v="2025-07-30T00:00:00"/>
    <n v="12"/>
    <s v="CONTRATO DE PRESTACION DE SERVICIOS"/>
    <n v="1120251"/>
    <s v="12 - CONTRATO DE PRESTACION DE SERVICIOS"/>
    <n v="154"/>
    <s v="ORDENES DE PAGO"/>
    <n v="1413"/>
    <x v="430"/>
    <s v="137046 - Adición y prorroga al contrato 011-2025-CPS-P (124906), cuyo objeto es prestar sus servicios profesionales en el desarrollo y gestión de los procesos contractuales en cada una de sus etapas del fondo de desarrollo rural de Sumapaz. 2327. Se expide a solicitud del ordenador del Gasto mediante SIPSE, recibido el 25 de julio de 2025. se expide CRP mediante memorando 20257020018903, recibido el 30 de julio de 2025."/>
    <s v="O23011745992024232701000"/>
    <s v="Fortalecimiento Institucional y sedes administrativas"/>
    <n v="1012359811"/>
    <x v="18"/>
    <n v="0"/>
    <n v="0"/>
    <n v="12600000"/>
    <n v="12600000"/>
    <n v="0"/>
    <x v="0"/>
    <x v="0"/>
    <n v="137046"/>
    <n v="2"/>
    <x v="0"/>
    <x v="0"/>
  </r>
  <r>
    <n v="2025"/>
    <x v="6"/>
    <d v="2025-01-01T00:00:00"/>
    <d v="2025-07-31T00:00:00"/>
    <s v="0020-01"/>
    <d v="2025-07-30T00:00:00"/>
    <n v="12"/>
    <s v="CONTRATO DE PRESTACION DE SERVICIOS"/>
    <n v="1520251"/>
    <s v="12 - CONTRATO DE PRESTACION DE SERVICIOS"/>
    <n v="154"/>
    <s v="ORDENES DE PAGO"/>
    <n v="1398"/>
    <x v="431"/>
    <s v="136263 - Adición y prorroga al contrato 015-2025-CPS-P (125035), cuyo objeto es prestar los servicios profesionales especializados para apoyar la planeación, seguimiento, ejecución y control de los proyectos ambientales y de desarrollo rural sostenible, del fondo de desarrollo rural de Sumapaz. 2671. Se expide el CDP a solicitud expresa del ordenador del gasto mediante SIPSE, recibido el 25 de julio de 2025. se expide CRP mediante memorando 20257020018983, recibido el 30 de julio de 2025."/>
    <s v="O23011745992024267101000"/>
    <s v="Asistencia técnica agropecuaria y educación ambiental en la localidad de Sumapaz"/>
    <n v="1010431720"/>
    <x v="384"/>
    <n v="0"/>
    <n v="0"/>
    <n v="25500000"/>
    <n v="24650000"/>
    <n v="850000"/>
    <x v="2"/>
    <x v="2"/>
    <n v="136263"/>
    <n v="3"/>
    <x v="1"/>
    <x v="2"/>
  </r>
  <r>
    <n v="2025"/>
    <x v="6"/>
    <d v="2025-01-01T00:00:00"/>
    <d v="2025-07-31T00:00:00"/>
    <s v="0020-01"/>
    <d v="2025-07-30T00:00:00"/>
    <n v="12"/>
    <s v="CONTRATO DE PRESTACION DE SERVICIOS"/>
    <n v="720251"/>
    <s v="12 - CONTRATO DE PRESTACION DE SERVICIOS"/>
    <n v="154"/>
    <s v="ORDENES DE PAGO"/>
    <n v="1414"/>
    <x v="432"/>
    <s v="137059 - Adición y prorroga al contrato 007-2025-CPS-P (124819), cuyo objeto es prestar los servicios profesionales jurídicos para apoyar los asuntos precontractuales, contractuales y post-contractuales del área de gestión de desarrollo local de la alcaldía local de Sumapaz. 2327. Se expide a solicitud del ordenador del Gasto mediante SIPSE, recibido el 25 de julio de 2025."/>
    <s v="O23011745992024232701000"/>
    <s v="Fortalecimiento Institucional y sedes administrativas"/>
    <n v="1011847011"/>
    <x v="4"/>
    <n v="0"/>
    <n v="0"/>
    <n v="14040000"/>
    <n v="14040000"/>
    <n v="0"/>
    <x v="0"/>
    <x v="0"/>
    <n v="137059"/>
    <n v="2"/>
    <x v="0"/>
    <x v="0"/>
  </r>
  <r>
    <n v="2025"/>
    <x v="6"/>
    <d v="2025-01-01T00:00:00"/>
    <d v="2025-07-31T00:00:00"/>
    <s v="0020-01"/>
    <d v="2025-07-30T00:00:00"/>
    <n v="12"/>
    <s v="CONTRATO DE PRESTACION DE SERVICIOS"/>
    <n v="1420251"/>
    <s v="12 - CONTRATO DE PRESTACION DE SERVICIOS"/>
    <n v="154"/>
    <s v="ORDENES DE PAGO"/>
    <n v="1397"/>
    <x v="433"/>
    <s v="135639 - Adición y prorroga al contrato 014-2025-CPS-P (125639), cuyo objeto es prestar los servicios profesionales al área de gestión de desarrollo local para apoyar la planeación, ejecución y seguimiento a los proyectos de inversión de infraestructura de la alcaldía local de Sumapaz. Se expide el CDP a solicitud expresa del ordenador del gasto mediante SIPSE, recibido el 25 de julio de 2025. se expide CRP mediante memorando 20257020019003, recibido el 30 de julio de 2025."/>
    <s v="O23011745992024228901000"/>
    <s v="Movilidad para Sumapaz"/>
    <n v="1012217528"/>
    <x v="17"/>
    <n v="0"/>
    <n v="0"/>
    <n v="21000000"/>
    <n v="20300000"/>
    <n v="700000"/>
    <x v="1"/>
    <x v="1"/>
    <n v="135639"/>
    <n v="1"/>
    <x v="1"/>
    <x v="1"/>
  </r>
  <r>
    <n v="2025"/>
    <x v="6"/>
    <d v="2025-01-01T00:00:00"/>
    <d v="2025-07-31T00:00:00"/>
    <s v="0020-01"/>
    <d v="2025-07-30T00:00:00"/>
    <n v="12"/>
    <s v="CONTRATO DE PRESTACION DE SERVICIOS"/>
    <n v="1720251"/>
    <s v="12 - CONTRATO DE PRESTACION DE SERVICIOS"/>
    <n v="154"/>
    <s v="ORDENES DE PAGO"/>
    <n v="1348"/>
    <x v="434"/>
    <s v="135631 - Adición y prorroga al contrato 017-2025-CPS-P (128670), cuyo objeto es prestar los servicios profesionales para apoyar administrativamente la gestión contractual y al despacho de la alcaldía local de Sumapaz, en el seguimiento y ejecución del plan de gestión. 2327. Se expide el CDP a solicitud expresa del ordenador del gasto mediante SIPSE, recibido el 23 de julio de 2025. se expide CRP mediante memorando 20257020019013, recibido el 30 de julio de 2025."/>
    <s v="O23011745992024232701000"/>
    <s v="Fortalecimiento Institucional y sedes administrativas"/>
    <n v="1012216667"/>
    <x v="15"/>
    <n v="0"/>
    <n v="0"/>
    <n v="18900000"/>
    <n v="18060000"/>
    <n v="840000"/>
    <x v="0"/>
    <x v="0"/>
    <n v="135631"/>
    <n v="2"/>
    <x v="0"/>
    <x v="0"/>
  </r>
  <r>
    <n v="2025"/>
    <x v="6"/>
    <d v="2025-01-01T00:00:00"/>
    <d v="2025-07-31T00:00:00"/>
    <s v="0020-01"/>
    <d v="2025-07-30T00:00:00"/>
    <n v="12"/>
    <s v="CONTRATO DE PRESTACION DE SERVICIOS"/>
    <n v="7120251"/>
    <s v="12 - CONTRATO DE PRESTACION DE SERVICIOS"/>
    <n v="154"/>
    <s v="ORDENES DE PAGO"/>
    <n v="1376"/>
    <x v="435"/>
    <s v="135155 - Adición y prórroga al contrato 071-2025-CPS-P (124901) cuyo objeto es Prestar los servicios profesionales en el Área de Gestión del Desarrollo Local de la Alcaldía Local de Sumapaz, en el proceso de ejecución y seguimiento presupuestal de los planes y proyectos de inversión, así como validar la información en el aplicativo SIPSE. 2327. Se expide el CDP a solicitud expresa del ordenador del gasto mediante SIPSE, recibido el 23 de julio de 2025. se expide CRP mediante memorando 20257020019033, recibido el 30 de julio de 2025."/>
    <s v="O23011745992024232701000"/>
    <s v="Fortalecimiento Institucional y sedes administrativas"/>
    <n v="1011833132"/>
    <x v="75"/>
    <n v="0"/>
    <n v="0"/>
    <n v="21000000"/>
    <n v="11433333"/>
    <n v="9566667"/>
    <x v="0"/>
    <x v="0"/>
    <n v="135155"/>
    <n v="2"/>
    <x v="0"/>
    <x v="0"/>
  </r>
  <r>
    <n v="2025"/>
    <x v="6"/>
    <d v="2025-01-01T00:00:00"/>
    <d v="2025-07-31T00:00:00"/>
    <s v="0020-01"/>
    <d v="2025-07-30T00:00:00"/>
    <n v="12"/>
    <s v="CONTRATO DE PRESTACION DE SERVICIOS"/>
    <n v="12220251"/>
    <s v="12 - CONTRATO DE PRESTACION DE SERVICIOS"/>
    <n v="154"/>
    <s v="ORDENES DE PAGO"/>
    <n v="1336"/>
    <x v="436"/>
    <s v="136038 - Adición y prorroga al contrato 122-2025-CPS-AG (127708), cuyo objeto es prestar sus servicios administrativos para realizar el apoyo logístico y operativo de las actividades que se desarrollan por la alcaldía local de Sumapaz. 2327. Se expide el CDP a solicitud expresa del ordenador del gasto mediante SIPSE 136038, recibido el 23 de julio de 2025. se expide CRP mediante memorando 20257020019043, recibido el 30 de julio de 2025."/>
    <s v="O23011745992024232701000"/>
    <s v="Fortalecimiento Institucional y sedes administrativas"/>
    <n v="1013241755"/>
    <x v="145"/>
    <n v="0"/>
    <n v="0"/>
    <n v="8820000"/>
    <n v="6566000"/>
    <n v="2254000"/>
    <x v="0"/>
    <x v="0"/>
    <n v="136038"/>
    <n v="2"/>
    <x v="0"/>
    <x v="0"/>
  </r>
  <r>
    <n v="2025"/>
    <x v="6"/>
    <d v="2025-01-01T00:00:00"/>
    <d v="2025-07-31T00:00:00"/>
    <s v="0020-01"/>
    <d v="2025-07-30T00:00:00"/>
    <n v="12"/>
    <s v="CONTRATO DE PRESTACION DE SERVICIOS"/>
    <n v="8920251"/>
    <s v="12 - CONTRATO DE PRESTACION DE SERVICIOS"/>
    <n v="154"/>
    <s v="ORDENES DE PAGO"/>
    <n v="1405"/>
    <x v="437"/>
    <s v="135652 - Adición y prorroga al contrato 089-2025-CPS-P (127543), cuyo objeto es prestar sus servicios profesionales especializados al área de gestión de desarrollo local para apoyar la planeación, ejecución y seguimiento a los proyectos de infraestructura y puentes. 2474. Se expide a solicitud del ordenador del Gasto mediante SIPSE, recibido el 25 de julio de 2025. se expide CRP mediante memorando 20257020019053, recibido el 30 de julio de 2025."/>
    <s v="O23011745992024247401000"/>
    <s v="Por un mejor espacio público en Sumapaz"/>
    <n v="1006101636"/>
    <x v="87"/>
    <n v="0"/>
    <n v="0"/>
    <n v="23625000"/>
    <n v="19425000"/>
    <n v="4200000"/>
    <x v="16"/>
    <x v="21"/>
    <n v="135652"/>
    <n v="1"/>
    <x v="3"/>
    <x v="16"/>
  </r>
  <r>
    <n v="2025"/>
    <x v="6"/>
    <d v="2025-01-01T00:00:00"/>
    <d v="2025-07-31T00:00:00"/>
    <s v="0020-01"/>
    <d v="2025-07-30T00:00:00"/>
    <n v="12"/>
    <s v="CONTRATO DE PRESTACION DE SERVICIOS"/>
    <n v="19220251"/>
    <s v="12 - CONTRATO DE PRESTACION DE SERVICIOS"/>
    <n v="154"/>
    <s v="ORDENES DE PAGO"/>
    <n v="1323"/>
    <x v="438"/>
    <s v="134948 - Adición y prorroga al contrato 192-2025-CPS-P (125640), cuyo objeto es prestar los servicios profesionales en la planeación, programación y seguimiento de los procesos administrativos del parque automotor de la alcaldía local de Sumapaz. Se expide a solicitud expresa del ordenador del gasto mediante SIPSE No. 134948, recibido el 17 de julio de 2025 se expide CRP mediante memorando 20257020018883, recibido el 30 de julio de 2025."/>
    <s v="O23011745992024228901000"/>
    <s v="Movilidad para Sumapaz"/>
    <n v="1013649247"/>
    <x v="255"/>
    <n v="0"/>
    <n v="0"/>
    <n v="15120000"/>
    <n v="9576000"/>
    <n v="5544000"/>
    <x v="1"/>
    <x v="1"/>
    <n v="134948"/>
    <n v="1"/>
    <x v="1"/>
    <x v="1"/>
  </r>
  <r>
    <n v="2025"/>
    <x v="6"/>
    <d v="2025-01-01T00:00:00"/>
    <d v="2025-07-31T00:00:00"/>
    <s v="0020-01"/>
    <d v="2025-07-30T00:00:00"/>
    <n v="12"/>
    <s v="CONTRATO DE PRESTACION DE SERVICIOS"/>
    <n v="16820251"/>
    <s v="12 - CONTRATO DE PRESTACION DE SERVICIOS"/>
    <n v="154"/>
    <s v="ORDENES DE PAGO"/>
    <n v="1344"/>
    <x v="439"/>
    <s v="136053 - Adición y prorroga al contrato 168-2025-CPS-P (130773), cuyo objeto es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el CDP a solicitud expresa del ordenador del gasto mediante SIPSE, recibido el 23 de julio de 2025. se expide CRP mediante memorando 20257020019063, recibido el 30 de julio de 2025."/>
    <s v="O23011745992024232701000"/>
    <s v="Fortalecimiento Institucional y sedes administrativas"/>
    <n v="1002481666"/>
    <x v="170"/>
    <n v="0"/>
    <n v="0"/>
    <n v="18000000"/>
    <n v="13000000"/>
    <n v="5000000"/>
    <x v="0"/>
    <x v="0"/>
    <n v="136053"/>
    <n v="2"/>
    <x v="0"/>
    <x v="0"/>
  </r>
  <r>
    <n v="2025"/>
    <x v="6"/>
    <d v="2025-01-01T00:00:00"/>
    <d v="2025-07-31T00:00:00"/>
    <s v="0020-01"/>
    <d v="2025-07-30T00:00:00"/>
    <n v="12"/>
    <s v="CONTRATO DE PRESTACION DE SERVICIOS"/>
    <n v="10820251"/>
    <s v="12 - CONTRATO DE PRESTACION DE SERVICIOS"/>
    <n v="154"/>
    <s v="ORDENES DE PAGO"/>
    <n v="1381"/>
    <x v="440"/>
    <s v="135161 - Adición y prórroga al contrato 108-2025-CPS-P (128150) cuyo objeto es Prestar los servicios profesionales para apoyar jurídicamente la gestión predial de la localidad de Sumapaz. 2327. Se expide el CDP a solicitud expresa del ordenador del gasto mediante SIPSE, recibido el 23 de julio de 2025. se expide CRP mediante memorando 20257020018923, recibido el 30 de julio de 2025."/>
    <s v="O23011745992024232701000"/>
    <s v="Fortalecimiento Institucional y sedes administrativas"/>
    <n v="1011977969"/>
    <x v="100"/>
    <n v="0"/>
    <n v="0"/>
    <n v="15750000"/>
    <n v="13650000"/>
    <n v="2100000"/>
    <x v="0"/>
    <x v="0"/>
    <n v="135161"/>
    <n v="2"/>
    <x v="0"/>
    <x v="0"/>
  </r>
  <r>
    <n v="2025"/>
    <x v="6"/>
    <d v="2025-01-01T00:00:00"/>
    <d v="2025-07-31T00:00:00"/>
    <s v="0020-01"/>
    <d v="2025-07-30T00:00:00"/>
    <n v="12"/>
    <s v="CONTRATO DE PRESTACION DE SERVICIOS"/>
    <n v="6820251"/>
    <s v="12 - CONTRATO DE PRESTACION DE SERVICIOS"/>
    <n v="154"/>
    <s v="ORDENES DE PAGO"/>
    <n v="1391"/>
    <x v="441"/>
    <s v="136033 - Adición y prorroga al contrato 068-2025-CPS-P (127926), cuyo objeto es prestar los servicios profesionales especializados, para que apoye al despacho de la alcaldía local de Sumapaz, en los procesos jurídicos, legales y contractuales en cumplimiento al plan de desarrollo local. 2327. Se expide el CDP a solicitud expresa del Ordenador del Gasto mediante sipse, recibido el 24 de julio del 2025. se expide CRP mediante memorando 20257020019073, recibido el 30 de julio de 2025."/>
    <s v="O23011745992024232701000"/>
    <s v="Fortalecimiento Institucional y sedes administrativas"/>
    <n v="1000266172"/>
    <x v="385"/>
    <n v="0"/>
    <n v="0"/>
    <n v="26415000"/>
    <n v="26415000"/>
    <n v="0"/>
    <x v="0"/>
    <x v="0"/>
    <n v="136033"/>
    <n v="2"/>
    <x v="0"/>
    <x v="0"/>
  </r>
  <r>
    <n v="2025"/>
    <x v="6"/>
    <d v="2025-01-01T00:00:00"/>
    <d v="2025-07-31T00:00:00"/>
    <s v="0020-01"/>
    <d v="2025-07-30T00:00:00"/>
    <n v="12"/>
    <s v="CONTRATO DE PRESTACION DE SERVICIOS"/>
    <n v="10320251"/>
    <s v="12 - CONTRATO DE PRESTACION DE SERVICIOS"/>
    <n v="154"/>
    <s v="ORDENES DE PAGO"/>
    <n v="1329"/>
    <x v="442"/>
    <s v="135804 - Adición y prórroga al contrato 103-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135804, recibido el 23 de julio de 2025. se expide CRP mediante memorando 20257020018933, recibido el 30 de julio de 2025."/>
    <s v="O23011745992024238801000"/>
    <s v="Recreación y Deporte para Sumapaz"/>
    <n v="1000308680"/>
    <x v="110"/>
    <n v="0"/>
    <n v="0"/>
    <n v="15120000"/>
    <n v="7056000"/>
    <n v="8064000"/>
    <x v="10"/>
    <x v="14"/>
    <n v="135804"/>
    <n v="3"/>
    <x v="2"/>
    <x v="10"/>
  </r>
  <r>
    <n v="2025"/>
    <x v="6"/>
    <d v="2025-01-01T00:00:00"/>
    <d v="2025-07-31T00:00:00"/>
    <s v="0020-01"/>
    <d v="2025-07-30T00:00:00"/>
    <n v="12"/>
    <s v="CONTRATO DE PRESTACION DE SERVICIOS"/>
    <n v="13720251"/>
    <s v="12 - CONTRATO DE PRESTACION DE SERVICIOS"/>
    <n v="154"/>
    <s v="ORDENES DE PAGO"/>
    <n v="1394"/>
    <x v="443"/>
    <s v="136270 - Adición y prorroga al contrato 137-2025-CPS-P (126319), cuyo objeto es prestar los servicios profesionales de apoyo al área de gestión de desarrollo local, de la alcaldía local de Sumapaz, asociados a la participación incidente que ejecuta el fondo de desarrollo rural de Sumapaz. 2696. Se expide el CDP a solicitud expresa del Ordenador del Gasto mediante sipse, recibido el 24 de julio del 2025. se expide CRP mediante memorando 2027020019273, recibido el 30 de julio de 2025."/>
    <s v="O23011745992024269601000"/>
    <s v="Participación incidente en Sumapaz"/>
    <n v="1012442315"/>
    <x v="136"/>
    <n v="0"/>
    <n v="0"/>
    <n v="18000000"/>
    <n v="14400000"/>
    <n v="3600000"/>
    <x v="17"/>
    <x v="22"/>
    <n v="136270"/>
    <n v="1"/>
    <x v="0"/>
    <x v="17"/>
  </r>
  <r>
    <n v="2025"/>
    <x v="6"/>
    <d v="2025-01-01T00:00:00"/>
    <d v="2025-07-31T00:00:00"/>
    <s v="0020-01"/>
    <d v="2025-07-30T00:00:00"/>
    <n v="12"/>
    <s v="CONTRATO DE PRESTACION DE SERVICIOS"/>
    <n v="11820251"/>
    <s v="12 - CONTRATO DE PRESTACION DE SERVICIOS"/>
    <n v="154"/>
    <s v="ORDENES DE PAGO"/>
    <n v="1358"/>
    <x v="444"/>
    <s v="136035 - Adición y prorroga al contrato 118-2025-CPS-P (124897), cuyo objeto es prestar servicios profesionales en la gestión financiera, presupuestal y de tesorería del área de gestión de desarrollo local de la alcaldía local de Sumapaz. Se expide el CDP a solicitud expresa del ordenador del gasto mediante SIPSE, recibido el 23 de julio de 2025. se expide CRP mediante memorando 20257020019223, recibido el 30 de julio de 2025."/>
    <s v="O23011745992024232701000"/>
    <s v="Fortalecimiento Institucional y sedes administrativas"/>
    <n v="1000231532"/>
    <x v="113"/>
    <n v="0"/>
    <n v="0"/>
    <n v="18000000"/>
    <n v="14000000"/>
    <n v="4000000"/>
    <x v="0"/>
    <x v="0"/>
    <n v="136035"/>
    <n v="2"/>
    <x v="0"/>
    <x v="0"/>
  </r>
  <r>
    <n v="2025"/>
    <x v="6"/>
    <d v="2025-01-01T00:00:00"/>
    <d v="2025-07-31T00:00:00"/>
    <s v="0020-01"/>
    <d v="2025-07-30T00:00:00"/>
    <n v="12"/>
    <s v="CONTRATO DE PRESTACION DE SERVICIOS"/>
    <n v="3920251"/>
    <s v="12 - CONTRATO DE PRESTACION DE SERVICIOS"/>
    <n v="154"/>
    <s v="ORDENES DE PAGO"/>
    <n v="1388"/>
    <x v="445"/>
    <s v="136264 - Adición y prorroga al contrato 039-2025-CPS-AG (125129), cuyo objeto es Prestar sus servicios de apoyo para desarrollar actividades logísticas y operativas, en los bienes y/o predios a cargo del Fondo de Desarrollo Rural de Sumapaz. 2327. Se expide el CDP a solicitud expresa del Ordenador del Gasto mediante sipse, recibido el 24 de julio del 2025."/>
    <s v="O23011745992024232701000"/>
    <s v="Fortalecimiento Institucional y sedes administrativas"/>
    <n v="1000125144"/>
    <x v="25"/>
    <n v="0"/>
    <n v="0"/>
    <n v="9075000"/>
    <n v="8570833"/>
    <n v="504167"/>
    <x v="0"/>
    <x v="5"/>
    <n v="136264"/>
    <n v="3"/>
    <x v="0"/>
    <x v="0"/>
  </r>
  <r>
    <n v="2025"/>
    <x v="6"/>
    <d v="2025-01-01T00:00:00"/>
    <d v="2025-07-31T00:00:00"/>
    <s v="0020-01"/>
    <d v="2025-07-30T00:00:00"/>
    <n v="12"/>
    <s v="CONTRATO DE PRESTACION DE SERVICIOS"/>
    <n v="16120251"/>
    <s v="12 - CONTRATO DE PRESTACION DE SERVICIOS"/>
    <n v="154"/>
    <s v="ORDENES DE PAGO"/>
    <n v="1341"/>
    <x v="446"/>
    <s v="136049 - Adición y prorroga al contrato 161-2025-CPS-P (127515), cuyo objeto es Prestar sus servicios profesionales como apoyo al área de gestión del desarrollo local de la alcaldía local de Sumapaz en temas de contabilidad, así como, en los trámites, procedimientos y aplicativos designados. 2327. Se expide el CDP a solicitud expresa del ordenador del gasto mediante SIPSE, recibido el 23 de julio de 2025. se expide CRP mediante memorando 20257020018943, recibido el 30 de julio de 2025."/>
    <s v="O23011745992024232701000"/>
    <s v="Fortalecimiento Institucional y sedes administrativas"/>
    <n v="1000028893"/>
    <x v="162"/>
    <n v="0"/>
    <n v="0"/>
    <n v="17280000"/>
    <n v="12672000"/>
    <n v="4608000"/>
    <x v="0"/>
    <x v="0"/>
    <n v="136049"/>
    <n v="2"/>
    <x v="0"/>
    <x v="0"/>
  </r>
  <r>
    <n v="2025"/>
    <x v="6"/>
    <d v="2025-01-01T00:00:00"/>
    <d v="2025-07-31T00:00:00"/>
    <s v="0020-01"/>
    <d v="2025-07-30T00:00:00"/>
    <n v="12"/>
    <s v="CONTRATO DE PRESTACION DE SERVICIOS"/>
    <n v="16920251"/>
    <s v="12 - CONTRATO DE PRESTACION DE SERVICIOS"/>
    <n v="154"/>
    <s v="ORDENES DE PAGO"/>
    <n v="1395"/>
    <x v="447"/>
    <s v="136271 - Adición y prorroga al contrato 169-2025-CPS-AG (127708), cuyo objeto es prestar sus servicios administrativos para realizar el apoyo logístico y operativo de las actividades que se desarrollan por la alcaldía local de Sumapaz. 2327. Se expide el CDP a solicitud expresa del Ordenador del Gasto mediante sipse, recibido el 24 de julio del 2025. se expide CRP mediante memorando 20257020019233, recibido el 30 de julio de 2025."/>
    <s v="O23011745992024232701000"/>
    <s v="Fortalecimiento Institucional y sedes administrativas"/>
    <n v="1005942509"/>
    <x v="171"/>
    <n v="0"/>
    <n v="0"/>
    <n v="8820000"/>
    <n v="6370000"/>
    <n v="2450000"/>
    <x v="0"/>
    <x v="0"/>
    <n v="136271"/>
    <n v="2"/>
    <x v="0"/>
    <x v="0"/>
  </r>
  <r>
    <n v="2025"/>
    <x v="6"/>
    <d v="2025-01-01T00:00:00"/>
    <d v="2025-07-31T00:00:00"/>
    <s v="0020-01"/>
    <d v="2025-07-30T00:00:00"/>
    <n v="12"/>
    <s v="CONTRATO DE PRESTACION DE SERVICIOS"/>
    <n v="9920251"/>
    <s v="12 - CONTRATO DE PRESTACION DE SERVICIOS"/>
    <n v="154"/>
    <s v="ORDENES DE PAGO"/>
    <n v="1379"/>
    <x v="448"/>
    <s v="135116 - Adición y prorroga al contrato 099-2025-CPS-P (124844), cuyo objeto es prestar sus servicios profesionales de apoyo al área de gestión del desarrollo local en la gestión de cierres y liquidaciones contractuales del fondo de desarrollo local de Sumapaz. 2327. Se expide el CDP a solicitud expresa del ordenador del gasto mediante SIPSE, recibido el 23 de julio de 2025. se expide CRP mediante memorando 20257020018953, recibido el 30 de julio de 2025."/>
    <s v="O23011745992024232701000"/>
    <s v="Fortalecimiento Institucional y sedes administrativas"/>
    <n v="1000093706"/>
    <x v="88"/>
    <n v="0"/>
    <n v="0"/>
    <n v="21000000"/>
    <n v="18433333"/>
    <n v="2566667"/>
    <x v="0"/>
    <x v="0"/>
    <n v="135116"/>
    <n v="2"/>
    <x v="0"/>
    <x v="0"/>
  </r>
  <r>
    <n v="2025"/>
    <x v="6"/>
    <d v="2025-01-01T00:00:00"/>
    <d v="2025-07-31T00:00:00"/>
    <s v="0020-01"/>
    <d v="2025-07-30T00:00:00"/>
    <n v="12"/>
    <s v="CONTRATO DE PRESTACION DE SERVICIOS"/>
    <n v="16720251"/>
    <s v="12 - CONTRATO DE PRESTACION DE SERVICIOS"/>
    <n v="154"/>
    <s v="ORDENES DE PAGO"/>
    <n v="1343"/>
    <x v="449"/>
    <s v="136052 - Adición y prorroga al contrato 167-2025-CPS-P (125125), cuyo objeto es prestar los servicios profesionales para el desarrollo de acciones de planeación, seguimiento, ejecución y acompañamiento de los procesos y actividades relacionadas con los acueductos veredales que se adelanten por el fondo de desarrollo rural de Sumapaz. 2689. Se expide el CDP a solicitud expresa del ordenador del gasto mediante SIPSE, recibido el 23 de julio de 2025. se expide CRP mediante memorando 20257020019253, recibido el 30 de julio de 2025."/>
    <s v="O23011745992024268901000"/>
    <s v="Acueductos veredales, saneamiento básico y energías alternativas"/>
    <n v="1000384332"/>
    <x v="169"/>
    <n v="0"/>
    <n v="0"/>
    <n v="21000000"/>
    <n v="15166667"/>
    <n v="5833333"/>
    <x v="9"/>
    <x v="34"/>
    <n v="136052"/>
    <n v="1"/>
    <x v="1"/>
    <x v="9"/>
  </r>
  <r>
    <n v="2025"/>
    <x v="6"/>
    <d v="2025-01-01T00:00:00"/>
    <d v="2025-07-31T00:00:00"/>
    <s v="0020-01"/>
    <d v="2025-07-30T00:00:00"/>
    <n v="12"/>
    <s v="CONTRATO DE PRESTACION DE SERVICIOS"/>
    <n v="3520251"/>
    <s v="12 - CONTRATO DE PRESTACION DE SERVICIOS"/>
    <n v="154"/>
    <s v="ORDENES DE PAGO"/>
    <n v="1350"/>
    <x v="450"/>
    <s v="135710 - Adición y prórroga al contrato 035-2025-CPS-P (127923) cuyo objeto es Prestar los servicios profesionales para apoyar jurídicamente las auditorias generadas por los entes de control y temas relacionados con planes de mejoramiento de la Alcaldía Local de Sumapaz. 2327. Se expide el CDP a solicitud expresa del ordenador del gasto mediante SIPSE, recibido el 23 de julio de 2025. se expide CRP mediante memorando 202570200018963, recibido el 30 de julio de 2025."/>
    <s v="O23011745992024232701000"/>
    <s v="Fortalecimiento Institucional y sedes administrativas"/>
    <n v="1000068397"/>
    <x v="45"/>
    <n v="0"/>
    <n v="0"/>
    <n v="18900000"/>
    <n v="17640000"/>
    <n v="1260000"/>
    <x v="0"/>
    <x v="0"/>
    <n v="135710"/>
    <n v="2"/>
    <x v="0"/>
    <x v="0"/>
  </r>
  <r>
    <n v="2025"/>
    <x v="6"/>
    <d v="2025-01-01T00:00:00"/>
    <d v="2025-07-31T00:00:00"/>
    <s v="0020-01"/>
    <d v="2025-07-30T00:00:00"/>
    <n v="12"/>
    <s v="CONTRATO DE PRESTACION DE SERVICIOS"/>
    <n v="16020251"/>
    <s v="12 - CONTRATO DE PRESTACION DE SERVICIOS"/>
    <n v="154"/>
    <s v="ORDENES DE PAGO"/>
    <n v="1340"/>
    <x v="451"/>
    <s v="136057 - Adición y prorroga al contrato 160-2025-CPS-P (127539), cuyo objeto es Prestar sus servicios como docente deportivo profesional para la formación integral y deportiva de las niñas, niños y adolescentes y apoyar los temas de recreación y deporte que ejecute el fondo de desarrollo de Sumapaz. 2388. Se expide el CDP a solicitud expresa del ordenador del gasto mediante SIPSE 136057, recibido el 23 de julio de 2025. se expide CRP mediante memorando 20257020018973, recibido el 30 de julio de 2025."/>
    <s v="O23011745992024238801000"/>
    <s v="Recreación y Deporte para Sumapaz"/>
    <n v="1000045841"/>
    <x v="160"/>
    <n v="0"/>
    <n v="0"/>
    <n v="15120000"/>
    <n v="11088000"/>
    <n v="4032000"/>
    <x v="10"/>
    <x v="14"/>
    <n v="136057"/>
    <n v="3"/>
    <x v="2"/>
    <x v="10"/>
  </r>
  <r>
    <n v="2025"/>
    <x v="6"/>
    <d v="2025-01-01T00:00:00"/>
    <d v="2025-07-31T00:00:00"/>
    <s v="0020-01"/>
    <d v="2025-07-30T00:00:00"/>
    <n v="12"/>
    <s v="CONTRATO DE PRESTACION DE SERVICIOS"/>
    <n v="12420251"/>
    <s v="12 - CONTRATO DE PRESTACION DE SERVICIOS"/>
    <n v="154"/>
    <s v="ORDENES DE PAGO"/>
    <n v="1362"/>
    <x v="452"/>
    <s v="136040 - Adición y prorroga al contrato 124-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recibido el 23 de julio de 2025. se expide CRP mediante memorando 20257020019023, recibido el 30 de julio de 2025."/>
    <s v="O23011745992024238801000"/>
    <s v="Recreación y Deporte para Sumapaz"/>
    <n v="1013005308"/>
    <x v="386"/>
    <n v="0"/>
    <n v="0"/>
    <n v="15120000"/>
    <n v="15120000"/>
    <n v="0"/>
    <x v="10"/>
    <x v="14"/>
    <n v="136040"/>
    <n v="3"/>
    <x v="2"/>
    <x v="10"/>
  </r>
  <r>
    <n v="2025"/>
    <x v="6"/>
    <d v="2025-01-01T00:00:00"/>
    <d v="2025-07-31T00:00:00"/>
    <s v="0020-01"/>
    <d v="2025-07-30T00:00:00"/>
    <n v="12"/>
    <s v="CONTRATO DE PRESTACION DE SERVICIOS"/>
    <n v="11020251"/>
    <s v="12 - CONTRATO DE PRESTACION DE SERVICIOS"/>
    <n v="154"/>
    <s v="ORDENES DE PAGO"/>
    <n v="1330"/>
    <x v="453"/>
    <s v="135805 - Adición y prórroga al contrato 110-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 135805, recibido el 23 de julio de 2025. se expide CRP mediante memorando 20257020019083, recibido el 30 de julio de 2025."/>
    <s v="O23011745992024238801000"/>
    <s v="Recreación y Deporte para Sumapaz"/>
    <n v="1000150177"/>
    <x v="105"/>
    <n v="0"/>
    <n v="0"/>
    <n v="15120000"/>
    <n v="7056000"/>
    <n v="8064000"/>
    <x v="10"/>
    <x v="14"/>
    <n v="135805"/>
    <n v="3"/>
    <x v="2"/>
    <x v="10"/>
  </r>
  <r>
    <n v="2025"/>
    <x v="6"/>
    <d v="2025-01-01T00:00:00"/>
    <d v="2025-07-31T00:00:00"/>
    <s v="0020-01"/>
    <d v="2025-07-30T00:00:00"/>
    <n v="12"/>
    <s v="CONTRATO DE PRESTACION DE SERVICIOS"/>
    <n v="8220251"/>
    <s v="12 - CONTRATO DE PRESTACION DE SERVICIOS"/>
    <n v="154"/>
    <s v="ORDENES DE PAGO"/>
    <n v="1383"/>
    <x v="454"/>
    <s v="135158 - Adición y prórroga al contrato 082-2025-CPS-P (126323) cuyo objeto es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 Se expide el CDP a solicitud expresa del ordenador del gasto mediante SIPSE, recibido el 23 de julio de 2025. para los CRP: se expide CRP mediante memorando 20257020018743, recibido el 30 de julio de 2025."/>
    <s v="O23011745992024270301000"/>
    <s v="Una mejor educación para Sumapaz"/>
    <n v="1011122812"/>
    <x v="70"/>
    <n v="0"/>
    <n v="0"/>
    <n v="15750000"/>
    <n v="13475000"/>
    <n v="2275000"/>
    <x v="11"/>
    <x v="15"/>
    <n v="135158"/>
    <n v="3"/>
    <x v="4"/>
    <x v="11"/>
  </r>
  <r>
    <n v="2025"/>
    <x v="6"/>
    <d v="2025-01-01T00:00:00"/>
    <d v="2025-07-31T00:00:00"/>
    <s v="0020-01"/>
    <d v="2025-07-31T00:00:00"/>
    <n v="145"/>
    <s v="CONTRATO DE PRESTACION DE SERVICIOS PROFESIONALES"/>
    <s v="175-20251"/>
    <s v="145 - CONTRATO DE PRESTACION DE SERVICIOS PROFESIONALES"/>
    <n v="153"/>
    <s v="ORDENES DE PAGO"/>
    <n v="1346"/>
    <x v="455"/>
    <s v="135126 - Adición y prorroga al contrato 175-2025-CPS-P (125687), cuyo objeto es prestar los servicios profesionales al área de gestión de desarrollo local brindando apoyo técnico en la planeación, ejecución y seguimiento del proyecto de inversión de terminación de sedes. 2327. Se expide el CDP a solicitud expresa del ordenador del gasto mediante SIPSE, recibido el 23 de julio de 2025.Se expide CRP mediante memorando 20257020019343, recibido el 31 de julio 2025."/>
    <s v="O23011745992024232701000"/>
    <s v="Fortalecimiento Institucional y sedes administrativas"/>
    <n v="1012174848"/>
    <x v="168"/>
    <n v="0"/>
    <n v="0"/>
    <n v="17955000"/>
    <n v="11371500"/>
    <n v="6583500"/>
    <x v="0"/>
    <x v="4"/>
    <n v="135126"/>
    <n v="4"/>
    <x v="0"/>
    <x v="0"/>
  </r>
  <r>
    <n v="2025"/>
    <x v="6"/>
    <d v="2025-01-01T00:00:00"/>
    <d v="2025-07-31T00:00:00"/>
    <s v="0020-01"/>
    <d v="2025-07-31T00:00:00"/>
    <n v="145"/>
    <s v="CONTRATO DE PRESTACION DE SERVICIOS PROFESIONALES"/>
    <s v="102-20251"/>
    <s v="145 - CONTRATO DE PRESTACION DE SERVICIOS PROFESIONALES"/>
    <n v="153"/>
    <s v="ORDENES DE PAGO"/>
    <n v="1355"/>
    <x v="456"/>
    <s v="135117 - Adición y prorroga al contrato 102-2025-CPS-P (125641),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 recibido el 23 de julio de 2025."/>
    <s v="O23011745992024228901000"/>
    <s v="Movilidad para Sumapaz"/>
    <n v="1000208362"/>
    <x v="93"/>
    <n v="0"/>
    <n v="0"/>
    <n v="21000000"/>
    <n v="18200000"/>
    <n v="2800000"/>
    <x v="1"/>
    <x v="1"/>
    <n v="135117"/>
    <n v="1"/>
    <x v="1"/>
    <x v="1"/>
  </r>
  <r>
    <n v="2025"/>
    <x v="6"/>
    <d v="2025-01-01T00:00:00"/>
    <d v="2025-07-31T00:00:00"/>
    <s v="0020-01"/>
    <d v="2025-07-31T00:00:00"/>
    <n v="12"/>
    <s v="CONTRATO DE PRESTACION DE SERVICIOS"/>
    <n v="2920251"/>
    <s v="12 - CONTRATO DE PRESTACION DE SERVICIOS"/>
    <n v="153"/>
    <s v="ORDENES DE PAGO"/>
    <n v="1349"/>
    <x v="457"/>
    <s v="135621 - Adición y prorroga al contrato 029-2025-CPS-P (124957), cuyo objeto es Prestar los servicios profesionales en el manejo, validación y actualización de la información de los aplicativos institucionales de seguimiento de los proyectos de inversión del Fondo de Desarrollo Rural de Sumapaz. 2327. Se expide el CDP a solicitud expresa del ordenador del gasto mediante SIPSE, recibido el 23 de julio de 2025. se expide CRP mediante memorando 20257020019093, recibido el 30 de julio de 2025."/>
    <s v="O23011745992024232701000"/>
    <s v="Fortalecimiento Institucional y sedes administrativas"/>
    <n v="1011758785"/>
    <x v="22"/>
    <n v="0"/>
    <n v="0"/>
    <n v="21000000"/>
    <n v="20066667"/>
    <n v="933333"/>
    <x v="0"/>
    <x v="0"/>
    <n v="135621"/>
    <n v="2"/>
    <x v="0"/>
    <x v="0"/>
  </r>
  <r>
    <n v="2025"/>
    <x v="6"/>
    <d v="2025-01-01T00:00:00"/>
    <d v="2025-07-31T00:00:00"/>
    <s v="0020-01"/>
    <d v="2025-07-31T00:00:00"/>
    <n v="12"/>
    <s v="CONTRATO DE PRESTACION DE SERVICIOS"/>
    <n v="6920251"/>
    <s v="12 - CONTRATO DE PRESTACION DE SERVICIOS"/>
    <n v="153"/>
    <s v="ORDENES DE PAGO"/>
    <n v="1404"/>
    <x v="458"/>
    <s v="135643 - Adición y prorroga al contrato 069-2025-CPS-AG (128679), cuyo objeto es prestar los servicios como auxiliar administrativo para el área de gestión de desarrollo local, en los temas de infraestructura, de la alcaldía local de Sumapaz. Se expide a solicitud del ordenador del Gasto mediante SIPSE, recibido el 25 de julio de 2025. se expide CRP mediante memorando 20257020019473, recibido el 30 de julio de 2025."/>
    <s v="O23011745992024228901000"/>
    <s v="Movilidad para Sumapaz"/>
    <n v="1012406298"/>
    <x v="63"/>
    <n v="0"/>
    <n v="0"/>
    <n v="9000000"/>
    <n v="1800000"/>
    <n v="7200000"/>
    <x v="1"/>
    <x v="1"/>
    <n v="135643"/>
    <n v="1"/>
    <x v="1"/>
    <x v="1"/>
  </r>
  <r>
    <n v="2025"/>
    <x v="6"/>
    <d v="2025-01-01T00:00:00"/>
    <d v="2025-07-31T00:00:00"/>
    <s v="0020-01"/>
    <d v="2025-07-31T00:00:00"/>
    <n v="12"/>
    <s v="CONTRATO DE PRESTACION DE SERVICIOS"/>
    <n v="7020251"/>
    <s v="12 - CONTRATO DE PRESTACION DE SERVICIOS"/>
    <n v="153"/>
    <s v="ORDENES DE PAGO"/>
    <n v="1375"/>
    <x v="459"/>
    <s v="135107 - Adición y prorroga al contrato 070-2025-CPS-AG (128679), cuyo objeto es prestar los servicios como auxiliar administrativo para el área de gestión de desarrollo local, en los temas de infraestructura, de la alcaldía local de Sumapaz. 2289. Se expide el CDP a solicitud expresa del ordenador del gasto mediante SIPSE, recibido el 23 de julio de 2025. se expide CRP mediante memorando 20257020019483, recibido el 30 de julio de 2025."/>
    <s v="O23011745992024228901000"/>
    <s v="Movilidad para Sumapaz"/>
    <n v="1013119952"/>
    <x v="67"/>
    <n v="0"/>
    <n v="0"/>
    <n v="9000000"/>
    <n v="7900000"/>
    <n v="1100000"/>
    <x v="1"/>
    <x v="1"/>
    <n v="135107"/>
    <n v="1"/>
    <x v="1"/>
    <x v="1"/>
  </r>
  <r>
    <n v="2025"/>
    <x v="6"/>
    <d v="2025-01-01T00:00:00"/>
    <d v="2025-07-31T00:00:00"/>
    <s v="0020-01"/>
    <d v="2025-07-31T00:00:00"/>
    <n v="12"/>
    <s v="CONTRATO DE PRESTACION DE SERVICIOS"/>
    <n v="4320251"/>
    <s v="12 - CONTRATO DE PRESTACION DE SERVICIOS"/>
    <n v="153"/>
    <s v="ORDENES DE PAGO"/>
    <n v="1356"/>
    <x v="460"/>
    <s v="135771 - Adición y prórroga al contrato 043-2025-CPS-P (124889) cuyo objeto es Prestar sus servicios profesionales para apoyar al equipo de prensa y comunicaciones de la Alcaldía Local de Sumapaz, en la realización y publicación de contenidos de redes sociales y canales de divulgación digital (Sitio Web) de la alcaldía local. 2327. Se expide el CDP a solicitud expresa del ordenador del gasto mediante SIPSE, recibido el 23 de julio de 2025. se expide CRP mediante memorando 20257020019213, recibido el 30 de julio de 2025."/>
    <s v="O23011745992024232701000"/>
    <s v="Fortalecimiento Institucional y sedes administrativas"/>
    <n v="1013564198"/>
    <x v="43"/>
    <n v="0"/>
    <n v="0"/>
    <n v="19500000"/>
    <n v="16900000"/>
    <n v="2600000"/>
    <x v="0"/>
    <x v="0"/>
    <n v="135771"/>
    <n v="2"/>
    <x v="0"/>
    <x v="0"/>
  </r>
  <r>
    <n v="2025"/>
    <x v="6"/>
    <d v="2025-01-01T00:00:00"/>
    <d v="2025-07-31T00:00:00"/>
    <s v="0020-01"/>
    <d v="2025-07-31T00:00:00"/>
    <n v="12"/>
    <s v="CONTRATO DE PRESTACION DE SERVICIOS"/>
    <n v="4720251"/>
    <s v="12 - CONTRATO DE PRESTACION DE SERVICIOS"/>
    <n v="153"/>
    <s v="ORDENES DE PAGO"/>
    <n v="1352"/>
    <x v="461"/>
    <s v="OBJETO: 135154 - Adición y prórroga al contrato 047-2025-CPS-P (125751) cuyo objeto es Prestar los servicios profesionales al Área de Gestión de Desarrollo Local, para apoyar la planeación, ejecución y seguimiento del proyecto de inversión Acciones para el cuidado de la salud y el bienestar de las y los Sumapaceños. 2324. Se expide el CDP a solicitud expresa del ordenador del gasto mediante SIPSE, recibido el 23 de julio de 2025. se expide CRP mediante memorando 20257020019203, recibido el 30 de julio de 2025."/>
    <s v="O23011745992024232401000"/>
    <s v="Acciones para el cuidado de la salud y el bienestar de las y los Sumapaceños"/>
    <n v="1000194551"/>
    <x v="40"/>
    <n v="0"/>
    <n v="0"/>
    <n v="14700000"/>
    <n v="5880000"/>
    <n v="8820000"/>
    <x v="6"/>
    <x v="8"/>
    <s v="OBJETO"/>
    <n v="2"/>
    <x v="2"/>
    <x v="6"/>
  </r>
  <r>
    <n v="2025"/>
    <x v="6"/>
    <d v="2025-01-01T00:00:00"/>
    <d v="2025-07-31T00:00:00"/>
    <s v="0020-01"/>
    <d v="2025-07-31T00:00:00"/>
    <n v="12"/>
    <s v="CONTRATO DE PRESTACION DE SERVICIOS"/>
    <n v="9120251"/>
    <s v="12 - CONTRATO DE PRESTACION DE SERVICIOS"/>
    <n v="153"/>
    <s v="ORDENES DE PAGO"/>
    <n v="1377"/>
    <x v="462"/>
    <s v="135114 - Adición y prorroga al contrato 091-2025-CPS-P (128672), cuyo objeto es prestar los servicios profesionales jurídicos para apoyar los asuntos legales de los procesos del sistema vial de la alcaldía local de Sumapaz. 2289. Se expide el CDP a solicitud expresa del ordenador del gasto mediante SIPSE, recibido el 23 de julio de 2025. se expide CRP mediante memorando 20257020019493, recibido el 31 de julio de 2025."/>
    <s v="O23011745992024228901000"/>
    <s v="Movilidad para Sumapaz"/>
    <n v="1012308403"/>
    <x v="387"/>
    <n v="0"/>
    <n v="0"/>
    <n v="15900000"/>
    <n v="15900000"/>
    <n v="0"/>
    <x v="1"/>
    <x v="1"/>
    <n v="135114"/>
    <n v="1"/>
    <x v="1"/>
    <x v="1"/>
  </r>
  <r>
    <n v="2025"/>
    <x v="6"/>
    <d v="2025-01-01T00:00:00"/>
    <d v="2025-07-31T00:00:00"/>
    <s v="0020-01"/>
    <d v="2025-07-31T00:00:00"/>
    <n v="12"/>
    <s v="CONTRATO DE PRESTACION DE SERVICIOS"/>
    <n v="12520251"/>
    <s v="12 - CONTRATO DE PRESTACION DE SERVICIOS"/>
    <n v="153"/>
    <s v="ORDENES DE PAGO"/>
    <n v="1331"/>
    <x v="463"/>
    <s v="135810 - Adición y prórroga al contrato 125-2025-CPS-P (125149) cuyo objeto es Prestar los servicios profesionales para apoyar la planeación de los proyectos de inversión de Participación incidente que ejecute el Fondo de Desarrollo Rural de Sumapaz. 2696. Se expide el CDP a solicitud expresa del ordenador del gasto mediante SIPSE 135810, recibido el 23 de julio de 2025. se expide CRP mediante memorando 20257020019113, recibido el 31 de julio de 2025."/>
    <s v="O23011745992024269601000"/>
    <s v="Participación incidente en Sumapaz"/>
    <n v="1008076510"/>
    <x v="123"/>
    <n v="0"/>
    <n v="0"/>
    <n v="21600000"/>
    <n v="17280000"/>
    <n v="4320000"/>
    <x v="17"/>
    <x v="24"/>
    <n v="135810"/>
    <n v="4"/>
    <x v="0"/>
    <x v="17"/>
  </r>
  <r>
    <n v="2025"/>
    <x v="6"/>
    <d v="2025-01-01T00:00:00"/>
    <d v="2025-07-31T00:00:00"/>
    <s v="0020-01"/>
    <d v="2025-07-31T00:00:00"/>
    <n v="12"/>
    <s v="CONTRATO DE PRESTACION DE SERVICIOS"/>
    <n v="5820251"/>
    <s v="12 - CONTRATO DE PRESTACION DE SERVICIOS"/>
    <n v="153"/>
    <s v="ORDENES DE PAGO"/>
    <n v="1351"/>
    <x v="464"/>
    <s v="135642 - Adición y prorroga al contrato 058-2025-CPS-P (124909), cuyo objeto es Prestar sus servicios profesionales para coordinar, liderar y asesorar los planes y estrategias de comunicación interna y externa para la divulgación de los programas, proyectos y actividades de la Alcaldía Local. 2327. Se expide el CDP a solicitud expresa del ordenador del gasto mediante SIPSE, recibido el 23 de julio de 2025. se expide CRP mediante memorando 20257020019263, recibido el 31 de julio de 2025."/>
    <s v="O23011745992024232701000"/>
    <s v="Fortalecimiento Institucional y sedes administrativas"/>
    <n v="1009739725"/>
    <x v="47"/>
    <n v="0"/>
    <n v="0"/>
    <n v="22800000"/>
    <n v="19760000"/>
    <n v="3040000"/>
    <x v="0"/>
    <x v="0"/>
    <n v="135642"/>
    <n v="2"/>
    <x v="0"/>
    <x v="0"/>
  </r>
  <r>
    <n v="2025"/>
    <x v="6"/>
    <d v="2025-01-01T00:00:00"/>
    <d v="2025-07-31T00:00:00"/>
    <s v="0020-01"/>
    <d v="2025-07-31T00:00:00"/>
    <n v="12"/>
    <s v="CONTRATO DE PRESTACION DE SERVICIOS"/>
    <n v="13520251"/>
    <s v="12 - CONTRATO DE PRESTACION DE SERVICIOS"/>
    <n v="153"/>
    <s v="ORDENES DE PAGO"/>
    <n v="1334"/>
    <x v="465"/>
    <s v="135136 - Adición y prorroga al contrato 135-2025-CPS-P (127818), cuyo objeto es prestar los servicios profesionales para apoyar la ejecución del proyecto relacionado con mujer y equidad de género, y demás procesos asociados a su transversalización a nivel local. 2541. Se expide el CDP a solicitud expresa del ordenador del gasto mediante SIPSE 135136, recibido el 23 de julio de 2025. se expide CRP mediante memorando 20257020019143, recibido el 31 de juliode 2025."/>
    <s v="O23011745992024254101000"/>
    <s v="Bienestar para las Mujeres de Sumapaz"/>
    <n v="1011938276"/>
    <x v="133"/>
    <n v="0"/>
    <n v="0"/>
    <n v="15120000"/>
    <n v="11928000"/>
    <n v="3192000"/>
    <x v="15"/>
    <x v="27"/>
    <n v="135136"/>
    <n v="3"/>
    <x v="2"/>
    <x v="15"/>
  </r>
  <r>
    <n v="2025"/>
    <x v="6"/>
    <d v="2025-01-01T00:00:00"/>
    <d v="2025-07-31T00:00:00"/>
    <s v="0020-01"/>
    <d v="2025-07-31T00:00:00"/>
    <n v="12"/>
    <s v="CONTRATO DE PRESTACION DE SERVICIOS"/>
    <n v="12120251"/>
    <s v="12 - CONTRATO DE PRESTACION DE SERVICIOS"/>
    <n v="153"/>
    <s v="ORDENES DE PAGO"/>
    <n v="1359"/>
    <x v="466"/>
    <s v="136037 - Adición y prorroga al contrato 121-2025-CPS-P (130062), cuyo objeto es prestar los servicios profesionales para ejecutar actividades de seguimiento, control e implementación del sistema de gestión de seguridad y salud en el trabajo SG-SST del fondo de desarrollo rural de Sumapaz. 2289. Se expide el CDP a solicitud expresa del ordenador del gasto mediante SIPSE, recibido el 23 de julio de 2025. se expide CRP mediante memorando 20257020019603, recibido el 31 de julio de 2025."/>
    <s v="O23011745992024228901000"/>
    <s v="Movilidad para Sumapaz"/>
    <n v="1000335566"/>
    <x v="115"/>
    <n v="0"/>
    <n v="0"/>
    <n v="18000000"/>
    <n v="15400000"/>
    <n v="2600000"/>
    <x v="1"/>
    <x v="1"/>
    <n v="136037"/>
    <n v="1"/>
    <x v="1"/>
    <x v="1"/>
  </r>
  <r>
    <n v="2025"/>
    <x v="6"/>
    <d v="2025-01-01T00:00:00"/>
    <d v="2025-07-31T00:00:00"/>
    <s v="0020-01"/>
    <d v="2025-07-31T00:00:00"/>
    <n v="12"/>
    <s v="CONTRATO DE PRESTACION DE SERVICIOS"/>
    <n v="15220251"/>
    <s v="12 - CONTRATO DE PRESTACION DE SERVICIOS"/>
    <n v="153"/>
    <s v="ORDENES DE PAGO"/>
    <n v="1407"/>
    <x v="467"/>
    <s v="135664 - Adición y prorroga al contrato 152-2025-CPS-P (127558), cuyo objeto es prestar los servicios profesionales para apoyar la ejecución del proyecto por una Sumapaz sin riesgos y que le aporta y se adapta al cambio climático, en la localidad de Sumapaz. Se expide a solicitud del ordenador del Gasto mediante SIPSE, recibido el 25 de julio de 2025. se expide CRP mediante memorando 20257020019643, recibido el 31 de julio de 2025."/>
    <s v="O23011745992024261301000"/>
    <s v="Manejo de emergencias y mitigación del riesgo de desastres"/>
    <n v="1005422153"/>
    <x v="154"/>
    <n v="0"/>
    <n v="0"/>
    <n v="19530000"/>
    <n v="14539000"/>
    <n v="4991000"/>
    <x v="4"/>
    <x v="32"/>
    <n v="135664"/>
    <n v="2"/>
    <x v="1"/>
    <x v="4"/>
  </r>
  <r>
    <n v="2025"/>
    <x v="6"/>
    <d v="2025-01-01T00:00:00"/>
    <d v="2025-07-31T00:00:00"/>
    <s v="0020-01"/>
    <d v="2025-07-31T00:00:00"/>
    <n v="12"/>
    <s v="CONTRATO DE PRESTACION DE SERVICIOS"/>
    <n v="6620251"/>
    <s v="12 - CONTRATO DE PRESTACION DE SERVICIOS"/>
    <n v="153"/>
    <s v="ORDENES DE PAGO"/>
    <n v="1390"/>
    <x v="468"/>
    <s v="135100 - Adición y prorroga al contrato 066-2025-CPS-P (124889), cuyo objeto es prestar sus servicios profesionales para apoyar al equipo de prensa y comunicaciones de la alcaldía local de Sumapaz, en la realización y publicación de contenidos de redes sociales y canales de divulgación digital (sitio web) de la alcaldía local. 2327. Se expide el CDP a solicitud expresa del Ordenador del Gasto mediante sipse, recibido el 24 de julio del 2025. se expide CRP mediante memorando 20257020019193, recibido el 31 de julio de 2025."/>
    <s v="O23011745992024232701000"/>
    <s v="Fortalecimiento Institucional y sedes administrativas"/>
    <n v="1012388943"/>
    <x v="50"/>
    <n v="0"/>
    <n v="0"/>
    <n v="19500000"/>
    <n v="18200000"/>
    <n v="1300000"/>
    <x v="0"/>
    <x v="0"/>
    <n v="135100"/>
    <n v="2"/>
    <x v="0"/>
    <x v="0"/>
  </r>
  <r>
    <n v="2025"/>
    <x v="6"/>
    <d v="2025-01-01T00:00:00"/>
    <d v="2025-07-31T00:00:00"/>
    <s v="0020-01"/>
    <d v="2025-07-31T00:00:00"/>
    <n v="12"/>
    <s v="CONTRATO DE PRESTACION DE SERVICIOS"/>
    <n v="16320251"/>
    <s v="12 - CONTRATO DE PRESTACION DE SERVICIOS"/>
    <n v="153"/>
    <s v="ORDENES DE PAGO"/>
    <n v="1342"/>
    <x v="469"/>
    <s v="135124 - Adición y prorroga al contrato 163-2025-CPS-P (127520), cuyo objeto es prestar los servicios profesionales de acompañamiento psicosocial para apoyar la ejecución de la meta de implementar acciones pedagógicas para la gestión de conflictividades y prevención de violencias. 2290. Se expide el CDP a solicitud expresa del ordenador del gasto mediante SIPSE, recibido el 23 de julio de 2025. se expide CRP mediante memorando 20257020019133, recibido el 31 de julio de 2025."/>
    <s v="O23011745992024229001000"/>
    <s v="Fortaleciendo la justicia en Sumapaz"/>
    <n v="1000135618"/>
    <x v="163"/>
    <n v="0"/>
    <n v="0"/>
    <n v="22050000"/>
    <n v="16170000"/>
    <n v="5880000"/>
    <x v="5"/>
    <x v="33"/>
    <n v="135124"/>
    <n v="1"/>
    <x v="3"/>
    <x v="5"/>
  </r>
  <r>
    <n v="2025"/>
    <x v="6"/>
    <d v="2025-01-01T00:00:00"/>
    <d v="2025-07-31T00:00:00"/>
    <s v="0020-01"/>
    <d v="2025-07-31T00:00:00"/>
    <n v="12"/>
    <s v="CONTRATO DE PRESTACION DE SERVICIOS"/>
    <n v="14420251"/>
    <s v="12 - CONTRATO DE PRESTACION DE SERVICIOS"/>
    <n v="153"/>
    <s v="ORDENES DE PAGO"/>
    <n v="1338"/>
    <x v="470"/>
    <s v="136042 - Adición y prorroga al contrato 144-2025-CPS-P (127537), cuyo objeto es prestar los servicios profesionales para apoyar la promoción de la participación de las mujeres y de la equidad en el territorio rural de Sumapaz. 2526. Se expide el CDP a solicitud expresa del ordenador del gasto mediante SIPSE 135801, recibido el 23 de julio de 2025. se expide CRP mediante memorando 20257020019613, recibido el 31 de julio de 2025."/>
    <s v="O23011745992024252601000"/>
    <s v="Por una vida libre de violencias para las mujeres de Sumapaz"/>
    <n v="1002220720"/>
    <x v="130"/>
    <n v="0"/>
    <n v="0"/>
    <n v="15750000"/>
    <n v="11725000"/>
    <n v="4025000"/>
    <x v="13"/>
    <x v="17"/>
    <n v="136042"/>
    <n v="1"/>
    <x v="3"/>
    <x v="13"/>
  </r>
  <r>
    <n v="2025"/>
    <x v="6"/>
    <d v="2025-01-01T00:00:00"/>
    <d v="2025-07-31T00:00:00"/>
    <s v="0020-01"/>
    <d v="2025-07-31T00:00:00"/>
    <n v="12"/>
    <s v="CONTRATO DE PRESTACION DE SERVICIOS"/>
    <n v="19020251"/>
    <s v="12 - CONTRATO DE PRESTACION DE SERVICIOS"/>
    <n v="153"/>
    <s v="ORDENES DE PAGO"/>
    <n v="1345"/>
    <x v="471"/>
    <s v="136055 - Adición y prorroga al contrato 190-2025-CPS-P (126414), cuyo objeto es Prestar los servicios profesionales al Área de Gestión de Desarrollo Local para apoyar la planeación, ejecución y seguimiento a los proyectos de inversión de infraestructura vial y actividades designadas por el despacho de la Alcaldía Local de Sumapaz. Se expide el CDP a solicitud expresa del ordenador del gasto mediante SIPSE, recibido el 23 de julio de 2025. se expide CRP mediante memorando 20257020019653, recibido el 31 de julio de 2025."/>
    <s v="O23011745992024228901000"/>
    <s v="Movilidad para Sumapaz"/>
    <n v="1009549747"/>
    <x v="199"/>
    <n v="0"/>
    <n v="0"/>
    <n v="9450000"/>
    <n v="0"/>
    <n v="9450000"/>
    <x v="1"/>
    <x v="1"/>
    <n v="136055"/>
    <n v="1"/>
    <x v="1"/>
    <x v="1"/>
  </r>
  <r>
    <n v="2025"/>
    <x v="6"/>
    <d v="2025-01-01T00:00:00"/>
    <d v="2025-07-31T00:00:00"/>
    <s v="0020-01"/>
    <d v="2025-07-31T00:00:00"/>
    <n v="12"/>
    <s v="CONTRATO DE PRESTACION DE SERVICIOS"/>
    <n v="920251"/>
    <s v="12 - CONTRATO DE PRESTACION DE SERVICIOS"/>
    <n v="153"/>
    <s v="ORDENES DE PAGO"/>
    <n v="1387"/>
    <x v="472"/>
    <s v="136031 - Adición y prorroga al contrato 009-2025-CPS-P (127974), cuyo objeto es prestar los servicios profesionales para realizar la planeación, seguimiento y ejecución del proceso de servicio de transporte de pasajeros, destinado para atender las actividades y eventos programados por la alcaldía local de Sumapaz. 2327. Se expide el CDP a solicitud expresa del Ordenador del Gasto mediante sipse, recibido el 24 de julio del 2025. se expide CRP mediante memorando 20257020019623, recibido el 31 de julio de 2025."/>
    <s v="O23011745992024232701000"/>
    <s v="Fortalecimiento Institucional y sedes administrativas"/>
    <n v="1005793788"/>
    <x v="20"/>
    <n v="0"/>
    <n v="0"/>
    <n v="18000000"/>
    <n v="17400000"/>
    <n v="600000"/>
    <x v="0"/>
    <x v="0"/>
    <n v="136031"/>
    <n v="2"/>
    <x v="0"/>
    <x v="0"/>
  </r>
  <r>
    <n v="2025"/>
    <x v="6"/>
    <d v="2025-01-01T00:00:00"/>
    <d v="2025-07-31T00:00:00"/>
    <s v="0020-01"/>
    <d v="2025-07-31T00:00:00"/>
    <n v="12"/>
    <s v="CONTRATO DE PRESTACION DE SERVICIOS"/>
    <n v="8620251"/>
    <s v="12 - CONTRATO DE PRESTACION DE SERVICIOS"/>
    <n v="153"/>
    <s v="ORDENES DE PAGO"/>
    <n v="1354"/>
    <x v="473"/>
    <s v="135112 - Adición y prorroga al contrato 086-2025-CPS-P (125187), cuyo objeto es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el CDP a solicitud expresa del ordenador del gasto mediante SIPSE, recibido el 23 de julio de 2025. se expide CRP mediante memorando 20257020019103, recibido el 31 de julio de 2025."/>
    <s v="O23011745992024232701000"/>
    <s v="Fortalecimiento Institucional y sedes administrativas"/>
    <n v="1000122667"/>
    <x v="71"/>
    <n v="0"/>
    <n v="0"/>
    <n v="19800000"/>
    <n v="17600000"/>
    <n v="2200000"/>
    <x v="0"/>
    <x v="0"/>
    <n v="135112"/>
    <n v="2"/>
    <x v="0"/>
    <x v="0"/>
  </r>
  <r>
    <n v="2025"/>
    <x v="6"/>
    <d v="2025-01-01T00:00:00"/>
    <d v="2025-07-31T00:00:00"/>
    <s v="0020-01"/>
    <d v="2025-07-31T00:00:00"/>
    <n v="12"/>
    <s v="CONTRATO DE PRESTACION DE SERVICIOS"/>
    <n v="12620251"/>
    <s v="12 - CONTRATO DE PRESTACION DE SERVICIOS"/>
    <n v="153"/>
    <s v="ORDENES DE PAGO"/>
    <n v="1332"/>
    <x v="474"/>
    <s v="135811 - Adición y prórroga al contrato 126-2025- CPS-P (125149) cuyo objeto es Prestar los servicios profesionales para apoyar la planeación de los proyectos de inversión de Participación incidente que ejecute el Fondo de Desarrollo Rural de Sumapaz. 2696. Se expide el CDP a solicitud expresa del ordenador del gasto mediante SIPSE 135811, recibido el 23 de julio de 2025. se expide CRP mediante memorando 20257020019123, recibido el 31 de julio de 2025."/>
    <s v="O23011745992024269601000"/>
    <s v="Participación incidente en Sumapaz"/>
    <n v="1010759737"/>
    <x v="122"/>
    <n v="0"/>
    <n v="0"/>
    <n v="21600000"/>
    <n v="17280000"/>
    <n v="4320000"/>
    <x v="17"/>
    <x v="24"/>
    <n v="135811"/>
    <n v="4"/>
    <x v="0"/>
    <x v="17"/>
  </r>
  <r>
    <n v="2025"/>
    <x v="6"/>
    <d v="2025-01-01T00:00:00"/>
    <d v="2025-07-31T00:00:00"/>
    <s v="0020-01"/>
    <d v="2025-07-31T00:00:00"/>
    <n v="12"/>
    <s v="CONTRATO DE PRESTACION DE SERVICIOS"/>
    <n v="4620251"/>
    <s v="12 - CONTRATO DE PRESTACION DE SERVICIOS"/>
    <n v="153"/>
    <s v="ORDENES DE PAGO"/>
    <n v="1402"/>
    <x v="475"/>
    <s v="135641 - Adición y prorroga al contrato 046-2025-CPS-P (124914),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 recibido el 25 de julio de 2025. se expide CRP mediante memorando 20257020019503, recibido el 31 de julio de 2025."/>
    <s v="O23011745992024228901000"/>
    <s v="Movilidad para Sumapaz"/>
    <n v="1000236993"/>
    <x v="388"/>
    <n v="0"/>
    <n v="0"/>
    <n v="22995000"/>
    <n v="13797000"/>
    <n v="9198000"/>
    <x v="1"/>
    <x v="1"/>
    <n v="135641"/>
    <n v="1"/>
    <x v="1"/>
    <x v="1"/>
  </r>
  <r>
    <n v="2025"/>
    <x v="6"/>
    <d v="2025-01-01T00:00:00"/>
    <d v="2025-07-31T00:00:00"/>
    <s v="0020-01"/>
    <d v="2025-07-31T00:00:00"/>
    <n v="12"/>
    <s v="CONTRATO DE PRESTACION DE SERVICIOS"/>
    <n v="18920251"/>
    <s v="12 - CONTRATO DE PRESTACION DE SERVICIOS"/>
    <n v="153"/>
    <s v="ORDENES DE PAGO"/>
    <n v="1385"/>
    <x v="476"/>
    <s v="135127 - Adición y prorroga al contrato 189-2025-CPS-P (124844), cuyo objeto es prestar sus servicios profesionales de apoyo al área de gestión del desarrollo local en la gestión de cierres y liquidaciones contractuales del fondo de desarrollo local de Sumapaz. Se expide el CDP a solicitud expresa del ordenador del gasto mediante SIPSE, recibido el 23 de julio de 2025. se expide CRP mediante memorando 20257020019423, recibido el 31 de julio de 2025."/>
    <s v="O23011745992024232701000"/>
    <s v="Fortalecimiento Institucional y sedes administrativas"/>
    <n v="1007826400"/>
    <x v="179"/>
    <n v="0"/>
    <n v="0"/>
    <n v="21000000"/>
    <n v="13533333"/>
    <n v="7466667"/>
    <x v="0"/>
    <x v="0"/>
    <n v="135127"/>
    <n v="2"/>
    <x v="0"/>
    <x v="0"/>
  </r>
  <r>
    <n v="2025"/>
    <x v="6"/>
    <d v="2025-01-01T00:00:00"/>
    <d v="2025-07-31T00:00:00"/>
    <s v="0020-01"/>
    <d v="2025-07-31T00:00:00"/>
    <n v="12"/>
    <s v="CONTRATO DE PRESTACION DE SERVICIOS"/>
    <n v="9820251"/>
    <s v="12 - CONTRATO DE PRESTACION DE SERVICIOS"/>
    <n v="153"/>
    <s v="ORDENES DE PAGO"/>
    <n v="1337"/>
    <x v="477"/>
    <s v="135802 - Adición y prórroga al contrato 098-2025-CPS-AG (124917) cuyo objeto es Prestar sus servicios de apoyo técnico en el diseño y producción de las piezas audiovisuales de carácter institucional del Fondo de Desarrollo Rural de Sumapaz. 2327. Se expide el CDP a solicitud expresa del ordenador del gasto mediante SIPSE 135802, recibido el 23 de julio de 2025. se expide CRP mediante memorando 20257020019163, recibido el 31 de julio de 2025."/>
    <s v="O23011745992024232701000"/>
    <s v="Fortalecimiento Institucional y sedes administrativas"/>
    <n v="1011832963"/>
    <x v="101"/>
    <n v="0"/>
    <n v="0"/>
    <n v="10890000"/>
    <n v="4477000"/>
    <n v="6413000"/>
    <x v="0"/>
    <x v="0"/>
    <n v="135802"/>
    <n v="2"/>
    <x v="0"/>
    <x v="0"/>
  </r>
  <r>
    <n v="2025"/>
    <x v="6"/>
    <d v="2025-01-01T00:00:00"/>
    <d v="2025-07-31T00:00:00"/>
    <s v="0020-01"/>
    <d v="2025-07-31T00:00:00"/>
    <n v="12"/>
    <s v="CONTRATO DE PRESTACION DE SERVICIOS"/>
    <n v="12720251"/>
    <s v="12 - CONTRATO DE PRESTACION DE SERVICIOS"/>
    <n v="153"/>
    <s v="ORDENES DE PAGO"/>
    <n v="1406"/>
    <x v="478"/>
    <s v="135660 - Adición y prorroga al contrato 127-2025-CPS-P (127539), cuyo objeto es Prestar sus servicios como Docente Deportivo Técnico para la formación integral y deportiva de las niñas, niños y adolescentes y apoyar los temas de recreación y deporte que ejecute el Fondo de Desarrollo de Sumapaz. 2388. Se expide a solicitud del ordenador del Gasto mediante SIPSE, recibido el 25 de julio de 2025. se expide CRP mediante memorando 20257020019553, recibido el 31 de julio de 2025."/>
    <s v="O23011745992024238801000"/>
    <s v="Recreación y Deporte para Sumapaz"/>
    <n v="1012830834"/>
    <x v="120"/>
    <n v="0"/>
    <n v="0"/>
    <n v="15120000"/>
    <n v="12264000"/>
    <n v="2856000"/>
    <x v="10"/>
    <x v="14"/>
    <n v="135660"/>
    <n v="3"/>
    <x v="2"/>
    <x v="10"/>
  </r>
  <r>
    <n v="2025"/>
    <x v="6"/>
    <d v="2025-01-01T00:00:00"/>
    <d v="2025-07-31T00:00:00"/>
    <s v="0020-01"/>
    <d v="2025-07-31T00:00:00"/>
    <n v="12"/>
    <s v="CONTRATO DE PRESTACION DE SERVICIOS"/>
    <n v="1220251"/>
    <s v="12 - CONTRATO DE PRESTACION DE SERVICIOS"/>
    <n v="153"/>
    <s v="ORDENES DE PAGO"/>
    <n v="1400"/>
    <x v="479"/>
    <s v="136262 - Adición y prorroga al contrato 012-2025-CPS-P (124937), cuyo objeto es prestar los servicios profesionales especializados para gestionar los proyectos de inversión de infraestructura vial, que se ejecutan con los recursos del fondo de desarrollo rural de Sumapaz. 2289. Se expide el CDP a solicitud expresa del ordenador del gasto mediante SIPSE, recibido el 25 de julio de 2025 se expide CRP mediante memorando 20257020019513, recibido el 31 de julio de 2025."/>
    <s v="O23011745992024228901000"/>
    <s v="Movilidad para Sumapaz"/>
    <n v="1000414011"/>
    <x v="389"/>
    <n v="0"/>
    <n v="0"/>
    <n v="30000000"/>
    <n v="28333333"/>
    <n v="1666667"/>
    <x v="1"/>
    <x v="1"/>
    <n v="136262"/>
    <n v="1"/>
    <x v="1"/>
    <x v="1"/>
  </r>
  <r>
    <n v="2025"/>
    <x v="6"/>
    <d v="2025-01-01T00:00:00"/>
    <d v="2025-07-31T00:00:00"/>
    <s v="0020-01"/>
    <d v="2025-07-31T00:00:00"/>
    <n v="12"/>
    <s v="CONTRATO DE PRESTACION DE SERVICIOS"/>
    <n v="10620251"/>
    <s v="12 - CONTRATO DE PRESTACION DE SERVICIOS"/>
    <n v="153"/>
    <s v="ORDENES DE PAGO"/>
    <n v="1364"/>
    <x v="480"/>
    <s v="135805 - Adición y prórroga al contrato 106-2025-CPS-P (127847) cuyo objeto es Prestar los servicios profesionales zootecnicos para el fortalecimiento del servicio de asistencia técnica agropecuaria en la localidad de Sumapaz. 2666. Se expide el CDP a solicitud expresa del ordenador del gasto mediante SIPSE, recibido el 23 de julio de 2025. se expide CRP mediante memorando 20257020019393, recibido el 31 de julio de 2025."/>
    <s v="O23011745992024266601000"/>
    <s v="Sumapaz proteje su fauna"/>
    <n v="1012359873"/>
    <x v="97"/>
    <n v="0"/>
    <n v="0"/>
    <n v="19500000"/>
    <n v="15816667"/>
    <n v="3683333"/>
    <x v="3"/>
    <x v="3"/>
    <n v="135805"/>
    <n v="1"/>
    <x v="2"/>
    <x v="3"/>
  </r>
  <r>
    <n v="2025"/>
    <x v="6"/>
    <d v="2025-01-01T00:00:00"/>
    <d v="2025-07-31T00:00:00"/>
    <s v="0020-01"/>
    <d v="2025-07-31T00:00:00"/>
    <n v="12"/>
    <s v="CONTRATO DE PRESTACION DE SERVICIOS"/>
    <n v="10420251"/>
    <s v="12 - CONTRATO DE PRESTACION DE SERVICIOS"/>
    <n v="153"/>
    <s v="ORDENES DE PAGO"/>
    <n v="1357"/>
    <x v="481"/>
    <s v="135657 - Adición y prorroga al contrato 104-2025-CPS-P (125013), cuyo objeto es Prestar los servicios profesionales para apoyar los procesos administrativos y financieros del área de Gestión de Desarrollo Local, de la Alcaldía Local de Sumapaz. 2327. Se expide el CDP a solicitud expresa del ordenador del gasto mediante SIPSE, recibido el 23 de julio de 2025. se expide CRP mediante memorando 20257020019153, recibido el 31 de julio de 2025."/>
    <s v="O23011745992024232701000"/>
    <s v="Fortalecimiento Institucional y sedes administrativas"/>
    <n v="1013221054"/>
    <x v="94"/>
    <n v="0"/>
    <n v="0"/>
    <n v="15300000"/>
    <n v="13260000"/>
    <n v="2040000"/>
    <x v="0"/>
    <x v="0"/>
    <n v="135657"/>
    <n v="2"/>
    <x v="0"/>
    <x v="0"/>
  </r>
  <r>
    <n v="2025"/>
    <x v="6"/>
    <d v="2025-01-01T00:00:00"/>
    <d v="2025-07-31T00:00:00"/>
    <s v="0020-01"/>
    <d v="2025-07-31T00:00:00"/>
    <n v="12"/>
    <s v="CONTRATO DE PRESTACION DE SERVICIOS"/>
    <n v="8320251"/>
    <s v="12 - CONTRATO DE PRESTACION DE SERVICIOS"/>
    <n v="153"/>
    <s v="ORDENES DE PAGO"/>
    <n v="1361"/>
    <x v="482"/>
    <s v="135800 - Adición y prórroga al contrato 083-2025-CPS-P (126249) cuyo objeto es Prestar los servicios profesionales para apoyar el desarrollo de los proyectos de mitigación y gestión del riesgo y adaptación al cambio climático para la conservación del medio ambiente y los recursos naturales renovables existentes en la localidad de Sumapaz. 2613. Se expide el CDP a solicitud expresa del ordenador del gasto mediante SIPSE, recibido el 23 de julio de 2025. se expide CRP mediante memorando 20257020019403, recibido el 31 de julio de 2025."/>
    <s v="O23011745992024261301000"/>
    <s v="Manejo de emergencias y mitigación del riesgo de desastres"/>
    <n v="1013710718"/>
    <x v="118"/>
    <n v="0"/>
    <n v="0"/>
    <n v="18900000"/>
    <n v="15540000"/>
    <n v="3360000"/>
    <x v="4"/>
    <x v="6"/>
    <n v="135800"/>
    <n v="1"/>
    <x v="1"/>
    <x v="4"/>
  </r>
  <r>
    <n v="2025"/>
    <x v="6"/>
    <d v="2025-01-01T00:00:00"/>
    <d v="2025-07-31T00:00:00"/>
    <s v="0020-01"/>
    <d v="2025-07-31T00:00:00"/>
    <n v="12"/>
    <s v="CONTRATO DE PRESTACION DE SERVICIOS"/>
    <n v="6220251"/>
    <s v="12 - CONTRATO DE PRESTACION DE SERVICIOS"/>
    <n v="153"/>
    <s v="ORDENES DE PAGO"/>
    <n v="1373"/>
    <x v="483"/>
    <s v="135135 - Adición y prorroga al contrato 062-2025-CPS-P (125210), cuyo objeto es prestar los servicios profesionales especializados de apoyo psicosocial al área de gestión de desarrollo local para generar acciones complementarias en salud en la localidad de Sumapaz. 2324. Se expide el CDP a solicitud expresa del ordenador del gasto mediante SIPSE, recibido el 23 de julio de 2025. se expide CRP mediante memorando 20257020019523, recibido el 31 de julio de 2025."/>
    <s v="O23011745992024232401000"/>
    <s v="Acciones para el cuidado de la salud y el bienestar de las y los Sumapaceños"/>
    <n v="1000917465"/>
    <x v="390"/>
    <n v="0"/>
    <n v="0"/>
    <n v="26775000"/>
    <n v="24097500"/>
    <n v="2677500"/>
    <x v="6"/>
    <x v="11"/>
    <n v="135135"/>
    <n v="6"/>
    <x v="2"/>
    <x v="6"/>
  </r>
  <r>
    <n v="2025"/>
    <x v="6"/>
    <d v="2025-01-01T00:00:00"/>
    <d v="2025-07-31T00:00:00"/>
    <s v="0020-01"/>
    <d v="2025-07-31T00:00:00"/>
    <n v="12"/>
    <s v="CONTRATO DE PRESTACION DE SERVICIOS"/>
    <n v="11320251"/>
    <s v="12 - CONTRATO DE PRESTACION DE SERVICIOS"/>
    <n v="153"/>
    <s v="ORDENES DE PAGO"/>
    <n v="1365"/>
    <x v="484"/>
    <s v="Para respaldar los compromisos de GASTOS DE FNCIONAMIENTO: -Gastos de Personal, -Contribuciones inherentes a la nòmina, -Remuneracio nes no constitutivas de factor salarial y Servicios diferentes de activos no financieros correspondientes a la vigencia 2020. se expide CRP mediante memorando 20257020019413, recibido el 31 de julio de 2025."/>
    <s v="O23011745992024267101000"/>
    <s v="Asistencia técnica agropecuaria y educación ambiental en la localidad de Sumapaz"/>
    <n v="1009126797"/>
    <x v="109"/>
    <n v="0"/>
    <n v="0"/>
    <n v="15120000"/>
    <n v="12264000"/>
    <n v="2856000"/>
    <x v="2"/>
    <x v="2"/>
    <s v="Para r"/>
    <n v="3"/>
    <x v="1"/>
    <x v="2"/>
  </r>
  <r>
    <n v="2025"/>
    <x v="6"/>
    <d v="2025-01-01T00:00:00"/>
    <d v="2025-07-31T00:00:00"/>
    <s v="0020-01"/>
    <d v="2025-07-31T00:00:00"/>
    <n v="12"/>
    <s v="CONTRATO DE PRESTACION DE SERVICIOS"/>
    <n v="11620251"/>
    <s v="12 - CONTRATO DE PRESTACION DE SERVICIOS"/>
    <n v="153"/>
    <s v="ORDENES DE PAGO"/>
    <n v="1360"/>
    <x v="485"/>
    <s v="135137 - Adición y prorroga al contrato 116-2025-CPS-P (124884), cuyo objeto es Prestar sus servicios profesionales para apoyar el cubrimiento de las actividades, cronogramas y agenda de la Alcaldía local a nivel interno y externo, así como la generación de contenidos periodísticos. 2327. Se expide el CDP a solicitud expresa del ordenador del gasto mediante SIPSE, recibido el 23 de julio de 2025. se expide CRP mediante memorando 20257020019183, recibido el 31 de julio de 2025."/>
    <s v="O23011745992024232701000"/>
    <s v="Fortalecimiento Institucional y sedes administrativas"/>
    <n v="1012251310"/>
    <x v="106"/>
    <n v="0"/>
    <n v="0"/>
    <n v="18900000"/>
    <n v="16170000"/>
    <n v="2730000"/>
    <x v="0"/>
    <x v="0"/>
    <n v="135137"/>
    <n v="2"/>
    <x v="0"/>
    <x v="0"/>
  </r>
  <r>
    <n v="2025"/>
    <x v="6"/>
    <d v="2025-01-01T00:00:00"/>
    <d v="2025-07-31T00:00:00"/>
    <s v="0020-01"/>
    <d v="2025-07-31T00:00:00"/>
    <n v="12"/>
    <s v="CONTRATO DE PRESTACION DE SERVICIOS"/>
    <n v="7220251"/>
    <s v="12 - CONTRATO DE PRESTACION DE SERVICIOS"/>
    <n v="153"/>
    <s v="ORDENES DE PAGO"/>
    <n v="1403"/>
    <x v="486"/>
    <s v="135647 - Adición y prorroga al contrato 072-2025-CPS-AG (126254), cuyo objeto es Prestar Los Servicios De Apoyo Administrativo Para La Gestión Agroambiental Del Área De Gestión De Desarrollo Local De La Alcaldía Local De Sumapaz. Se expide el CDP a solicitud expresa del ordenador del gasto mediante SIPSE, recibido el 25 de julio de 2025. se expide CRP mediante memorando 20257020019583, recibido el 31 de julio de 2025."/>
    <s v="O23011745992024267101000"/>
    <s v="Asistencia técnica agropecuaria y educación ambiental en la localidad de Sumapaz"/>
    <n v="1010273615"/>
    <x v="56"/>
    <n v="0"/>
    <n v="0"/>
    <n v="9075000"/>
    <n v="8470000"/>
    <n v="605000"/>
    <x v="2"/>
    <x v="2"/>
    <n v="135647"/>
    <n v="3"/>
    <x v="1"/>
    <x v="2"/>
  </r>
  <r>
    <n v="2025"/>
    <x v="6"/>
    <d v="2025-01-01T00:00:00"/>
    <d v="2025-07-31T00:00:00"/>
    <s v="0020-01"/>
    <d v="2025-07-31T00:00:00"/>
    <n v="12"/>
    <s v="CONTRATO DE PRESTACION DE SERVICIOS"/>
    <n v="4520251"/>
    <s v="12 - CONTRATO DE PRESTACION DE SERVICIOS"/>
    <n v="153"/>
    <s v="ORDENES DE PAGO"/>
    <n v="1401"/>
    <x v="487"/>
    <s v="136250 - Adición y prorroga al contrato 045-2025-CPS-P (125192), cuyo objeto es Prestar Los Servicios Profesionales Para Apoyar Los Asuntos Jurídicos En Los Procesos Contractuales Y Post-Contractuales Y La Gestión Ambiental Interna Y Externa De La Alcaldía Local De Sumapaz. 2613. Se expide el CDP a solicitud expresa del ordenador del gasto mediante SIPSE, recibido el 25 de julio de 2025. se expide CRP mediante memorando 20257020019663, recibido el 31 de julio de 2025."/>
    <s v="O23011745992024261301000"/>
    <s v="Manejo de emergencias y mitigación del riesgo de desastres"/>
    <n v="1000773955"/>
    <x v="36"/>
    <n v="0"/>
    <n v="0"/>
    <n v="18900000"/>
    <n v="17640000"/>
    <n v="1260000"/>
    <x v="4"/>
    <x v="6"/>
    <n v="136250"/>
    <n v="1"/>
    <x v="1"/>
    <x v="4"/>
  </r>
  <r>
    <n v="2025"/>
    <x v="6"/>
    <d v="2025-01-01T00:00:00"/>
    <d v="2025-07-31T00:00:00"/>
    <s v="0020-01"/>
    <d v="2025-07-31T00:00:00"/>
    <n v="12"/>
    <s v="CONTRATO DE PRESTACION DE SERVICIOS"/>
    <n v="15520251"/>
    <s v="12 - CONTRATO DE PRESTACION DE SERVICIOS"/>
    <n v="153"/>
    <s v="ORDENES DE PAGO"/>
    <n v="1408"/>
    <x v="488"/>
    <s v="135667 - Adición y prorroga al contrato 155-2025-CPS-AG (130408), cuyo objeto es prestar los servicios como auxiliar para apoyar los procesos administrativos y contractuales del área de gestión de desarrollo local, de la alcaldía local de Sumapaz. 2327. Se expide a solicitud del ordenador del Gasto mediante SIPSE, recibido el 25 de julio de 2025. se expide CRP mediante memorando 20257020019593, recibido el 31 de julio  de 2025."/>
    <s v="O23011745992024232701000"/>
    <s v="Fortalecimiento Institucional y sedes administrativas"/>
    <n v="1013680688"/>
    <x v="152"/>
    <n v="0"/>
    <n v="0"/>
    <n v="6930000"/>
    <n v="2849000"/>
    <n v="4081000"/>
    <x v="0"/>
    <x v="0"/>
    <n v="135667"/>
    <n v="2"/>
    <x v="0"/>
    <x v="0"/>
  </r>
  <r>
    <n v="2025"/>
    <x v="6"/>
    <d v="2025-01-01T00:00:00"/>
    <d v="2025-07-31T00:00:00"/>
    <s v="0020-01"/>
    <d v="2025-07-31T00:00:00"/>
    <n v="12"/>
    <s v="CONTRATO DE PRESTACION DE SERVICIOS"/>
    <n v="20320251"/>
    <s v="12 - CONTRATO DE PRESTACION DE SERVICIOS"/>
    <n v="153"/>
    <s v="ORDENES DE PAGO"/>
    <n v="1410"/>
    <x v="489"/>
    <s v="135670 - Adición y prorroga al contrato 203-2025-CPS-AG (126222), cuyo objeto es prestar sus servicios como auxiliar para apoyar el desarrollo de las actividades requeridas para la adecuada prestación del servicio de asistencia técnica agropecuaria en la localidad. 2671. Se expide a solicitud del ordenador del Gasto mediante SIPSE, recibido el 25 de julio de 2025. se expide CRP mediante memorando 20257020019673, recibido el 31 de julio de 2025."/>
    <s v="O23011745992024267101000"/>
    <s v="Asistencia técnica agropecuaria y educación ambiental en la localidad de Sumapaz"/>
    <n v="1003085486"/>
    <x v="198"/>
    <n v="0"/>
    <n v="0"/>
    <n v="8190000"/>
    <n v="5278000"/>
    <n v="2912000"/>
    <x v="2"/>
    <x v="2"/>
    <n v="135670"/>
    <n v="3"/>
    <x v="1"/>
    <x v="2"/>
  </r>
  <r>
    <n v="2025"/>
    <x v="7"/>
    <d v="2025-01-01T00:00:00"/>
    <d v="2025-08-31T00:00:00"/>
    <s v="0020-01"/>
    <d v="2025-08-05T00:00:00"/>
    <n v="145"/>
    <s v="CONTRATO DE PRESTACION DE SERVICIOS PROFESIONALES"/>
    <s v="005-20251"/>
    <s v="145 - CONTRATO DE PRESTACION DE SERVICIOS PROFESIONALES"/>
    <n v="148"/>
    <s v="ORDENES DE PAGO"/>
    <n v="1399"/>
    <x v="490"/>
    <s v="136261 - Adición y prorroga al contrato 005-2025-CPS-P (125222), cuyo objeto es prestar los servicios profesionales especializados en el seguimiento y coordinación del parque automotor, pesado y maquinaria amarilla, de propiedad y/o tenencia del fondo de desarrollo rural de Sumapaz. 2289. Se expide el CDP a solicitud expresa del ordenador del gasto mediante SIPSE, recibido el 25 de julio de 2025. Se expide el CRP mediante memorando 20257020019983 recibido el 05 de agosto de 2025"/>
    <s v="O23011745992024228901000"/>
    <s v="Movilidad para Sumapaz"/>
    <n v="80126283"/>
    <x v="5"/>
    <n v="0"/>
    <n v="0"/>
    <n v="25200000"/>
    <n v="24360000"/>
    <n v="840000"/>
    <x v="1"/>
    <x v="1"/>
    <n v="136261"/>
    <n v="1"/>
    <x v="1"/>
    <x v="1"/>
  </r>
  <r>
    <n v="2025"/>
    <x v="7"/>
    <d v="2025-01-01T00:00:00"/>
    <d v="2025-08-31T00:00:00"/>
    <s v="0020-01"/>
    <d v="2025-08-05T00:00:00"/>
    <n v="145"/>
    <s v="CONTRATO DE PRESTACION DE SERVICIOS PROFESIONALES"/>
    <s v="063-2025"/>
    <s v="145 - CONTRATO DE PRESTACION DE SERVICIOS PROFESIONALES"/>
    <n v="148"/>
    <s v="ORDENES DE PAGO"/>
    <n v="1449"/>
    <x v="491"/>
    <s v="136810 - Adición y prorroga al contrato 063-2025-CPS-P (127824), cuyo objeto es prestar los servicios profesionales para el fortalecimiento ambiental del servicio de asistencia técnica agropecuaria de la localidad de Sumapaz. 2671. Se expide el CDP a solicitud expresa del ordenador del gasto mediante SIPSE 136810, recibido el 30 de julio de 2025. Se expide el CRP mediante memorando 20257020020133 recibido el 05 de agosto de 2025"/>
    <s v="O23011745992024267101000"/>
    <s v="Asistencia técnica agropecuaria y educación ambiental en la localidad de Sumapaz"/>
    <n v="1018418402"/>
    <x v="64"/>
    <n v="0"/>
    <n v="0"/>
    <n v="15750000"/>
    <n v="14700000"/>
    <n v="1050000"/>
    <x v="2"/>
    <x v="2"/>
    <n v="136810"/>
    <n v="3"/>
    <x v="1"/>
    <x v="2"/>
  </r>
  <r>
    <n v="2025"/>
    <x v="7"/>
    <d v="2025-01-01T00:00:00"/>
    <d v="2025-08-31T00:00:00"/>
    <s v="0020-01"/>
    <d v="2025-08-05T00:00:00"/>
    <n v="145"/>
    <s v="CONTRATO DE PRESTACION DE SERVICIOS PROFESIONALES"/>
    <s v="026-20251"/>
    <s v="145 - CONTRATO DE PRESTACION DE SERVICIOS PROFESIONALES"/>
    <n v="148"/>
    <s v="ORDENES DE PAGO"/>
    <n v="1495"/>
    <x v="492"/>
    <s v="137167 - Adición y prórroga al contrato 026-2025-CPS-P (124913) cuyo objeto es Prestar sus servicios profesionales como administrador de la Red de la Alcaldía Local de Sumapaz y realizar la actualización de los datos en los diferentes sistemas de información. Proyecto 2327. Se expide el CDP a solicitud expresa del ordenador del gasto mediante SIPSE137167, recibido el 30 de julio de 2025. Se expide  CRP mediante memorando 20257020020063, recibido el 5 de agosto de 2025"/>
    <s v="O23011745992024232701000"/>
    <s v="Fortalecimiento Institucional y sedes administrativas"/>
    <n v="79854802"/>
    <x v="391"/>
    <n v="0"/>
    <n v="0"/>
    <n v="22050000"/>
    <n v="20825000"/>
    <n v="1225000"/>
    <x v="0"/>
    <x v="0"/>
    <n v="137167"/>
    <n v="2"/>
    <x v="0"/>
    <x v="0"/>
  </r>
  <r>
    <n v="2025"/>
    <x v="7"/>
    <d v="2025-01-01T00:00:00"/>
    <d v="2025-08-31T00:00:00"/>
    <s v="0020-01"/>
    <d v="2025-08-05T00:00:00"/>
    <n v="145"/>
    <s v="CONTRATO DE PRESTACION DE SERVICIOS PROFESIONALES"/>
    <s v="040-20251"/>
    <s v="145 - CONTRATO DE PRESTACION DE SERVICIOS PROFESIONALES"/>
    <n v="148"/>
    <s v="ORDENES DE PAGO"/>
    <n v="1448"/>
    <x v="493"/>
    <s v="136231 - Adición y prórroga al contrato 040-2025-CPS-P (124819) cuyo objeto es Prestar los servicios profesionales jurídicos para apoyar los asuntos precontractuales, contractuales y post-contractuales del área de Gestión de Desarrollo Local de la Alcaldía Local de Sumapaz. 2327. Se expide el CDP a solicitud expresa del ordenador del gasto mediante SIPSE136231, recibido el 30 de julio de 2025. Se expide  CRP mediante memorando 20257020020063, recibido el 5 de agosto de 2025."/>
    <s v="O23011745992024232701000"/>
    <s v="Fortalecimiento Institucional y sedes administrativas"/>
    <n v="1032441853"/>
    <x v="392"/>
    <n v="0"/>
    <n v="0"/>
    <n v="21060000"/>
    <n v="20358000"/>
    <n v="702000"/>
    <x v="0"/>
    <x v="0"/>
    <n v="136231"/>
    <n v="2"/>
    <x v="0"/>
    <x v="0"/>
  </r>
  <r>
    <n v="2025"/>
    <x v="7"/>
    <d v="2025-01-01T00:00:00"/>
    <d v="2025-08-31T00:00:00"/>
    <s v="0020-01"/>
    <d v="2025-08-05T00:00:00"/>
    <n v="145"/>
    <s v="CONTRATO DE PRESTACION DE SERVICIOS PROFESIONALES"/>
    <s v="077-20251"/>
    <s v="145 - CONTRATO DE PRESTACION DE SERVICIOS PROFESIONALES"/>
    <n v="148"/>
    <s v="ORDENES DE PAGO"/>
    <n v="1497"/>
    <x v="494"/>
    <s v="137257 - Adición y prórroga al contrato 077-2025-CPS-P (126219) cuyo objeto es Prestar los servicios profesionales para coordinar la articulación&lt;(&gt;,&lt;)&gt;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2526. Se expide el CDP a solicitud expresa del ordenador del gasto mediante SIPSE137257, recibido el 30 de julio de 2025. Se expide  CRP mediante memorando 20257020020403, recibido el 5 de agosto de 2025"/>
    <s v="O23011745992024252601000"/>
    <s v="Por una vida libre de violencias para las mujeres de Sumapaz"/>
    <n v="52008301"/>
    <x v="73"/>
    <n v="0"/>
    <n v="0"/>
    <n v="18900000"/>
    <n v="16800000"/>
    <n v="2100000"/>
    <x v="13"/>
    <x v="17"/>
    <n v="137257"/>
    <n v="1"/>
    <x v="3"/>
    <x v="13"/>
  </r>
  <r>
    <n v="2025"/>
    <x v="7"/>
    <d v="2025-01-01T00:00:00"/>
    <d v="2025-08-31T00:00:00"/>
    <s v="0020-01"/>
    <d v="2025-08-05T00:00:00"/>
    <n v="145"/>
    <s v="CONTRATO DE PRESTACION DE SERVICIOS PROFESIONALES"/>
    <s v="055-20251"/>
    <s v="145 - CONTRATO DE PRESTACION DE SERVICIOS PROFESIONALES"/>
    <n v="148"/>
    <s v="ORDENES DE PAGO"/>
    <n v="1547"/>
    <x v="495"/>
    <s v="138149 - Adición y prorroga al contrato 055-2025-CPS-P (124922), cuyo objeto es Prestar los servicios profesionales especializados para apoyar la gestión y ejecución de los proyectos de inversión de infraestructura local. 2289. se expide a solicitud expresa del Ordenador del gasto mediante SIPSE 138149, recibido el 4 de agosto del 2025. Se expide  CRP mediante memorando 20257020020463, recibido el 5 de agosto de 2025"/>
    <s v="O23011745992024228901000"/>
    <s v="Movilidad para Sumapaz"/>
    <n v="79468757"/>
    <x v="65"/>
    <n v="0"/>
    <n v="0"/>
    <n v="27000000"/>
    <n v="24300000"/>
    <n v="2700000"/>
    <x v="1"/>
    <x v="1"/>
    <n v="138149"/>
    <n v="1"/>
    <x v="1"/>
    <x v="1"/>
  </r>
  <r>
    <n v="2025"/>
    <x v="7"/>
    <d v="2025-01-01T00:00:00"/>
    <d v="2025-08-31T00:00:00"/>
    <s v="0020-01"/>
    <d v="2025-08-05T00:00:00"/>
    <n v="145"/>
    <s v="CONTRATO DE PRESTACION DE SERVICIOS PROFESIONALES"/>
    <s v="020-20251"/>
    <s v="145 - CONTRATO DE PRESTACION DE SERVICIOS PROFESIONALES"/>
    <n v="148"/>
    <s v="ORDENES DE PAGO"/>
    <n v="1496"/>
    <x v="496"/>
    <s v="135628 - Adición y prorroga al contrato 020-2025-CPS-P (125683), cuyo objeto es prestar sus servicios profesionales para dar respuesta a derechos de petición y demás requerimientos relacionados con los procesos contractuales del fondo de desarrollo rural de Sumapaz. Se expide el CDP a solicitud expresa del ordenador del gasto mediante SIPSE135628, recibido el 30 de julio de 2025. Se expide  CRP mediante memorando 20257020020443, recibido el 5 de agosto de 2025."/>
    <s v="O23011745992024232701000"/>
    <s v="Fortalecimiento Institucional y sedes administrativas"/>
    <n v="1020802394"/>
    <x v="26"/>
    <n v="0"/>
    <n v="0"/>
    <n v="17280000"/>
    <n v="16128000"/>
    <n v="1152000"/>
    <x v="0"/>
    <x v="0"/>
    <n v="135628"/>
    <n v="2"/>
    <x v="0"/>
    <x v="0"/>
  </r>
  <r>
    <n v="2025"/>
    <x v="7"/>
    <d v="2025-01-01T00:00:00"/>
    <d v="2025-08-31T00:00:00"/>
    <s v="0020-01"/>
    <d v="2025-08-11T00:00:00"/>
    <n v="12"/>
    <s v="CONTRATO DE PRESTACION DE SERVICIOS"/>
    <s v="05220251"/>
    <s v="12 - CONTRATO DE PRESTACION DE SERVICIOS"/>
    <n v="142"/>
    <s v="ORDENES DE PAGO"/>
    <n v="1382"/>
    <x v="497"/>
    <s v="135096 - Adición y prorroga al contrato 052-2025-CPS-AG (128679), cuyo objeto es prestar los servicios como auxiliar administrativo para el área de gestión de desarrollo local, en los temas de infraestructura, de la alcaldía local de Sumapaz. Se expide el CDP a solicitud expresa del ordenador del gasto mediante SIPSE, recibido el 23 de julio de 2025. Se expide CRP mediante memorando 20257020019963, recibido el 11 de agosto de 2025."/>
    <s v="O23011745992024228901000"/>
    <s v="Movilidad para Sumapaz"/>
    <n v="80063723"/>
    <x v="69"/>
    <n v="0"/>
    <n v="0"/>
    <n v="9000000"/>
    <n v="7700000"/>
    <n v="1300000"/>
    <x v="1"/>
    <x v="1"/>
    <n v="135096"/>
    <n v="1"/>
    <x v="1"/>
    <x v="1"/>
  </r>
  <r>
    <n v="2025"/>
    <x v="7"/>
    <d v="2025-01-01T00:00:00"/>
    <d v="2025-08-31T00:00:00"/>
    <s v="0020-01"/>
    <d v="2025-08-11T00:00:00"/>
    <n v="12"/>
    <s v="CONTRATO DE PRESTACION DE SERVICIOS"/>
    <s v="08120251"/>
    <s v="12 - CONTRATO DE PRESTACION DE SERVICIOS"/>
    <n v="142"/>
    <s v="ORDENES DE PAGO"/>
    <n v="1544"/>
    <x v="498"/>
    <s v="135110 - Adición y prorroga al contrato 081-2025-CPS-P (125020), cuyo objeto es prestar sus servicios profesionales de apoyo administrativo al área de gestión del desarrollo local, en la gestión contractual del fondo de desarrollo rural de Sumapaz. 2327. Se expide CDP a solicitud expresa del Ordenador del Gasto mediante SIPSE135110, recibido el 31 de julio de 2025. Se expide CRP mediante memorando 20257020020003, recibido el 11 de agosto de 2025."/>
    <s v="O23011745992024232701000"/>
    <s v="Fortalecimiento Institucional y sedes administrativas"/>
    <n v="1010014055"/>
    <x v="81"/>
    <n v="0"/>
    <n v="0"/>
    <n v="19500000"/>
    <n v="16250000"/>
    <n v="3250000"/>
    <x v="0"/>
    <x v="0"/>
    <n v="135110"/>
    <n v="2"/>
    <x v="0"/>
    <x v="0"/>
  </r>
  <r>
    <n v="2025"/>
    <x v="7"/>
    <d v="2025-01-01T00:00:00"/>
    <d v="2025-08-31T00:00:00"/>
    <s v="0020-01"/>
    <d v="2025-08-11T00:00:00"/>
    <n v="12"/>
    <s v="CONTRATO DE PRESTACION DE SERVICIOS"/>
    <s v="06720251"/>
    <s v="12 - CONTRATO DE PRESTACION DE SERVICIOS"/>
    <n v="142"/>
    <s v="ORDENES DE PAGO"/>
    <n v="1500"/>
    <x v="499"/>
    <s v="137035 - Adición y prorroga al contrato 067-2025-CPS-P (125639), cuyo objeto es Prestar los servicios profesionales al Área de Gestión de Desarrollo Local para apoyar la planeación, ejecución y seguimiento a los proyectos de inversión de infraestructura de la Alcaldía Local de Sumapaz. 2289. Se expide el CDP a solicitud expresa del ordenador del gasto mediante SIPSE137035, recibido el 30 de julio de 2025 Se expide CRP mediante memorando 20257020020373, recibido el 11 de agosto de 2025."/>
    <s v="O23011745992024228901000"/>
    <s v="Movilidad para Sumapaz"/>
    <n v="1024497752"/>
    <x v="51"/>
    <n v="0"/>
    <n v="0"/>
    <n v="21000000"/>
    <n v="18433333"/>
    <n v="2566667"/>
    <x v="1"/>
    <x v="1"/>
    <n v="137035"/>
    <n v="1"/>
    <x v="1"/>
    <x v="1"/>
  </r>
  <r>
    <n v="2025"/>
    <x v="7"/>
    <d v="2025-01-01T00:00:00"/>
    <d v="2025-08-31T00:00:00"/>
    <s v="0020-01"/>
    <d v="2025-08-11T00:00:00"/>
    <n v="12"/>
    <s v="CONTRATO DE PRESTACION DE SERVICIOS"/>
    <s v="13120251"/>
    <s v="12 - CONTRATO DE PRESTACION DE SERVICIOS"/>
    <n v="142"/>
    <s v="ORDENES DE PAGO"/>
    <n v="1333"/>
    <x v="500"/>
    <s v="135120 - Adición y prorroga al contrato 131-2025-CPS-AG (127818), cuyo objeto es Prestar los servicios profesionales para apoyar la ejecución del proyecto relacionado con mujer y equidad de género, y demás procesos asociados a su transversalización a nivel local. 2541. Se expide el CDP a solicitud expresa del ordenador del gasto mediante SIPSE 135120, recibido el 23 de julio de 2025. Se expide CRP mediante memorando 20257020019703, recibido el 11 de agosto de 2025."/>
    <s v="O23011745992024254101000"/>
    <s v="Bienestar para las Mujeres de Sumapaz"/>
    <n v="1022972260"/>
    <x v="393"/>
    <n v="0"/>
    <n v="0"/>
    <n v="15120000"/>
    <n v="14616000"/>
    <n v="504000"/>
    <x v="15"/>
    <x v="27"/>
    <n v="135120"/>
    <n v="3"/>
    <x v="2"/>
    <x v="15"/>
  </r>
  <r>
    <n v="2025"/>
    <x v="7"/>
    <d v="2025-01-01T00:00:00"/>
    <d v="2025-08-31T00:00:00"/>
    <s v="0020-01"/>
    <d v="2025-08-11T00:00:00"/>
    <n v="12"/>
    <s v="CONTRATO DE PRESTACION DE SERVICIOS"/>
    <s v="24920251"/>
    <s v="12 - CONTRATO DE PRESTACION DE SERVICIOS"/>
    <n v="142"/>
    <s v="ORDENES DE PAGO"/>
    <n v="1425"/>
    <x v="501"/>
    <s v="136490 - Adición y prorroga al contrato 249-2025-CPS-AG (126222), cuyo objeto es prestar sus servicios como auxiliar para apoyar el desarrollo de las actividades requeridas para la adecuada prestación del servicio de asistencia técnica agropecuaria en la localidad. 2671. Se expide a solicitud expresa del Ordenador del Gasto mediante SIPSE 136490, recibido el 29 de julio de 2025. Se expide CRP mediante memorando 20257020019993, recibido el 11 de agosto de 2025."/>
    <s v="O23011745992024267101000"/>
    <s v="Asistencia técnica agropecuaria y educación ambiental en la localidad de Sumapaz"/>
    <n v="80374930"/>
    <x v="238"/>
    <n v="0"/>
    <n v="0"/>
    <n v="8190000"/>
    <n v="4550000"/>
    <n v="3640000"/>
    <x v="2"/>
    <x v="2"/>
    <n v="136490"/>
    <n v="3"/>
    <x v="1"/>
    <x v="2"/>
  </r>
  <r>
    <n v="2025"/>
    <x v="7"/>
    <d v="2025-01-01T00:00:00"/>
    <d v="2025-08-31T00:00:00"/>
    <s v="0020-01"/>
    <d v="2025-08-11T00:00:00"/>
    <n v="12"/>
    <s v="CONTRATO DE PRESTACION DE SERVICIOS"/>
    <s v="30720251"/>
    <s v="12 - CONTRATO DE PRESTACION DE SERVICIOS"/>
    <n v="142"/>
    <s v="ORDENES DE PAGO"/>
    <n v="1432"/>
    <x v="502"/>
    <s v="136680 - Adición y prórroga al contrato 307-2025-CPS-P (131703) cuyo objeto es Prestar los servicios profesionales para apoyar los procesos administrativos y financieros del Área de Gestión del Desarrollo Local del Fondo de Desarrollo Rural de Sumapaz. 2327. Se expide a solicitud expresa del Ordenador del Gasto mediante SIPSE, recibido el 29 de julio de 2025. Se expide CRP mediante memorando 20257020020023, recibido el 11 de agosto de 2025."/>
    <s v="O23011745992024232701000"/>
    <s v="Fortalecimiento Institucional y sedes administrativas"/>
    <n v="1057611038"/>
    <x v="308"/>
    <n v="0"/>
    <n v="0"/>
    <n v="18000000"/>
    <n v="9400000"/>
    <n v="8600000"/>
    <x v="0"/>
    <x v="0"/>
    <n v="136680"/>
    <n v="2"/>
    <x v="0"/>
    <x v="0"/>
  </r>
  <r>
    <n v="2025"/>
    <x v="7"/>
    <d v="2025-01-01T00:00:00"/>
    <d v="2025-08-31T00:00:00"/>
    <s v="0020-01"/>
    <d v="2025-08-11T00:00:00"/>
    <n v="12"/>
    <s v="CONTRATO DE PRESTACION DE SERVICIOS"/>
    <s v="36420251"/>
    <s v="12 - CONTRATO DE PRESTACION DE SERVICIOS"/>
    <n v="142"/>
    <s v="ORDENES DE PAGO"/>
    <n v="1445"/>
    <x v="503"/>
    <s v="136716 - Adición y prórroga al contrato 364-2025-CPS-P (131533) cuyo objeto es Prestar los servicios profesionales para proporcionar servicios de asesoramiento y orientación nutricional, dirigidos a la mejora del rendimiento deportivo, la prevención de lesiones y el bienestar general de los niños, niñas y adolescentes de la localidad de Sumapaz. 2388. Se expide a solicitud expresa del Ordenador del Gasto mediante SIPSE, recibido el 29 de julio de 2025. Se expide CRP mediante memorando 20257020020033, recibido el 11 de agosto de 2025."/>
    <s v="O23011745992024238801000"/>
    <s v="Recreación y Deporte para Sumapaz"/>
    <n v="1069754719"/>
    <x v="365"/>
    <n v="0"/>
    <n v="0"/>
    <n v="6000000"/>
    <n v="0"/>
    <n v="6000000"/>
    <x v="10"/>
    <x v="14"/>
    <n v="136716"/>
    <n v="3"/>
    <x v="2"/>
    <x v="10"/>
  </r>
  <r>
    <n v="2025"/>
    <x v="7"/>
    <d v="2025-01-01T00:00:00"/>
    <d v="2025-08-31T00:00:00"/>
    <s v="0020-01"/>
    <d v="2025-08-11T00:00:00"/>
    <n v="12"/>
    <s v="CONTRATO DE PRESTACION DE SERVICIOS"/>
    <s v="29620251"/>
    <s v="12 - CONTRATO DE PRESTACION DE SERVICIOS"/>
    <n v="142"/>
    <s v="ORDENES DE PAGO"/>
    <n v="1444"/>
    <x v="504"/>
    <s v="136678 - Adición y prórroga al contrato 296-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CRP mediante memorando 20257020020053, recibido el 11 de agosto de 2025."/>
    <s v="O23011745992024268201000"/>
    <s v="Restauración ecológica urbana y/o rural"/>
    <n v="1032656551"/>
    <x v="282"/>
    <n v="0"/>
    <n v="0"/>
    <n v="2415000"/>
    <n v="0"/>
    <n v="2415000"/>
    <x v="18"/>
    <x v="23"/>
    <n v="136678"/>
    <n v="2"/>
    <x v="1"/>
    <x v="2"/>
  </r>
  <r>
    <n v="2025"/>
    <x v="7"/>
    <d v="2025-01-01T00:00:00"/>
    <d v="2025-08-31T00:00:00"/>
    <s v="0020-01"/>
    <d v="2025-08-11T00:00:00"/>
    <n v="12"/>
    <s v="CONTRATO DE PRESTACION DE SERVICIOS"/>
    <s v="22220251"/>
    <s v="12 - CONTRATO DE PRESTACION DE SERVICIOS"/>
    <n v="142"/>
    <s v="ORDENES DE PAGO"/>
    <n v="1442"/>
    <x v="505"/>
    <s v="136474 - Adición y prorroga al contrato 222-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CRP mediante memorando 20257020020073, recibido el 11 de agosto de 2025."/>
    <s v="O23011745992024268201000"/>
    <s v="Restauración ecológica urbana y/o rural"/>
    <n v="1000694141"/>
    <x v="236"/>
    <n v="0"/>
    <n v="0"/>
    <n v="3622500"/>
    <n v="0"/>
    <n v="3622500"/>
    <x v="18"/>
    <x v="23"/>
    <n v="136474"/>
    <n v="2"/>
    <x v="1"/>
    <x v="2"/>
  </r>
  <r>
    <n v="2025"/>
    <x v="7"/>
    <d v="2025-01-01T00:00:00"/>
    <d v="2025-08-31T00:00:00"/>
    <s v="0020-01"/>
    <d v="2025-08-11T00:00:00"/>
    <n v="12"/>
    <s v="CONTRATO DE PRESTACION DE SERVICIOS"/>
    <s v="30920251"/>
    <s v="12 - CONTRATO DE PRESTACION DE SERVICIOS"/>
    <n v="142"/>
    <s v="ORDENES DE PAGO"/>
    <n v="1435"/>
    <x v="506"/>
    <s v="136687 - Adición y prorroga al contrato 309-2025-CPS-P (127991), cuyo objeto es prestar los servicios profesionales especializados al despacho de la alcaldía local de Sumapaz, para la estructuración estratégica de los procesos de planeación de los proyectos de inversión del FDRS. 2327. Se expide a solicitud expresa del Ordenador del Gasto mediante SIPSE, recibido el 29 de julio de 2025. Se expide CRP mediante memorando 20257020020103, recibido el 11 de agosto de 2025."/>
    <s v="O23011745992024232701000"/>
    <s v="Fortalecimiento Institucional y sedes administrativas"/>
    <n v="1031159833"/>
    <x v="312"/>
    <n v="0"/>
    <n v="0"/>
    <n v="25200000"/>
    <n v="8400000"/>
    <n v="16800000"/>
    <x v="0"/>
    <x v="0"/>
    <n v="136687"/>
    <n v="2"/>
    <x v="0"/>
    <x v="0"/>
  </r>
  <r>
    <n v="2025"/>
    <x v="7"/>
    <d v="2025-01-01T00:00:00"/>
    <d v="2025-08-31T00:00:00"/>
    <s v="0020-01"/>
    <d v="2025-08-11T00:00:00"/>
    <n v="12"/>
    <s v="CONTRATO DE PRESTACION DE SERVICIOS"/>
    <s v="32520251"/>
    <s v="12 - CONTRATO DE PRESTACION DE SERVICIOS"/>
    <n v="142"/>
    <s v="ORDENES DE PAGO"/>
    <n v="1446"/>
    <x v="507"/>
    <s v="136330 - Adición y prorroga al contrato 325-2025-CPS-P (132249), cuyo objeto es prestar servicios profesionales, con autonomía técnica y administrativa, para brindar apoyo al despacho del alcalde local en los diferentes asuntos relacionados con temas ambientales y administrativos, tendientes a garantizar el plan de desarrollo local. 2327. Se expide a solicitud expresa del Ordenador del Gasto mediante SIPSE, recibido el 29 de julio de 2025. Se expide CRP mediante memorando 20257020020113, recibido el 11 de agosto de 2025."/>
    <s v="O23011745992024232701000"/>
    <s v="Fortalecimiento Institucional y sedes administrativas"/>
    <n v="1022422381"/>
    <x v="328"/>
    <n v="0"/>
    <n v="0"/>
    <n v="5635000"/>
    <n v="0"/>
    <n v="5635000"/>
    <x v="0"/>
    <x v="0"/>
    <n v="136330"/>
    <n v="2"/>
    <x v="0"/>
    <x v="0"/>
  </r>
  <r>
    <n v="2025"/>
    <x v="7"/>
    <d v="2025-01-01T00:00:00"/>
    <d v="2025-08-31T00:00:00"/>
    <s v="0020-01"/>
    <d v="2025-08-11T00:00:00"/>
    <n v="12"/>
    <s v="CONTRATO DE PRESTACION DE SERVICIOS"/>
    <s v="31720251"/>
    <s v="12 - CONTRATO DE PRESTACION DE SERVICIOS"/>
    <n v="142"/>
    <s v="ORDENES DE PAGO"/>
    <n v="1493"/>
    <x v="508"/>
    <s v="136661 - Adición y prorroga al contrato 317-2025-CPS-P (130920), cuyo objeto es prestar los servicios profesionales para gestionar los proyectos ambientales locales enfocados a la generación de energía eléctrica renovable y atender la gestión ambiental externa en la localidad. 2689. Se expide el CDP a solicitud expresa del ordenador del gasto mediante SIPSE136661, recibido el 30 de julio de 2025 Se expide CRP mediante memorando 20257020020173, recibido el 11 de agosto de 2025."/>
    <s v="O23011745992024268901000"/>
    <s v="Acueductos veredales, saneamiento básico y energías alternativas"/>
    <n v="1033773200"/>
    <x v="324"/>
    <n v="0"/>
    <n v="0"/>
    <n v="18600000"/>
    <n v="0"/>
    <n v="18600000"/>
    <x v="9"/>
    <x v="12"/>
    <n v="136661"/>
    <n v="2"/>
    <x v="1"/>
    <x v="9"/>
  </r>
  <r>
    <n v="2025"/>
    <x v="7"/>
    <d v="2025-01-01T00:00:00"/>
    <d v="2025-08-31T00:00:00"/>
    <s v="0020-01"/>
    <d v="2025-08-11T00:00:00"/>
    <n v="12"/>
    <s v="CONTRATO DE PRESTACION DE SERVICIOS"/>
    <s v="21720251"/>
    <s v="12 - CONTRATO DE PRESTACION DE SERVICIOS"/>
    <n v="142"/>
    <s v="ORDENES DE PAGO"/>
    <n v="1466"/>
    <x v="509"/>
    <s v="136638 - Adición y prorroga al contrato 217-2025-CPS-P (127546), cuyo objeto es prestar los servicios profesionales para apoyar el fortalecimiento del servicio de asistencia técnica agropecuaria de la localidad de sumapaz. 2671. Se expide el CDP a solicitud expresa del ordenador del gasto mediante SIPSE136638, recibido el 30 de julio de 2025"/>
    <s v="O23011745992024267101000"/>
    <s v="Asistencia técnica agropecuaria y educación ambiental en la localidad de Sumapaz"/>
    <n v="7180598"/>
    <x v="232"/>
    <n v="0"/>
    <n v="0"/>
    <n v="22050000"/>
    <n v="13965000"/>
    <n v="8085000"/>
    <x v="2"/>
    <x v="2"/>
    <n v="136638"/>
    <n v="3"/>
    <x v="1"/>
    <x v="2"/>
  </r>
  <r>
    <n v="2025"/>
    <x v="7"/>
    <d v="2025-01-01T00:00:00"/>
    <d v="2025-08-31T00:00:00"/>
    <s v="0020-01"/>
    <d v="2025-08-11T00:00:00"/>
    <n v="12"/>
    <s v="CONTRATO DE PRESTACION DE SERVICIOS"/>
    <s v="18120251"/>
    <s v="12 - CONTRATO DE PRESTACION DE SERVICIOS"/>
    <n v="142"/>
    <s v="ORDENES DE PAGO"/>
    <n v="1453"/>
    <x v="510"/>
    <s v="136319 - Adición y prórroga al contrato 181-2025-CPS-P (126299) cuyo objeto es Prestar los servicios profesionales en producción agropecuaria para el fortalecimiento del servicio de asistencia técnica agropecuaria de la localidad de Sumapaz. 2671. Se expide el CDP a solicitud expresa del ordenador del gasto mediante SIPSE136319, recibido el 30 de julio de 2025 Se expide CRP mediante memorando 20257020020343, recibido el 11 de agosto de 2025."/>
    <s v="O23011745992024267101000"/>
    <s v="Asistencia técnica agropecuaria y educación ambiental en la localidad de Sumapaz"/>
    <n v="1069751551"/>
    <x v="173"/>
    <n v="0"/>
    <n v="0"/>
    <n v="17325000"/>
    <n v="12320000"/>
    <n v="5005000"/>
    <x v="2"/>
    <x v="35"/>
    <n v="136319"/>
    <n v="4"/>
    <x v="1"/>
    <x v="2"/>
  </r>
  <r>
    <n v="2025"/>
    <x v="7"/>
    <d v="2025-01-01T00:00:00"/>
    <d v="2025-08-31T00:00:00"/>
    <s v="0020-01"/>
    <d v="2025-08-11T00:00:00"/>
    <n v="12"/>
    <s v="CONTRATO DE PRESTACION DE SERVICIOS"/>
    <s v="16220251"/>
    <s v="12 - CONTRATO DE PRESTACION DE SERVICIOS"/>
    <n v="142"/>
    <s v="ORDENES DE PAGO"/>
    <n v="1489"/>
    <x v="511"/>
    <s v="136301 - Adición y prorroga al contrato 162-2025-CPS-AG (126303), cuyo objeto es prestar sus servicios como auxiliar para apoyar el desarrollo de las actividades de campo requeridas en los proyectos de restauración ecológica de localidad de Sumapaz. 2682. Se expide el CDP a solicitud expresa del ordenador del gasto mediante SIPSE136301, recibido el 30 de julio de 2025 Se expide CRP mediante memorando 20257020020363, recibido el 11 de agosto de 2025."/>
    <s v="O23011745992024268201000"/>
    <s v="Restauración ecológica urbana y/o rural"/>
    <n v="1032656231"/>
    <x v="166"/>
    <n v="0"/>
    <n v="0"/>
    <n v="4830000"/>
    <n v="402500"/>
    <n v="4427500"/>
    <x v="18"/>
    <x v="23"/>
    <n v="136301"/>
    <n v="2"/>
    <x v="1"/>
    <x v="2"/>
  </r>
  <r>
    <n v="2025"/>
    <x v="7"/>
    <d v="2025-01-01T00:00:00"/>
    <d v="2025-08-31T00:00:00"/>
    <s v="0020-01"/>
    <d v="2025-08-11T00:00:00"/>
    <n v="12"/>
    <s v="CONTRATO DE PRESTACION DE SERVICIOS"/>
    <s v="11220251"/>
    <s v="12 - CONTRATO DE PRESTACION DE SERVICIOS"/>
    <n v="142"/>
    <s v="ORDENES DE PAGO"/>
    <n v="1487"/>
    <x v="512"/>
    <s v="136299 - Adición y prorroga al contrato 112-2025-CPS-AG (126303), cuyo objeto es prestar sus servicios como auxiliar para apoyar el desarrollo de las actividades de campo requeridas en los proyectos de restauración ecológica de localidad de Sumapaz. Se expide el CDP a solicitud expresa del ordenador del gasto mediante SIPSE136299, recibido el 30 de julio de 2025 Se expide CRP mediante memorando 20257020020413, recibido el 11 de agosto de 2025."/>
    <s v="O23011745992024268201000"/>
    <s v="Restauración ecológica urbana y/o rural"/>
    <n v="1071549304"/>
    <x v="103"/>
    <n v="0"/>
    <n v="0"/>
    <n v="4830000"/>
    <n v="1368500"/>
    <n v="3461500"/>
    <x v="18"/>
    <x v="23"/>
    <n v="136299"/>
    <n v="2"/>
    <x v="1"/>
    <x v="2"/>
  </r>
  <r>
    <n v="2025"/>
    <x v="7"/>
    <d v="2025-01-01T00:00:00"/>
    <d v="2025-08-31T00:00:00"/>
    <s v="0020-01"/>
    <d v="2025-08-12T00:00:00"/>
    <n v="12"/>
    <s v="CONTRATO DE PRESTACION DE SERVICIOS"/>
    <s v="19320251"/>
    <s v="12 - CONTRATO DE PRESTACION DE SERVICIOS"/>
    <n v="142"/>
    <s v="ORDENES DE PAGO"/>
    <n v="1434"/>
    <x v="513"/>
    <s v="136326 - Adición y prorroga al contrato 193-2025-CPS-AG (125670), cuyo objeto es prestar sus servicios asistenciales para apoyar la gestión administrativa y operativa de prensa y comunicaciones de la alcaldía local de Sumapaz. 2327. Se expide a solicitud expresa del Ordenador del Gasto mediante SIPSE, recibido el 29 de julio de 2025. Se expide CRP memorando 20257020020583, recibido el 11 de agosto de 2025"/>
    <s v="O23011745992024232701000"/>
    <s v="Fortalecimiento Institucional y sedes administrativas"/>
    <n v="79577246"/>
    <x v="288"/>
    <n v="0"/>
    <n v="0"/>
    <n v="8550000"/>
    <n v="4465000"/>
    <n v="4085000"/>
    <x v="0"/>
    <x v="0"/>
    <n v="136326"/>
    <n v="2"/>
    <x v="0"/>
    <x v="0"/>
  </r>
  <r>
    <n v="2025"/>
    <x v="7"/>
    <d v="2025-01-01T00:00:00"/>
    <d v="2025-08-31T00:00:00"/>
    <s v="0020-01"/>
    <d v="2025-08-12T00:00:00"/>
    <n v="12"/>
    <s v="CONTRATO DE PRESTACION DE SERVICIOS"/>
    <s v="30320251"/>
    <s v="12 - CONTRATO DE PRESTACION DE SERVICIOS"/>
    <n v="142"/>
    <s v="ORDENES DE PAGO"/>
    <n v="1431"/>
    <x v="514"/>
    <s v="136679 - Adición y prórroga al contrato 303-2025-CPS-AG (125654) cuyo objeto es Prestar los servicios técnicos para apoyar las respuestas a las solicitudes, requerimientos y proposiciones realizados por entidades públicas y entes de control, fortaleciendo los procesos administrativos. 2327. Se expide a solicitud expresa del Ordenador del Gasto mediante SIPSE, recibido el 29 de julio de 2025. Se expide CRP memorando 20257020020593, recibido el 11 de agosto de 2025"/>
    <s v="O23011745992024232701000"/>
    <s v="Fortalecimiento Institucional y sedes administrativas"/>
    <n v="1017258647"/>
    <x v="294"/>
    <n v="0"/>
    <n v="0"/>
    <n v="12000000"/>
    <n v="6266667"/>
    <n v="5733333"/>
    <x v="0"/>
    <x v="0"/>
    <n v="136679"/>
    <n v="2"/>
    <x v="0"/>
    <x v="0"/>
  </r>
  <r>
    <n v="2025"/>
    <x v="7"/>
    <d v="2025-01-01T00:00:00"/>
    <d v="2025-08-31T00:00:00"/>
    <s v="0020-01"/>
    <d v="2025-08-12T00:00:00"/>
    <n v="12"/>
    <s v="CONTRATO DE PRESTACION DE SERVICIOS"/>
    <s v="14520251"/>
    <s v="12 - CONTRATO DE PRESTACION DE SERVICIOS"/>
    <n v="142"/>
    <s v="ORDENES DE PAGO"/>
    <n v="1451"/>
    <x v="515"/>
    <s v="136045 - Adición y prorroga al contrato 145-2025-CPS-P (130323), cuyo objeto es Prestar los servicios profesionales al Área de Gestión de Desarrollo Local, para apoyar la planeación, ejecución y seguimiento del proyecto de inversión Acciones para el cuidado de la salud y el bienestar de las y los Sumapaceños. 2324. Se expide el CDP a solicitud expresa del ordenador del gasto mediante SIPSE136045, recibido el 30 de julio de 2025 Se expide CRP memorando 20257020020603, recibido el 11 de agosto de 2025"/>
    <s v="O23011745992024232401000"/>
    <s v="Acciones para el cuidado de la salud y el bienestar de las y los Sumapaceños"/>
    <n v="1022991460"/>
    <x v="149"/>
    <n v="0"/>
    <n v="0"/>
    <n v="21600000"/>
    <n v="16080000"/>
    <n v="5520000"/>
    <x v="6"/>
    <x v="8"/>
    <n v="136045"/>
    <n v="2"/>
    <x v="2"/>
    <x v="6"/>
  </r>
  <r>
    <n v="2025"/>
    <x v="7"/>
    <d v="2025-01-01T00:00:00"/>
    <d v="2025-08-31T00:00:00"/>
    <s v="0020-01"/>
    <d v="2025-08-12T00:00:00"/>
    <n v="12"/>
    <s v="CONTRATO DE PRESTACION DE SERVICIOS"/>
    <s v="25920251"/>
    <s v="12 - CONTRATO DE PRESTACION DE SERVICIOS"/>
    <n v="142"/>
    <s v="ORDENES DE PAGO"/>
    <n v="1467"/>
    <x v="516"/>
    <s v="136517 - Adición y prórroga al contrato 259-2025-CPS-P (125691) cuyo objeto es Prestar los servicios profesionales para adelantar acciones que promuevan el fortalecimiento y la participación social y comunitaria en la localidad de Sumapaz. 2327. Se expide el CDP a solicitud expresa del ordenador del gasto mediante SIPSE136517, recibido el 30 de julio de 2025 Se expide CRP memorando 20257020020613, recibido el 11 de agosto de 2025"/>
    <s v="O23011745992024232701000"/>
    <s v="Fortalecimiento Institucional y sedes administrativas"/>
    <n v="80767768"/>
    <x v="257"/>
    <n v="0"/>
    <n v="0"/>
    <n v="15300000"/>
    <n v="9690000"/>
    <n v="5610000"/>
    <x v="0"/>
    <x v="0"/>
    <n v="136517"/>
    <n v="2"/>
    <x v="0"/>
    <x v="0"/>
  </r>
  <r>
    <n v="2025"/>
    <x v="7"/>
    <d v="2025-01-01T00:00:00"/>
    <d v="2025-08-31T00:00:00"/>
    <s v="0020-01"/>
    <d v="2025-08-12T00:00:00"/>
    <n v="12"/>
    <s v="CONTRATO DE PRESTACION DE SERVICIOS"/>
    <s v="19420251"/>
    <s v="12 - CONTRATO DE PRESTACION DE SERVICIOS"/>
    <n v="142"/>
    <s v="ORDENES DE PAGO"/>
    <n v="1420"/>
    <x v="517"/>
    <s v="136327 - Adición y prorroga al contrato 194-2025-CPS-P (127550), cuyo objeto es prestar los servicios artísticos y musicales profesionales para apoyar la gestión cultural de la localidad de Sumapaz. 2486. Se expide a solicitud expresa del Ordenador del Gasto mediante SIPSE 136327, recibido el 29 de julio de 2025. Se expide CRP memorando 20257020020623, recibido el 11 de agosto de 2025"/>
    <s v="O23011745992024248601000"/>
    <s v="Acciones para la promoción de la cultura, tradición y costumbres sumapaceñas"/>
    <n v="80811956"/>
    <x v="197"/>
    <n v="0"/>
    <n v="0"/>
    <n v="15120000"/>
    <n v="9576000"/>
    <n v="5544000"/>
    <x v="21"/>
    <x v="39"/>
    <n v="136327"/>
    <n v="1"/>
    <x v="2"/>
    <x v="10"/>
  </r>
  <r>
    <n v="2025"/>
    <x v="7"/>
    <d v="2025-01-01T00:00:00"/>
    <d v="2025-08-31T00:00:00"/>
    <s v="0020-01"/>
    <d v="2025-08-12T00:00:00"/>
    <n v="12"/>
    <s v="CONTRATO DE PRESTACION DE SERVICIOS"/>
    <s v="21820251"/>
    <s v="12 - CONTRATO DE PRESTACION DE SERVICIOS"/>
    <n v="142"/>
    <s v="ORDENES DE PAGO"/>
    <n v="1480"/>
    <x v="518"/>
    <s v="136640 - Adición y prorroga al contrato 218-2025-CPS-P (127562), cuyo objeto es prestar los servicios profesionales para desarrollar acciones de acompañamiento técnico en los proyectos relacionados con acueductos y saneamiento básico adelantados por el fondo de desarrollo rural de Sumapaz. 2689. Se expide el CDP a solicitud expresa del ordenador del gasto mediante SIPSE136640, recibido el 30 de julio de 2025 Se expide CRP memorando 20257020020843, recibido el 11 de agosto de 2025"/>
    <s v="O23011745992024268901000"/>
    <s v="Acueductos veredales, saneamiento básico y energías alternativas"/>
    <n v="1010193626"/>
    <x v="285"/>
    <n v="0"/>
    <n v="0"/>
    <n v="21105000"/>
    <n v="11021500"/>
    <n v="10083500"/>
    <x v="9"/>
    <x v="34"/>
    <n v="136640"/>
    <n v="1"/>
    <x v="1"/>
    <x v="9"/>
  </r>
  <r>
    <n v="2025"/>
    <x v="7"/>
    <d v="2025-01-01T00:00:00"/>
    <d v="2025-08-31T00:00:00"/>
    <s v="0020-01"/>
    <d v="2025-08-12T00:00:00"/>
    <n v="12"/>
    <s v="CONTRATO DE PRESTACION DE SERVICIOS"/>
    <s v="25620251"/>
    <s v="12 - CONTRATO DE PRESTACION DE SERVICIOS"/>
    <n v="142"/>
    <s v="ORDENES DE PAGO"/>
    <n v="1472"/>
    <x v="519"/>
    <s v="136647 - Adición y prórroga al contrato 256-2025-CPS-P (125691) cuyo objeto es Prestar los servicios profesionales para adelantar acciones que promuevan el fortalecimiento y la participación social y comunitaria en la localidad de Sumapaz. 2327. Se expide el CDP a solicitud expresa del ordenador del gasto mediante SIPSE136647, recibido el 30 de julio de 2025 Se expide CRP memorando 20257020020853, recibido el 11 de agosto de 2025"/>
    <s v="O23011745992024232701000"/>
    <s v="Fortalecimiento Institucional y sedes administrativas"/>
    <n v="52463042"/>
    <x v="244"/>
    <n v="0"/>
    <n v="0"/>
    <n v="15300000"/>
    <n v="8500000"/>
    <n v="6800000"/>
    <x v="0"/>
    <x v="0"/>
    <n v="136647"/>
    <n v="2"/>
    <x v="0"/>
    <x v="0"/>
  </r>
  <r>
    <n v="2025"/>
    <x v="7"/>
    <d v="2025-01-01T00:00:00"/>
    <d v="2025-08-31T00:00:00"/>
    <s v="0020-01"/>
    <d v="2025-08-12T00:00:00"/>
    <n v="12"/>
    <s v="CONTRATO DE PRESTACION DE SERVICIOS"/>
    <s v="24620251"/>
    <s v="12 - CONTRATO DE PRESTACION DE SERVICIOS"/>
    <n v="142"/>
    <s v="ORDENES DE PAGO"/>
    <n v="1459"/>
    <x v="520"/>
    <s v="136652 - Adición y prorroga al contrato 246-2025-CPS-AG (125670), cuyo objeto es prestar sus servicios asistenciales para apoyar la gestión administrativa y operativa de prensa y comunicaciones de la alcaldía local de Sumapaz. 2327. Se expide el CDP a solicitud expresa del ordenador del gasto mediante SIPSE136652, recibido el 30 de julio de 2025 Se expide CRP memorando 20257020020863, recibido el 11 de agosto de 2025"/>
    <s v="O23011745992024232701000"/>
    <s v="Fortalecimiento Institucional y sedes administrativas"/>
    <n v="1032462292"/>
    <x v="250"/>
    <n v="0"/>
    <n v="0"/>
    <n v="8550000"/>
    <n v="5415000"/>
    <n v="3135000"/>
    <x v="0"/>
    <x v="0"/>
    <n v="136652"/>
    <n v="2"/>
    <x v="0"/>
    <x v="0"/>
  </r>
  <r>
    <n v="2025"/>
    <x v="7"/>
    <d v="2025-01-01T00:00:00"/>
    <d v="2025-08-31T00:00:00"/>
    <s v="0020-01"/>
    <d v="2025-08-12T00:00:00"/>
    <n v="12"/>
    <s v="CONTRATO DE PRESTACION DE SERVICIOS"/>
    <s v="23120251"/>
    <s v="12 - CONTRATO DE PRESTACION DE SERVICIOS"/>
    <n v="142"/>
    <s v="ORDENES DE PAGO"/>
    <n v="1465"/>
    <x v="521"/>
    <s v="136645 - Adición y prórroga al contrato 231-2025-CPS-AG (125189) cuyo objeto es Prestar los servicios como auxiliar de apoyo administrativo al proyecto de inversión de Somos sumapaz: Emprendiendo de manera sostenible en nuestro territorio. 2315. Se expide el CDP a solicitud expresa del ordenador del gasto mediante SIPSE136645, recibido el 30 de julio de 2025 Se expide CRP memorando 20257020020873, recibido el 11 de agosto de 2025"/>
    <s v="O23011745992024231501000"/>
    <s v="Somos Sumapaz: Emprendiendo de manera sostenible en el territorio"/>
    <n v="1030695925"/>
    <x v="242"/>
    <n v="0"/>
    <n v="0"/>
    <n v="9075000"/>
    <n v="5747500"/>
    <n v="3327500"/>
    <x v="12"/>
    <x v="16"/>
    <n v="136645"/>
    <n v="1"/>
    <x v="4"/>
    <x v="12"/>
  </r>
  <r>
    <n v="2025"/>
    <x v="7"/>
    <d v="2025-01-01T00:00:00"/>
    <d v="2025-08-31T00:00:00"/>
    <s v="0020-01"/>
    <d v="2025-08-12T00:00:00"/>
    <n v="12"/>
    <s v="CONTRATO DE PRESTACION DE SERVICIOS"/>
    <s v="22520251"/>
    <s v="12 - CONTRATO DE PRESTACION DE SERVICIOS"/>
    <n v="142"/>
    <s v="ORDENES DE PAGO"/>
    <n v="1464"/>
    <x v="522"/>
    <s v="136641 - Adición y prorroga al contrato 225-2025-CPS-P (126229), cuyo objeto es prestar los servicios profesionales para brindar apoyo psicosocial y emocional a las víctimas del conflicto armado de la localidad de Sumapaz en el marco del SIVJRNR. 2319. Se expide el CDP a solicitud expresa del ordenador del gasto mediante SIPSE136641, recibido el 30 de julio de 2025. Se expide el CDP a solicitud expresa del ordenador del gasto mediante SIPSE136641, recibido el 30 de julio de 2025 Se expide CRP memorando 20257020020883, recibido el 11 de agosto de 2025"/>
    <s v="O23011745992024231901000"/>
    <s v="Atención a víctimas en Sumapaz"/>
    <n v="1073170778"/>
    <x v="247"/>
    <n v="0"/>
    <n v="0"/>
    <n v="18900000"/>
    <n v="11970000"/>
    <n v="6930000"/>
    <x v="19"/>
    <x v="26"/>
    <n v="136641"/>
    <n v="3"/>
    <x v="2"/>
    <x v="18"/>
  </r>
  <r>
    <n v="2025"/>
    <x v="7"/>
    <d v="2025-01-01T00:00:00"/>
    <d v="2025-08-31T00:00:00"/>
    <s v="0020-01"/>
    <d v="2025-08-12T00:00:00"/>
    <n v="12"/>
    <s v="CONTRATO DE PRESTACION DE SERVICIOS"/>
    <s v="13920251"/>
    <s v="12 - CONTRATO DE PRESTACION DE SERVICIOS"/>
    <n v="142"/>
    <s v="ORDENES DE PAGO"/>
    <n v="1488"/>
    <x v="523"/>
    <s v="136300 - Adición y prorroga al contrato 139-2025-CPS-AG (125749), cuyo objeto es prestar los servicios técnicos de apoyo jurídico para los procesos de atención de víctimas, reparación integral y justicia restaurativa de la alcaldía local de Sumapaz. 2319. Se expide el CDP a solicitud expresa del ordenador del gasto mediante SIPSE136300, recibido el 30 de julio de 2025 Se expide CRP memorando 20257020020643, recibido el 11 de agosto de 2025"/>
    <s v="O23011745992024231901000"/>
    <s v="Atención a víctimas en Sumapaz"/>
    <n v="1024577117"/>
    <x v="128"/>
    <n v="0"/>
    <n v="0"/>
    <n v="7100000"/>
    <n v="1420000"/>
    <n v="5680000"/>
    <x v="19"/>
    <x v="26"/>
    <n v="136300"/>
    <n v="3"/>
    <x v="2"/>
    <x v="18"/>
  </r>
  <r>
    <n v="2025"/>
    <x v="7"/>
    <d v="2025-01-01T00:00:00"/>
    <d v="2025-08-31T00:00:00"/>
    <s v="0020-01"/>
    <d v="2025-08-12T00:00:00"/>
    <n v="12"/>
    <s v="CONTRATO DE PRESTACION DE SERVICIOS"/>
    <s v="20020251"/>
    <s v="12 - CONTRATO DE PRESTACION DE SERVICIOS"/>
    <n v="142"/>
    <s v="ORDENES DE PAGO"/>
    <n v="1396"/>
    <x v="524"/>
    <s v="136272 - Adición y prorroga al contrato 200-2025-CPS-P (127550), cuyo objeto es prestar los servicios artísticos y musicales profesionales para prestar la gestión cultural de la localidad de Sumapaz. 2486. Se expide el CDP a solicitud expresa del Ordenador del Gasto mediante sipse, recibido el 24 de julio del 2025. Se expide CRP memorando 20257020020913, recibido el 11 de agosto de 2025"/>
    <s v="O23011745992024248601000"/>
    <s v="Acciones para la promoción de la cultura, tradición y costumbres sumapaceñas"/>
    <n v="80499300"/>
    <x v="194"/>
    <n v="0"/>
    <n v="0"/>
    <n v="15120000"/>
    <n v="9576000"/>
    <n v="5544000"/>
    <x v="21"/>
    <x v="39"/>
    <n v="136272"/>
    <n v="1"/>
    <x v="2"/>
    <x v="10"/>
  </r>
  <r>
    <n v="2025"/>
    <x v="7"/>
    <d v="2025-01-01T00:00:00"/>
    <d v="2025-08-31T00:00:00"/>
    <s v="0020-01"/>
    <d v="2025-08-12T00:00:00"/>
    <n v="12"/>
    <s v="CONTRATO DE PRESTACION DE SERVICIOS"/>
    <s v="12920251"/>
    <s v="12 - CONTRATO DE PRESTACION DE SERVICIOS"/>
    <n v="142"/>
    <s v="ORDENES DE PAGO"/>
    <n v="1461"/>
    <x v="525"/>
    <s v="136595 - Adición y prorroga al contrato 129-2025-CPS-AG (127708), cuyo objeto es prestar sus servicios administrativos para realizar el apoyo logístico y operativo de las actividades que se desarrollan por la alcaldía local de Sumapaz. 2327. Se expide el CDP a solicitud expresa del ordenador del gasto mediante SIPSE136595, recibido el 30 de julio de 2025. Se expide CRP memorando 20257020020893, recibido el 11 de agosto de 2025"/>
    <s v="O23011745992024232701000"/>
    <s v="Fortalecimiento Institucional y sedes administrativas"/>
    <n v="1061720393"/>
    <x v="182"/>
    <n v="0"/>
    <n v="0"/>
    <n v="8820000"/>
    <n v="5586000"/>
    <n v="3234000"/>
    <x v="0"/>
    <x v="0"/>
    <n v="136595"/>
    <n v="2"/>
    <x v="0"/>
    <x v="0"/>
  </r>
  <r>
    <n v="2025"/>
    <x v="7"/>
    <d v="2025-01-01T00:00:00"/>
    <d v="2025-08-31T00:00:00"/>
    <s v="0020-01"/>
    <d v="2025-08-12T00:00:00"/>
    <n v="12"/>
    <s v="CONTRATO DE PRESTACION DE SERVICIOS"/>
    <s v="15820251"/>
    <s v="12 - CONTRATO DE PRESTACION DE SERVICIOS"/>
    <n v="142"/>
    <s v="ORDENES DE PAGO"/>
    <n v="1452"/>
    <x v="526"/>
    <s v="136598 - Adición y prorroga al contrato 158-2025-CPS-AG (125031), cuyo objeto es prestar sus servicios profesionales en el desarrollo y gestión de los procesos contractuales en cada una de sus etapas del fondo de desarrollo rural de Sumapaz. 2327. Se expide el CDP a solicitud expresa del ordenador del gasto mediante SIPSE136598, recibido el 30 de julio de 2025 Se expide CRP memorando 20257020020923, recibido el 11 de agosto de 2025"/>
    <s v="O23011745992024232701000"/>
    <s v="Fortalecimiento Institucional y sedes administrativas"/>
    <n v="1030521003"/>
    <x v="159"/>
    <n v="0"/>
    <n v="0"/>
    <n v="9075000"/>
    <n v="6554167"/>
    <n v="2520833"/>
    <x v="0"/>
    <x v="0"/>
    <n v="136598"/>
    <n v="2"/>
    <x v="0"/>
    <x v="0"/>
  </r>
  <r>
    <n v="2025"/>
    <x v="7"/>
    <d v="2025-01-01T00:00:00"/>
    <d v="2025-08-31T00:00:00"/>
    <s v="0020-01"/>
    <d v="2025-08-12T00:00:00"/>
    <n v="12"/>
    <s v="CONTRATO DE PRESTACION DE SERVICIOS"/>
    <s v="26220251"/>
    <s v="12 - CONTRATO DE PRESTACION DE SERVICIOS"/>
    <n v="142"/>
    <s v="ORDENES DE PAGO"/>
    <n v="1475"/>
    <x v="527"/>
    <s v="136816 - Adición y prorroga al contrato 262-2025-CPS-P (127512), cuyo objeto es Prestar los servicios profesionales para apoyar la ejecución y seguimiento del proyecto Recreación y Deporte del Fondo de Desarrollo Rural de Sumapaz. 2388. Se expide el CDP a solicitud expresa del ordenador del gasto mediante SIPSE136816, recibido el 30 de julio de 2025 Se expide CRP memorando 20257020020653, recibido el 11 de agosto de 2025"/>
    <s v="O23011745992024238801000"/>
    <s v="Recreación y Deporte para Sumapaz"/>
    <n v="28869214"/>
    <x v="394"/>
    <n v="0"/>
    <n v="0"/>
    <n v="18900000"/>
    <n v="12600000"/>
    <n v="6300000"/>
    <x v="10"/>
    <x v="13"/>
    <n v="136816"/>
    <n v="1"/>
    <x v="2"/>
    <x v="10"/>
  </r>
  <r>
    <n v="2025"/>
    <x v="7"/>
    <d v="2025-01-01T00:00:00"/>
    <d v="2025-08-31T00:00:00"/>
    <s v="0020-01"/>
    <d v="2025-08-12T00:00:00"/>
    <n v="12"/>
    <s v="CONTRATO DE PRESTACION DE SERVICIOS"/>
    <s v="28120251"/>
    <s v="12 - CONTRATO DE PRESTACION DE SERVICIOS"/>
    <n v="142"/>
    <s v="ORDENES DE PAGO"/>
    <n v="1479"/>
    <x v="528"/>
    <s v="136516 - Adición y prórroga al contrato 281-2025-CPS-AG (131440) cuyo objeto es Prestar los servicios como técnico para apoyar las actividades de mantenimiento y control de la maquinaria pesada de propiedad del Fondo de Desarrollo Rural de Sumapaz. 2289. Se expide el CDP a solicitud expresa del ordenador del gasto mediante SIPSE136516, recibido el 30 de julio de 2025 Se expide CRP memorando 20257020020523, recibido el 11 de agosto de 2025"/>
    <s v="O23011745992024228901000"/>
    <s v="Movilidad para Sumapaz"/>
    <n v="1014264739"/>
    <x v="276"/>
    <n v="0"/>
    <n v="0"/>
    <n v="10500000"/>
    <n v="5833333"/>
    <n v="4666667"/>
    <x v="1"/>
    <x v="1"/>
    <n v="136516"/>
    <n v="1"/>
    <x v="1"/>
    <x v="1"/>
  </r>
  <r>
    <n v="2025"/>
    <x v="7"/>
    <d v="2025-01-01T00:00:00"/>
    <d v="2025-08-31T00:00:00"/>
    <s v="0020-01"/>
    <d v="2025-08-12T00:00:00"/>
    <n v="12"/>
    <s v="CONTRATO DE PRESTACION DE SERVICIOS"/>
    <s v="20420251"/>
    <s v="12 - CONTRATO DE PRESTACION DE SERVICIOS"/>
    <n v="142"/>
    <s v="ORDENES DE PAGO"/>
    <n v="1470"/>
    <x v="529"/>
    <s v="136247 - Adición y prórroga al contrato 204-2025-CPS-AG (125003) cuyo objeto es Prestar los servicios como apoyo administrativo y de comunicaciones a la Junta Administradora Local. 2327. Se expide el CDP a solicitud expresa del ordenador del gasto mediante SIPSE136247, recibido el 30 de julio de 2025 Se expide CRP memorando 20257020020943, recibido el 11 de agosto de 2025"/>
    <s v="O23011745992024232701000"/>
    <s v="Fortalecimiento Institucional y sedes administrativas"/>
    <n v="1069757495"/>
    <x v="217"/>
    <n v="0"/>
    <n v="0"/>
    <n v="9075000"/>
    <n v="5041667"/>
    <n v="4033333"/>
    <x v="0"/>
    <x v="0"/>
    <n v="136247"/>
    <n v="2"/>
    <x v="0"/>
    <x v="0"/>
  </r>
  <r>
    <n v="2025"/>
    <x v="7"/>
    <d v="2025-01-01T00:00:00"/>
    <d v="2025-08-31T00:00:00"/>
    <s v="0020-01"/>
    <d v="2025-08-12T00:00:00"/>
    <n v="12"/>
    <s v="CONTRATO DE PRESTACION DE SERVICIOS"/>
    <s v="20520251"/>
    <s v="12 - CONTRATO DE PRESTACION DE SERVICIOS"/>
    <n v="142"/>
    <s v="ORDENES DE PAGO"/>
    <n v="1463"/>
    <x v="530"/>
    <s v="136625 - Adición y prorroga al contrato 205-2025-CPS-AG (127694), cuyo objeto es Prestar los servicios como Técnico de apoyo administrativo al Área de Gestión Policiva de la Alcaldía Local de Sumapaz. 2327. Se expide el CDP a solicitud expresa del ordenador del gasto mediante SIPSE136625, recibido el 30 de julio de 2025 Se expide CRP memorando 20257020020683, recibido el 11 de agosto de 2025"/>
    <s v="O23011745992024232701000"/>
    <s v="Fortalecimiento Institucional y sedes administrativas"/>
    <n v="52524470"/>
    <x v="188"/>
    <n v="0"/>
    <n v="0"/>
    <n v="13770000"/>
    <n v="8721000"/>
    <n v="5049000"/>
    <x v="0"/>
    <x v="0"/>
    <n v="136625"/>
    <n v="2"/>
    <x v="0"/>
    <x v="0"/>
  </r>
  <r>
    <n v="2025"/>
    <x v="7"/>
    <d v="2025-01-01T00:00:00"/>
    <d v="2025-08-31T00:00:00"/>
    <s v="0020-01"/>
    <d v="2025-08-12T00:00:00"/>
    <n v="12"/>
    <s v="CONTRATO DE PRESTACION DE SERVICIOS"/>
    <s v="28620251"/>
    <s v="12 - CONTRATO DE PRESTACION DE SERVICIOS"/>
    <n v="142"/>
    <s v="ORDENES DE PAGO"/>
    <n v="1494"/>
    <x v="531"/>
    <s v="136676 - Adición y prórroga al contrato 286-2025-CPS-AG (130765) cuyo objeto es Prestar los servicios como Auxiliar Administrativo en los procesos de infraestrucura que se ejecutan con los recursos del Fondo de Desarrollo Rural de Sumapaz. 2689. Se expide el CDP a solicitud expresa del ordenador del gasto mediante SIPSE136676, recibido el 30 de julio de 2025 Se expide CRP memorando 20257020020533, recibido el 11 de agosto de 2025"/>
    <s v="O23011745992024268901000"/>
    <s v="Acueductos veredales, saneamiento básico y energías alternativas"/>
    <n v="1022934873"/>
    <x v="395"/>
    <n v="0"/>
    <n v="0"/>
    <n v="7750000"/>
    <n v="6200000"/>
    <n v="1550000"/>
    <x v="9"/>
    <x v="34"/>
    <n v="136676"/>
    <n v="1"/>
    <x v="1"/>
    <x v="9"/>
  </r>
  <r>
    <n v="2025"/>
    <x v="7"/>
    <d v="2025-01-01T00:00:00"/>
    <d v="2025-08-31T00:00:00"/>
    <s v="0020-01"/>
    <d v="2025-08-12T00:00:00"/>
    <n v="12"/>
    <s v="CONTRATO DE PRESTACION DE SERVICIOS"/>
    <s v="24320251"/>
    <s v="12 - CONTRATO DE PRESTACION DE SERVICIOS"/>
    <n v="142"/>
    <s v="ORDENES DE PAGO"/>
    <n v="1418"/>
    <x v="532"/>
    <s v="136483 - Adición y prorroga al contrato 243-2025-CPS-AG (127713), cuyo objeto es Prestar los servicios administrativos para apoyar las labores de oficios varios y de notificación para la Cuenca del Rio Sumapaz, de la Alcaldía Local de Sumapaz. 2327. Se expide a solicitud expresa del Ordenador del Gasto mediante SIPSE 136483, recibido el 29 de julio de 2025. Se expide CRP memorando 20257020020953, recibido el 11 de agosto de 2025"/>
    <s v="O23011745992024232701000"/>
    <s v="Fortalecimiento Institucional y sedes administrativas"/>
    <n v="1069743456"/>
    <x v="231"/>
    <n v="0"/>
    <n v="0"/>
    <n v="7560000"/>
    <n v="2520000"/>
    <n v="5040000"/>
    <x v="0"/>
    <x v="0"/>
    <n v="136483"/>
    <n v="2"/>
    <x v="0"/>
    <x v="0"/>
  </r>
  <r>
    <n v="2025"/>
    <x v="7"/>
    <d v="2025-01-01T00:00:00"/>
    <d v="2025-08-31T00:00:00"/>
    <s v="0020-01"/>
    <d v="2025-08-12T00:00:00"/>
    <n v="12"/>
    <s v="CONTRATO DE PRESTACION DE SERVICIOS"/>
    <s v="26720251"/>
    <s v="12 - CONTRATO DE PRESTACION DE SERVICIOS"/>
    <n v="142"/>
    <s v="ORDENES DE PAGO"/>
    <n v="1428"/>
    <x v="533"/>
    <s v="136329 - Adición y prorroga al contrato 267-2025-CPS-P (127822), cuyo objeto es Prestar los servicios profesionales veterinarios para el fortalecimiento del servicio de asistencia técnica agropecuaria en la localidad de Sumapaz. 2666. Se expide a solicitud expresa del Ordenador del Gasto mediante SIPSE, recibido el 29 de julio de 2025. Se expide CRP memorando 20257020020693, recibido el 11 de agosto de 2025"/>
    <s v="O23011745992024266601000"/>
    <s v="Sumapaz proteje su fauna"/>
    <n v="80018799"/>
    <x v="252"/>
    <n v="0"/>
    <n v="0"/>
    <n v="19500000"/>
    <n v="0"/>
    <n v="19500000"/>
    <x v="3"/>
    <x v="3"/>
    <n v="136329"/>
    <n v="1"/>
    <x v="2"/>
    <x v="3"/>
  </r>
  <r>
    <n v="2025"/>
    <x v="7"/>
    <d v="2025-01-01T00:00:00"/>
    <d v="2025-08-31T00:00:00"/>
    <s v="0020-01"/>
    <d v="2025-08-12T00:00:00"/>
    <n v="12"/>
    <s v="CONTRATO DE PRESTACION DE SERVICIOS"/>
    <s v="31420251"/>
    <s v="12 - CONTRATO DE PRESTACION DE SERVICIOS"/>
    <n v="142"/>
    <s v="ORDENES DE PAGO"/>
    <n v="1543"/>
    <x v="534"/>
    <s v="136660 - Adición y prorroga al contrato 314-2025-CPS-AG (130765), cuyo objeto es prestar los servicios como auxiliar administrativo en los procesos de infraestructura que se ejecutan con los recursos del fondo de desarrollo rural de Sumapaz. 2689. Se expide el CDP a solicitud expresa del Ordenador del Gasto, mediante SIPSE 136660, recibido el 30 de julio de 2025. Se expide CRP memorando 20257020020543, recibido el 11 de agosto de 2025"/>
    <s v="O23011745992024268901000"/>
    <s v="Acueductos veredales, saneamiento básico y energías alternativas"/>
    <n v="11382243"/>
    <x v="316"/>
    <n v="0"/>
    <n v="0"/>
    <n v="7750000"/>
    <n v="2790000"/>
    <n v="4960000"/>
    <x v="9"/>
    <x v="34"/>
    <n v="136660"/>
    <n v="1"/>
    <x v="1"/>
    <x v="9"/>
  </r>
  <r>
    <n v="2025"/>
    <x v="7"/>
    <d v="2025-01-01T00:00:00"/>
    <d v="2025-08-31T00:00:00"/>
    <s v="0020-01"/>
    <d v="2025-08-12T00:00:00"/>
    <n v="12"/>
    <s v="CONTRATO DE PRESTACION DE SERVICIOS"/>
    <s v="20220251"/>
    <s v="12 - CONTRATO DE PRESTACION DE SERVICIOS"/>
    <n v="142"/>
    <s v="ORDENES DE PAGO"/>
    <n v="1462"/>
    <x v="535"/>
    <s v="136621 - Adición y prorroga al contrato 202-2025-CPS-AG (127825), cuyo objeto es Prestar los servicios técnicos para apoyar la formulación, ejecución y seguimiento del proyecto Mejores condiciones de salud en la Ruralidad. 2324. Se expide el CDP a solicitud expresa del ordenador del gasto mediante SIPSE136621, recibido el 30 de julio de 2025 Se expide CRP memorando 20257020020723, recibido el 11 de agosto de 2025"/>
    <s v="O23011745992024232401000"/>
    <s v="Acciones para el cuidado de la salud y el bienestar de las y los Sumapaceños"/>
    <n v="1000691517"/>
    <x v="196"/>
    <n v="0"/>
    <n v="0"/>
    <n v="13740000"/>
    <n v="5648667"/>
    <n v="8091333"/>
    <x v="6"/>
    <x v="40"/>
    <n v="136621"/>
    <n v="3"/>
    <x v="2"/>
    <x v="6"/>
  </r>
  <r>
    <n v="2025"/>
    <x v="7"/>
    <d v="2025-01-01T00:00:00"/>
    <d v="2025-08-31T00:00:00"/>
    <s v="0020-01"/>
    <d v="2025-08-12T00:00:00"/>
    <n v="12"/>
    <s v="CONTRATO DE PRESTACION DE SERVICIOS"/>
    <s v="25520251"/>
    <s v="12 - CONTRATO DE PRESTACION DE SERVICIOS"/>
    <n v="142"/>
    <s v="ORDENES DE PAGO"/>
    <n v="1474"/>
    <x v="536"/>
    <s v="136654 - Adición y prorroga al contrato 255-2025-CPS-P (127842), cuyo objeto es Prestar los servicios profesionales para apoyar la ejecución de la meta relacionada con la entrega de Dispositivos de Asistencia Personal y Ayudas Técnicas. 2324. Se expide el CDP a solicitud expresa del ordenador del gasto mediante SIPSE136654, recibido el 30 de julio de 2025 Se expide CRP memorando 20257020020733, recibido el 11 de agosto de 2025"/>
    <s v="O23011745992024232401000"/>
    <s v="Acciones para el cuidado de la salud y el bienestar de las y los Sumapaceños"/>
    <n v="1015473918"/>
    <x v="214"/>
    <n v="0"/>
    <n v="0"/>
    <n v="18900000"/>
    <n v="10500000"/>
    <n v="8400000"/>
    <x v="6"/>
    <x v="11"/>
    <n v="136654"/>
    <n v="6"/>
    <x v="2"/>
    <x v="6"/>
  </r>
  <r>
    <n v="2025"/>
    <x v="7"/>
    <d v="2025-01-01T00:00:00"/>
    <d v="2025-08-31T00:00:00"/>
    <s v="0020-01"/>
    <d v="2025-08-12T00:00:00"/>
    <n v="12"/>
    <s v="CONTRATO DE PRESTACION DE SERVICIOS"/>
    <s v="03020251"/>
    <s v="12 - CONTRATO DE PRESTACION DE SERVICIOS"/>
    <n v="142"/>
    <s v="ORDENES DE PAGO"/>
    <n v="1450"/>
    <x v="537"/>
    <s v="136561 - Adición y prorroga al contrato 030-2025-CPS-AG (127933), cuyo objeto es prestar los servicios como auxiliar de apoyo administrativo al área de gestión de desarrollo local, de la alcaldía local de Sumapaz. 2327. Se expide el CDP a solicitud expresa del ordenador del gasto mediante SIPSE136561, recibido el 30 de julio de 2025 Se expide CRP memorando 20257020020743, recibido el 11 de agosto de 2025"/>
    <s v="O23011745992024232701000"/>
    <s v="Fortalecimiento Institucional y sedes administrativas"/>
    <n v="1032506354"/>
    <x v="396"/>
    <n v="0"/>
    <n v="0"/>
    <n v="9075000"/>
    <n v="7865000"/>
    <n v="1210000"/>
    <x v="0"/>
    <x v="0"/>
    <n v="136561"/>
    <n v="2"/>
    <x v="0"/>
    <x v="0"/>
  </r>
  <r>
    <n v="2025"/>
    <x v="7"/>
    <d v="2025-01-01T00:00:00"/>
    <d v="2025-08-31T00:00:00"/>
    <s v="0020-01"/>
    <d v="2025-08-12T00:00:00"/>
    <n v="12"/>
    <s v="CONTRATO DE PRESTACION DE SERVICIOS"/>
    <s v="18320251"/>
    <s v="12 - CONTRATO DE PRESTACION DE SERVICIOS"/>
    <n v="142"/>
    <s v="ORDENES DE PAGO"/>
    <n v="1429"/>
    <x v="538"/>
    <s v="136323 - Adición y prorroga al contrato 183-2025-CPS-P (127539), cuyo objeto es Prestar sus servicios como Docente Deportivo Técnico para la formación integral y deportiva de las niñas, niños y adolescentes y apoyar los temas de recreación y deporte que ejecute el Fondo de Desarrollo de Sumapaz. 2388. Se expide a solicitud expresa del Ordenador del Gasto mediante SIPSE, recibido el 29 de julio de 2025. Se expide CRP memorando 20257020020753, recibido el 11 de agosto de 2025"/>
    <s v="O23011745992024238801000"/>
    <s v="Recreación y Deporte para Sumapaz"/>
    <n v="1016098648"/>
    <x v="177"/>
    <n v="0"/>
    <n v="0"/>
    <n v="15120000"/>
    <n v="8400000"/>
    <n v="6720000"/>
    <x v="10"/>
    <x v="14"/>
    <n v="136323"/>
    <n v="3"/>
    <x v="2"/>
    <x v="10"/>
  </r>
  <r>
    <n v="2025"/>
    <x v="7"/>
    <d v="2025-01-01T00:00:00"/>
    <d v="2025-08-31T00:00:00"/>
    <s v="0020-01"/>
    <d v="2025-08-12T00:00:00"/>
    <n v="12"/>
    <s v="CONTRATO DE PRESTACION DE SERVICIOS"/>
    <s v="22320251"/>
    <s v="12 - CONTRATO DE PRESTACION DE SERVICIOS"/>
    <n v="142"/>
    <s v="ORDENES DE PAGO"/>
    <n v="1421"/>
    <x v="539"/>
    <s v="136328 - Adición y prorroga al contrato 223-2025-CPS-P (127539), cuyo objeto es Prestar sus servicios como Docente Deportivo Técnico para la formación integral y deportiva de las niñas, niños y adolescentes y apoyar los temas de recreación y deporte que ejecute el Fondo de Desarrollo de Sumapaz. 2388. Se expide a solicitud expresa del Ordenador del Gasto mediante SIPSE 136328, recibido el 29 de julio de 2025. Se expide CRP memorando 20257020020763, recibido el 11 de agosto de 2025"/>
    <s v="O23011745992024238801000"/>
    <s v="Recreación y Deporte para Sumapaz"/>
    <n v="1072896239"/>
    <x v="208"/>
    <n v="0"/>
    <n v="0"/>
    <n v="15120000"/>
    <n v="9576000"/>
    <n v="5544000"/>
    <x v="10"/>
    <x v="14"/>
    <n v="136328"/>
    <n v="3"/>
    <x v="2"/>
    <x v="10"/>
  </r>
  <r>
    <n v="2025"/>
    <x v="7"/>
    <d v="2025-01-01T00:00:00"/>
    <d v="2025-08-31T00:00:00"/>
    <s v="0020-01"/>
    <d v="2025-08-12T00:00:00"/>
    <n v="12"/>
    <s v="CONTRATO DE PRESTACION DE SERVICIOS"/>
    <s v="19820251"/>
    <s v="12 - CONTRATO DE PRESTACION DE SERVICIOS"/>
    <n v="142"/>
    <s v="ORDENES DE PAGO"/>
    <n v="1492"/>
    <x v="540"/>
    <s v="136614 - Adición y prorroga al contrato 198-2025-CPS-P (126240), cuyo objeto es prestar los servicios profesionales al área de gestión de desarrollo local&lt;(&gt;,&lt;)&gt; para apoyar la planeación, ejecución y seguimiento del proyecto de inversión acciones para el cuidado de la salud y el bienestar de las y los sumapaceños. 2324. Se expide el CDP a solicitud expresa del ordenador del gasto mediante SIPSE136614, recibido el 30 de julio de 2025 Se expide CRP memorando 20257020020773, recibido el 11 de agosto de 2025"/>
    <s v="O23011745992024232401000"/>
    <s v="Acciones para el cuidado de la salud y el bienestar de las y los Sumapaceños"/>
    <n v="1023029865"/>
    <x v="193"/>
    <n v="0"/>
    <n v="0"/>
    <n v="15120000"/>
    <n v="9576000"/>
    <n v="5544000"/>
    <x v="6"/>
    <x v="38"/>
    <n v="136614"/>
    <n v="5"/>
    <x v="2"/>
    <x v="6"/>
  </r>
  <r>
    <n v="2025"/>
    <x v="7"/>
    <d v="2025-01-01T00:00:00"/>
    <d v="2025-08-31T00:00:00"/>
    <s v="0020-01"/>
    <d v="2025-08-13T00:00:00"/>
    <n v="31"/>
    <s v="RESOLUCION"/>
    <s v="RES 004-2025"/>
    <s v="31 - RESOLUCION"/>
    <n v="141"/>
    <s v="ORDENES DE PAGO"/>
    <n v="1549"/>
    <x v="541"/>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184100"/>
    <n v="184100"/>
    <n v="0"/>
    <x v="1"/>
    <x v="1"/>
    <s v="Atende"/>
    <n v="1"/>
    <x v="1"/>
    <x v="1"/>
  </r>
  <r>
    <n v="2025"/>
    <x v="7"/>
    <d v="2025-01-01T00:00:00"/>
    <d v="2025-08-31T00:00:00"/>
    <s v="0020-01"/>
    <d v="2025-08-13T00:00:00"/>
    <n v="31"/>
    <s v="RESOLUCION"/>
    <s v="RES 004-2025"/>
    <s v="31 - RESOLUCION"/>
    <n v="141"/>
    <s v="ORDENES DE PAGO"/>
    <n v="1549"/>
    <x v="541"/>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8201000"/>
    <s v="Restauración ecológica urbana y/o rural"/>
    <n v="860011153"/>
    <x v="139"/>
    <n v="0"/>
    <n v="0"/>
    <n v="372000"/>
    <n v="372000"/>
    <n v="0"/>
    <x v="18"/>
    <x v="23"/>
    <s v="Atende"/>
    <n v="2"/>
    <x v="1"/>
    <x v="2"/>
  </r>
  <r>
    <n v="2025"/>
    <x v="7"/>
    <d v="2025-01-01T00:00:00"/>
    <d v="2025-08-31T00:00:00"/>
    <s v="0020-01"/>
    <d v="2025-08-13T00:00:00"/>
    <n v="145"/>
    <s v="CONTRATO DE PRESTACION DE SERVICIOS PROFESIONALES"/>
    <s v="080-20251"/>
    <s v="145 - CONTRATO DE PRESTACION DE SERVICIOS PROFESIONALES"/>
    <n v="141"/>
    <s v="ORDENES DE PAGO"/>
    <n v="1548"/>
    <x v="542"/>
    <s v="138291 - Adición y prorroga al contrato 080-2025-CPS-P (127526), cuyo objeto es prestar servicios profesionales para apoyar la formulación, implementación, seguimiento de planes y proyectos de fondo de desarrollo rural de Sumapaz, relacionados con mujer y equidad de género, y demás procesos asociados a su transversalización a nivel local. 2541. Se expide a solicitud expresa del Ordenador del gasto mediante SIPSE 138291, recibido el 05 de agosto de 2025.Se expide el CRP mediante memorando 20257020020493, recibido el 11 de agosto de 2025."/>
    <s v="O23011745992024254101000"/>
    <s v="Bienestar para las Mujeres de Sumapaz"/>
    <n v="1015467013"/>
    <x v="83"/>
    <n v="0"/>
    <n v="0"/>
    <n v="15120000"/>
    <n v="13272000"/>
    <n v="1848000"/>
    <x v="15"/>
    <x v="20"/>
    <n v="138291"/>
    <n v="1"/>
    <x v="2"/>
    <x v="15"/>
  </r>
  <r>
    <n v="2025"/>
    <x v="7"/>
    <d v="2025-01-01T00:00:00"/>
    <d v="2025-08-31T00:00:00"/>
    <s v="0020-01"/>
    <d v="2025-08-13T00:00:00"/>
    <n v="145"/>
    <s v="CONTRATO DE PRESTACION DE SERVICIOS PROFESIONALES"/>
    <s v="176-20251"/>
    <s v="145 - CONTRATO DE PRESTACION DE SERVICIOS PROFESIONALES"/>
    <n v="141"/>
    <s v="ORDENES DE PAGO"/>
    <n v="1456"/>
    <x v="543"/>
    <s v="136315 - Adición y prorroga al contrato 176-2025-CPS-P (126347), cuyo objeto es Prestar los servicios profesionales para la operación, prestación&lt;(&gt;,&lt;)&gt;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 Se expide el CDP a solicitud expresa del ordenador del gasto mediante SIPSE136315, recibido el 30 de julio de 2025. Se expide el CRP mediante memorando 20257020020143, recibido el 11 de agosto de 2025."/>
    <s v="O23011745992024239801000"/>
    <s v="Cuidado y protección para la población Vulnerable de Sumapaz"/>
    <n v="52372021"/>
    <x v="185"/>
    <n v="0"/>
    <n v="0"/>
    <n v="19530000"/>
    <n v="12586000"/>
    <n v="6944000"/>
    <x v="8"/>
    <x v="30"/>
    <n v="136315"/>
    <n v="1"/>
    <x v="2"/>
    <x v="8"/>
  </r>
  <r>
    <n v="2025"/>
    <x v="7"/>
    <d v="2025-01-01T00:00:00"/>
    <d v="2025-08-31T00:00:00"/>
    <s v="0020-01"/>
    <d v="2025-08-13T00:00:00"/>
    <n v="145"/>
    <s v="CONTRATO DE PRESTACION DE SERVICIOS PROFESIONALES"/>
    <s v="312-20251"/>
    <s v="145 - CONTRATO DE PRESTACION DE SERVICIOS PROFESIONALES"/>
    <n v="141"/>
    <s v="ORDENES DE PAGO"/>
    <n v="1437"/>
    <x v="544"/>
    <s v="136701 - Adición y prórroga al contrato 312-2025-CPS-P (127983) cuyo objeto es Prestar los servicios profesionales como Abogado (a) de apoyo al Área de Gestión Policiva-Jurídica de la Alcaldía Local de Sumapaz. 2327. Se expide a solicitud expresa del Ordenador del Gasto mediante SIPSE, recibido el 29 de julio de 2025. Se expide el CRP mediante memorando 20257020020233, recibido el 11 de agosto de 2025."/>
    <s v="O23011745992024232701000"/>
    <s v="Fortalecimiento Institucional y sedes administrativas"/>
    <n v="1022958537"/>
    <x v="320"/>
    <n v="0"/>
    <n v="0"/>
    <n v="18900000"/>
    <n v="6090000"/>
    <n v="12810000"/>
    <x v="0"/>
    <x v="0"/>
    <n v="136701"/>
    <n v="2"/>
    <x v="0"/>
    <x v="0"/>
  </r>
  <r>
    <n v="2025"/>
    <x v="7"/>
    <d v="2025-01-01T00:00:00"/>
    <d v="2025-08-31T00:00:00"/>
    <s v="0020-01"/>
    <d v="2025-08-13T00:00:00"/>
    <n v="145"/>
    <s v="CONTRATO DE PRESTACION DE SERVICIOS PROFESIONALES"/>
    <s v="179-20251"/>
    <s v="145 - CONTRATO DE PRESTACION DE SERVICIOS PROFESIONALES"/>
    <n v="141"/>
    <s v="ORDENES DE PAGO"/>
    <n v="1415"/>
    <x v="545"/>
    <s v="136322 - Adición y prorroga al contrato 179-2025-CPS-P (124904), cuyo objeto es 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 2327. Se expide a solicitud expresa del Ordenador del Gasto mediante SIPSE 136322, recibido el 29 de julio de 2025. Se expide el CRP mediante memorando 20257020020223, recibido el 11 de agosto de 2025."/>
    <s v="O23011745992024232701000"/>
    <s v="Fortalecimiento Institucional y sedes administrativas"/>
    <n v="52211430"/>
    <x v="181"/>
    <n v="0"/>
    <n v="0"/>
    <n v="27000000"/>
    <n v="17400000"/>
    <n v="9600000"/>
    <x v="0"/>
    <x v="0"/>
    <n v="136322"/>
    <n v="2"/>
    <x v="0"/>
    <x v="0"/>
  </r>
  <r>
    <n v="2025"/>
    <x v="7"/>
    <d v="2025-01-01T00:00:00"/>
    <d v="2025-08-31T00:00:00"/>
    <s v="0020-01"/>
    <d v="2025-08-13T00:00:00"/>
    <n v="145"/>
    <s v="CONTRATO DE PRESTACION DE SERVICIOS PROFESIONALES"/>
    <s v="188-20251"/>
    <s v="145 - CONTRATO DE PRESTACION DE SERVICIOS PROFESIONALES"/>
    <n v="141"/>
    <s v="ORDENES DE PAGO"/>
    <n v="1423"/>
    <x v="546"/>
    <s v="136325 - Adición y prorroga al contrato 188-2025-CPS-P (126367), cuyo objeto es prestar los servicios profesionales al área de gestión de desarrollo local de la alcaldía local de Sumapaz para apoyar la planificación, el diseño y el seguimiento a la ejecución del proyecto de mejoramiento de vivienda. 2278. Se expide a solicitud expresa del Ordenador del Gasto mediante SIPSE 136325, recibido el 29 de julio de 2025. Se expide el CRP mediante memorando 20257020020153, recibido el 11 de agosto de 2025."/>
    <s v="O23011745992024227801000"/>
    <s v="Mejoramiento de vivienda para la comunidad de Sumapaz"/>
    <n v="1053611272"/>
    <x v="201"/>
    <n v="0"/>
    <n v="0"/>
    <n v="22995000"/>
    <n v="14819000"/>
    <n v="8176000"/>
    <x v="20"/>
    <x v="31"/>
    <n v="136325"/>
    <n v="1"/>
    <x v="1"/>
    <x v="19"/>
  </r>
  <r>
    <n v="2025"/>
    <x v="7"/>
    <d v="2025-01-01T00:00:00"/>
    <d v="2025-08-31T00:00:00"/>
    <s v="0020-01"/>
    <d v="2025-08-13T00:00:00"/>
    <n v="148"/>
    <s v="CONTRATO DE PRESTACION DE SERVICIOS DE APOYO A LA GESTION"/>
    <s v="304-20251"/>
    <s v="148 - CONTRATO DE PRESTACION DE SERVICIOS DE APOYO A LA GESTION"/>
    <n v="141"/>
    <s v="ORDENES DE PAGO"/>
    <n v="1430"/>
    <x v="547"/>
    <s v="136321 - Adición y prórroga al contrato 304-2025-CPS-AG (127819) cuyo objeto es Prestar los servicios de apoyo administrativo para apoyar el desarrollo de las actividades del proyecto de Bienestar animal del Fondo de Desarrollo Rural de Sumapaz. 2666. Se expide a solicitud expresa del Ordenador del Gasto mediante SIPSE, recibido el 29 de julio de 2025. Se expide el CRP mediante memorando 20257020020243, recibido el 11 de agosto de 2025."/>
    <s v="O23011745992024266601000"/>
    <s v="Sumapaz proteje su fauna"/>
    <n v="1011321001"/>
    <x v="293"/>
    <n v="0"/>
    <n v="0"/>
    <n v="6000000"/>
    <n v="3200000"/>
    <n v="2800000"/>
    <x v="3"/>
    <x v="3"/>
    <n v="136321"/>
    <n v="1"/>
    <x v="2"/>
    <x v="3"/>
  </r>
  <r>
    <n v="2025"/>
    <x v="7"/>
    <d v="2025-01-01T00:00:00"/>
    <d v="2025-08-31T00:00:00"/>
    <s v="0020-01"/>
    <d v="2025-08-13T00:00:00"/>
    <n v="148"/>
    <s v="CONTRATO DE PRESTACION DE SERVICIOS DE APOYO A LA GESTION"/>
    <s v="228-20251"/>
    <s v="148 - CONTRATO DE PRESTACION DE SERVICIOS DE APOYO A LA GESTION"/>
    <n v="141"/>
    <s v="ORDENES DE PAGO"/>
    <n v="1417"/>
    <x v="548"/>
    <s v="136479 - Adición y prorroga al contrato 228-2025-CPS-AG (128151), cuyo objeto es prestar los servicios como auxiliar administrativa en la corregiduría de Betania. 2327. Se expide a solicitud expresa del Ordenador del Gasto mediante SIPSE 136479, recibido el 29 de julio de 2025. Se expide el CRP mediante memorando 20257020020183, recibido el 11 de agosto de 2025."/>
    <s v="O23011745992024232701000"/>
    <s v="Fortalecimiento Institucional y sedes administrativas"/>
    <n v="1031157856"/>
    <x v="259"/>
    <n v="0"/>
    <n v="0"/>
    <n v="9075000"/>
    <n v="5747500"/>
    <n v="3327500"/>
    <x v="0"/>
    <x v="0"/>
    <n v="136479"/>
    <n v="2"/>
    <x v="0"/>
    <x v="0"/>
  </r>
  <r>
    <n v="2025"/>
    <x v="7"/>
    <d v="2025-01-01T00:00:00"/>
    <d v="2025-08-31T00:00:00"/>
    <s v="0020-01"/>
    <d v="2025-08-13T00:00:00"/>
    <n v="145"/>
    <s v="CONTRATO DE PRESTACION DE SERVICIOS PROFESIONALES"/>
    <s v="150-20251"/>
    <s v="145 - CONTRATO DE PRESTACION DE SERVICIOS PROFESIONALES"/>
    <n v="141"/>
    <s v="ORDENES DE PAGO"/>
    <n v="1339"/>
    <x v="549"/>
    <s v="136047 - Adición y prorroga al contrato 150-2025-CPS-P (130048), cuyo objeto es Prestar los servicios profesionales para apoyar la implementación, seguimiento y control de los Planes de Mejoramiento resultado de las auditorías y Planes de Gestión, así como fortalecer el proceso de mejora continua en la Alcaldía Local de Sumapaz. 2327. Se expide el CDP a solicitud expresa del ordenador del gasto mediante SIPSE 136047, recibido el 23 de julio de 2025. Se expide el CRP mediante memorando 20257020020253, recibido el 11 de agosto de 2025."/>
    <s v="O23011745992024232701000"/>
    <s v="Fortalecimiento Institucional y sedes administrativas"/>
    <n v="79378493"/>
    <x v="148"/>
    <n v="0"/>
    <n v="0"/>
    <n v="17325000"/>
    <n v="12897500"/>
    <n v="4427500"/>
    <x v="0"/>
    <x v="0"/>
    <n v="136047"/>
    <n v="2"/>
    <x v="0"/>
    <x v="0"/>
  </r>
  <r>
    <n v="2025"/>
    <x v="7"/>
    <d v="2025-01-01T00:00:00"/>
    <d v="2025-08-31T00:00:00"/>
    <s v="0020-01"/>
    <d v="2025-08-13T00:00:00"/>
    <n v="145"/>
    <s v="CONTRATO DE PRESTACION DE SERVICIOS PROFESIONALES"/>
    <s v="180-20251"/>
    <s v="145 - CONTRATO DE PRESTACION DE SERVICIOS PROFESIONALES"/>
    <n v="141"/>
    <s v="ORDENES DE PAGO"/>
    <n v="1454"/>
    <x v="550"/>
    <s v="136602 - Adición y prorroga al contrato 180-2025-CPS-P (130923), cuyo objeto es prestar sus servicios profesionales para apoyar el proyecto de inversión fortaleciendo la conectividad en Sumapaz. 2265. Se expide el CDP a solicitud expresa del ordenador del gasto mediante SIPSE136602, recibido el 30 de julio de 2025. Se expide el CRP mediante memorando 20257020020303, recibido el 11 de agosto de 2025."/>
    <s v="O23011745992024226501000"/>
    <s v="Fortaleciendo la Conectividad en Sumapaz"/>
    <n v="29180253"/>
    <x v="180"/>
    <n v="0"/>
    <n v="0"/>
    <n v="19500000"/>
    <n v="12566667"/>
    <n v="6933333"/>
    <x v="14"/>
    <x v="18"/>
    <n v="136602"/>
    <n v="1"/>
    <x v="0"/>
    <x v="14"/>
  </r>
  <r>
    <n v="2025"/>
    <x v="7"/>
    <d v="2025-01-01T00:00:00"/>
    <d v="2025-08-31T00:00:00"/>
    <s v="0020-01"/>
    <d v="2025-08-13T00:00:00"/>
    <n v="148"/>
    <s v="CONTRATO DE PRESTACION DE SERVICIOS DE APOYO A LA GESTION"/>
    <s v="138-20251"/>
    <s v="148 - CONTRATO DE PRESTACION DE SERVICIOS DE APOYO A LA GESTION"/>
    <n v="141"/>
    <s v="ORDENES DE PAGO"/>
    <n v="1335"/>
    <x v="551"/>
    <s v="135662 - Adición y prorroga al contrato 138-2025-CPS-AG (125660), cuyo objeto es Prestar sus servicios como técnico para apoyar y dar soporte técnico al administrador y usuario final de la red de sistemas y tecnología e información de la Alcaldía Local. 2327. Se expide el CDP a solicitud expresa del ordenador del gasto mediante SIPSE 135662, recibido el 23 de julio de 2025. Se expide el CRP mediante memorando 20257020020273, recibido el 11 de agosto de 2025."/>
    <s v="O23011745992024232701000"/>
    <s v="Fortalecimiento Institucional y sedes administrativas"/>
    <n v="79556596"/>
    <x v="134"/>
    <n v="0"/>
    <n v="0"/>
    <n v="13500000"/>
    <n v="10650000"/>
    <n v="2850000"/>
    <x v="0"/>
    <x v="0"/>
    <n v="135662"/>
    <n v="2"/>
    <x v="0"/>
    <x v="0"/>
  </r>
  <r>
    <n v="2025"/>
    <x v="7"/>
    <d v="2025-01-01T00:00:00"/>
    <d v="2025-08-31T00:00:00"/>
    <s v="0020-01"/>
    <d v="2025-08-13T00:00:00"/>
    <n v="148"/>
    <s v="CONTRATO DE PRESTACION DE SERVICIOS DE APOYO A LA GESTION"/>
    <s v="185-20251"/>
    <s v="148 - CONTRATO DE PRESTACION DE SERVICIOS DE APOYO A LA GESTION"/>
    <n v="141"/>
    <s v="ORDENES DE PAGO"/>
    <n v="1441"/>
    <x v="552"/>
    <s v="136324 - Adición y prorroga al contrato 185-2025-CPS-AG (125662), cuyo objeto es 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 Se expide a solicitud expresa del Ordenador del Gasto mediante SIPSE, recibido el 29 de julio de 2025. Se expide el CRP mediante memorando 20257020020323, recibido el 11 de agosto de 2025."/>
    <s v="O23011745992024232701000"/>
    <s v="Fortalecimiento Institucional y sedes administrativas"/>
    <n v="1022992907"/>
    <x v="189"/>
    <n v="0"/>
    <n v="0"/>
    <n v="2940000"/>
    <n v="0"/>
    <n v="2940000"/>
    <x v="0"/>
    <x v="0"/>
    <n v="136324"/>
    <n v="2"/>
    <x v="0"/>
    <x v="0"/>
  </r>
  <r>
    <n v="2025"/>
    <x v="7"/>
    <d v="2025-01-01T00:00:00"/>
    <d v="2025-08-31T00:00:00"/>
    <s v="0020-01"/>
    <d v="2025-08-13T00:00:00"/>
    <n v="145"/>
    <s v="CONTRATO DE PRESTACION DE SERVICIOS PROFESIONALES"/>
    <s v="271-20251"/>
    <s v="145 - CONTRATO DE PRESTACION DE SERVICIOS PROFESIONALES"/>
    <n v="141"/>
    <s v="ORDENES DE PAGO"/>
    <n v="1426"/>
    <x v="553"/>
    <s v="136512 - Adición y prórroga al contrato 271-2025-CPS-P (131459)) cuyo objeto es 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 Se expide a solicitud expresa del Ordenador del Gasto mediante SIPSE 136512, recibido el 29 de julio de 2025. Se expide el CRP mediante  memorando 20257020020203, recibido el 11 de agosto de 2025."/>
    <s v="O23011745992024232701000"/>
    <s v="Fortalecimiento Institucional y sedes administrativas"/>
    <n v="1012398831"/>
    <x v="397"/>
    <n v="0"/>
    <n v="0"/>
    <n v="15000000"/>
    <n v="5000000"/>
    <n v="10000000"/>
    <x v="0"/>
    <x v="0"/>
    <n v="136512"/>
    <n v="2"/>
    <x v="0"/>
    <x v="0"/>
  </r>
  <r>
    <n v="2025"/>
    <x v="7"/>
    <d v="2025-01-01T00:00:00"/>
    <d v="2025-08-31T00:00:00"/>
    <s v="0020-01"/>
    <d v="2025-08-13T00:00:00"/>
    <n v="148"/>
    <s v="CONTRATO DE PRESTACION DE SERVICIOS DE APOYO A LA GESTION"/>
    <s v="133-20251"/>
    <s v="148 - CONTRATO DE PRESTACION DE SERVICIOS DE APOYO A LA GESTION"/>
    <n v="141"/>
    <s v="ORDENES DE PAGO"/>
    <n v="1409"/>
    <x v="554"/>
    <s v="136269 - Adición y prorroga al contrato 133-2025-CPS-AG (126317), cuyo objeto es Prestar los servicios como auxiliar administrativo para el Área de Gestión de Desarrollo Local, en los temas de participación de la Alcaldía Local de Sumapaz. 2696. Se expide a solicitud del ordenador del Gasto mediante SIPSE, recibido el 25 de julio de 2025. Se expide el CRP mediante memorando 20257020020353, recibido el 11 de agosto de 2025."/>
    <s v="O23011745992024269601000"/>
    <s v="Participación incidente en Sumapaz"/>
    <n v="1033707611"/>
    <x v="132"/>
    <n v="0"/>
    <n v="0"/>
    <n v="4200000"/>
    <n v="490000"/>
    <n v="3710000"/>
    <x v="17"/>
    <x v="28"/>
    <n v="136269"/>
    <n v="5"/>
    <x v="0"/>
    <x v="17"/>
  </r>
  <r>
    <n v="2025"/>
    <x v="7"/>
    <d v="2025-01-01T00:00:00"/>
    <d v="2025-08-31T00:00:00"/>
    <s v="0020-01"/>
    <d v="2025-08-13T00:00:00"/>
    <n v="145"/>
    <s v="CONTRATO DE PRESTACION DE SERVICIOS PROFESIONALES"/>
    <s v="239-20251"/>
    <s v="145 - CONTRATO DE PRESTACION DE SERVICIOS PROFESIONALES"/>
    <n v="141"/>
    <s v="ORDENES DE PAGO"/>
    <n v="1458"/>
    <x v="555"/>
    <s v="136811 - Adición y prorroga al contrato 239-2025 CPS-P(126225), cuyo objeto es prestar los servicios profesionales en la planeación, ejecución y seguimiento de proyectos de educación de la alcaldía local de Sumapaz, en el marco del PDL 2025-2028. 2703. Se expide el CDP a solicitud expresa del ordenador del gasto mediante SIPSE136811, recibido el 30 de julio de 2025, Se expide el CRP mediante memorando 20257020020423, recibido el 11 de agosto de 2025."/>
    <s v="O23011745992024270301000"/>
    <s v="Una mejor educación para Sumapaz"/>
    <n v="1022966845"/>
    <x v="212"/>
    <n v="0"/>
    <n v="0"/>
    <n v="15120000"/>
    <n v="9576000"/>
    <n v="5544000"/>
    <x v="11"/>
    <x v="42"/>
    <n v="136811"/>
    <n v="4"/>
    <x v="4"/>
    <x v="11"/>
  </r>
  <r>
    <n v="2025"/>
    <x v="7"/>
    <d v="2025-01-01T00:00:00"/>
    <d v="2025-08-31T00:00:00"/>
    <s v="0020-01"/>
    <d v="2025-08-13T00:00:00"/>
    <n v="145"/>
    <s v="CONTRATO DE PRESTACION DE SERVICIOS PROFESIONALES"/>
    <s v="252-20251"/>
    <s v="145 - CONTRATO DE PRESTACION DE SERVICIOS PROFESIONALES"/>
    <n v="141"/>
    <s v="ORDENES DE PAGO"/>
    <n v="1473"/>
    <x v="556"/>
    <s v="136814 - Adición y prorroga al contrato 252-2025-CPS-P (126220), cuyo objeto es prestar los servicios profesionales para atender el proyecto de atención de víctimas y justicia restaurativa, de la alcaldía local de Sumapaz. 2319. Se expide el CDP a solicitud expresa del ordenador del gasto mediante SIPSE136814, recibido el 30 de julio de 2025. Se expide el CRP mediante memorando 20257020020433, recibido el 11 de agosto de 2025."/>
    <s v="O23011745992024231901000"/>
    <s v="Atención a víctimas en Sumapaz"/>
    <n v="11224706"/>
    <x v="398"/>
    <n v="0"/>
    <n v="0"/>
    <n v="16905000"/>
    <n v="9391667"/>
    <n v="7513333"/>
    <x v="19"/>
    <x v="26"/>
    <n v="136814"/>
    <n v="3"/>
    <x v="2"/>
    <x v="18"/>
  </r>
  <r>
    <n v="2025"/>
    <x v="7"/>
    <d v="2025-01-01T00:00:00"/>
    <d v="2025-08-31T00:00:00"/>
    <s v="0020-01"/>
    <d v="2025-08-13T00:00:00"/>
    <n v="148"/>
    <s v="CONTRATO DE PRESTACION DE SERVICIOS DE APOYO A LA GESTION"/>
    <s v="274-20251"/>
    <s v="148 - CONTRATO DE PRESTACION DE SERVICIOS DE APOYO A LA GESTION"/>
    <n v="141"/>
    <s v="ORDENES DE PAGO"/>
    <n v="1477"/>
    <x v="557"/>
    <s v="136514 - Adición y prórroga al contrato 274-2025-CPS-AG (131458) cuyo objeto es Prestar los servicios técnicos para la operación, seguimiento y cumplimiento de los procesos y procedimientos del Servicio Apoyos para la Seguridad Económica Tipo C, requeridos para el oportuno y adecuado registro&lt;(&gt;,&lt;)&gt; cruce y reporte de los datos en el Sistema Misional SIRBE, que contribuyan a la garantía de los derechos de la población mayor en el marco de la Política Pública Social para el Envejecimiento y la Vejez en el Distrito Capital a cargo de la Alcaldía Local. 2398. Se expide el CDP a solicitud expresa del ordenador del gasto mediante SIPSE136514, recibido el 30 de julio de 2025. Se expide el CRP mediante memorando 20257020020503, recibido el 11 de agosto de 2025."/>
    <s v="O23011745992024239801000"/>
    <s v="Cuidado y protección para la población Vulnerable de Sumapaz"/>
    <n v="1022998108"/>
    <x v="274"/>
    <n v="0"/>
    <n v="0"/>
    <n v="13740000"/>
    <n v="7633333"/>
    <n v="6106667"/>
    <x v="8"/>
    <x v="30"/>
    <n v="136514"/>
    <n v="1"/>
    <x v="2"/>
    <x v="8"/>
  </r>
  <r>
    <n v="2025"/>
    <x v="7"/>
    <d v="2025-01-01T00:00:00"/>
    <d v="2025-08-31T00:00:00"/>
    <s v="0020-01"/>
    <d v="2025-08-13T00:00:00"/>
    <n v="148"/>
    <s v="CONTRATO DE PRESTACION DE SERVICIOS DE APOYO A LA GESTION"/>
    <s v="310-20251"/>
    <s v="148 - CONTRATO DE PRESTACION DE SERVICIOS DE APOYO A LA GESTION"/>
    <n v="141"/>
    <s v="ORDENES DE PAGO"/>
    <n v="1436"/>
    <x v="558"/>
    <s v="136681 - Adición y prórroga al contrato 310-2025-CPS-AG (124917) cuyo objeto es Prestar sus servicios de apoyo técnico en el diseño y producción de las piezas audiovisuales de carácter institucional del Fondo de Desarrollo Rural de Sumapaz. 2327. Se expide a solicitud expresa del Ordenador del Gasto mediante SIPSE, recibido el 29 de julio de 2025. Se expide el CRP mediante memorando 20257020020383, recibido el 11 de agosto de 2025."/>
    <s v="O23011745992024232701000"/>
    <s v="Fortalecimiento Institucional y sedes administrativas"/>
    <n v="1010012275"/>
    <x v="313"/>
    <n v="0"/>
    <n v="0"/>
    <n v="10890000"/>
    <n v="3630000"/>
    <n v="7260000"/>
    <x v="0"/>
    <x v="0"/>
    <n v="136681"/>
    <n v="2"/>
    <x v="0"/>
    <x v="0"/>
  </r>
  <r>
    <n v="2025"/>
    <x v="7"/>
    <d v="2025-01-01T00:00:00"/>
    <d v="2025-08-31T00:00:00"/>
    <s v="0020-01"/>
    <d v="2025-08-13T00:00:00"/>
    <n v="148"/>
    <s v="CONTRATO DE PRESTACION DE SERVICIOS DE APOYO A LA GESTION"/>
    <s v="276-20251"/>
    <s v="148 - CONTRATO DE PRESTACION DE SERVICIOS DE APOYO A LA GESTION"/>
    <n v="141"/>
    <s v="ORDENES DE PAGO"/>
    <n v="1478"/>
    <x v="559"/>
    <s v="136515 - Adición y prórroga al contrato 276-2025-CPS-P (131263) cuyo objeto es Prestar servicios profesionales psicosociales para desarrollar acciones y estrategias orientadas a la prevención de violencia infantil, violencia intrafamiliar y/o violencia sexual y la promoción del buen trato. 2541. Se expide el CDP a solicitud expresa del ordenador del gasto mediante SIPSE136515, recibido el 30 de julio de 2025. Se expide el CRP mediante memorando 20257020020513, recibido el 11 de agosto de 2025."/>
    <s v="O23011745992024254101000"/>
    <s v="Bienestar para las Mujeres de Sumapaz"/>
    <n v="1019127487"/>
    <x v="399"/>
    <n v="0"/>
    <n v="0"/>
    <n v="19500000"/>
    <n v="13000000"/>
    <n v="6500000"/>
    <x v="15"/>
    <x v="27"/>
    <n v="136515"/>
    <n v="3"/>
    <x v="2"/>
    <x v="15"/>
  </r>
  <r>
    <n v="2025"/>
    <x v="7"/>
    <d v="2025-01-01T00:00:00"/>
    <d v="2025-08-31T00:00:00"/>
    <s v="0020-01"/>
    <d v="2025-08-13T00:00:00"/>
    <n v="148"/>
    <s v="CONTRATO DE PRESTACION DE SERVICIOS DE APOYO A LA GESTION"/>
    <s v="254-20251"/>
    <s v="148 - CONTRATO DE PRESTACION DE SERVICIOS DE APOYO A LA GESTION"/>
    <n v="141"/>
    <s v="ORDENES DE PAGO"/>
    <n v="1433"/>
    <x v="560"/>
    <s v="136508 - Adición y prorroga al contrato 254-2025-CPS-AG (126378), cuyo objeto es prestar los servicios como auxiliar administrativo para el área de gestión de desarrollo local, en los temas de infraestructura, de la alcaldía local de Sumapaz. 2289. Se expide a solicitud expresa del Ordenador del Gasto mediante SIPSE, recibido el 29 de julio de 2025."/>
    <s v="O23011745992024228901000"/>
    <s v="Movilidad para Sumapaz"/>
    <n v="39767738"/>
    <x v="400"/>
    <n v="0"/>
    <n v="0"/>
    <n v="6930000"/>
    <n v="6930000"/>
    <n v="0"/>
    <x v="1"/>
    <x v="1"/>
    <n v="136508"/>
    <n v="1"/>
    <x v="1"/>
    <x v="1"/>
  </r>
  <r>
    <n v="2025"/>
    <x v="7"/>
    <d v="2025-01-01T00:00:00"/>
    <d v="2025-08-31T00:00:00"/>
    <s v="0020-01"/>
    <d v="2025-08-13T00:00:00"/>
    <n v="148"/>
    <s v="CONTRATO DE PRESTACION DE SERVICIOS DE APOYO A LA GESTION"/>
    <s v="319-20251"/>
    <s v="148 - CONTRATO DE PRESTACION DE SERVICIOS DE APOYO A LA GESTION"/>
    <n v="141"/>
    <s v="ORDENES DE PAGO"/>
    <n v="1440"/>
    <x v="561"/>
    <s v="136710 - Adición y prórroga al contrato 319-2025-CPS-P (125670) cuyo objeto es Prestar sus servicios asistenciales para apoyar la gestión administrativa y operativa de prensa y comunicaciones de la Alcaldía Local de Sumapaz. 2327. Se expide a solicitud expresa del Ordenador del Gasto mediante SIPSE, recibido el 29 de julio de 2025. Se expide el CRP mediante memorando 20257020020193, recibido el 11 de agosto de 2025."/>
    <s v="O23011745992024232701000"/>
    <s v="Fortalecimiento Institucional y sedes administrativas"/>
    <n v="82389886"/>
    <x v="322"/>
    <n v="0"/>
    <n v="0"/>
    <n v="8550000"/>
    <n v="0"/>
    <n v="8550000"/>
    <x v="0"/>
    <x v="0"/>
    <n v="136710"/>
    <n v="2"/>
    <x v="0"/>
    <x v="0"/>
  </r>
  <r>
    <n v="2025"/>
    <x v="7"/>
    <d v="2025-01-01T00:00:00"/>
    <d v="2025-08-31T00:00:00"/>
    <s v="0020-01"/>
    <d v="2025-08-13T00:00:00"/>
    <n v="148"/>
    <s v="CONTRATO DE PRESTACION DE SERVICIOS DE APOYO A LA GESTION"/>
    <s v="320-20251"/>
    <s v="148 - CONTRATO DE PRESTACION DE SERVICIOS DE APOYO A LA GESTION"/>
    <n v="141"/>
    <s v="ORDENES DE PAGO"/>
    <n v="1439"/>
    <x v="562"/>
    <s v="136715 - Adición y prórroga al contrato 320-2025-CPS-AG (127548) cuyo objeto es Prestar sus servicios como auxiliar administrativo para que apoye las actividades que se realizan en la gestión cultural en la localidad de Sumapaz. 2486. Se expide a solicitud expresa del Ordenador del Gasto mediante SIPSE, recibido el 29 de julio de 2025."/>
    <s v="O23011745992024248601000"/>
    <s v="Acciones para la promoción de la cultura, tradición y costumbres sumapaceñas"/>
    <n v="1022944534"/>
    <x v="401"/>
    <n v="0"/>
    <n v="0"/>
    <n v="6562500"/>
    <n v="5250000"/>
    <n v="1312500"/>
    <x v="21"/>
    <x v="39"/>
    <n v="136715"/>
    <n v="1"/>
    <x v="2"/>
    <x v="10"/>
  </r>
  <r>
    <n v="2025"/>
    <x v="7"/>
    <d v="2025-01-01T00:00:00"/>
    <d v="2025-08-31T00:00:00"/>
    <s v="0020-01"/>
    <d v="2025-08-13T00:00:00"/>
    <n v="145"/>
    <s v="CONTRATO DE PRESTACION DE SERVICIOS PROFESIONALES"/>
    <s v="257-20251"/>
    <s v="145 - CONTRATO DE PRESTACION DE SERVICIOS PROFESIONALES"/>
    <n v="141"/>
    <s v="ORDENES DE PAGO"/>
    <n v="1419"/>
    <x v="563"/>
    <s v="136509 - Adición y prorroga al contrato 257-2025-CPS-P (127821), cuyo objeto es Prestar los servicios profesionales para apoyar el fortalecimiento de los emprendimientos productivos agropecuarios de la localidad de Sumapaz. 2315. Se expide a solicitud expresa del Ordenador del Gasto mediante SIPSE 136509, recibido el 29 de julio de 2025. Se expide el CRP mediante memorando 20257020021013, recibido el 11 de agosto de 2025."/>
    <s v="O23011745992024231501000"/>
    <s v="Somos Sumapaz: Emprendiendo de manera sostenible en el territorio"/>
    <n v="80453113"/>
    <x v="235"/>
    <n v="0"/>
    <n v="0"/>
    <n v="18900000"/>
    <n v="11970000"/>
    <n v="6930000"/>
    <x v="12"/>
    <x v="16"/>
    <n v="136509"/>
    <n v="1"/>
    <x v="4"/>
    <x v="12"/>
  </r>
  <r>
    <n v="2025"/>
    <x v="7"/>
    <d v="2025-01-01T00:00:00"/>
    <d v="2025-08-31T00:00:00"/>
    <s v="0020-01"/>
    <d v="2025-08-13T00:00:00"/>
    <n v="148"/>
    <s v="CONTRATO DE PRESTACION DE SERVICIOS DE APOYO A LA GESTION"/>
    <s v="272-20251"/>
    <s v="148 - CONTRATO DE PRESTACION DE SERVICIOS DE APOYO A LA GESTION"/>
    <n v="141"/>
    <s v="ORDENES DE PAGO"/>
    <n v="1482"/>
    <x v="564"/>
    <s v="136513 - Adición y prórroga al contrato 272-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el CDP a solicitud expresa del ordenador del gasto mediante SIPSE136513, recibido el 30 de julio de 2025. Se expide el CRP mediante memorando 20257020021023, recibido el 11 de agosto de 2025."/>
    <s v="O23011745992024223001000"/>
    <s v="Por una mejor convivencia en Sumapaz"/>
    <n v="1023036543"/>
    <x v="300"/>
    <n v="0"/>
    <n v="0"/>
    <n v="8505000"/>
    <n v="4441500"/>
    <n v="4063500"/>
    <x v="7"/>
    <x v="9"/>
    <n v="136513"/>
    <n v="1"/>
    <x v="3"/>
    <x v="7"/>
  </r>
  <r>
    <n v="2025"/>
    <x v="7"/>
    <d v="2025-01-01T00:00:00"/>
    <d v="2025-08-31T00:00:00"/>
    <s v="0020-01"/>
    <d v="2025-08-13T00:00:00"/>
    <n v="145"/>
    <s v="CONTRATO DE PRESTACION DE SERVICIOS PROFESIONALES"/>
    <s v="184-20251"/>
    <s v="145 - CONTRATO DE PRESTACION DE SERVICIOS PROFESIONALES"/>
    <n v="141"/>
    <s v="ORDENES DE PAGO"/>
    <n v="1469"/>
    <x v="565"/>
    <s v="136232 - Adición y prórroga al contrato 184-2025- CPS-AG (127826) cuyo objeto es Prestar los servicios profesionales para la planeación, programación y seguimiento de los procesos administrativos del parque automotor de la Alcaldía Local de Sumapaz. 2289. Se expide el CDP a solicitud expresa del ordenador del gasto mediante SIPSE136232, recibido el 30 de julio de 2025. Se expide el CRP mediante memorando 20257020021033, recibido el 11 de agosto de 2025."/>
    <s v="O23011745992024228901000"/>
    <s v="Movilidad para Sumapaz"/>
    <n v="1126242343"/>
    <x v="187"/>
    <n v="0"/>
    <n v="0"/>
    <n v="22800000"/>
    <n v="14440000"/>
    <n v="8360000"/>
    <x v="1"/>
    <x v="1"/>
    <n v="136232"/>
    <n v="1"/>
    <x v="1"/>
    <x v="1"/>
  </r>
  <r>
    <n v="2025"/>
    <x v="7"/>
    <d v="2025-01-01T00:00:00"/>
    <d v="2025-08-31T00:00:00"/>
    <s v="0020-01"/>
    <d v="2025-08-13T00:00:00"/>
    <n v="148"/>
    <s v="CONTRATO DE PRESTACION DE SERVICIOS DE APOYO A LA GESTION"/>
    <s v="094-20251"/>
    <s v="148 - CONTRATO DE PRESTACION DE SERVICIOS DE APOYO A LA GESTION"/>
    <n v="141"/>
    <s v="ORDENES DE PAGO"/>
    <n v="1499"/>
    <x v="566"/>
    <s v="137083 - Adición y prorroga al contrato 094-2025-CPS-AG (127862), cuyo objeto es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el CDP a solicitud expresa del ordenador del gasto mediante SIPSE137083, recibido el 30 de julio de 2025. Se expide el CRP mediante memorando 20257020020483, recibido el 11 de agosto de 2025."/>
    <s v="O23011745992024232401000"/>
    <s v="Acciones para el cuidado de la salud y el bienestar de las y los Sumapaceños"/>
    <n v="1015472708"/>
    <x v="85"/>
    <n v="0"/>
    <n v="0"/>
    <n v="8820000"/>
    <n v="7742000"/>
    <n v="1078000"/>
    <x v="6"/>
    <x v="11"/>
    <n v="137083"/>
    <n v="6"/>
    <x v="2"/>
    <x v="6"/>
  </r>
  <r>
    <n v="2025"/>
    <x v="7"/>
    <d v="2025-01-01T00:00:00"/>
    <d v="2025-08-31T00:00:00"/>
    <s v="0020-01"/>
    <d v="2025-08-14T00:00:00"/>
    <n v="148"/>
    <s v="CONTRATO DE PRESTACION DE SERVICIOS DE APOYO A LA GESTION"/>
    <s v="060-20251"/>
    <s v="148 - CONTRATO DE PRESTACION DE SERVICIOS DE APOYO A LA GESTION"/>
    <n v="139"/>
    <s v="ORDENES DE PAGO"/>
    <n v="1486"/>
    <x v="567"/>
    <s v="136580 - Adición y prorroga al contrato 060-2025-CPS-AG (125693), cuyo objeto es prestar los servicios como auxiliar administrativo para el centro de documentación e información C.D.I. de la alcaldía local de Sumapaz. 2327. Se expide el CDP a solicitud expresa del ordenador del gasto mediante SIPSE136580, recibido el 30 de julio de 2025. Se expide el CRP mediante memorando 2025702002103, recibido el 14 de agosto de 2025."/>
    <s v="O23011745992024232701000"/>
    <s v="Fortalecimiento Institucional y sedes administrativas"/>
    <n v="1000365003"/>
    <x v="58"/>
    <n v="0"/>
    <n v="0"/>
    <n v="6050000"/>
    <n v="1815000"/>
    <n v="4235000"/>
    <x v="0"/>
    <x v="0"/>
    <n v="136580"/>
    <n v="2"/>
    <x v="0"/>
    <x v="0"/>
  </r>
  <r>
    <n v="2025"/>
    <x v="7"/>
    <d v="2025-01-01T00:00:00"/>
    <d v="2025-08-31T00:00:00"/>
    <s v="0020-01"/>
    <d v="2025-08-14T00:00:00"/>
    <n v="145"/>
    <s v="CONTRATO DE PRESTACION DE SERVICIOS PROFESIONALES"/>
    <s v="164-20251"/>
    <s v="145 - CONTRATO DE PRESTACION DE SERVICIOS PROFESIONALES"/>
    <n v="139"/>
    <s v="ORDENES DE PAGO"/>
    <n v="1455"/>
    <x v="568"/>
    <s v="136302 - Adición y prorroga al contrato 164-2025-CPS-P (127544), cuyo objeto es prestar sus servicios profesionales para apoyar la ejecución de la meta de beneficiar 305 personas mayores con transferencias monetarias. 2398. Se expide el CDP a solicitud expresa del ordenador del gasto mediante SIPSE136302, recibido el 30 de julio de 2025. Se expide el CRP mediante memorando 20257020021143, recibido el 14 de agosto de 2025."/>
    <s v="O23011745992024239801000"/>
    <s v="Cuidado y protección para la población Vulnerable de Sumapaz"/>
    <n v="1018492459"/>
    <x v="165"/>
    <n v="0"/>
    <n v="0"/>
    <n v="15120000"/>
    <n v="9744000"/>
    <n v="5376000"/>
    <x v="8"/>
    <x v="30"/>
    <n v="136302"/>
    <n v="1"/>
    <x v="2"/>
    <x v="8"/>
  </r>
  <r>
    <n v="2025"/>
    <x v="7"/>
    <d v="2025-01-01T00:00:00"/>
    <d v="2025-08-31T00:00:00"/>
    <s v="0020-01"/>
    <d v="2025-08-14T00:00:00"/>
    <n v="145"/>
    <s v="CONTRATO DE PRESTACION DE SERVICIOS PROFESIONALES"/>
    <s v="318-20251"/>
    <s v="145 - CONTRATO DE PRESTACION DE SERVICIOS PROFESIONALES"/>
    <n v="139"/>
    <s v="ORDENES DE PAGO"/>
    <n v="1438"/>
    <x v="569"/>
    <s v="136707 - Adición y prórroga al contrato 318-CPS-P (125027) cuyo objeto es Prestar los servicios profesionales especializados para apoyar jurídicamente las respuestas a las investigaciones preliminares y los hallazgos de todo tipo que resulten en contra de la Alcaldía Local de Sumapaz. 2327. Se expide a solicitud expresa del Ordenador del Gasto mediante SIPSE, recibido el 29 de julio de 2025. Se expide el CRP mediante memorando 20257020021323, recibido el 14 de agosto de 2025."/>
    <s v="O23011745992024232701000"/>
    <s v="Fortalecimiento Institucional y sedes administrativas"/>
    <n v="1013613113"/>
    <x v="325"/>
    <n v="0"/>
    <n v="0"/>
    <n v="20000000"/>
    <n v="7466667"/>
    <n v="12533333"/>
    <x v="0"/>
    <x v="0"/>
    <n v="136707"/>
    <n v="2"/>
    <x v="0"/>
    <x v="0"/>
  </r>
  <r>
    <n v="2025"/>
    <x v="7"/>
    <d v="2025-01-01T00:00:00"/>
    <d v="2025-08-31T00:00:00"/>
    <s v="0020-01"/>
    <d v="2025-08-14T00:00:00"/>
    <n v="145"/>
    <s v="CONTRATO DE PRESTACION DE SERVICIOS PROFESIONALES"/>
    <s v="115-20251"/>
    <s v="145 - CONTRATO DE PRESTACION DE SERVICIOS PROFESIONALES"/>
    <n v="139"/>
    <s v="ORDENES DE PAGO"/>
    <n v="1565"/>
    <x v="570"/>
    <s v="139190 - Adición y prorroga al contrato 115-2025-CPS-P (125197), cuyo objeto es prestar los servicios profesionales para apoyar las acciones de educación ambiental que debe atender el despacho de la alcaldía local de Sumapaz. 2671. Se expide CDP a solicitud expresa del Ordenador del Gasto mediante SIPSE 139190, recibido el 13 de agosto de 2025. Se expide el CRP mediante memorando 20257020021363, recibido el 14 de agosto de 2025."/>
    <s v="O23011745992024267101000"/>
    <s v="Asistencia técnica agropecuaria y educación ambiental en la localidad de Sumapaz"/>
    <n v="1022380296"/>
    <x v="111"/>
    <n v="0"/>
    <n v="0"/>
    <n v="12600000"/>
    <n v="12600000"/>
    <n v="0"/>
    <x v="2"/>
    <x v="19"/>
    <n v="139190"/>
    <n v="1"/>
    <x v="1"/>
    <x v="2"/>
  </r>
  <r>
    <n v="2025"/>
    <x v="7"/>
    <d v="2025-01-01T00:00:00"/>
    <d v="2025-08-31T00:00:00"/>
    <s v="0020-01"/>
    <d v="2025-08-14T00:00:00"/>
    <n v="21"/>
    <s v="CONVENIO INTERADMINISTRATIVO"/>
    <s v="9229-2025"/>
    <s v="21 - CONVENIO INTERADMINISTRATIVO"/>
    <n v="139"/>
    <s v="ORDENES DE PAGO"/>
    <n v="1546"/>
    <x v="571"/>
    <s v="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LA LOCALIDAD DE SUMAPAZ.SE EXPIDE EL CPD A SOLICITUD EXPRESA DEL ORDENADOR DEL GASTO,MEDIANTE SIPSE 138090, RECIBIDO EL 4 DE AGOSTO DE 2025. SE EXPIDE EL CRP MEDIANTE MEMORANDO 20257020021323, RECIBIDO EL 14 DE AGOSTO DE 2025."/>
    <s v="O23011745992024239801000"/>
    <s v="Cuidado y protección para la población Vulnerable de Sumapaz"/>
    <n v="899999061"/>
    <x v="402"/>
    <n v="0"/>
    <n v="0"/>
    <n v="228750000"/>
    <n v="228750000"/>
    <n v="0"/>
    <x v="8"/>
    <x v="30"/>
    <n v="138090"/>
    <n v="1"/>
    <x v="2"/>
    <x v="8"/>
  </r>
  <r>
    <n v="2025"/>
    <x v="7"/>
    <d v="2025-01-01T00:00:00"/>
    <d v="2025-08-31T00:00:00"/>
    <s v="0020-01"/>
    <d v="2025-08-14T00:00:00"/>
    <n v="21"/>
    <s v="CONVENIO INTERADMINISTRATIVO"/>
    <s v="9229-2025"/>
    <s v="21 - CONVENIO INTERADMINISTRATIVO"/>
    <n v="139"/>
    <s v="ORDENES DE PAGO"/>
    <n v="1546"/>
    <x v="571"/>
    <s v="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LA LOCALIDAD DE SUMAPAZ.SE EXPIDE EL CPD A SOLICITUD EXPRESA DEL ORDENADOR DEL GASTO,MEDIANTE SIPSE 138090, RECIBIDO EL 4 DE AGOSTO DE 2025. SE EXPIDE EL CRP MEDIANTE MEMORANDO 20257020021323, RECIBIDO EL 14 DE AGOSTO DE 2025."/>
    <s v="O23011745992024239801000"/>
    <s v="Cuidado y protección para la población Vulnerable de Sumapaz"/>
    <n v="899999061"/>
    <x v="402"/>
    <n v="0"/>
    <n v="0"/>
    <n v="320250000"/>
    <n v="320250000"/>
    <n v="0"/>
    <x v="8"/>
    <x v="10"/>
    <n v="138090"/>
    <n v="2"/>
    <x v="2"/>
    <x v="8"/>
  </r>
  <r>
    <n v="2025"/>
    <x v="7"/>
    <d v="2025-01-01T00:00:00"/>
    <d v="2025-08-31T00:00:00"/>
    <s v="0020-01"/>
    <d v="2025-08-15T00:00:00"/>
    <n v="145"/>
    <s v="CONTRATO DE PRESTACION DE SERVICIOS PROFESIONALES"/>
    <s v="247-20251"/>
    <s v="145 - CONTRATO DE PRESTACION DE SERVICIOS PROFESIONALES"/>
    <n v="138"/>
    <s v="ORDENES DE PAGO"/>
    <n v="1422"/>
    <x v="572"/>
    <s v="136484 - Adición y prorroga al contrato 247-2025-CPS-P (127935), cuyo objeto es prestar los servicios profesionales para el despacho de la alcaldía local de Sumapaz en los procesos legales, jurídicos y administrativos para dar cumplimiento al plan de desarrollo local. 2327. Se expide a solicitud expresa del Ordenador del Gasto mediante SIPSE 136484, recibido el 29 de julio de 2025. Se expide el CRP mediante memorando 20257020021153, recibido el 15 de agosto de 2025."/>
    <s v="O23011745992024232701000"/>
    <s v="Fortalecimiento Institucional y sedes administrativas"/>
    <n v="38286243"/>
    <x v="224"/>
    <n v="0"/>
    <n v="0"/>
    <n v="18900000"/>
    <n v="10500000"/>
    <n v="8400000"/>
    <x v="0"/>
    <x v="0"/>
    <n v="136484"/>
    <n v="2"/>
    <x v="0"/>
    <x v="0"/>
  </r>
  <r>
    <n v="2025"/>
    <x v="7"/>
    <d v="2025-01-01T00:00:00"/>
    <d v="2025-08-31T00:00:00"/>
    <s v="0020-01"/>
    <d v="2025-08-15T00:00:00"/>
    <n v="145"/>
    <s v="CONTRATO DE PRESTACION DE SERVICIOS PROFESIONALES"/>
    <s v="109-20251"/>
    <s v="145 - CONTRATO DE PRESTACION DE SERVICIOS PROFESIONALES"/>
    <n v="138"/>
    <s v="ORDENES DE PAGO"/>
    <n v="1542"/>
    <x v="573"/>
    <s v="137631 - Adición y prorroga al contrato 109-2025-CPS-P (124965),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 137631, recibido 30 de julio de 2025. Se expide el CRP mediante memorando 20257020021423, recibido el 15 de agosto de 2025."/>
    <s v="O23011745992024228901000"/>
    <s v="Movilidad para Sumapaz"/>
    <n v="79367360"/>
    <x v="403"/>
    <n v="0"/>
    <n v="0"/>
    <n v="21900000"/>
    <n v="14600000"/>
    <n v="7300000"/>
    <x v="1"/>
    <x v="1"/>
    <n v="137631"/>
    <n v="1"/>
    <x v="1"/>
    <x v="1"/>
  </r>
  <r>
    <n v="2025"/>
    <x v="7"/>
    <d v="2025-01-01T00:00:00"/>
    <d v="2025-08-31T00:00:00"/>
    <s v="0020-01"/>
    <d v="2025-08-15T00:00:00"/>
    <n v="145"/>
    <s v="CONTRATO DE PRESTACION DE SERVICIOS PROFESIONALES"/>
    <s v="111-20251"/>
    <s v="145 - CONTRATO DE PRESTACION DE SERVICIOS PROFESIONALES"/>
    <n v="138"/>
    <s v="ORDENES DE PAGO"/>
    <n v="1502"/>
    <x v="574"/>
    <s v="136582 - Adición y prorroga al contrato 111-2025-CPS-P (125677), cuyo objeto es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el CDP a solicitud expresa del ordenador del gasto mediante SIPSE136582, recibido el 30 de julio de 2025. Se expide el CRP mediante memorando 20257020021383, recibido el 15 de agosto de 2025."/>
    <s v="O23011745992024232701000"/>
    <s v="Fortalecimiento Institucional y sedes administrativas"/>
    <n v="1014256316"/>
    <x v="116"/>
    <n v="0"/>
    <n v="0"/>
    <n v="18900000"/>
    <n v="15330000"/>
    <n v="3570000"/>
    <x v="0"/>
    <x v="0"/>
    <n v="136582"/>
    <n v="2"/>
    <x v="0"/>
    <x v="0"/>
  </r>
  <r>
    <n v="2025"/>
    <x v="7"/>
    <d v="2025-01-01T00:00:00"/>
    <d v="2025-08-31T00:00:00"/>
    <s v="0020-01"/>
    <d v="2025-08-15T00:00:00"/>
    <n v="148"/>
    <s v="CONTRATO DE PRESTACION DE SERVICIOS DE APOYO A LA GESTION"/>
    <s v="130-20251"/>
    <s v="148 - CONTRATO DE PRESTACION DE SERVICIOS DE APOYO A LA GESTION"/>
    <n v="138"/>
    <s v="ORDENES DE PAGO"/>
    <n v="1503"/>
    <x v="575"/>
    <s v="136983 - Adición y prórroga al contrato 130-2025-CPS-AG (125638) cuyo objeto es Prestar sus servicios de apoyo técnico al Área de Gestión de Desarrollo Local, en la ejecución de las obras de infraestructura vial de la Alcaldía Local De Sumapaz. 2289. Se expide el CDP a solicitud expresa del ordenador del gasto mediante SIPSE136983, recibido el 30 de julio de 2025. Se expide el CRP mediante memorando 20257020021433, recibido el 15 de agosto de 2025."/>
    <s v="O23011745992024228901000"/>
    <s v="Movilidad para Sumapaz"/>
    <n v="1053609479"/>
    <x v="127"/>
    <n v="0"/>
    <n v="0"/>
    <n v="12600000"/>
    <n v="10080000"/>
    <n v="2520000"/>
    <x v="1"/>
    <x v="1"/>
    <n v="136983"/>
    <n v="1"/>
    <x v="1"/>
    <x v="1"/>
  </r>
  <r>
    <n v="2025"/>
    <x v="7"/>
    <d v="2025-01-01T00:00:00"/>
    <d v="2025-08-31T00:00:00"/>
    <s v="0020-01"/>
    <d v="2025-08-15T00:00:00"/>
    <n v="145"/>
    <s v="CONTRATO DE PRESTACION DE SERVICIOS PROFESIONALES"/>
    <s v="237-20251"/>
    <s v="145 - CONTRATO DE PRESTACION DE SERVICIOS PROFESIONALES"/>
    <n v="138"/>
    <s v="ORDENES DE PAGO"/>
    <n v="1560"/>
    <x v="576"/>
    <s v="138217 - Adición y prorroga al contrato 237-2025-CPS-P (126225), cuyo objeto es Prestar los servicios profesionales en la planeación, ejecución y seguimiento de proyectos de educación de la Alcaldía Local de Sumapaz, en el marco del PDL 2025-2028. 2703. Se expide a solicitud del Ordenador del Gasto mediante SIPSE 138217, recibido el 12 de agosto de 2025. Se expide el CRP mediante memorando 20257020021443, recibido el 15 de agosto de 2025."/>
    <s v="O23011745992024270301000"/>
    <s v="Una mejor educación para Sumapaz"/>
    <n v="1012460887"/>
    <x v="211"/>
    <n v="0"/>
    <n v="0"/>
    <n v="15120000"/>
    <n v="9576000"/>
    <n v="5544000"/>
    <x v="11"/>
    <x v="42"/>
    <n v="138217"/>
    <n v="4"/>
    <x v="4"/>
    <x v="11"/>
  </r>
  <r>
    <n v="2025"/>
    <x v="7"/>
    <d v="2025-01-01T00:00:00"/>
    <d v="2025-08-31T00:00:00"/>
    <s v="0020-01"/>
    <d v="2025-08-15T00:00:00"/>
    <n v="145"/>
    <s v="CONTRATO DE PRESTACION DE SERVICIOS PROFESIONALES"/>
    <s v="056-20251"/>
    <s v="145 - CONTRATO DE PRESTACION DE SERVICIOS PROFESIONALES"/>
    <n v="138"/>
    <s v="ORDENES DE PAGO"/>
    <n v="1498"/>
    <x v="577"/>
    <s v="137169 - Adición y prórroga al contrato 056-2025-CPS-P (125133) cuyo objeto es Prestar los servicios profesionales especializados en la ejecución y seguimiento de las actividades que se ejecutan en el proyecto de Recreación y deporte del Fondo de Desarrollo Rural de Sumapaz. 2388. Se expide el CDP a solicitud expresa del ordenador del gasto mediante SIPSE137169, recibido el 30 de julio de 2025. Se expide el CRP mediante memorando 20257020021453, recibido el 15 de agosto de 2025."/>
    <s v="O23011745992024238801000"/>
    <s v="Recreación y Deporte para Sumapaz"/>
    <n v="1018481815"/>
    <x v="57"/>
    <n v="0"/>
    <n v="0"/>
    <n v="27000000"/>
    <n v="21000000"/>
    <n v="6000000"/>
    <x v="10"/>
    <x v="13"/>
    <n v="137169"/>
    <n v="1"/>
    <x v="2"/>
    <x v="10"/>
  </r>
  <r>
    <n v="2025"/>
    <x v="7"/>
    <d v="2025-01-01T00:00:00"/>
    <d v="2025-08-31T00:00:00"/>
    <s v="0020-01"/>
    <d v="2025-08-15T00:00:00"/>
    <n v="148"/>
    <s v="CONTRATO DE PRESTACION DE SERVICIOS DE APOYO A LA GESTION"/>
    <s v="197-20251"/>
    <s v="148 - CONTRATO DE PRESTACION DE SERVICIOS DE APOYO A LA GESTION"/>
    <n v="138"/>
    <s v="ORDENES DE PAGO"/>
    <n v="1491"/>
    <x v="578"/>
    <s v="136608 - Adición y prorroga al contrato 197-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608, recibido el 30 de julio de 2025. Se expide el CRP mediante memorando 20257020021493, recibido el 15 de agosto de 2025."/>
    <s v="O23011745992024232701000"/>
    <s v="Fortalecimiento Institucional y sedes administrativas"/>
    <n v="1032656009"/>
    <x v="190"/>
    <n v="0"/>
    <n v="0"/>
    <n v="4410000"/>
    <n v="0"/>
    <n v="4410000"/>
    <x v="0"/>
    <x v="0"/>
    <n v="136608"/>
    <n v="2"/>
    <x v="0"/>
    <x v="0"/>
  </r>
  <r>
    <n v="2025"/>
    <x v="7"/>
    <d v="2025-01-01T00:00:00"/>
    <d v="2025-08-31T00:00:00"/>
    <s v="0020-01"/>
    <d v="2025-08-15T00:00:00"/>
    <n v="148"/>
    <s v="CONTRATO DE PRESTACION DE SERVICIOS DE APOYO A LA GESTION"/>
    <s v="186-20251"/>
    <s v="148 - CONTRATO DE PRESTACION DE SERVICIOS DE APOYO A LA GESTION"/>
    <n v="138"/>
    <s v="ORDENES DE PAGO"/>
    <n v="1490"/>
    <x v="579"/>
    <s v="136604 - Adición y prorroga al contrato 186-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604, recibido el 30 de julio de 2025. Se expide el CRP mediante memorando 20257020021503, recibido el 15 de agosto de 2025."/>
    <s v="O23011745992024232701000"/>
    <s v="Fortalecimiento Institucional y sedes administrativas"/>
    <n v="1022949328"/>
    <x v="186"/>
    <n v="0"/>
    <n v="0"/>
    <n v="2940000"/>
    <n v="0"/>
    <n v="2940000"/>
    <x v="0"/>
    <x v="0"/>
    <n v="136604"/>
    <n v="2"/>
    <x v="0"/>
    <x v="0"/>
  </r>
  <r>
    <n v="2025"/>
    <x v="7"/>
    <d v="2025-01-01T00:00:00"/>
    <d v="2025-08-31T00:00:00"/>
    <s v="0020-01"/>
    <d v="2025-08-15T00:00:00"/>
    <n v="145"/>
    <s v="CONTRATO DE PRESTACION DE SERVICIOS PROFESIONALES"/>
    <s v="019-2025"/>
    <s v="145 - CONTRATO DE PRESTACION DE SERVICIOS PROFESIONALES"/>
    <n v="138"/>
    <s v="ORDENES DE PAGO"/>
    <n v="1567"/>
    <x v="580"/>
    <s v="139558 - Adición y prorroga al contrato 019-2025-CPS-P (124881), cuyo objeto es prestar los servicios profesionales para apoyar los procesos de planeación, administrativos, financieros y presupuestales del fondo de desarrollo rural de Sumapaz. 2327. se expide a solicitud expresa del Ordenador del gasto mediante SIPSE 139558, recibido el 15 de agosto de 2025. SE expide el CRP mediante memorando 20257020021523, recibido el 15 de agosto de 2025"/>
    <s v="O23011745992024232701000"/>
    <s v="Fortalecimiento Institucional y sedes administrativas"/>
    <n v="1000601472"/>
    <x v="13"/>
    <n v="0"/>
    <n v="0"/>
    <n v="18000000"/>
    <n v="15000000"/>
    <n v="3000000"/>
    <x v="0"/>
    <x v="0"/>
    <n v="139558"/>
    <n v="2"/>
    <x v="0"/>
    <x v="0"/>
  </r>
  <r>
    <n v="2025"/>
    <x v="7"/>
    <d v="2025-01-01T00:00:00"/>
    <d v="2025-08-31T00:00:00"/>
    <s v="0020-01"/>
    <d v="2025-08-16T00:00:00"/>
    <n v="53"/>
    <s v="CONTRATO DE SEGUROS"/>
    <s v="368-2025"/>
    <s v="53 - CONTRATO DE SEGUROS"/>
    <n v="138"/>
    <s v="ORDENES DE PAGO"/>
    <n v="1501"/>
    <x v="581"/>
    <s v="137660 - El contrato que se pretende celebrar tendrá por objeto, adquirir el seguro de automóviles del parque automotor del fondo de desarrollo rural de Sumapaz. Se expide el CDP a solicitud expresa del ordenador del gasto mediante SIPSE 137660, recibido el 30 de julio de 2025. Expide CRP mediante memorando 20257020021573, recibido el 16 de agosto de 2025."/>
    <s v="O23011745992024228901000"/>
    <s v="Movilidad para Sumapaz"/>
    <n v="860524654"/>
    <x v="155"/>
    <n v="0"/>
    <n v="0"/>
    <n v="25225343"/>
    <n v="0"/>
    <n v="25225343"/>
    <x v="1"/>
    <x v="1"/>
    <n v="137660"/>
    <n v="1"/>
    <x v="1"/>
    <x v="1"/>
  </r>
  <r>
    <n v="2025"/>
    <x v="7"/>
    <d v="2025-01-01T00:00:00"/>
    <d v="2025-08-31T00:00:00"/>
    <s v="0020-01"/>
    <d v="2025-08-19T00:00:00"/>
    <n v="145"/>
    <s v="CONTRATO DE PRESTACION DE SERVICIOS PROFESIONALES"/>
    <s v="177-20251"/>
    <s v="145 - CONTRATO DE PRESTACION DE SERVICIOS PROFESIONALES"/>
    <n v="134"/>
    <s v="ORDENES DE PAGO"/>
    <n v="1457"/>
    <x v="582"/>
    <s v="136318 - Adición y prorroga al contrato 177-2025-CPS-P (127522), cuyo objeto es prestar los servicios profesionales de acompañamiento psicosocial para apoyar la ejecución de la meta de beneficiar ciudadanos con habilidades y capacidades para gestionar la convivencia constructivamente. 2290. Se expide el CDP a solicitud expresa del ordenador del gasto mediante SIPSE136318, recibido el 30 de julio de 2025. Se expide el CRP mediante memorando 20257020021533, recibido el 19 de agosto de 2025."/>
    <s v="O23011745992024229001000"/>
    <s v="Fortaleciendo la justicia en Sumapaz"/>
    <n v="1023029369"/>
    <x v="174"/>
    <n v="0"/>
    <n v="0"/>
    <n v="20475000"/>
    <n v="13195000"/>
    <n v="7280000"/>
    <x v="5"/>
    <x v="36"/>
    <n v="136318"/>
    <n v="3"/>
    <x v="3"/>
    <x v="5"/>
  </r>
  <r>
    <n v="2025"/>
    <x v="7"/>
    <d v="2025-01-01T00:00:00"/>
    <d v="2025-08-31T00:00:00"/>
    <s v="0020-01"/>
    <d v="2025-08-19T00:00:00"/>
    <n v="148"/>
    <s v="CONTRATO DE PRESTACION DE SERVICIOS DE APOYO A LA GESTION"/>
    <s v="261-20251"/>
    <s v="148 - CONTRATO DE PRESTACION DE SERVICIOS DE APOYO A LA GESTION"/>
    <n v="134"/>
    <s v="ORDENES DE PAGO"/>
    <n v="1443"/>
    <x v="583"/>
    <s v="136511 - Adición y prórroga al contrato 261-2025-CPS-AG (126303) cuyo objeto es Prestar sus servicios como auxiliar para apoyar el desarrollo de las actividades de campo requeridas en los proyectos de restauración ecológica de localidad de Sumapaz. 2682. Se expide a solicitud expresa del Ordenador del Gasto mediante SIPSE, recibido el 29 de julio de 2025. Se expide el CRP mediante memorando 20257020021663, recibido el 19 de agosto 2025."/>
    <s v="O23011745992024268201000"/>
    <s v="Restauración ecológica urbana y/o rural"/>
    <n v="80812274"/>
    <x v="240"/>
    <n v="0"/>
    <n v="0"/>
    <n v="2415000"/>
    <n v="0"/>
    <n v="2415000"/>
    <x v="18"/>
    <x v="23"/>
    <n v="136511"/>
    <n v="2"/>
    <x v="1"/>
    <x v="2"/>
  </r>
  <r>
    <n v="2025"/>
    <x v="7"/>
    <d v="2025-01-01T00:00:00"/>
    <d v="2025-08-31T00:00:00"/>
    <s v="0020-01"/>
    <d v="2025-08-21T00:00:00"/>
    <n v="148"/>
    <s v="CONTRATO DE PRESTACION DE SERVICIOS DE APOYO A LA GESTION"/>
    <s v="329-20251"/>
    <s v="148 - CONTRATO DE PRESTACION DE SERVICIOS DE APOYO A LA GESTION"/>
    <n v="132"/>
    <s v="ORDENES DE PAGO"/>
    <n v="1533"/>
    <x v="584"/>
    <s v="137025 - Adición y prorroga al contrato 329-2025-CPS-AG (127553), cuyo objeto es prestar los servicios de apoyo administrativo al proyecto de somos Sumapaz: emprendiendo de manera sostenible en nuestro territorio. 2315.Se expide el CDP a solicitud expresa del ordenador del gasto mediante SIPSE137025, recibido el 30 de julio de 2025. Se expide CRP mediante memorando 20257020021713, recibido el 21 de agosto de 2025."/>
    <s v="O23011745992024231501000"/>
    <s v="Somos Sumapaz: Emprendiendo de manera sostenible en el territorio"/>
    <n v="52305417"/>
    <x v="331"/>
    <n v="0"/>
    <n v="0"/>
    <n v="4160000"/>
    <n v="416000"/>
    <n v="3744000"/>
    <x v="12"/>
    <x v="16"/>
    <n v="137025"/>
    <n v="1"/>
    <x v="4"/>
    <x v="12"/>
  </r>
  <r>
    <n v="2025"/>
    <x v="7"/>
    <d v="2025-01-01T00:00:00"/>
    <d v="2025-08-31T00:00:00"/>
    <s v="0020-01"/>
    <d v="2025-08-21T00:00:00"/>
    <n v="148"/>
    <s v="CONTRATO DE PRESTACION DE SERVICIOS DE APOYO A LA GESTION"/>
    <s v="283-20251"/>
    <s v="148 - CONTRATO DE PRESTACION DE SERVICIOS DE APOYO A LA GESTION"/>
    <n v="132"/>
    <s v="ORDENES DE PAGO"/>
    <n v="1483"/>
    <x v="585"/>
    <s v="136674 - Adición y prórroga al contrato 283-2025-CPS-AG (127548) cuyo objeto es Prestar sus servicios como auxiliar administrativo para que apoye las actividades que se realizan en la gestión cultural en la localidad de Sumapaz. 2486. Se expide el CDP a solicitud expresa del ordenador del gasto mediante SIPSE136674, recibido el 30 de julio de 2025. Se expide CRP mediante memorando 20257020021703, recibido el 21 de agosto de 2025."/>
    <s v="O23011745992024248601000"/>
    <s v="Acciones para la promoción de la cultura, tradición y costumbres sumapaceñas"/>
    <n v="1032656486"/>
    <x v="301"/>
    <n v="0"/>
    <n v="0"/>
    <n v="7875000"/>
    <n v="4112500"/>
    <n v="3762500"/>
    <x v="21"/>
    <x v="39"/>
    <n v="136674"/>
    <n v="1"/>
    <x v="2"/>
    <x v="10"/>
  </r>
  <r>
    <n v="2025"/>
    <x v="7"/>
    <d v="2025-01-01T00:00:00"/>
    <d v="2025-08-31T00:00:00"/>
    <s v="0020-01"/>
    <d v="2025-08-21T00:00:00"/>
    <n v="148"/>
    <s v="CONTRATO DE PRESTACION DE SERVICIOS DE APOYO A LA GESTION"/>
    <s v="100-20251"/>
    <s v="148 - CONTRATO DE PRESTACION DE SERVICIOS DE APOYO A LA GESTION"/>
    <n v="132"/>
    <s v="ORDENES DE PAGO"/>
    <n v="1531"/>
    <x v="586"/>
    <s v="137087 - Adición y prorroga al contrato 100-2025-CPS-AG (126250), cuyo objeto es Prestar sus servicios como auxiliar para apoyar el desarrollo de las actividades del proyecto Sumapaz protege su fauna. 2666. Se expide el CDP a solicitud expresa del ordenador del gasto mediante SIPSE137087, recibido el 30 de julio de 2025. Se expide CRP mediante memorando 20257020020393, recibido el 21 de agosto de 2025."/>
    <s v="O23011745992024266601000"/>
    <s v="Sumapaz proteje su fauna"/>
    <n v="1001170050"/>
    <x v="98"/>
    <n v="0"/>
    <n v="0"/>
    <n v="4620000"/>
    <n v="1309000"/>
    <n v="3311000"/>
    <x v="3"/>
    <x v="3"/>
    <n v="137087"/>
    <n v="1"/>
    <x v="2"/>
    <x v="3"/>
  </r>
  <r>
    <n v="2025"/>
    <x v="7"/>
    <d v="2025-01-01T00:00:00"/>
    <d v="2025-08-31T00:00:00"/>
    <s v="0020-01"/>
    <d v="2025-08-21T00:00:00"/>
    <n v="145"/>
    <s v="CONTRATO DE PRESTACION DE SERVICIOS PROFESIONALES"/>
    <s v="156-20251"/>
    <s v="145 - CONTRATO DE PRESTACION DE SERVICIOS PROFESIONALES"/>
    <n v="132"/>
    <s v="ORDENES DE PAGO"/>
    <n v="1558"/>
    <x v="587"/>
    <s v="138368 - Adición y prorroga al contrato 156-2025-CPS-P (124884), cuyo objeto es Prestar sus servicios profesionales para apoyar el cubrimiento de las actividades, cronogramas y agenda de la Alcaldía local a nivel interno y externo, así como la generación de contenidos periodísticos. 2327. Se expide a solicitud expresa del ordenador del Gasto mediante SIPSE 138368, recibido el 12 de agosto de 2025. Se expide CRP mediante memorando 20257020021683, recibido el 21 de agosto de 2025."/>
    <s v="O23011745992024232701000"/>
    <s v="Fortalecimiento Institucional y sedes administrativas"/>
    <n v="1033820336"/>
    <x v="157"/>
    <n v="0"/>
    <n v="0"/>
    <n v="18900000"/>
    <n v="13650000"/>
    <n v="5250000"/>
    <x v="0"/>
    <x v="0"/>
    <n v="138368"/>
    <n v="2"/>
    <x v="0"/>
    <x v="0"/>
  </r>
  <r>
    <n v="2025"/>
    <x v="7"/>
    <d v="2025-01-01T00:00:00"/>
    <d v="2025-08-31T00:00:00"/>
    <s v="0020-01"/>
    <d v="2025-08-21T00:00:00"/>
    <n v="145"/>
    <s v="CONTRATO DE PRESTACION DE SERVICIOS PROFESIONALES"/>
    <s v="265-20251"/>
    <s v="145 - CONTRATO DE PRESTACION DE SERVICIOS PROFESIONALES"/>
    <n v="132"/>
    <s v="ORDENES DE PAGO"/>
    <n v="1522"/>
    <x v="588"/>
    <s v="137013 - Adición y prorroga al contrato 265-2025-CPS-P (131330), cuyo objeto es prestar los servicios profesionales para la planeación, programación y seguimiento de los procesos administrativos del parque automotor de la alcaldía local de Sumapaz. 2289. Se expide el CDP a solicitud expresa del ordenador del gasto mediante SIPSE137013, recibido el 30 de julio de 2025. Se expide CRP mediante memorando 20257020020293, recibido el 21 de agosto de 2025."/>
    <s v="O23011745992024228901000"/>
    <s v="Movilidad para Sumapaz"/>
    <n v="52034115"/>
    <x v="270"/>
    <n v="0"/>
    <n v="0"/>
    <n v="16800000"/>
    <n v="9333333"/>
    <n v="7466667"/>
    <x v="1"/>
    <x v="1"/>
    <n v="137013"/>
    <n v="1"/>
    <x v="1"/>
    <x v="1"/>
  </r>
  <r>
    <n v="2025"/>
    <x v="7"/>
    <d v="2025-01-01T00:00:00"/>
    <d v="2025-08-31T00:00:00"/>
    <s v="0020-01"/>
    <d v="2025-08-21T00:00:00"/>
    <n v="148"/>
    <s v="CONTRATO DE PRESTACION DE SERVICIOS DE APOYO A LA GESTION"/>
    <s v="215-20251"/>
    <s v="148 - CONTRATO DE PRESTACION DE SERVICIOS DE APOYO A LA GESTION"/>
    <n v="132"/>
    <s v="ORDENES DE PAGO"/>
    <n v="1534"/>
    <x v="589"/>
    <s v="137092 - Adición y prorroga al contrato 215-2025-CPS-AG (126303), cuyo objeto es prestar sus servicios como auxiliar para apoyar el desarrollo de las actividades de campo requeridas en los proyectos de restauración ecológica de localidad de Sumapaz. 2682. Se expide el CDP a solicitud expresa del ordenador del gasto mediante SIPSE137092, recibido el 30 de julio de 2025. Se expide CRP mediante memorando 20257020020333, recibido el 21 de agosto de 2025."/>
    <s v="O23011745992024268201000"/>
    <s v="Restauración ecológica urbana y/o rural"/>
    <n v="39797262"/>
    <x v="239"/>
    <n v="0"/>
    <n v="0"/>
    <n v="2415000"/>
    <n v="0"/>
    <n v="2415000"/>
    <x v="18"/>
    <x v="23"/>
    <n v="137092"/>
    <n v="2"/>
    <x v="1"/>
    <x v="2"/>
  </r>
  <r>
    <n v="2025"/>
    <x v="7"/>
    <d v="2025-01-01T00:00:00"/>
    <d v="2025-08-31T00:00:00"/>
    <s v="0020-01"/>
    <d v="2025-08-21T00:00:00"/>
    <n v="148"/>
    <s v="CONTRATO DE PRESTACION DE SERVICIOS DE APOYO A LA GESTION"/>
    <s v="172-20251"/>
    <s v="148 - CONTRATO DE PRESTACION DE SERVICIOS DE APOYO A LA GESTION"/>
    <n v="132"/>
    <s v="ORDENES DE PAGO"/>
    <n v="1468"/>
    <x v="590"/>
    <s v="136246 - Adición y prórroga al contrato 172-2025- CPS-AG (127551) cuyo objeto es Prestar los servicios como auxiliar administrativo para apoyar las actividades de mantenimiento y control de la maquinaria pesada de propiedad del Fondo de Desarrollo Rural de Sumapaz. 2289. Se expide el CDP a solicitud expresa del ordenador del gasto mediante SIPSE136246, recibido el 30 de julio de 2025. Se expide CRP mediante memorando 20257020021693, recibido el 21 de agosto de 2025."/>
    <s v="O23011745992024228901000"/>
    <s v="Movilidad para Sumapaz"/>
    <n v="19271225"/>
    <x v="167"/>
    <n v="0"/>
    <n v="0"/>
    <n v="9075000"/>
    <n v="5747500"/>
    <n v="3327500"/>
    <x v="1"/>
    <x v="1"/>
    <n v="136246"/>
    <n v="1"/>
    <x v="1"/>
    <x v="1"/>
  </r>
  <r>
    <n v="2025"/>
    <x v="7"/>
    <d v="2025-01-01T00:00:00"/>
    <d v="2025-08-31T00:00:00"/>
    <s v="0020-01"/>
    <d v="2025-08-21T00:00:00"/>
    <n v="145"/>
    <s v="CONTRATO DE PRESTACION DE SERVICIOS PROFESIONALES"/>
    <s v="221-20251"/>
    <s v="145 - CONTRATO DE PRESTACION DE SERVICIOS PROFESIONALES"/>
    <n v="132"/>
    <s v="ORDENES DE PAGO"/>
    <n v="1517"/>
    <x v="591"/>
    <s v="137052 - Adición y prórroga al contrato 221-2025-CPS-P (124965) cuyo objeto es Prestar los servicios profesionales al Área de Gestión de Desarrollo Local para apoyar la planeación, ejecución y seguimiento a los proyectos de inversión de infraestructura vial y actividades designadas por el despacho de la Alcaldía Local de Sumapaz. 2289. Se expide el CDP a solicitud expresa del ordenador del gasto mediante SIPSE137052, recibido el 30 de julio de 2025. Se expide el CRP mediante memorando 20257020021803."/>
    <s v="O23011745992024228901000"/>
    <s v="Movilidad para Sumapaz"/>
    <n v="1030641865"/>
    <x v="258"/>
    <n v="0"/>
    <n v="0"/>
    <n v="21900000"/>
    <n v="13870000"/>
    <n v="8030000"/>
    <x v="1"/>
    <x v="1"/>
    <n v="137052"/>
    <n v="1"/>
    <x v="1"/>
    <x v="1"/>
  </r>
  <r>
    <n v="2025"/>
    <x v="7"/>
    <d v="2025-01-01T00:00:00"/>
    <d v="2025-08-31T00:00:00"/>
    <s v="0020-01"/>
    <d v="2025-08-21T00:00:00"/>
    <n v="148"/>
    <s v="CONTRATO DE PRESTACION DE SERVICIOS DE APOYO A LA GESTION"/>
    <s v="151-20251"/>
    <s v="148 - CONTRATO DE PRESTACION DE SERVICIOS DE APOYO A LA GESTION"/>
    <n v="132"/>
    <s v="ORDENES DE PAGO"/>
    <n v="1566"/>
    <x v="592"/>
    <s v="138154 - ADICIÓN Y PRORROGA AL CONTRATO 151-2025-CPS-AG (127697), CUYO OBJETO ES PRESTAR LOS SERVICIOS DE APOYO TÉCNICO EN LOS PROCESOS QUE SE ADELANTAN EN EL ALMACÉN DE LA ALCALDÍA LOCAL DE SUMAPAZ. 2327&lt;(&gt;,&lt;)&gt; SE EXPIDE A SOLICITUD EXPRESA DEL ORDENADOR DEL GASTO, MEDIANTE SIPSE 138154, RECIBIDO EL 14 DE AGOSTO DE 2025. SE EXPIDE CRP MEDIANTE MEMORANDO 20257020021763."/>
    <s v="O23011745992024232701000"/>
    <s v="Fortalecimiento Institucional y sedes administrativas"/>
    <n v="1032656434"/>
    <x v="144"/>
    <n v="0"/>
    <n v="0"/>
    <n v="10890000"/>
    <n v="8470000"/>
    <n v="2420000"/>
    <x v="0"/>
    <x v="0"/>
    <n v="138154"/>
    <n v="2"/>
    <x v="0"/>
    <x v="0"/>
  </r>
  <r>
    <n v="2025"/>
    <x v="7"/>
    <d v="2025-01-01T00:00:00"/>
    <d v="2025-08-31T00:00:00"/>
    <s v="0020-01"/>
    <d v="2025-08-21T00:00:00"/>
    <n v="145"/>
    <s v="CONTRATO DE PRESTACION DE SERVICIOS PROFESIONALES"/>
    <s v="149-20251"/>
    <s v="145 - CONTRATO DE PRESTACION DE SERVICIOS PROFESIONALES"/>
    <n v="132"/>
    <s v="ORDENES DE PAGO"/>
    <n v="1504"/>
    <x v="593"/>
    <s v="137089 - Adición y prorroga al contrato 149-2025-CPS-P (124950), cuyo objeto es Prestar los servicios profesionales al Área de Gestión de Desarrollo Local brindando apoyo técnico en la planeación, ejecución y seguimiento del proyecto de inversión de mejoramiento de vivienda para la comunidad de Sumapaz. 2278. Se expide el CDP a solicitud expresa del ordenador del gasto mediante SIPSE 137089, recibido el 30 de julio de 2025. Se expide el CRP mediante memorando 20257020021773, recibido el 21 de agosto de 2025."/>
    <s v="O23011745992024227801000"/>
    <s v="Mejoramiento de vivienda para la comunidad de Sumapaz"/>
    <n v="1052409028"/>
    <x v="147"/>
    <n v="0"/>
    <n v="0"/>
    <n v="21000000"/>
    <n v="15633333"/>
    <n v="5366667"/>
    <x v="20"/>
    <x v="31"/>
    <n v="137089"/>
    <n v="1"/>
    <x v="1"/>
    <x v="19"/>
  </r>
  <r>
    <n v="2025"/>
    <x v="7"/>
    <d v="2025-01-01T00:00:00"/>
    <d v="2025-08-31T00:00:00"/>
    <s v="0020-01"/>
    <d v="2025-08-22T00:00:00"/>
    <n v="148"/>
    <s v="CONTRATO DE PRESTACION DE SERVICIOS DE APOYO A LA GESTION"/>
    <s v="206-20251"/>
    <s v="148 - CONTRATO DE PRESTACION DE SERVICIOS DE APOYO A LA GESTION"/>
    <n v="131"/>
    <s v="ORDENES DE PAGO"/>
    <n v="1460"/>
    <x v="594"/>
    <s v="136630 - Adición y prorroga al contrato 206-2025-CPS-AG (127603), cuyo objeto es prestar los servicios administrativos para apoyar las labores de oficios varios y de notificación para la cuenca del rio blanco, de la alcaldía local de Sumapaz. 2327. Se expide el CDP a solicitud expresa del ordenador del gasto mediante SIPSE136630, recibido el 30 de julio de 2025. Se expide el CRP mediante memorando *20257020020933,recibido el 22 de agosto de 2025."/>
    <s v="O23011745992024232701000"/>
    <s v="Fortalecimiento Institucional y sedes administrativas"/>
    <n v="1033767652"/>
    <x v="219"/>
    <n v="0"/>
    <n v="0"/>
    <n v="8550000"/>
    <n v="5415000"/>
    <n v="3135000"/>
    <x v="0"/>
    <x v="0"/>
    <n v="136630"/>
    <n v="2"/>
    <x v="0"/>
    <x v="0"/>
  </r>
  <r>
    <n v="2025"/>
    <x v="7"/>
    <d v="2025-01-01T00:00:00"/>
    <d v="2025-08-31T00:00:00"/>
    <s v="0020-01"/>
    <d v="2025-08-22T00:00:00"/>
    <n v="145"/>
    <s v="CONTRATO DE PRESTACION DE SERVICIOS PROFESIONALES"/>
    <s v="195-20251"/>
    <s v="145 - CONTRATO DE PRESTACION DE SERVICIOS PROFESIONALES"/>
    <n v="131"/>
    <s v="ORDENES DE PAGO"/>
    <n v="1507"/>
    <x v="595"/>
    <s v="136990 - Adición y prórroga al contrato 195-2025-CPS-P (125193) cuyo objeto es Prestar los servicios profesionales para el desarrollo de acciones de planeación, seguimiento, ejecución y acompañamiento de los procesos y actividades ambientales que se requieran por parte del Fondo de Desarrollo Rural de Sumapaz. Se expide el CDP a solicitud expresa del ordenador del gasto mediante SIPSE136990, recibido el 30 de julio de 2025.Se expide CRP mediante memorando 20257020021783, recibido el 22 de agosto de 2025."/>
    <s v="O23011745992024268901000"/>
    <s v="Acueductos veredales, saneamiento básico y energías alternativas"/>
    <n v="1032460215"/>
    <x v="404"/>
    <n v="0"/>
    <n v="0"/>
    <n v="21000000"/>
    <n v="14000000"/>
    <n v="7000000"/>
    <x v="9"/>
    <x v="34"/>
    <n v="136990"/>
    <n v="1"/>
    <x v="1"/>
    <x v="9"/>
  </r>
  <r>
    <n v="2025"/>
    <x v="7"/>
    <d v="2025-01-01T00:00:00"/>
    <d v="2025-08-31T00:00:00"/>
    <s v="0020-01"/>
    <d v="2025-08-22T00:00:00"/>
    <n v="148"/>
    <s v="CONTRATO DE PRESTACION DE SERVICIOS DE APOYO A LA GESTION"/>
    <s v="285-20251"/>
    <s v="148 - CONTRATO DE PRESTACION DE SERVICIOS DE APOYO A LA GESTION"/>
    <n v="131"/>
    <s v="ORDENES DE PAGO"/>
    <n v="1481"/>
    <x v="596"/>
    <s v="136675 - Adición y prórroga al contrato 285-2025-CPS-AG (126239) cuyo objeto es Prestar los servicios de apoyo administrativo para apoyar el desarrollo de las actividades del proyecto de salud del Fondo de Desarrollo Rural de Sumapaz. 2324. Se expide el CDP a solicitud expresa del ordenador del gasto mediante SIPSE136675, recibido el 30 de julio de 2025. Se expide CRP mediante memorando 20257020021813, recibido el 22 de agosto de 2025."/>
    <s v="O23011745992024232401000"/>
    <s v="Acciones para el cuidado de la salud y el bienestar de las y los Sumapaceños"/>
    <n v="1001170014"/>
    <x v="287"/>
    <n v="0"/>
    <n v="0"/>
    <n v="7875000"/>
    <n v="4112500"/>
    <n v="3762500"/>
    <x v="6"/>
    <x v="11"/>
    <n v="136675"/>
    <n v="6"/>
    <x v="2"/>
    <x v="6"/>
  </r>
  <r>
    <n v="2025"/>
    <x v="7"/>
    <d v="2025-01-01T00:00:00"/>
    <d v="2025-08-31T00:00:00"/>
    <s v="0020-01"/>
    <d v="2025-08-22T00:00:00"/>
    <n v="145"/>
    <s v="CONTRATO DE PRESTACION DE SERVICIOS PROFESIONALES"/>
    <s v="288-20251"/>
    <s v="145 - CONTRATO DE PRESTACION DE SERVICIOS PROFESIONALES"/>
    <n v="131"/>
    <s v="ORDENES DE PAGO"/>
    <n v="1519"/>
    <x v="597"/>
    <s v="137016 - Adición y prorroga al contrato 288-2025-CPS-P (127549), cuyo objeto es prestar los servicios profesionales para el apoyo al fortalecimiento de los emprendimientos productivos agropecuarios de la localidad de Sumapaz. 2315. Se expide el CDP a solicitud expresa del ordenador del gasto mediante SIPSE137016, recibido el 30 de julio de 2025. Se expide el CRP mediante memorando 20257020021863, recibido el 22 de agosto de 2025."/>
    <s v="O23011745992024231501000"/>
    <s v="Somos Sumapaz: Emprendiendo de manera sostenible en el territorio"/>
    <n v="1082969203"/>
    <x v="273"/>
    <n v="0"/>
    <n v="0"/>
    <n v="20475000"/>
    <n v="11375000"/>
    <n v="9100000"/>
    <x v="12"/>
    <x v="16"/>
    <n v="137016"/>
    <n v="1"/>
    <x v="4"/>
    <x v="12"/>
  </r>
  <r>
    <n v="2025"/>
    <x v="7"/>
    <d v="2025-01-01T00:00:00"/>
    <d v="2025-08-31T00:00:00"/>
    <s v="0020-01"/>
    <d v="2025-08-26T00:00:00"/>
    <n v="145"/>
    <s v="CONTRATO DE PRESTACION DE SERVICIOS PROFESIONALES"/>
    <s v="369-2025"/>
    <s v="145 - CONTRATO DE PRESTACION DE SERVICIOS PROFESIONALES"/>
    <n v="127"/>
    <s v="ORDENES DE PAGO"/>
    <n v="1554"/>
    <x v="598"/>
    <s v="138189 - Prestar los servicios profesionales para realizar la planeación, seguimiento y ejecución del proceso de servicio de transporte de pasajeros, destinado para atender las actividades y eventos programados por la Alcaldía Local de Sumapaz. 2289. Se expide a solicitud expresa del Ordenador del Gasto mediante SIPSE 138189, recibido el 12 de agosto de 2025. Se expide el CRP mediante memorando 20257020021943, recibido el 26 de agosto de 2025."/>
    <s v="O23011745992024228901000"/>
    <s v="Movilidad para Sumapaz"/>
    <n v="80217670"/>
    <x v="405"/>
    <n v="0"/>
    <n v="0"/>
    <n v="29250000"/>
    <n v="13866667"/>
    <n v="15383333"/>
    <x v="1"/>
    <x v="1"/>
    <n v="138189"/>
    <n v="1"/>
    <x v="1"/>
    <x v="1"/>
  </r>
  <r>
    <n v="2025"/>
    <x v="7"/>
    <d v="2025-01-01T00:00:00"/>
    <d v="2025-08-31T00:00:00"/>
    <s v="0020-01"/>
    <d v="2025-08-26T00:00:00"/>
    <n v="145"/>
    <s v="CONTRATO DE PRESTACION DE SERVICIOS PROFESIONALES"/>
    <s v="370-2025"/>
    <s v="145 - CONTRATO DE PRESTACION DE SERVICIOS PROFESIONALES"/>
    <n v="127"/>
    <s v="ORDENES DE PAGO"/>
    <n v="1556"/>
    <x v="599"/>
    <s v="138261 - Prestar sus servicios profesionales especializados para apoyar el desarrollo de actividades de emprendimientos sostenibles y formación de capacidades, en la localidad de Sumapaz a través del proyecto 2315. Se expide el CDP a solicitud expresa del Ordenador del Gasto mediante SIPSE 138261, recibido el 12 de agosto de 2025. Se expide el CRP mediante memorando 20257020021963, recibido el 26 de agosto de 2025."/>
    <s v="O23011745992024231501000"/>
    <s v="Somos Sumapaz: Emprendiendo de manera sostenible en el territorio"/>
    <n v="52351640"/>
    <x v="406"/>
    <n v="0"/>
    <n v="0"/>
    <n v="36000000"/>
    <n v="18600000"/>
    <n v="17400000"/>
    <x v="12"/>
    <x v="16"/>
    <n v="138261"/>
    <n v="1"/>
    <x v="4"/>
    <x v="12"/>
  </r>
  <r>
    <n v="2025"/>
    <x v="7"/>
    <d v="2025-01-01T00:00:00"/>
    <d v="2025-08-31T00:00:00"/>
    <s v="0020-01"/>
    <d v="2025-08-26T00:00:00"/>
    <n v="53"/>
    <s v="CONTRATO DE SEGUROS"/>
    <s v="346-20243"/>
    <s v="53 - CONTRATO DE SEGUROS"/>
    <n v="127"/>
    <s v="ORDENES DE PAGO"/>
    <n v="1575"/>
    <x v="600"/>
    <s v="140624 - Adición y prorroga al contrato CSE-346-2024), cuyo objeto es contratar los seguros que amparen los intereses patrimoniales actuales y futuros, así como los bienes de propiedad o tenencia del fondo de desarrollo rural de Sumapaz, que estén bajo su responsabilidad o custodia. Se expide el CDP a solicitud expresa del Ordenador del gasto mediante SIPSE 140624, recibido el 22 de agosto de 2025. Se expide el CRP mediante memorando 20257020017891, recibido el 26 de agosto de 2025."/>
    <s v="O23011745992024228901000"/>
    <s v="Movilidad para Sumapaz"/>
    <n v="860524654"/>
    <x v="155"/>
    <n v="0"/>
    <n v="0"/>
    <n v="8596113"/>
    <n v="0"/>
    <n v="8596113"/>
    <x v="1"/>
    <x v="1"/>
    <n v="140624"/>
    <n v="1"/>
    <x v="1"/>
    <x v="1"/>
  </r>
  <r>
    <n v="2025"/>
    <x v="7"/>
    <d v="2025-01-01T00:00:00"/>
    <d v="2025-08-31T00:00:00"/>
    <s v="0020-01"/>
    <d v="2025-08-27T00:00:00"/>
    <n v="148"/>
    <s v="CONTRATO DE PRESTACION DE SERVICIOS DE APOYO A LA GESTION"/>
    <s v="182-20251"/>
    <s v="148 - CONTRATO DE PRESTACION DE SERVICIOS DE APOYO A LA GESTION"/>
    <n v="126"/>
    <s v="ORDENES DE PAGO"/>
    <n v="1505"/>
    <x v="601"/>
    <s v="136985 - Adición y prórroga al contrato 182-2025-CPS AG (127697) cuyo objeto es Prestar los servicios de apoyo técnico en los procesos que se adelantan en el almacén de la Alcaldía Local De Sumapaz. 2327. Se expide el CDP a solicitud expresa del ordenador del gasto mediante SIPSE 136985, recibido el 30 de julio de 2025, se expide CRP mediante memorando 20257020022213, recibido el 27 de agosto de 2025."/>
    <s v="O23011745992024232701000"/>
    <s v="Fortalecimiento Institucional y sedes administrativas"/>
    <n v="1031133957"/>
    <x v="178"/>
    <n v="0"/>
    <n v="0"/>
    <n v="10890000"/>
    <n v="7018000"/>
    <n v="3872000"/>
    <x v="0"/>
    <x v="0"/>
    <n v="136985"/>
    <n v="2"/>
    <x v="0"/>
    <x v="0"/>
  </r>
  <r>
    <n v="2025"/>
    <x v="7"/>
    <d v="2025-01-01T00:00:00"/>
    <d v="2025-08-31T00:00:00"/>
    <s v="0020-01"/>
    <d v="2025-08-27T00:00:00"/>
    <n v="43"/>
    <s v="CONTRATO DE INTERVENTORIA"/>
    <s v="707-20241"/>
    <s v="43 - CONTRATO DE INTERVENTORIA"/>
    <n v="126"/>
    <s v="ORDENES DE PAGO"/>
    <n v="1591"/>
    <x v="602"/>
    <s v="138755 - Adición y prorroga al contrato CIN-707-2024, cuyo objeto realizar la interventoría técnica, administrativa, financiera, ambiental, SST, social y jurídica, del contrato que resulte del proceso licitatorio cuyo objeto es ¿realizar la instalación de estructuras prefabricadas y obras necesarias para la implementación de salones comunales en la localidad de Sumapaz, basados en prediseños establecidos por el FDRS, por precios unitarios fijos y a monto agotable. 2696. Se expide a solicitud expresa del Ordenador del Gasto mediante SIPSE 138755, recibido el 25 de agosto de 2025. Se expide el CRP mediante memorando 20257020022203, recibido el 27 de agosto de 2025."/>
    <s v="O23011745992024269601000"/>
    <s v="Participación incidente en Sumapaz"/>
    <n v="901901789"/>
    <x v="407"/>
    <n v="0"/>
    <n v="0"/>
    <n v="57357860"/>
    <n v="0"/>
    <n v="57357860"/>
    <x v="17"/>
    <x v="58"/>
    <n v="138755"/>
    <n v="2"/>
    <x v="0"/>
    <x v="17"/>
  </r>
  <r>
    <n v="2025"/>
    <x v="7"/>
    <d v="2025-01-01T00:00:00"/>
    <d v="2025-08-31T00:00:00"/>
    <s v="0020-01"/>
    <d v="2025-08-27T00:00:00"/>
    <n v="148"/>
    <s v="CONTRATO DE PRESTACION DE SERVICIOS DE APOYO A LA GESTION"/>
    <s v="371-2025"/>
    <s v="148 - CONTRATO DE PRESTACION DE SERVICIOS DE APOYO A LA GESTION"/>
    <n v="126"/>
    <s v="ORDENES DE PAGO"/>
    <n v="1568"/>
    <x v="603"/>
    <s v="138804 - Prestar los servicios de apoyo técnico al área de Gestión del Desarrollo Local en la gestión administrativa y financiera de los procesos que se adelantan en la Alcaldía Local de Sumapaz. 2327. Se expide a solicitud expresa del Ordenador del Gasto, mediante SIPSE 138804, con certificado de no existencia 62349 del 15 de agosto de 2024, recibido el 19 de agosto de 2025. Se expide el CRP mediante memorando 20257020022223, recibido el 27 de agosto de 2025."/>
    <s v="O23011745992024232701000"/>
    <s v="Fortalecimiento Institucional y sedes administrativas"/>
    <n v="80186230"/>
    <x v="408"/>
    <n v="0"/>
    <n v="0"/>
    <n v="9330000"/>
    <n v="5805333"/>
    <n v="3524667"/>
    <x v="0"/>
    <x v="0"/>
    <n v="138804"/>
    <n v="2"/>
    <x v="0"/>
    <x v="0"/>
  </r>
  <r>
    <n v="2025"/>
    <x v="7"/>
    <d v="2025-01-01T00:00:00"/>
    <d v="2025-08-31T00:00:00"/>
    <s v="0020-01"/>
    <d v="2025-08-27T00:00:00"/>
    <n v="145"/>
    <s v="CONTRATO DE PRESTACION DE SERVICIOS PROFESIONALES"/>
    <s v="171-20251"/>
    <s v="145 - CONTRATO DE PRESTACION DE SERVICIOS PROFESIONALES"/>
    <n v="126"/>
    <s v="ORDENES DE PAGO"/>
    <n v="1552"/>
    <x v="604"/>
    <s v="136303 - Adición y prorroga al contrato 171-2025-CPS-P (131054), cuyo objeto es prestar los servicios profesionales de apoyo psicosocial al área de gestión de desarrollo local para generar acciones complementarias en salud en la localidad de Sumapaz. 2324. Se expide el CDP a solicitud expresa del Ordenador del gasto mediante SIPSE 136303, recibido el 11 de agosto de 2025. Se expide el CRP mediante memorando 20257020022103, recibido el 27 de agosto de 2025."/>
    <s v="O23011745992024232401000"/>
    <s v="Acciones para el cuidado de la salud y el bienestar de las y los Sumapaceños"/>
    <n v="45561889"/>
    <x v="175"/>
    <n v="0"/>
    <n v="0"/>
    <n v="18900000"/>
    <n v="12180000"/>
    <n v="6720000"/>
    <x v="6"/>
    <x v="37"/>
    <n v="136303"/>
    <n v="1"/>
    <x v="2"/>
    <x v="6"/>
  </r>
  <r>
    <n v="2025"/>
    <x v="7"/>
    <d v="2025-01-01T00:00:00"/>
    <d v="2025-08-31T00:00:00"/>
    <s v="0020-01"/>
    <d v="2025-08-27T00:00:00"/>
    <n v="73"/>
    <s v="CONTRATO DE OBRA PUBLICA"/>
    <s v="709-20241"/>
    <s v="73 - CONTRATO DE OBRA PUBLICA"/>
    <n v="126"/>
    <s v="ORDENES DE PAGO"/>
    <n v="1590"/>
    <x v="605"/>
    <s v="138716 - Adición y prorroga al contrato COP-709-2024, cuyo objeto es realizar la instalación de estructuras prefabricadas y obras necesarias para la implementación de salones comunales en la localidad de Sumapaz, basados en pre-diseños establecidos por el FDRS, por precios unitarios fijos y a monto agotable. 2696. Se expide el CDP a solicitud expresa del Ordenador del gasto mediante SIPSE 138716, recibido el 25 de agosto de 2025. Se expide el CRP mediante memorando 20257020022193, recibido el 27 de agosto de 2025."/>
    <s v="O23011745992024269601000"/>
    <s v="Participación incidente en Sumapaz"/>
    <n v="901903827"/>
    <x v="409"/>
    <n v="0"/>
    <n v="0"/>
    <n v="352746354"/>
    <n v="0"/>
    <n v="352746354"/>
    <x v="17"/>
    <x v="58"/>
    <n v="138716"/>
    <n v="2"/>
    <x v="0"/>
    <x v="17"/>
  </r>
  <r>
    <n v="2025"/>
    <x v="7"/>
    <d v="2025-01-01T00:00:00"/>
    <d v="2025-08-31T00:00:00"/>
    <s v="0020-01"/>
    <d v="2025-08-27T00:00:00"/>
    <n v="145"/>
    <s v="CONTRATO DE PRESTACION DE SERVICIOS PROFESIONALES"/>
    <s v="196-20251"/>
    <s v="145 - CONTRATO DE PRESTACION DE SERVICIOS PROFESIONALES"/>
    <n v="126"/>
    <s v="ORDENES DE PAGO"/>
    <n v="1508"/>
    <x v="606"/>
    <s v="137039 - Adición y prorroga al contrato 196-2025-CPS-P (125162), cuyo objeto es Prestar los servicios profesionales de geología para apoyar en la ejecución de los proyectos de inversión de infraestructura vial, en la de la localidad de Sumapaz. 2289. Se expide el CDP a solicitud expresa del ordenador del gasto mediante SIPSE137039, recibido el 30 de julio de 2025. Se expide el CRP mediante memorando 20257020022243, recibido el 27 de agosto de 2025."/>
    <s v="O23011745992024228901000"/>
    <s v="Movilidad para Sumapaz"/>
    <n v="1095812772"/>
    <x v="203"/>
    <n v="0"/>
    <n v="0"/>
    <n v="19500000"/>
    <n v="12566667"/>
    <n v="6933333"/>
    <x v="1"/>
    <x v="1"/>
    <n v="137039"/>
    <n v="1"/>
    <x v="1"/>
    <x v="1"/>
  </r>
  <r>
    <n v="2025"/>
    <x v="7"/>
    <d v="2025-01-01T00:00:00"/>
    <d v="2025-08-31T00:00:00"/>
    <s v="0020-01"/>
    <d v="2025-08-27T00:00:00"/>
    <n v="148"/>
    <s v="CONTRATO DE PRESTACION DE SERVICIOS DE APOYO A LA GESTION"/>
    <s v="372-2025"/>
    <s v="148 - CONTRATO DE PRESTACION DE SERVICIOS DE APOYO A LA GESTION"/>
    <n v="126"/>
    <s v="ORDENES DE PAGO"/>
    <n v="1555"/>
    <x v="607"/>
    <s v="138208 - Prestar servicios de apoyo en la logística y organización del evento XXIV Feria Agroambiental Sumapaz 2025, orientado a promover la cultura, tradición y costumbres sumapaceñas, así como a fortalecer las prácticas agroambientales y reconocer las dinámicas rurales propias de la localidad de Sumapaz. Se expide CDP a solicitud expresa del Ordenador del Gasto mediante SIPSE 138208, recibido el 12 de agosto de 2025. Se expide el CRP mediante memorando 20257020022233, recibido el 27 de agosto de 2025."/>
    <s v="O23011745992024248601000"/>
    <s v="Acciones para la promoción de la cultura, tradición y costumbres sumapaceñas"/>
    <n v="1033768263"/>
    <x v="410"/>
    <n v="0"/>
    <n v="0"/>
    <n v="14000000"/>
    <n v="7000000"/>
    <n v="7000000"/>
    <x v="21"/>
    <x v="51"/>
    <n v="138208"/>
    <n v="3"/>
    <x v="2"/>
    <x v="10"/>
  </r>
  <r>
    <n v="2025"/>
    <x v="7"/>
    <d v="2025-01-01T00:00:00"/>
    <d v="2025-08-31T00:00:00"/>
    <s v="0020-01"/>
    <d v="2025-08-27T00:00:00"/>
    <n v="148"/>
    <s v="CONTRATO DE PRESTACION DE SERVICIOS DE APOYO A LA GESTION"/>
    <s v="208-20251"/>
    <s v="148 - CONTRATO DE PRESTACION DE SERVICIOS DE APOYO A LA GESTION"/>
    <n v="126"/>
    <s v="ORDENES DE PAGO"/>
    <n v="1559"/>
    <x v="608"/>
    <s v="138197 - Adición y prorroga al contrato 208-2025-CPS-P (127746), cuyo objeto es prestar los servicios profesionales al área de gestión del desarrollo local, para apoyar los factores económicos y financieros en la gestión contractual del fondo de desarrollo rural de Sumapaz. 2327. Se expide el CDP a solicitud expresa del Ordenador del Gasto mediante SIPSE 138197, recibido el 12 de agosto de 2025. Se expide el CRP mediante memorando 20257020022093, recibido el 27 de agosto de 2025."/>
    <s v="O23011745992024232701000"/>
    <s v="Fortalecimiento Institucional y sedes administrativas"/>
    <n v="79041345"/>
    <x v="202"/>
    <n v="0"/>
    <n v="0"/>
    <n v="22050000"/>
    <n v="7350000"/>
    <n v="14700000"/>
    <x v="0"/>
    <x v="0"/>
    <n v="138197"/>
    <n v="2"/>
    <x v="0"/>
    <x v="0"/>
  </r>
  <r>
    <n v="2025"/>
    <x v="7"/>
    <d v="2025-01-01T00:00:00"/>
    <d v="2025-08-31T00:00:00"/>
    <s v="0020-01"/>
    <d v="2025-08-27T00:00:00"/>
    <n v="148"/>
    <s v="CONTRATO DE PRESTACION DE SERVICIOS DE APOYO A LA GESTION"/>
    <s v="187-20251"/>
    <s v="148 - CONTRATO DE PRESTACION DE SERVICIOS DE APOYO A LA GESTION"/>
    <n v="126"/>
    <s v="ORDENES DE PAGO"/>
    <n v="1512"/>
    <x v="609"/>
    <s v="137038 - Adición y prorroga al contrato 187-2025-CPS-AG (127542), cuyo objeto es prestar sus servicios de apoyo técnico y administrativo en el desarrollo de las actividades que se ejecutan dentro de la asistencia técnica agropecuaria en la localidad de Sumapaz. 2671.Se expide el CDP a solicitud expresa del ordenador del gasto mediante SIPSE137038, recibido el 30 de julio de 2025. Se expide el CRP mediante memorando 20257020022013, recibido el 27 de agosto de 2025."/>
    <s v="O23011745992024267101000"/>
    <s v="Asistencia técnica agropecuaria y educación ambiental en la localidad de Sumapaz"/>
    <n v="1023019730"/>
    <x v="192"/>
    <n v="0"/>
    <n v="0"/>
    <n v="10650000"/>
    <n v="6745000"/>
    <n v="3905000"/>
    <x v="2"/>
    <x v="2"/>
    <n v="137038"/>
    <n v="3"/>
    <x v="1"/>
    <x v="2"/>
  </r>
  <r>
    <n v="2025"/>
    <x v="7"/>
    <d v="2025-01-01T00:00:00"/>
    <d v="2025-08-31T00:00:00"/>
    <s v="0020-01"/>
    <d v="2025-08-27T00:00:00"/>
    <n v="148"/>
    <s v="CONTRATO DE PRESTACION DE SERVICIOS DE APOYO A LA GESTION"/>
    <s v="213-20251"/>
    <s v="148 - CONTRATO DE PRESTACION DE SERVICIOS DE APOYO A LA GESTION"/>
    <n v="126"/>
    <s v="ORDENES DE PAGO"/>
    <n v="1506"/>
    <x v="610"/>
    <s v="136997 - Adición y prórroga al contrato 213-2025-CPS-P (127564) cuyo objeto es Prestar los servicios profesionales como Abogado (a) de apoyo al Área de Gestión Policiva-Jurídica de la Alcaldía Local de Sumapaz. 2327. Se expide el CDP a solicitud expresa del ordenador del gasto mediante SIPSE136997, recibido el 30 de julio de 2025. Se expide el CRP mediante memorando 20257020021993, recibido el 27 de agosto de 2025."/>
    <s v="O23011745992024232701000"/>
    <s v="Fortalecimiento Institucional y sedes administrativas"/>
    <n v="79632494"/>
    <x v="206"/>
    <n v="0"/>
    <n v="0"/>
    <n v="22050000"/>
    <n v="14210000"/>
    <n v="7840000"/>
    <x v="0"/>
    <x v="0"/>
    <n v="136997"/>
    <n v="2"/>
    <x v="0"/>
    <x v="0"/>
  </r>
  <r>
    <n v="2025"/>
    <x v="7"/>
    <d v="2025-01-01T00:00:00"/>
    <d v="2025-08-31T00:00:00"/>
    <s v="0020-01"/>
    <d v="2025-08-28T00:00:00"/>
    <n v="148"/>
    <s v="CONTRATO DE PRESTACION DE SERVICIOS DE APOYO A LA GESTION"/>
    <s v="038-20251"/>
    <s v="148 - CONTRATO DE PRESTACION DE SERVICIOS DE APOYO A LA GESTION"/>
    <n v="126"/>
    <s v="ORDENES DE PAGO"/>
    <n v="1485"/>
    <x v="611"/>
    <s v="136230 - Adición y prórroga al contrato 038-2025-CPS-AG (126298) cuyo objeto es Prestar sus servicios como auxiliar en el apoyo a las actividades de huerta, propagación, producción y mantenimiento de material vegetal, en las sedes de la Alcaldía Local de Sumapaz. 2671. Se expide el CDP a solicitud expresa del ordenador del gasto mediante SIPSE136230, recibido el 30 de julio de 2025. Se expide el CRP mediante memorando 20257020022263, recibido el 27 de agosto de 2025."/>
    <s v="O23011745992024267101000"/>
    <s v="Asistencia técnica agropecuaria y educación ambiental en la localidad de Sumapaz"/>
    <n v="52303112"/>
    <x v="33"/>
    <n v="0"/>
    <n v="0"/>
    <n v="5460000"/>
    <n v="0"/>
    <n v="5460000"/>
    <x v="2"/>
    <x v="2"/>
    <n v="136230"/>
    <n v="3"/>
    <x v="1"/>
    <x v="2"/>
  </r>
  <r>
    <n v="2025"/>
    <x v="7"/>
    <d v="2025-01-01T00:00:00"/>
    <d v="2025-08-31T00:00:00"/>
    <s v="0020-01"/>
    <d v="2025-08-28T00:00:00"/>
    <n v="148"/>
    <s v="CONTRATO DE PRESTACION DE SERVICIOS DE APOYO A LA GESTION"/>
    <s v="324-20251"/>
    <s v="148 - CONTRATO DE PRESTACION DE SERVICIOS DE APOYO A LA GESTION"/>
    <n v="125"/>
    <s v="ORDENES DE PAGO"/>
    <n v="1530"/>
    <x v="612"/>
    <s v="137024 - Adición y prorroga al contrato 324-2025-CPS-AG (127555), cuyo objeto es prestar los servicios tecnológicos al área de gestión de desarrollo local, en las actividades administrativas de la gestión cultural de la localidad de Sumapaz. 2486. Se expide el CDP a solicitud expresa del ordenador del gasto mediante SIPSE 137024, recibido el 30 de julio de 2025. Se expide el CRP mediante memorando 2025702002283, recibido el 28 de agosto de 2025"/>
    <s v="O23011745992024248601000"/>
    <s v="Acciones para la promoción de la cultura, tradición y costumbres sumapaceñas"/>
    <n v="1010199232"/>
    <x v="327"/>
    <n v="0"/>
    <n v="0"/>
    <n v="8875000"/>
    <n v="2485000"/>
    <n v="6390000"/>
    <x v="21"/>
    <x v="39"/>
    <n v="137024"/>
    <n v="1"/>
    <x v="2"/>
    <x v="10"/>
  </r>
  <r>
    <n v="2025"/>
    <x v="7"/>
    <d v="2025-01-01T00:00:00"/>
    <d v="2025-08-31T00:00:00"/>
    <s v="0020-01"/>
    <d v="2025-08-28T00:00:00"/>
    <n v="145"/>
    <s v="CONTRATO DE PRESTACION DE SERVICIOS PROFESIONALES"/>
    <s v="216-20251"/>
    <s v="145 - CONTRATO DE PRESTACION DE SERVICIOS PROFESIONALES"/>
    <n v="125"/>
    <s v="ORDENES DE PAGO"/>
    <n v="1511"/>
    <x v="613"/>
    <s v="136999 - Adición y prórroga al contrato 216-2025-CPS-P (127688) cuyo objeto es Prestar los servicios profesionales para apoyar la implementación, seguimiento y control de los Planes de Mejoramiento resultado de las auditorías y Planes de Gestión, así como fortalecer el proceso de mejora continua en la Alcaldía Local de Sumapaz. 2327. Se expide el CDP a solicitud expresa del ordenador del gasto mediante SIPSE136999, recibido el 30 de julio de 2025. Se expide CRP mediante memorando 20257020022253&lt;(&gt;,&lt;)&gt; recibido el 28 de agosto de 2025."/>
    <s v="O23011745992024232701000"/>
    <s v="Fortalecimiento Institucional y sedes administrativas"/>
    <n v="51620368"/>
    <x v="205"/>
    <n v="0"/>
    <n v="0"/>
    <n v="22050000"/>
    <n v="0"/>
    <n v="22050000"/>
    <x v="0"/>
    <x v="0"/>
    <n v="136999"/>
    <n v="2"/>
    <x v="0"/>
    <x v="0"/>
  </r>
  <r>
    <n v="2025"/>
    <x v="8"/>
    <n v="45658"/>
    <n v="45930"/>
    <s v="0020-01"/>
    <n v="45901"/>
    <n v="145"/>
    <s v="CONTRATO DE PRESTACION DE SERVICIOS PROFESIONALES"/>
    <s v="258-2025"/>
    <s v="145 - CONTRATO DE PRESTACION DE SERVICIOS PROFESIONALES"/>
    <n v="121"/>
    <s v="ORDENES DE PAGO"/>
    <n v="1510"/>
    <x v="614"/>
    <s v="137053 - Adición y prórroga al contrato 258-2025-CPS-P (126220) cuyo objeto es Prestar los servicios profesionales para atender el proyecto de atención de víctimas y justicia restaurativa, de la Alcaldía Local de Sumapaz. 2319. Se expide el CDP a solicitud expresa del ordenador del gasto mediante SIPSE 137053, recibido el 30 de julio de 2025. Se expide CRP mediante memorando 20257020022413, recibido el 1 de septiembre de 2025."/>
    <s v="O23011745992024231901000"/>
    <s v="Atención a víctimas en Sumapaz"/>
    <n v="80166167"/>
    <x v="411"/>
    <n v="0"/>
    <n v="0"/>
    <n v="16905000"/>
    <n v="11270000"/>
    <n v="5635000"/>
    <x v="19"/>
    <x v="26"/>
    <s v="137053"/>
    <n v="3"/>
    <x v="2"/>
    <x v="18"/>
  </r>
  <r>
    <n v="2025"/>
    <x v="8"/>
    <n v="45658"/>
    <n v="45930"/>
    <s v="0020-01"/>
    <n v="45901"/>
    <n v="145"/>
    <s v="CONTRATO DE PRESTACION DE SERVICIOS PROFESIONALES"/>
    <s v="245-20251"/>
    <s v="145 - CONTRATO DE PRESTACION DE SERVICIOS PROFESIONALES"/>
    <n v="121"/>
    <s v="ORDENES DE PAGO"/>
    <n v="1509"/>
    <x v="615"/>
    <s v="137003 - Adición y prórroga al contrato 245-2025-CPS-P (125153) cuyo objeto es 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 Se expide el CDP a solicitud expresa del ordenador del gasto mediante SIPSE137003, recibido el 30 de julio de 2025. Se expide CRP mediante memorando 20257020022423, recibido el 1 de septiembre de 2025."/>
    <s v="O23011745992024270301000"/>
    <s v="Una mejor educación para Sumapaz"/>
    <n v="1018442398"/>
    <x v="216"/>
    <n v="0"/>
    <n v="0"/>
    <n v="24000000"/>
    <n v="15200000"/>
    <n v="8800000"/>
    <x v="11"/>
    <x v="15"/>
    <s v="137003"/>
    <n v="3"/>
    <x v="4"/>
    <x v="11"/>
  </r>
  <r>
    <n v="2025"/>
    <x v="8"/>
    <n v="45658"/>
    <n v="45930"/>
    <s v="0020-01"/>
    <n v="45901"/>
    <n v="148"/>
    <s v="CONTRATO DE PRESTACION DE SERVICIOS DE APOYO A LA GESTION"/>
    <s v="219-20251"/>
    <s v="148 - CONTRATO DE PRESTACION DE SERVICIOS DE APOYO A LA GESTION"/>
    <n v="121"/>
    <s v="ORDENES DE PAGO"/>
    <n v="1592"/>
    <x v="616"/>
    <s v="139144 - Adición y prorroga al contrato 219-2025-CPS-AG (126251), cuyo objeto es prestar los servicios de apoyo técnico y administrativo en el desarrollo de las actividades que se ejecutan dentro de la asistencia técnica agropecuaria en la localidad de Sumapaz. 2671. Se expide a solicitud expresa del ordenador del gasto, mediante SIPSE 139144, recibido el 27 de agosto de 2025. Se expide CRP mediante memorando 20257020022433, recibido el 1 de septiembre de 2025."/>
    <s v="O23011745992024267101000"/>
    <s v="Asistencia técnica agropecuaria y educación ambiental en la localidad de Sumapaz"/>
    <n v="1022977504"/>
    <x v="234"/>
    <n v="0"/>
    <n v="0"/>
    <n v="10650000"/>
    <n v="6745000"/>
    <n v="3905000"/>
    <x v="2"/>
    <x v="35"/>
    <s v="139144"/>
    <n v="4"/>
    <x v="1"/>
    <x v="2"/>
  </r>
  <r>
    <n v="2025"/>
    <x v="8"/>
    <n v="45658"/>
    <n v="45930"/>
    <s v="0020-01"/>
    <n v="45901"/>
    <n v="148"/>
    <s v="CONTRATO DE PRESTACION DE SERVICIOS DE APOYO A LA GESTION"/>
    <s v="209-20251"/>
    <s v="148 - CONTRATO DE PRESTACION DE SERVICIOS DE APOYO A LA GESTION"/>
    <n v="121"/>
    <s v="ORDENES DE PAGO"/>
    <n v="1518"/>
    <x v="617"/>
    <s v="136995 - Adición y prórroga al contrato 209-2025-CPS-AG (127554) cuyo objeto es 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 Se expide el CDP a solicitud expresa del ordenador del gasto mediante SIPSE 136995, recibido el 30 de julio de 2025. Se expide CRP mediante memorando 20257020022373, recibido el 1 de septiembre de 2025."/>
    <s v="O23011745992024229001000"/>
    <s v="Fortaleciendo la justicia en Sumapaz"/>
    <n v="1032656480"/>
    <x v="207"/>
    <n v="0"/>
    <n v="0"/>
    <n v="8505000"/>
    <n v="4725000"/>
    <n v="3780000"/>
    <x v="5"/>
    <x v="29"/>
    <s v="136995"/>
    <n v="4"/>
    <x v="3"/>
    <x v="5"/>
  </r>
  <r>
    <n v="2025"/>
    <x v="8"/>
    <n v="45658"/>
    <n v="45930"/>
    <s v="0020-01"/>
    <n v="45901"/>
    <n v="145"/>
    <s v="CONTRATO DE PRESTACION DE SERVICIOS PROFESIONALES"/>
    <s v="244-20251"/>
    <s v="145 - CONTRATO DE PRESTACION DE SERVICIOS PROFESIONALES"/>
    <n v="121"/>
    <s v="ORDENES DE PAGO"/>
    <n v="1561"/>
    <x v="618"/>
    <s v="138196 - Adición y prorroga al contrato 244-2025-CPS-P (128155), cuyo objeto es Prestar los servicios profesionales al Área de Gestión del Desarrollo Local, para apoyar los factores económicos y financieros en la gestión contractual del Fondo de Desarrollo Rural de Sumapaz. 2327. Se expide a solicitud expresa del Ordenador del gasto mediante SIPSE 138196, recibido el 12 de agosto de 2025. Se expide el CRP mediante memorando 20257020022353, recibido el 1 de septiembre de 2025."/>
    <s v="O23011745992024232701000"/>
    <s v="Fortalecimiento Institucional y sedes administrativas"/>
    <n v="16732656"/>
    <x v="243"/>
    <n v="0"/>
    <n v="0"/>
    <n v="22050000"/>
    <n v="13965000"/>
    <n v="8085000"/>
    <x v="0"/>
    <x v="0"/>
    <s v="138196"/>
    <n v="2"/>
    <x v="0"/>
    <x v="0"/>
  </r>
  <r>
    <n v="2025"/>
    <x v="8"/>
    <n v="45658"/>
    <n v="45930"/>
    <s v="0020-01"/>
    <n v="45901"/>
    <n v="148"/>
    <s v="CONTRATO DE PRESTACION DE SERVICIOS DE APOYO A LA GESTION"/>
    <s v="230-20251"/>
    <s v="148 - CONTRATO DE PRESTACION DE SERVICIOS DE APOYO A LA GESTION"/>
    <n v="121"/>
    <s v="ORDENES DE PAGO"/>
    <n v="1515"/>
    <x v="619"/>
    <s v="137097 - Adición y prorroga al contrato 230-2025-CPS-AG (127820), cuyo objeto es Prestar los servicios técnicos para apoyar la ejecución de la meta&lt;(&gt;,&lt;)&gt; Vincular 1000 personas en acciones complementarias en salud física, nutricional y oral, a través del Circuito del Cuidado. 2324.Se expide el CDP a solicitud expresa del ordenador del gasto mediante SIPSE137097, recibido el 30 de julio de 2025. Se expide el CRP mediante memorando 20257020022513, recibido el 1 de septiembre de 2025."/>
    <s v="O23011745992024232401000"/>
    <s v="Acciones para el cuidado de la salud y el bienestar de las y los Sumapaceños"/>
    <n v="51970000"/>
    <x v="227"/>
    <n v="0"/>
    <n v="0"/>
    <n v="10080000"/>
    <n v="6384000"/>
    <n v="3696000"/>
    <x v="6"/>
    <x v="11"/>
    <s v="137097"/>
    <n v="6"/>
    <x v="2"/>
    <x v="6"/>
  </r>
  <r>
    <n v="2025"/>
    <x v="8"/>
    <n v="45658"/>
    <n v="45930"/>
    <s v="0020-01"/>
    <n v="45901"/>
    <n v="148"/>
    <s v="CONTRATO DE PRESTACION DE SERVICIOS DE APOYO A LA GESTION"/>
    <s v="201-20251"/>
    <s v="148 - CONTRATO DE PRESTACION DE SERVICIOS DE APOYO A LA GESTION"/>
    <n v="121"/>
    <s v="ORDENES DE PAGO"/>
    <n v="1516"/>
    <x v="620"/>
    <s v="137005 - Adición y prórroga al contrato 248-2025-CPS AG (125655) cuyo objeto es Prestar los servicios de apoyo técnico en los procesos que se adelantan en el almacén de la alcaldía local de Sumapaz. 2327. Se expide el CDP a solicitud expresa del ordenador del gasto mediante SIPSE 137005, recibido el 30 de julio de 2025. Se expide el CRP mediante memorando 20257020022463, recibido el 1 de septiembre de 2025."/>
    <s v="O23011745992024232701000"/>
    <s v="Fortalecimiento Institucional y sedes administrativas"/>
    <n v="1032465730"/>
    <x v="191"/>
    <n v="10650000"/>
    <n v="0"/>
    <n v="0"/>
    <n v="0"/>
    <n v="0"/>
    <x v="0"/>
    <x v="0"/>
    <s v="137005"/>
    <n v="2"/>
    <x v="0"/>
    <x v="0"/>
  </r>
  <r>
    <n v="2025"/>
    <x v="8"/>
    <n v="45658"/>
    <n v="45930"/>
    <s v="0020-01"/>
    <n v="45901"/>
    <n v="148"/>
    <s v="CONTRATO DE PRESTACION DE SERVICIOS DE APOYO A LA GESTION"/>
    <s v="210-20251"/>
    <s v="148 - CONTRATO DE PRESTACION DE SERVICIOS DE APOYO A LA GESTION"/>
    <n v="121"/>
    <s v="ORDENES DE PAGO"/>
    <n v="1514"/>
    <x v="621"/>
    <s v="137051 - Adición y prórroga al contrato 210-2025-CPS-AG (127519) cuyo objeto es Prestar sus servicios como auxiliar de apoyo en los temas de recreación y deporte para la formación integral y deportiva de las niñas, niños y adolescentes de la localidad de Sumapaz. 2388. Se expide el CDP a solicitud expresa del ordenador del gasto mediante SIPSE 137051, recibido el 30 de julio de 2025. Se expide el CRP mediante memorando 20257020022303, recibido el 1 de septiembre de 2025."/>
    <s v="O23011745992024238801000"/>
    <s v="Recreación y Deporte para Sumapaz"/>
    <n v="1001170058"/>
    <x v="220"/>
    <n v="0"/>
    <n v="0"/>
    <n v="6930000"/>
    <n v="2079000"/>
    <n v="4851000"/>
    <x v="10"/>
    <x v="13"/>
    <s v="137051"/>
    <n v="1"/>
    <x v="2"/>
    <x v="10"/>
  </r>
  <r>
    <n v="2025"/>
    <x v="8"/>
    <n v="45658"/>
    <n v="45930"/>
    <s v="0020-01"/>
    <n v="45901"/>
    <n v="145"/>
    <s v="CONTRATO DE PRESTACION DE SERVICIOS PROFESIONALES"/>
    <s v="253-20251"/>
    <s v="145 - CONTRATO DE PRESTACION DE SERVICIOS PROFESIONALES"/>
    <n v="121"/>
    <s v="ORDENES DE PAGO"/>
    <n v="1571"/>
    <x v="622"/>
    <s v="138153 - Adición y prorroga al contrato 253-2025-CPS-P (125011), cuyo objeto es prestar los servicios profesionales especializados, al despacho y al área de gestión de desarrollo local, para apoyar los procesos jurídicos, administrativos y de contratación pública en la alcaldía local de Sumapaz. 2327, se expide a solicitud expresa del ordenador del gasto mediante SIPSE 138153, recibido el 20 de agosto de 2025. Se expide el CRP mediante memorando 20257020022523, recibido el 1 de septiembre de 2025."/>
    <s v="O23011745992024232701000"/>
    <s v="Fortalecimiento Institucional y sedes administrativas"/>
    <n v="1013600388"/>
    <x v="412"/>
    <n v="0"/>
    <n v="0"/>
    <n v="30000000"/>
    <n v="10000000"/>
    <n v="20000000"/>
    <x v="0"/>
    <x v="0"/>
    <s v="138153"/>
    <n v="2"/>
    <x v="0"/>
    <x v="0"/>
  </r>
  <r>
    <n v="2025"/>
    <x v="8"/>
    <n v="45658"/>
    <n v="45930"/>
    <s v="0020-01"/>
    <n v="45903"/>
    <n v="148"/>
    <s v="CONTRATO DE PRESTACION DE SERVICIOS DE APOYO A LA GESTION"/>
    <s v="289-20251"/>
    <s v="148 - CONTRATO DE PRESTACION DE SERVICIOS DE APOYO A LA GESTION"/>
    <n v="119"/>
    <s v="ORDENES DE PAGO"/>
    <n v="1573"/>
    <x v="623"/>
    <s v="137731 - Adición y prorroga al contrato 289-2025-CPS-AG (131253), cuyo objeto es prestar los servicios como auxiliar administrativa en las corregidurías de la localidad de Sumapaz. 2327. Se expide a solicitud expresa del Ordenador del gasto mediante SIPSE 137731, recibido el 20 de agosto de 2025. Se expide CRP mediante memorando 20257020022623, recibido el 3 de septiembre de 2025."/>
    <s v="O23011745992024232701000"/>
    <s v="Fortalecimiento Institucional y sedes administrativas"/>
    <n v="1072428609"/>
    <x v="413"/>
    <n v="0"/>
    <n v="0"/>
    <n v="9000000"/>
    <n v="0"/>
    <n v="9000000"/>
    <x v="0"/>
    <x v="0"/>
    <s v="137731"/>
    <n v="2"/>
    <x v="0"/>
    <x v="0"/>
  </r>
  <r>
    <n v="2025"/>
    <x v="8"/>
    <n v="45658"/>
    <n v="45930"/>
    <s v="0020-01"/>
    <n v="45903"/>
    <n v="145"/>
    <s v="CONTRATO DE PRESTACION DE SERVICIOS PROFESIONALES"/>
    <s v="374-2025"/>
    <s v="145 - CONTRATO DE PRESTACION DE SERVICIOS PROFESIONALES"/>
    <n v="119"/>
    <s v="ORDENES DE PAGO"/>
    <n v="1576"/>
    <x v="624"/>
    <s v="138175 - Prestar servicios profesionales con plena autonomía técnica y administrativa, brindando acompañamiento jurídico al despacho del Alcalde Local en los asuntos que así lo requieran, particularmente en la gestión contractual y en el seguimiento de las diferentes etapas precontractuales de los procesos y apoyar las actividades relacionadas con la liquidación de contratos y el cierre de expedientes contractuales, con el fin de garantizar el cumplimiento de los términos y requisitos legales establecidos. 2327.Se expide el CDP a solicitud expresa del Ordenador del Gasto mediante SIPSE 138175, recibido el 25 de agosto de 2025. Se expide CRP mediante memorando 20257020022663, recibido el 3 de septiembre de 2025."/>
    <s v="O23011745992024232701000"/>
    <s v="Fortalecimiento Institucional y sedes administrativas"/>
    <n v="1010171738"/>
    <x v="414"/>
    <n v="0"/>
    <n v="0"/>
    <n v="29250000"/>
    <n v="11483333"/>
    <n v="17766667"/>
    <x v="0"/>
    <x v="0"/>
    <s v="138175"/>
    <n v="2"/>
    <x v="0"/>
    <x v="0"/>
  </r>
  <r>
    <n v="2025"/>
    <x v="8"/>
    <n v="45658"/>
    <n v="45930"/>
    <s v="0020-01"/>
    <n v="45903"/>
    <n v="148"/>
    <s v="CONTRATO DE PRESTACION DE SERVICIOS DE APOYO A LA GESTION"/>
    <s v="287-20251"/>
    <s v="148 - CONTRATO DE PRESTACION DE SERVICIOS DE APOYO A LA GESTION"/>
    <n v="119"/>
    <s v="ORDENES DE PAGO"/>
    <n v="1521"/>
    <x v="625"/>
    <s v="137015 - Adición y prorroga al contrato 287-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137015, recibido el 30 de julio de 2025. Se expide CRP mediante memorando 20257020022643, recibido el 3 de septiembre de 2025."/>
    <s v="O23011745992024238801000"/>
    <s v="Recreación y Deporte para Sumapaz"/>
    <n v="1022977317"/>
    <x v="415"/>
    <n v="15120000"/>
    <n v="0"/>
    <n v="0"/>
    <n v="0"/>
    <n v="0"/>
    <x v="10"/>
    <x v="14"/>
    <s v="137015"/>
    <n v="3"/>
    <x v="2"/>
    <x v="10"/>
  </r>
  <r>
    <n v="2025"/>
    <x v="8"/>
    <n v="45658"/>
    <n v="45930"/>
    <s v="0020-01"/>
    <n v="45903"/>
    <n v="148"/>
    <s v="CONTRATO DE PRESTACION DE SERVICIOS DE APOYO A LA GESTION"/>
    <s v="277-20251"/>
    <s v="148 - CONTRATO DE PRESTACION DE SERVICIOS DE APOYO A LA GESTION"/>
    <n v="119"/>
    <s v="ORDENES DE PAGO"/>
    <n v="1520"/>
    <x v="626"/>
    <s v="137014 - Adición y prorroga al contrato 277-2025-CPS-P (127739), cuyo objeto es prestar los servicios tecnólogos para apoyar los procesos administrativos que se adelantan en el despacho de la alcaldía local de Sumapaz.2327. .Se expide el CDP a solicitud expresa del ordenador del gasto mediante SIPSE137014, recibido el 30 de julio de 2025"/>
    <s v="O23011745992024232701000"/>
    <s v="Fortalecimiento Institucional y sedes administrativas"/>
    <n v="1012418057"/>
    <x v="266"/>
    <n v="0"/>
    <n v="0"/>
    <n v="9900000"/>
    <n v="2200000"/>
    <n v="7700000"/>
    <x v="0"/>
    <x v="0"/>
    <s v="137014"/>
    <n v="2"/>
    <x v="0"/>
    <x v="0"/>
  </r>
  <r>
    <n v="2025"/>
    <x v="8"/>
    <n v="45658"/>
    <n v="45930"/>
    <s v="0020-01"/>
    <n v="45903"/>
    <n v="148"/>
    <s v="CONTRATO DE PRESTACION DE SERVICIOS DE APOYO A LA GESTION"/>
    <s v="212-20251"/>
    <s v="148 - CONTRATO DE PRESTACION DE SERVICIOS DE APOYO A LA GESTION"/>
    <n v="119"/>
    <s v="ORDENES DE PAGO"/>
    <n v="1639"/>
    <x v="627"/>
    <s v="141467 - Adición y prorroga al contrato 212-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 Se expide CDP a solicitud expresa del Ordenador del Gasto, mediante SIPSE 141467, recibido el 01 de septiembre de 2025. Se expide CRP mediante memorando 20257020022783, recibido el 3 de septiembre de 2025."/>
    <s v="O23011745992024223001000"/>
    <s v="Por una mejor convivencia en Sumapaz"/>
    <n v="53119436"/>
    <x v="221"/>
    <n v="0"/>
    <n v="0"/>
    <n v="8505000"/>
    <n v="5386500"/>
    <n v="3118500"/>
    <x v="7"/>
    <x v="9"/>
    <s v="141467"/>
    <n v="1"/>
    <x v="3"/>
    <x v="7"/>
  </r>
  <r>
    <n v="2025"/>
    <x v="8"/>
    <n v="45658"/>
    <n v="45930"/>
    <s v="0020-01"/>
    <n v="45903"/>
    <n v="145"/>
    <s v="CONTRATO DE PRESTACION DE SERVICIOS PROFESIONALES"/>
    <s v="220-20251"/>
    <s v="145 - CONTRATO DE PRESTACION DE SERVICIOS PROFESIONALES"/>
    <n v="119"/>
    <s v="ORDENES DE PAGO"/>
    <n v="1638"/>
    <x v="628"/>
    <s v="141425 - Adición y prorroga al contrato 220-2025-CPS-P (127550), cuyo objeto es Prestar los servicios artísticos y musicales profesionales para apoyar la gestión cultural de la localidad de Sumapaz. 2486. Se expide CDP a solicitud expresa del Ordenador del gasto, mediante SIPSE 141425, recibido el 1 de septiembre de 2025. Se expide CRP mediante memorando 20257020022793, recibido el 3 de septiembre de 2025."/>
    <s v="O23011745992024248601000"/>
    <s v="Acciones para la promoción de la cultura, tradición y costumbres sumapaceñas"/>
    <n v="1032381512"/>
    <x v="204"/>
    <n v="0"/>
    <n v="0"/>
    <n v="15120000"/>
    <n v="9576000"/>
    <n v="5544000"/>
    <x v="21"/>
    <x v="39"/>
    <s v="141425"/>
    <n v="1"/>
    <x v="2"/>
    <x v="10"/>
  </r>
  <r>
    <n v="2025"/>
    <x v="8"/>
    <n v="45658"/>
    <n v="45930"/>
    <s v="0020-01"/>
    <n v="45903"/>
    <n v="145"/>
    <s v="CONTRATO DE PRESTACION DE SERVICIOS PROFESIONALES"/>
    <s v="376-2025"/>
    <s v="145 - CONTRATO DE PRESTACION DE SERVICIOS PROFESIONALES"/>
    <n v="119"/>
    <s v="ORDENES DE PAGO"/>
    <n v="1577"/>
    <x v="629"/>
    <s v="138176 - Prestar los servicios profesionales apoyando al profesional financiero del despacho en los procesos contables, presupuestales y financieros a cargo de la Alcaldía Local de Sumapaz, así como en la revisión de los documentos contables asociados al pago de los contratos del Fondo de Desarrollo Local, aplicando la normatividad vigente. 2327. Se expide el CDP a solicitud expresa del Ordenador del Gasto mediante SIPSE 138176, recibido el 25 de agosto de 2025. Se expide CRP mediante memorando 20257020022723, recibido el 3 de septiembre de 2025."/>
    <s v="O23011745992024232701000"/>
    <s v="Fortalecimiento Institucional y sedes administrativas"/>
    <n v="1005237122"/>
    <x v="416"/>
    <n v="0"/>
    <n v="0"/>
    <n v="18000000"/>
    <n v="6800000"/>
    <n v="11200000"/>
    <x v="0"/>
    <x v="0"/>
    <s v="138176"/>
    <n v="2"/>
    <x v="0"/>
    <x v="0"/>
  </r>
  <r>
    <n v="2025"/>
    <x v="8"/>
    <n v="45658"/>
    <n v="45930"/>
    <s v="0020-01"/>
    <n v="45903"/>
    <n v="145"/>
    <s v="CONTRATO DE PRESTACION DE SERVICIOS PROFESIONALES"/>
    <s v="250-20251"/>
    <s v="145 - CONTRATO DE PRESTACION DE SERVICIOS PROFESIONALES"/>
    <n v="119"/>
    <s v="ORDENES DE PAGO"/>
    <n v="1637"/>
    <x v="630"/>
    <s v="141426 - Adición y prorroga al contrato 250-2025-CPS-P (127557), cuyo objeto es prestar los servicios profesionales especializados para apoyar la planeación, ejecución y seguimiento del proyecto de inversión de cultura que ejecute el fondo de desarrollo rural de Sumapaz. 2486. Se expide CDP a solicitud expresa del Ordenador del gasto mediante SIPSE 141426, recibido el 1 de septiembre de 2025. Se expide CRP mediante memorando 20257020022803, recibido el 3 de septiembre de 2025."/>
    <s v="O23011745992024248601000"/>
    <s v="Acciones para la promoción de la cultura, tradición y costumbres sumapaceñas"/>
    <n v="1015426783"/>
    <x v="256"/>
    <n v="0"/>
    <n v="0"/>
    <n v="25200000"/>
    <n v="15960000"/>
    <n v="9240000"/>
    <x v="21"/>
    <x v="39"/>
    <s v="141426"/>
    <n v="1"/>
    <x v="2"/>
    <x v="10"/>
  </r>
  <r>
    <n v="2025"/>
    <x v="8"/>
    <n v="45658"/>
    <n v="45930"/>
    <s v="0020-01"/>
    <n v="45903"/>
    <n v="148"/>
    <s v="CONTRATO DE PRESTACION DE SERVICIOS DE APOYO A LA GESTION"/>
    <s v="287-20251"/>
    <s v="148 - CONTRATO DE PRESTACION DE SERVICIOS DE APOYO A LA GESTION"/>
    <n v="119"/>
    <s v="ORDENES DE PAGO"/>
    <n v="1521"/>
    <x v="631"/>
    <s v="137015 - Adición y prorroga al contrato 287-2025-CPS-P (127539), cuyo objeto es Prestar sus servicios como Docente Deportivo Técnico para la formación integral y deportiva de las niñas, niños y adolescentes y apoyar los temas de recreación y deporte que ejecute el Fondo de Desarrollo de Sumapaz. 2388. Se expide el CDP a solicitud expresa del ordenador del gasto mediante SIPSE137015, recibido el 30 de julio de 2025. Se expide CRP mediante memorando 20257020022643, recibido el 3 de septiembre de 2025."/>
    <s v="O23011745992024238801000"/>
    <s v="Recreación y Deporte para Sumapaz"/>
    <n v="1022997317"/>
    <x v="267"/>
    <n v="0"/>
    <n v="0"/>
    <n v="15120000"/>
    <n v="8400000"/>
    <n v="6720000"/>
    <x v="10"/>
    <x v="14"/>
    <s v="137015"/>
    <n v="3"/>
    <x v="2"/>
    <x v="10"/>
  </r>
  <r>
    <n v="2025"/>
    <x v="8"/>
    <n v="45658"/>
    <n v="45930"/>
    <s v="0020-01"/>
    <n v="45905"/>
    <n v="145"/>
    <s v="CONTRATO DE PRESTACION DE SERVICIOS PROFESIONALES"/>
    <s v="378-2025"/>
    <s v="145 - CONTRATO DE PRESTACION DE SERVICIOS PROFESIONALES"/>
    <n v="117"/>
    <s v="ORDENES DE PAGO"/>
    <n v="1585"/>
    <x v="632"/>
    <s v="139163 - Prestar los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 Se expide el CDP a solicitud expresa del ordenador del gasto mediante SIPSE 139163, con certificado de no existencia No. 62410 del 22/08/2025, recibido el 25 de agosto de 2025.Se expide CRP mediante memorando 20257020022873, recibido el 5 de septiembre de 2025."/>
    <s v="O23011745992024267101000"/>
    <s v="Asistencia técnica agropecuaria y educación ambiental en la localidad de Sumapaz"/>
    <n v="1015467250"/>
    <x v="417"/>
    <n v="0"/>
    <n v="0"/>
    <n v="15000000"/>
    <n v="8500000"/>
    <n v="6500000"/>
    <x v="2"/>
    <x v="2"/>
    <s v="139163"/>
    <n v="3"/>
    <x v="1"/>
    <x v="2"/>
  </r>
  <r>
    <n v="2025"/>
    <x v="8"/>
    <n v="45658"/>
    <n v="45930"/>
    <s v="0020-01"/>
    <n v="45908"/>
    <n v="31"/>
    <s v="RESOLUCION"/>
    <s v="RES 004-2025"/>
    <s v="31 - RESOLUCION"/>
    <n v="114"/>
    <s v="ORDENES DE PAGO"/>
    <n v="1675"/>
    <x v="633"/>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154900"/>
    <n v="154900"/>
    <n v="0"/>
    <x v="1"/>
    <x v="1"/>
    <s v="Atende"/>
    <n v="1"/>
    <x v="1"/>
    <x v="1"/>
  </r>
  <r>
    <n v="2025"/>
    <x v="8"/>
    <n v="45658"/>
    <n v="45930"/>
    <s v="0020-01"/>
    <n v="45908"/>
    <n v="31"/>
    <s v="RESOLUCION"/>
    <s v="RES 004-2025"/>
    <s v="31 - RESOLUCION"/>
    <n v="114"/>
    <s v="ORDENES DE PAGO"/>
    <n v="1675"/>
    <x v="633"/>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8201000"/>
    <s v="Restauración ecológica urbana y/o rural"/>
    <n v="860011153"/>
    <x v="139"/>
    <n v="0"/>
    <n v="0"/>
    <n v="372000"/>
    <n v="372000"/>
    <n v="0"/>
    <x v="18"/>
    <x v="23"/>
    <s v="Atende"/>
    <n v="2"/>
    <x v="1"/>
    <x v="2"/>
  </r>
  <r>
    <n v="2025"/>
    <x v="8"/>
    <n v="45658"/>
    <n v="45930"/>
    <s v="0020-01"/>
    <n v="45908"/>
    <n v="145"/>
    <s v="CONTRATO DE PRESTACION DE SERVICIOS PROFESIONALES"/>
    <s v="375-2025"/>
    <s v="145 - CONTRATO DE PRESTACION DE SERVICIOS PROFESIONALES"/>
    <n v="114"/>
    <s v="ORDENES DE PAGO"/>
    <n v="1582"/>
    <x v="634"/>
    <s v="139044 - Prestar los servicios como Profesional Especializado para realizar el seguimiento de los proyectos del Plan de Desarrollo Local 2025-2028 del Fondo de Desarrollo Local de Sumapaz, así como a su ejecución. 2327. Se expide a solicitud expresa del ordenador del gasto mediante SIPSE 139044, con certificado de no existencia 62408 del 22/08/2025, recibido el 25 de agosto de 2025.Se expide CRP mediante memorando 20257020022893, recibido el 8 de septiembre de 2025."/>
    <s v="O23011745992024232701000"/>
    <s v="Fortalecimiento Institucional y sedes administrativas"/>
    <n v="1024563513"/>
    <x v="418"/>
    <n v="0"/>
    <n v="0"/>
    <n v="24000000"/>
    <n v="13600000"/>
    <n v="10400000"/>
    <x v="0"/>
    <x v="0"/>
    <s v="139044"/>
    <n v="2"/>
    <x v="0"/>
    <x v="0"/>
  </r>
  <r>
    <n v="2025"/>
    <x v="8"/>
    <n v="45658"/>
    <n v="45930"/>
    <s v="0020-01"/>
    <n v="45909"/>
    <n v="145"/>
    <s v="CONTRATO DE PRESTACION DE SERVICIOS PROFESIONALES"/>
    <s v="379-2025"/>
    <s v="145 - CONTRATO DE PRESTACION DE SERVICIOS PROFESIONALES"/>
    <n v="113"/>
    <s v="ORDENES DE PAGO"/>
    <n v="1629"/>
    <x v="635"/>
    <s v="138236 - Prestar servicios profesionales para diseñar e implementar proyectos ciudadanos de educación ambiental orientados a promover cambios en los hábitos de consumo, fomentar la separación en la fuente y fortalecer las prácticas de reciclaje en la localidad de Sumapaz. 2671. Se expide CDP a solicitud expresa del Ordenador del gasto, mediante SIPSE 138236, con certificado de no existencia 62635 del 28 de agosto de 2025, recibido el 1 de septiembre de 2025. Se expide el CRP mediante memorando 20257020022903, recibido el 9 de septiembre de 2025."/>
    <s v="O23011745992024267101000"/>
    <s v="Asistencia técnica agropecuaria y educación ambiental en la localidad de Sumapaz"/>
    <n v="1024602402"/>
    <x v="419"/>
    <n v="0"/>
    <n v="0"/>
    <n v="20000000"/>
    <n v="8500000"/>
    <n v="11500000"/>
    <x v="2"/>
    <x v="52"/>
    <s v="138236"/>
    <n v="2"/>
    <x v="1"/>
    <x v="2"/>
  </r>
  <r>
    <n v="2025"/>
    <x v="8"/>
    <n v="45658"/>
    <n v="45930"/>
    <s v="0020-01"/>
    <n v="45909"/>
    <n v="145"/>
    <s v="CONTRATO DE PRESTACION DE SERVICIOS PROFESIONALES"/>
    <s v="300-20251"/>
    <s v="145 - CONTRATO DE PRESTACION DE SERVICIOS PROFESIONALES"/>
    <n v="113"/>
    <s v="ORDENES DE PAGO"/>
    <n v="1648"/>
    <x v="636"/>
    <s v="139866 - Adición y prorroga al contrato 300-2025-CPS-P (131054), cuyo objeto es prestar los servicios profesionales de apoyo psicosocial al área de gestión de desarrollo local para generar acciones complementarias en salud en la localidad de Sumapaz. 2324. Se expide el CDP a solicitud expresa del Ordenador del Gasto mediante SIPSE 139866, recibido el 4 de septiembre de 2025.Se expide CRP mediante memorando 20257020023013,recibido 09 de septiembre 2025."/>
    <s v="O23011745992024232401000"/>
    <s v="Acciones para el cuidado de la salud y el bienestar de las y los Sumapaceños"/>
    <n v="1020795504"/>
    <x v="283"/>
    <n v="0"/>
    <n v="0"/>
    <n v="18900000"/>
    <n v="10500000"/>
    <n v="8400000"/>
    <x v="6"/>
    <x v="37"/>
    <s v="139866"/>
    <n v="1"/>
    <x v="2"/>
    <x v="6"/>
  </r>
  <r>
    <n v="2025"/>
    <x v="8"/>
    <n v="45658"/>
    <n v="45930"/>
    <s v="0020-01"/>
    <n v="45911"/>
    <n v="148"/>
    <s v="CONTRATO DE PRESTACION DE SERVICIOS DE APOYO A LA GESTION"/>
    <s v="391-2025"/>
    <s v="148 - CONTRATO DE PRESTACION DE SERVICIOS DE APOYO A LA GESTION"/>
    <n v="111"/>
    <s v="ORDENES DE PAGO"/>
    <n v="1686"/>
    <x v="637"/>
    <s v="140777 - Prestar los servicios de apoyo técnico en las actividades administrativas y operativas del parque automotor en la Alcaldía Local de Sumapaz.2289. Se expide a solicitud expresa del Ordenador del gasto mediante SIPSE 140777, con certificado de no existencia 62528 del 28 de agosto de 2025, recibido el 8 de septiembre 2025. Se expide el CRP 385-2025 mediante memorando 20257020023203, recibido el 11 de septiembre de 2025."/>
    <s v="O23011745992024228901000"/>
    <s v="Movilidad para Sumapaz"/>
    <n v="1000473266"/>
    <x v="420"/>
    <n v="0"/>
    <n v="0"/>
    <n v="9330000"/>
    <n v="4768667"/>
    <n v="4561333"/>
    <x v="1"/>
    <x v="1"/>
    <s v="140777"/>
    <n v="1"/>
    <x v="1"/>
    <x v="1"/>
  </r>
  <r>
    <n v="2025"/>
    <x v="8"/>
    <n v="45658"/>
    <n v="45930"/>
    <s v="0020-01"/>
    <n v="45911"/>
    <n v="145"/>
    <s v="CONTRATO DE PRESTACION DE SERVICIOS PROFESIONALES"/>
    <s v="388-2025"/>
    <s v="145 - CONTRATO DE PRESTACION DE SERVICIOS PROFESIONALES"/>
    <n v="111"/>
    <s v="ORDENES DE PAGO"/>
    <n v="1578"/>
    <x v="638"/>
    <s v="138177 - Prestar los servicios profesionales con plena autonomía técnica y administrativa, brindando acompañamiento jurídico en la formulación de los procesos de contratación, así como en el desarrollo de las actividades contractuales y postcontractuales requeridas por el área de Gestión de Desarrollo Local de la Alcaldía Local de Sumapaz. 2327. Se expide el CDP a solicitud expresa del Ordenador del Gasto mediante SIPSE 138177, con certificado de no existencia 62411 del 22/08/2025, recibido el 25 de agosto de 2025. Se expide el CRP memorando 20257020023193, recibido 11 de septiembre de 2025."/>
    <s v="O23011745992024232701000"/>
    <s v="Fortalecimiento Institucional y sedes administrativas"/>
    <n v="52283101"/>
    <x v="421"/>
    <n v="0"/>
    <n v="0"/>
    <n v="28000000"/>
    <n v="10266667"/>
    <n v="17733333"/>
    <x v="0"/>
    <x v="0"/>
    <s v="138177"/>
    <n v="2"/>
    <x v="0"/>
    <x v="0"/>
  </r>
  <r>
    <n v="2025"/>
    <x v="8"/>
    <n v="45658"/>
    <n v="45930"/>
    <s v="0020-01"/>
    <n v="45911"/>
    <n v="145"/>
    <s v="CONTRATO DE PRESTACION DE SERVICIOS PROFESIONALES"/>
    <s v="382-2025"/>
    <s v="145 - CONTRATO DE PRESTACION DE SERVICIOS PROFESIONALES"/>
    <n v="111"/>
    <s v="ORDENES DE PAGO"/>
    <n v="1618"/>
    <x v="639"/>
    <s v="138183 - Prestar los servicios profesionales especializados para realizar la planeación, la gestión, el seguimiento y la ejecución de los procesos de conectividad y sistemas fotovoltaicos del Fondo de Desarrollo Rural de Sumapaz. 2265. Se expide CDP a solicitud expresa del Ordenador del gasto, mediante SIPSE 138183, con certificado de no existencia 620613 del 28 de agosto de 2025, recibido el 1 de septiembre de 2025. Se expide CRP mediante memorando 20257020023063, recibido el 11 de septiembre de 2025."/>
    <s v="O23011745992024226501000"/>
    <s v="Fortaleciendo la Conectividad en Sumapaz"/>
    <n v="79756594"/>
    <x v="422"/>
    <n v="0"/>
    <n v="0"/>
    <n v="32000000"/>
    <n v="13333333"/>
    <n v="18666667"/>
    <x v="14"/>
    <x v="18"/>
    <s v="138183"/>
    <n v="1"/>
    <x v="0"/>
    <x v="14"/>
  </r>
  <r>
    <n v="2025"/>
    <x v="8"/>
    <n v="45658"/>
    <n v="45930"/>
    <s v="0020-01"/>
    <n v="45911"/>
    <n v="148"/>
    <s v="CONTRATO DE PRESTACION DE SERVICIOS DE APOYO A LA GESTION"/>
    <s v="270-20251"/>
    <s v="148 - CONTRATO DE PRESTACION DE SERVICIOS DE APOYO A LA GESTION"/>
    <n v="111"/>
    <s v="ORDENES DE PAGO"/>
    <n v="1476"/>
    <x v="640"/>
    <s v="136656 - Adición y prorroga al contrato 270-2025-CPS-AG (126252), cuyo objeto es prestar los servicios técnicos al desarrollo de las actividades de inseminación, sanidad y producción animal en el marco de la asistencia técnica agropecuaria en la localidad de Sumapaz. 2671. Se expide el CDP a solicitud expresa del ordenador del gasto mediante SIPSE136656, recibido el 30 de julio de 2025. Se expide el CRP mediante memorando 20257020023063, recibido el 11 de septiembre de 2025."/>
    <s v="O23011745992024267101000"/>
    <s v="Asistencia técnica agropecuaria y educación ambiental en la localidad de Sumapaz"/>
    <n v="1001170088"/>
    <x v="253"/>
    <n v="0"/>
    <n v="0"/>
    <n v="10650000"/>
    <n v="5916667"/>
    <n v="4733333"/>
    <x v="2"/>
    <x v="2"/>
    <s v="136656"/>
    <n v="3"/>
    <x v="1"/>
    <x v="2"/>
  </r>
  <r>
    <n v="2025"/>
    <x v="8"/>
    <n v="45658"/>
    <n v="45930"/>
    <s v="0020-01"/>
    <n v="45911"/>
    <n v="148"/>
    <s v="CONTRATO DE PRESTACION DE SERVICIOS DE APOYO A LA GESTION"/>
    <s v="373-2025"/>
    <s v="148 - CONTRATO DE PRESTACION DE SERVICIOS DE APOYO A LA GESTION"/>
    <n v="111"/>
    <s v="ORDENES DE PAGO"/>
    <n v="1581"/>
    <x v="641"/>
    <s v="OBJETO: 139042 - Prestar los servicios profesionales en salud mental y psicosocial en el área de Salud Pública, con el fin de generar acciones complementarias en salud en la localidad de Sumapaz. 2324. Se expide a solicitud expresa del ordenador del gasto mediante SIPSE 139042, con certificado de no existencia 62406 del 22/08/2025, recibido el 25 de agosto de 2025. Se expide a mediante 20257020023123, recibido el 11 de septiembre de 2025."/>
    <s v="O23011745992024232401000"/>
    <s v="Acciones para el cuidado de la salud y el bienestar de las y los Sumapaceños"/>
    <n v="1018474865"/>
    <x v="423"/>
    <n v="0"/>
    <n v="0"/>
    <n v="15000000"/>
    <n v="8333333"/>
    <n v="6666667"/>
    <x v="6"/>
    <x v="37"/>
    <n v="139042"/>
    <n v="1"/>
    <x v="2"/>
    <x v="6"/>
  </r>
  <r>
    <n v="2025"/>
    <x v="8"/>
    <n v="45658"/>
    <n v="45930"/>
    <s v="0020-01"/>
    <n v="45911"/>
    <n v="145"/>
    <s v="CONTRATO DE PRESTACION DE SERVICIOS PROFESIONALES"/>
    <s v="386-2025"/>
    <s v="145 - CONTRATO DE PRESTACION DE SERVICIOS PROFESIONALES"/>
    <n v="111"/>
    <s v="ORDENES DE PAGO"/>
    <n v="1630"/>
    <x v="642"/>
    <s v="138263 - Prestar sus servicios profesionales en el área de zootecnia para apoyar el desarrollo de actividades relacionadas con el fortalecimiento de sistemas productivos sostenibles, así como la formación de capacidades comunitarias, en la localidad de Sumapaz, en el marco del proyecto 2315. Se expide CDP a solicitud expresa del Ordenador del gasto, mediante SIPSE 138263, con certificado de no existencia 62639 del 28 de agosto de 2025, recibido el 1 de septiembre de 2025. Se expide CRP mediante memorando 20257020023173, recibido el 11 de septiembre de 2025."/>
    <s v="O23011745992024231501000"/>
    <s v="Somos Sumapaz: Emprendiendo de manera sostenible en el territorio"/>
    <n v="1015438142"/>
    <x v="424"/>
    <n v="0"/>
    <n v="0"/>
    <n v="26000000"/>
    <n v="10833333"/>
    <n v="15166667"/>
    <x v="12"/>
    <x v="48"/>
    <s v="138263"/>
    <n v="2"/>
    <x v="4"/>
    <x v="12"/>
  </r>
  <r>
    <n v="2025"/>
    <x v="8"/>
    <n v="45658"/>
    <n v="45930"/>
    <s v="0020-01"/>
    <n v="45911"/>
    <n v="145"/>
    <s v="CONTRATO DE PRESTACION DE SERVICIOS PROFESIONALES"/>
    <s v="385-2025"/>
    <s v="145 - CONTRATO DE PRESTACION DE SERVICIOS PROFESIONALES"/>
    <n v="111"/>
    <s v="ORDENES DE PAGO"/>
    <n v="1623"/>
    <x v="643"/>
    <s v="138202 - Prestar sus servicios profesionales en el área de la salud, en calidad de referente del componente de Innovación Pública del proyecto Bogotaneidad, en la Alcaldía Local de Sumapaz, con el propósito de fortalecer la planeación, ejecución, seguimiento, articulación y sistematización de las actividades comunitarias y escolares del proyecto, en concordancia con las metas establecidas en el Plan de Desarrollo Local, los lineamientos de la Secretaría Distrital de Gobierno y las orientaciones distritales en salud pública. Se expide CDP a solicitud expresa del Ordenador del gasto, mediante SIPSE 138202, con certificado de no existencia 62622 del 28 de agosto de 2025, recibido el 1 de septiembre de 2025. Se expide CRP mediante memorando 20257020023163, recibido el 11 de septiembre de 2025."/>
    <s v="O23011745992024238601000"/>
    <s v="Bogotá también es rural"/>
    <n v="1012465141"/>
    <x v="425"/>
    <n v="0"/>
    <n v="0"/>
    <n v="22400000"/>
    <n v="8586667"/>
    <n v="13813333"/>
    <x v="24"/>
    <x v="50"/>
    <s v="138202"/>
    <n v="2"/>
    <x v="0"/>
    <x v="17"/>
  </r>
  <r>
    <n v="2025"/>
    <x v="8"/>
    <n v="45658"/>
    <n v="45930"/>
    <s v="0020-01"/>
    <n v="45911"/>
    <n v="148"/>
    <s v="CONTRATO DE PRESTACION DE SERVICIOS DE APOYO A LA GESTION"/>
    <s v="390-2025"/>
    <s v="148 - CONTRATO DE PRESTACION DE SERVICIOS DE APOYO A LA GESTION"/>
    <n v="111"/>
    <s v="ORDENES DE PAGO"/>
    <n v="1597"/>
    <x v="644"/>
    <s v="140731 - Prestar los servicios técnicos de apoyo a la gestión administrativa y jurídica en el marco del proyecto de inversión -Somos Sumapaz Emprendiendo de manera sostenible en nuestro territorio. 2315. Se expide CDP a solicitud expresa del ordenador del gasto mediante SIPSE 140731, con certificado de no existencia 62517 del 28 de agosto de 2025, recibido el 28 de agosto de 2025. Se expide CRP mediante memorando 20257020023113, recibido el 11 de septiembre de 2025."/>
    <s v="O23011745992024231501000"/>
    <s v="Somos Sumapaz: Emprendiendo de manera sostenible en el territorio"/>
    <n v="1193206891"/>
    <x v="426"/>
    <n v="0"/>
    <n v="0"/>
    <n v="9330000"/>
    <n v="4768667"/>
    <n v="4561333"/>
    <x v="12"/>
    <x v="16"/>
    <s v="140731"/>
    <n v="1"/>
    <x v="4"/>
    <x v="12"/>
  </r>
  <r>
    <n v="2025"/>
    <x v="8"/>
    <n v="45658"/>
    <n v="45930"/>
    <s v="0020-01"/>
    <n v="45911"/>
    <n v="145"/>
    <s v="CONTRATO DE PRESTACION DE SERVICIOS PROFESIONALES"/>
    <s v="380-2025"/>
    <s v="145 - CONTRATO DE PRESTACION DE SERVICIOS PROFESIONALES"/>
    <n v="111"/>
    <s v="ORDENES DE PAGO"/>
    <n v="1614"/>
    <x v="645"/>
    <s v="140932 - 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 2362. Se expide CDP a solicitud expresa del ordenador del gasto mediante SIPSE 140932, con certificado de no existencia 62507 del 28 de agosto de 2025, recibido el 28 de agosto de 2025. Se expide CRP mediante memorando 20257020023103, recibido el 11 de septiembre de 2025."/>
    <s v="O23011745992024236201000"/>
    <s v="Legalización y titulación de predios en Sumapaz"/>
    <n v="1121720723"/>
    <x v="427"/>
    <n v="0"/>
    <n v="0"/>
    <n v="17500000"/>
    <n v="8333333"/>
    <n v="9166667"/>
    <x v="22"/>
    <x v="43"/>
    <s v="140932"/>
    <n v="1"/>
    <x v="1"/>
    <x v="20"/>
  </r>
  <r>
    <n v="2025"/>
    <x v="8"/>
    <n v="45658"/>
    <n v="45930"/>
    <s v="0020-01"/>
    <n v="45911"/>
    <n v="145"/>
    <s v="CONTRATO DE PRESTACION DE SERVICIOS PROFESIONALES"/>
    <s v="387-2025"/>
    <s v="145 - CONTRATO DE PRESTACION DE SERVICIOS PROFESIONALES"/>
    <n v="111"/>
    <s v="ORDENES DE PAGO"/>
    <n v="1580"/>
    <x v="646"/>
    <s v="139040 - Prestar sus servicios profesionales al Área de Gestión Policiva-Jurídica, en cumplimiento de la misionalidad de la Alcaldía Local de Sumapaz. 2327. Se expide el CDP a solicitud expresa del Ordenador del Gasto mediante SIPSE 139040, con certificado de no existencia 62415 del 22/08/2025, recibido el 25 de agosto de 2025. Se expide CRP mediante memorando 20257020023233, recibido el 11 de septiembre de 2025."/>
    <s v="O23011745992024232701000"/>
    <s v="Fortalecimiento Institucional y sedes administrativas"/>
    <n v="52779922"/>
    <x v="428"/>
    <n v="0"/>
    <n v="0"/>
    <n v="15000000"/>
    <n v="7666667"/>
    <n v="7333333"/>
    <x v="0"/>
    <x v="0"/>
    <s v="139040"/>
    <n v="2"/>
    <x v="0"/>
    <x v="0"/>
  </r>
  <r>
    <n v="2025"/>
    <x v="8"/>
    <n v="45658"/>
    <n v="45930"/>
    <s v="0020-01"/>
    <n v="45911"/>
    <n v="145"/>
    <s v="CONTRATO DE PRESTACION DE SERVICIOS PROFESIONALES"/>
    <s v="381-2025"/>
    <s v="145 - CONTRATO DE PRESTACION DE SERVICIOS PROFESIONALES"/>
    <n v="111"/>
    <s v="ORDENES DE PAGO"/>
    <n v="1579"/>
    <x v="647"/>
    <s v="138919 - Prestar los servicios profesionales para apoyar los aspectos del sector y financieros de los Proyectos de Inversión, del Fondo de Desarrollo Rural de Sumapaz. 2327. Se expide el CDP a solicitud expresa del Ordenador del Gasto mediante SIPSE 138919, con certificado de no existencia 62416 del 22/08/2025, recibido el 25 de agosto de 2025. Se expide CRP mediante memorando 20257020023153, recibido el 11 de septiembre de 2025."/>
    <s v="O23011745992024232701000"/>
    <s v="Fortalecimiento Institucional y sedes administrativas"/>
    <n v="1013666504"/>
    <x v="429"/>
    <n v="0"/>
    <n v="0"/>
    <n v="15000000"/>
    <n v="7666667"/>
    <n v="7333333"/>
    <x v="0"/>
    <x v="0"/>
    <s v="138919"/>
    <n v="2"/>
    <x v="0"/>
    <x v="0"/>
  </r>
  <r>
    <n v="2025"/>
    <x v="8"/>
    <n v="45658"/>
    <n v="45930"/>
    <s v="0020-01"/>
    <n v="45915"/>
    <n v="148"/>
    <s v="CONTRATO DE PRESTACION DE SERVICIOS DE APOYO A LA GESTION"/>
    <s v="393-2025"/>
    <s v="148 - CONTRATO DE PRESTACION DE SERVICIOS DE APOYO A LA GESTION"/>
    <n v="107"/>
    <s v="ORDENES DE PAGO"/>
    <n v="1647"/>
    <x v="648"/>
    <s v="138886 - Prestar los servicios técnicos y/o tecnológos al Área de Gestión de Desarrollo Local para apoyar la ejecución y seguimiento de los proyectos de inversión relacionados con la construcción e intervención de parques vecinales, así como el diseño y seguimiento técnico de las rutas de ciclo montañismo en la localidad de Sumapaz. 2486. Se expide a solicitud expresa del Ordenador de Gasto, mediante SIPSE 138886, certificado de no existencia 62572 del 28 de agosto de 2025, recibido 2 de septiembre de 2025. Se expide el CRP mediante memorando 20257020023343."/>
    <s v="O23011745992024248601000"/>
    <s v="Acciones para la promoción de la cultura, tradición y costumbres sumapaceñas"/>
    <n v="79594470"/>
    <x v="430"/>
    <n v="0"/>
    <n v="0"/>
    <n v="18000000"/>
    <n v="0"/>
    <n v="18000000"/>
    <x v="21"/>
    <x v="39"/>
    <s v="138886"/>
    <n v="1"/>
    <x v="2"/>
    <x v="10"/>
  </r>
  <r>
    <n v="2025"/>
    <x v="8"/>
    <n v="45658"/>
    <n v="45930"/>
    <s v="0020-01"/>
    <n v="45915"/>
    <n v="145"/>
    <s v="CONTRATO DE PRESTACION DE SERVICIOS PROFESIONALES"/>
    <s v="291-20251"/>
    <s v="145 - CONTRATO DE PRESTACION DE SERVICIOS PROFESIONALES"/>
    <n v="107"/>
    <s v="ORDENES DE PAGO"/>
    <n v="1692"/>
    <x v="649"/>
    <s v="141981 - Adición y prorroga al contrato 291-2025-CPS-P (127982), cuyo objeto es prestar los servicios profesionales para apoyar los aspectos de sector y financieros de los proyectos de inversión, del fondo de desarrollo rural de Sumapaz. 2327. Se expide CDP a solicitud expresa del ordenador del gasto, mediante SIPSE 141981, recibido el 10 de septiembre de 2025. Se expide el CRP mediante memorando 20257020023273."/>
    <s v="O23011745992024232701000"/>
    <s v="Fortalecimiento Institucional y sedes administrativas"/>
    <n v="51630538"/>
    <x v="281"/>
    <n v="0"/>
    <n v="0"/>
    <n v="18900000"/>
    <n v="10500000"/>
    <n v="8400000"/>
    <x v="0"/>
    <x v="0"/>
    <s v="141981"/>
    <n v="2"/>
    <x v="0"/>
    <x v="0"/>
  </r>
  <r>
    <n v="2025"/>
    <x v="8"/>
    <n v="45658"/>
    <n v="45930"/>
    <s v="0020-01"/>
    <n v="45915"/>
    <n v="148"/>
    <s v="CONTRATO DE PRESTACION DE SERVICIOS DE APOYO A LA GESTION"/>
    <s v="306-20251"/>
    <s v="148 - CONTRATO DE PRESTACION DE SERVICIOS DE APOYO A LA GESTION"/>
    <n v="107"/>
    <s v="ORDENES DE PAGO"/>
    <n v="1563"/>
    <x v="650"/>
    <s v="138077 - Adición y prorroga al contrato 306-2025-CPS-AG (131522), cuyo objeto es Prestar los servicios técnicos para acompañar a las instancias de participación y organizaciones comunales desde el proyecto de participación incidente de la Alcaldía Local de Sumapaz. 2696. Se expide el Ordenador del Gasto mediante SIPSE 138077, recibido el 12 de agosto de 2025. Se expide el CRP mediante memorando 20257020023303."/>
    <s v="O23011745992024269601000"/>
    <s v="Participación incidente en Sumapaz"/>
    <n v="1019107614"/>
    <x v="297"/>
    <n v="0"/>
    <n v="0"/>
    <n v="11700000"/>
    <n v="6110000"/>
    <n v="5590000"/>
    <x v="17"/>
    <x v="24"/>
    <s v="138077"/>
    <n v="4"/>
    <x v="0"/>
    <x v="17"/>
  </r>
  <r>
    <n v="2025"/>
    <x v="8"/>
    <n v="45658"/>
    <n v="45930"/>
    <s v="0020-01"/>
    <n v="45915"/>
    <n v="148"/>
    <s v="CONTRATO DE PRESTACION DE SERVICIOS DE APOYO A LA GESTION"/>
    <s v="294-20251"/>
    <s v="148 - CONTRATO DE PRESTACION DE SERVICIOS DE APOYO A LA GESTION"/>
    <n v="107"/>
    <s v="ORDENES DE PAGO"/>
    <n v="1427"/>
    <x v="651"/>
    <s v="136677 - Adición y prórroga al contrato 294-2025-CPS-AG (126252) cuyo objeto es Prestar los servicios técnicos al desarrollo de las actividades de inseminación, sanidad y producción animal en el marco de la asistencia técnica agropecuaria en la localidad de Sumapaz. 2671. Se expide a solicitud expresa del Ordenador del Gasto mediante SIPSE, recibido el 29 de julio de 2025. Se expide el CRP mediante memorando 20257020023283."/>
    <s v="O23011745992024267101000"/>
    <s v="Asistencia técnica agropecuaria y educación ambiental en la localidad de Sumapaz"/>
    <n v="79519517"/>
    <x v="284"/>
    <n v="0"/>
    <n v="0"/>
    <n v="10650000"/>
    <n v="5916667"/>
    <n v="4733333"/>
    <x v="2"/>
    <x v="2"/>
    <s v="136677"/>
    <n v="3"/>
    <x v="1"/>
    <x v="2"/>
  </r>
  <r>
    <n v="2025"/>
    <x v="8"/>
    <n v="45658"/>
    <n v="45930"/>
    <s v="0020-01"/>
    <n v="45915"/>
    <n v="148"/>
    <s v="CONTRATO DE PRESTACION DE SERVICIOS DE APOYO A LA GESTION"/>
    <s v="298-20251"/>
    <s v="148 - CONTRATO DE PRESTACION DE SERVICIOS DE APOYO A LA GESTION"/>
    <n v="107"/>
    <s v="ORDENES DE PAGO"/>
    <n v="1562"/>
    <x v="652"/>
    <s v="138303 - Adición y prorroga al contrato 298-2025-CPS-AG (127959), cuyo objeto es prestar sus servicios de apoyo asistencial en el desarrollo y ejecución del proyecto de inversión fortaleciendo la conectividad en Sumapaz. 2265. Se expide el CDP a solicitud expresa del Ordenador del Gasto mediante SIPSE 138303, recibido el 12 de agosto de 2025. Se expide el CRP mediante memorando 20257020023313."/>
    <s v="O23011745992024226501000"/>
    <s v="Fortaleciendo la Conectividad en Sumapaz"/>
    <n v="1000133592"/>
    <x v="296"/>
    <n v="0"/>
    <n v="0"/>
    <n v="8190000"/>
    <n v="4277000"/>
    <n v="3913000"/>
    <x v="14"/>
    <x v="18"/>
    <s v="138303"/>
    <n v="1"/>
    <x v="0"/>
    <x v="14"/>
  </r>
  <r>
    <n v="2025"/>
    <x v="8"/>
    <n v="45658"/>
    <n v="45930"/>
    <s v="0020-01"/>
    <n v="45915"/>
    <n v="145"/>
    <s v="CONTRATO DE PRESTACION DE SERVICIOS PROFESIONALES"/>
    <s v="305-20251"/>
    <s v="145 - CONTRATO DE PRESTACION DE SERVICIOS PROFESIONALES"/>
    <n v="107"/>
    <s v="ORDENES DE PAGO"/>
    <n v="1672"/>
    <x v="653"/>
    <s v="139148 - Adición y prorroga al contrato 305-2025-CPS-AG (131265), cuyo objeto es 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 Se expide el CDP a solicitud expresa del Ordenador del Gasto mediante SIPSE 139148, recibido el 04 de septiembre de 2025. Se expide el CRP mediante memorando 20257020023393."/>
    <s v="O23011745992024254101000"/>
    <s v="Bienestar para las Mujeres de Sumapaz"/>
    <n v="1022389817"/>
    <x v="305"/>
    <n v="0"/>
    <n v="0"/>
    <n v="15000000"/>
    <n v="7833333"/>
    <n v="7166667"/>
    <x v="15"/>
    <x v="27"/>
    <s v="139148"/>
    <n v="3"/>
    <x v="2"/>
    <x v="15"/>
  </r>
  <r>
    <n v="2025"/>
    <x v="8"/>
    <n v="45658"/>
    <n v="45930"/>
    <s v="0020-01"/>
    <n v="45915"/>
    <n v="148"/>
    <s v="CONTRATO DE PRESTACION DE SERVICIOS DE APOYO A LA GESTION"/>
    <s v="299-20251"/>
    <s v="148 - CONTRATO DE PRESTACION DE SERVICIOS DE APOYO A LA GESTION"/>
    <n v="107"/>
    <s v="ORDENES DE PAGO"/>
    <n v="1525"/>
    <x v="654"/>
    <s v="137018 - Adición y prorroga al contrato 299-2025-CPS-AG (127989), cuyo objeto es 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Se expide el CDP a solicitud expresa del ordenador del gasto mediante SIPSE137018, recibido el 30 de julio de 2025. Se expide el CRP mediante memorando 20257020023403."/>
    <s v="O23011745992024223001000"/>
    <s v="Por una mejor convivencia en Sumapaz"/>
    <n v="1032656445"/>
    <x v="304"/>
    <n v="0"/>
    <n v="0"/>
    <n v="8505000"/>
    <n v="4441500"/>
    <n v="4063500"/>
    <x v="7"/>
    <x v="9"/>
    <s v="137018"/>
    <n v="1"/>
    <x v="3"/>
    <x v="7"/>
  </r>
  <r>
    <n v="2025"/>
    <x v="8"/>
    <n v="45658"/>
    <n v="45930"/>
    <s v="0020-01"/>
    <n v="45915"/>
    <n v="145"/>
    <s v="CONTRATO DE PRESTACION DE SERVICIOS PROFESIONALES"/>
    <s v="234-20251"/>
    <s v="145 - CONTRATO DE PRESTACION DE SERVICIOS PROFESIONALES"/>
    <n v="107"/>
    <s v="ORDENES DE PAGO"/>
    <n v="1635"/>
    <x v="655"/>
    <s v="139479 - Adición y prórroga al contrato 234-2025-CPS-P (126217) cuyo objeto es Prestar los servicios profesionales para realizar un proceso de investigación participativa para la generación de memoria histórica sobre las víctimas de la localidad de Sumapaz. 2319. Se expide CDP a solicitud expresa del Ordenador del gasto, mediante SIPSE 139479, recibido el 1 de septiembre de 2025. Se expide el CRP mediante memorando 20257020023373."/>
    <s v="O23011745992024231901000"/>
    <s v="Atención a víctimas en Sumapaz"/>
    <n v="1136885551"/>
    <x v="210"/>
    <n v="0"/>
    <n v="0"/>
    <n v="18900000"/>
    <n v="9240000"/>
    <n v="9660000"/>
    <x v="19"/>
    <x v="41"/>
    <s v="139479"/>
    <n v="1"/>
    <x v="2"/>
    <x v="18"/>
  </r>
  <r>
    <n v="2025"/>
    <x v="8"/>
    <n v="45658"/>
    <n v="45930"/>
    <s v="0020-01"/>
    <n v="45916"/>
    <n v="148"/>
    <s v="CONTRATO DE PRESTACION DE SERVICIOS DE APOYO A LA GESTION"/>
    <s v="401-2025"/>
    <s v="148 - CONTRATO DE PRESTACION DE SERVICIOS DE APOYO A LA GESTION"/>
    <n v="106"/>
    <s v="ORDENES DE PAGO"/>
    <n v="1625"/>
    <x v="656"/>
    <s v="138209 - Prestar los servicios como auxiliar administrativo para apoyar las actividades de mantenimiento y control de los vehículos pesados y maquinaria amarilla de propiedad del fondo de desarrollo rural de Sumapaz 2289. Se expide CDP a solicitud expresa del Ordenador del gasto, mediante SIPSE 138209, con certificado de no existencia 62636 del 28 de agosto de 2025, recibido el 1 de septiembre de 2025. Se expide CRP mediante memorando 20257020023513, se recibe el 16 de septiembre de 2025."/>
    <s v="O23011745992024228901000"/>
    <s v="Movilidad para Sumapaz"/>
    <n v="1011097014"/>
    <x v="431"/>
    <n v="0"/>
    <n v="0"/>
    <n v="10000000"/>
    <n v="3666667"/>
    <n v="6333333"/>
    <x v="1"/>
    <x v="1"/>
    <s v="138209"/>
    <n v="1"/>
    <x v="1"/>
    <x v="1"/>
  </r>
  <r>
    <n v="2025"/>
    <x v="8"/>
    <n v="45658"/>
    <n v="45930"/>
    <s v="0020-01"/>
    <n v="45916"/>
    <n v="148"/>
    <s v="CONTRATO DE PRESTACION DE SERVICIOS DE APOYO A LA GESTION"/>
    <s v="301-20251"/>
    <s v="148 - CONTRATO DE PRESTACION DE SERVICIOS DE APOYO A LA GESTION"/>
    <n v="106"/>
    <s v="ORDENES DE PAGO"/>
    <n v="1537"/>
    <x v="657"/>
    <s v="137277 - Adición y prorroga al contrato 301-2025-CPS-P (131258), cuyo objeto es prestar los servicios artísticos y musicales profesionales para apoyar la gestión cultural de la localidad de Sumapaz. 2486. Se expide el CDP a solicitud expresa del ordenador del gasto mediante SIPSE137277, recibido el 30 de julio de 2025. Se expide CRP mediante memorando 20257020023513, se recibe el 16 de septiembre de 2025."/>
    <s v="O23011745992024248601000"/>
    <s v="Acciones para la promoción de la cultura, tradición y costumbres sumapaceñas"/>
    <n v="1069230695"/>
    <x v="298"/>
    <n v="0"/>
    <n v="0"/>
    <n v="15120000"/>
    <n v="7896000"/>
    <n v="7224000"/>
    <x v="21"/>
    <x v="39"/>
    <s v="137277"/>
    <n v="1"/>
    <x v="2"/>
    <x v="10"/>
  </r>
  <r>
    <n v="2025"/>
    <x v="8"/>
    <n v="45658"/>
    <n v="45930"/>
    <s v="0020-01"/>
    <n v="45916"/>
    <n v="145"/>
    <s v="CONTRATO DE PRESTACION DE SERVICIOS PROFESIONALES"/>
    <s v="396-2025"/>
    <s v="145 - CONTRATO DE PRESTACION DE SERVICIOS PROFESIONALES"/>
    <n v="106"/>
    <s v="ORDENES DE PAGO"/>
    <n v="1616"/>
    <x v="658"/>
    <s v="138179 - Prestar sus servicios profesionales especializados para apoyar la formulación y el seguimiento de los procesos relacionados con los Gastos de Funcionamiento y los Proyectos de Inversión, en el marco del Plan de Desarrollo Local 2025-2028 del Fondo de Desarrollo Rural de Sumapaz. FDRS. 2327Se expide CDP a solicitud expresa del Ordenador del gasto, mediante SIPSE 138179, con certificado de no existencia 620609 del 28 de agosto de 2025, recibido el 1 de septiembre de 2025. Se expide CRP mediante memorando 20257020023413, se recibe el 16 de septiembre de 2025."/>
    <s v="O23011745992024232701000"/>
    <s v="Fortalecimiento Institucional y sedes administrativas"/>
    <n v="1022989052"/>
    <x v="432"/>
    <n v="0"/>
    <n v="0"/>
    <n v="36000000"/>
    <n v="12000000"/>
    <n v="24000000"/>
    <x v="0"/>
    <x v="0"/>
    <s v="138179"/>
    <n v="2"/>
    <x v="0"/>
    <x v="0"/>
  </r>
  <r>
    <n v="2025"/>
    <x v="8"/>
    <n v="45658"/>
    <n v="45930"/>
    <s v="0020-01"/>
    <n v="45916"/>
    <n v="145"/>
    <s v="CONTRATO DE PRESTACION DE SERVICIOS PROFESIONALES"/>
    <s v="404-2025"/>
    <s v="145 - CONTRATO DE PRESTACION DE SERVICIOS PROFESIONALES"/>
    <n v="106"/>
    <s v="ORDENES DE PAGO"/>
    <n v="1643"/>
    <x v="659"/>
    <s v="138681 - Prestar los servicios profesionales para acompañar al Área de Gestión Policiva-Jurídica en la gestión de los asuntos relacionados con seguridad ciudadana, convivencia y prevención de conflictividades, violencias y delitos en la localidad de Sumapaz. 2327. Se expide a solicitud expresa del Ordenador de Gasto, mediante SIPSE 138681, certificado de no existencia 62724 del 28 de agosto de 2025, recibido 2 de septiembre de 2025. Se expide CRP mediante memorando 20257020023573, se recibe el 16 de septiembre de 2025."/>
    <s v="O23011745992024232701000"/>
    <s v="Fortalecimiento Institucional y sedes administrativas"/>
    <n v="80217750"/>
    <x v="433"/>
    <n v="0"/>
    <n v="0"/>
    <n v="24500000"/>
    <n v="10266667"/>
    <n v="14233333"/>
    <x v="0"/>
    <x v="0"/>
    <s v="138681"/>
    <n v="2"/>
    <x v="0"/>
    <x v="0"/>
  </r>
  <r>
    <n v="2025"/>
    <x v="8"/>
    <n v="45658"/>
    <n v="45930"/>
    <s v="0020-01"/>
    <n v="45916"/>
    <n v="145"/>
    <s v="CONTRATO DE PRESTACION DE SERVICIOS PROFESIONALES"/>
    <s v="392-2025"/>
    <s v="145 - CONTRATO DE PRESTACION DE SERVICIOS PROFESIONALES"/>
    <n v="106"/>
    <s v="ORDENES DE PAGO"/>
    <n v="1569"/>
    <x v="660"/>
    <s v="138776 - Prestar los servicios profesionales para apoyar los asuntos jurídicos y legales del proyecto de Participación incidente en Sumapaz, de la Alcaldía Local de Sumapaz. 2696. se expide a solicitud expresa del Ordenador del Gasto mediante SIPSE 138776 con certificado de no existencia 62339 del 15 de agosto de 2025, recibido el 19 de agosto de 2025. Se expide CRP mediante memorando 20257020023483, se recibe el 16 de septiembre de 2025."/>
    <s v="O23011745992024269601000"/>
    <s v="Participación incidente en Sumapaz"/>
    <n v="80373766"/>
    <x v="434"/>
    <n v="0"/>
    <n v="0"/>
    <n v="16500000"/>
    <n v="8250000"/>
    <n v="8250000"/>
    <x v="17"/>
    <x v="22"/>
    <s v="138776"/>
    <n v="1"/>
    <x v="0"/>
    <x v="17"/>
  </r>
  <r>
    <n v="2025"/>
    <x v="8"/>
    <n v="45658"/>
    <n v="45930"/>
    <s v="0020-01"/>
    <n v="45916"/>
    <n v="145"/>
    <s v="CONTRATO DE PRESTACION DE SERVICIOS PROFESIONALES"/>
    <s v="400-2025"/>
    <s v="145 - CONTRATO DE PRESTACION DE SERVICIOS PROFESIONALES"/>
    <n v="106"/>
    <s v="ORDENES DE PAGO"/>
    <n v="1620"/>
    <x v="661"/>
    <s v="138191 - Prestar los servicios profesionales para apoyar las acciones de reconocimiento territorial, memoria histórica y manejo del patrimonio cultural en marco de la reconstrucción del tejido social de población víctima del conflicto armado de la localidad de Sumapaz. 2319.  Se expide CDP a solicitud expresa del Ordenador del gasto, mediante SIPSE 138191, con certificado de no existencia 62618 del 28 de agosto de 2025, recibido el 1 de septiembre de 2025. Se expide CRP mediante memorando 20257020023523, se recibe el 16 de septiembre de 2025."/>
    <s v="O23011745992024231901000"/>
    <s v="Atención a víctimas en Sumapaz"/>
    <n v="1019152857"/>
    <x v="435"/>
    <n v="0"/>
    <n v="0"/>
    <n v="20000000"/>
    <n v="7333333"/>
    <n v="12666667"/>
    <x v="19"/>
    <x v="49"/>
    <s v="138191"/>
    <n v="2"/>
    <x v="2"/>
    <x v="18"/>
  </r>
  <r>
    <n v="2025"/>
    <x v="8"/>
    <n v="45658"/>
    <n v="45930"/>
    <s v="0020-01"/>
    <n v="45916"/>
    <n v="145"/>
    <s v="CONTRATO DE PRESTACION DE SERVICIOS PROFESIONALES"/>
    <s v="397-2025"/>
    <s v="145 - CONTRATO DE PRESTACION DE SERVICIOS PROFESIONALES"/>
    <n v="106"/>
    <s v="ORDENES DE PAGO"/>
    <n v="1654"/>
    <x v="662"/>
    <s v="139038 - Prestar los servicios profesionales para apoyar el cubrimiento de las actividades, cronogramas y agenda de la Alcaldía local a nivel interno y externo, así como la generación de contenidos periodísticos. 2327. Se expide el CDP a solicitud expresa del Ordenador del Gasto mediante SIPSE 139038, con certificado de No existencia 62561 del 28 de agosto de 2025, recibido el 04 de septiembre de 2025. Se expide CRP mediante memorando 20257020023453, se recibe el 16 de septiembre de 2025."/>
    <s v="O23011745992024232701000"/>
    <s v="Fortalecimiento Institucional y sedes administrativas"/>
    <n v="1022394441"/>
    <x v="436"/>
    <n v="0"/>
    <n v="0"/>
    <n v="16908000"/>
    <n v="8078267"/>
    <n v="8829733"/>
    <x v="0"/>
    <x v="0"/>
    <s v="139038"/>
    <n v="2"/>
    <x v="0"/>
    <x v="0"/>
  </r>
  <r>
    <n v="2025"/>
    <x v="8"/>
    <n v="45658"/>
    <n v="45930"/>
    <s v="0020-01"/>
    <n v="45916"/>
    <n v="145"/>
    <s v="CONTRATO DE PRESTACION DE SERVICIOS PROFESIONALES"/>
    <s v="260-20251"/>
    <s v="145 - CONTRATO DE PRESTACION DE SERVICIOS PROFESIONALES"/>
    <n v="106"/>
    <s v="ORDENES DE PAGO"/>
    <n v="1524"/>
    <x v="663"/>
    <s v="137168 - Adición y prórroga al contrato 260-2025-CPS-P (127752) cuyo objeto es Prestar sus servicios profesionales de apoyo administrativo y Financiero al Área de Gestión del Desarrollo Local, en la gestión contractual del Fondo de Desarrollo Rural de Sumapaz. 2327.Se expide el CDP a solicitud expresa del ordenador del gasto mediante SIPSE137168, recibido el 30 de julio de 2025. Se expide CRP mediante memorando 20257020023603, se recibe el 16 de septiembre de 2025."/>
    <s v="O23011745992024232701000"/>
    <s v="Fortalecimiento Institucional y sedes administrativas"/>
    <n v="79968120"/>
    <x v="437"/>
    <n v="0"/>
    <n v="0"/>
    <n v="15750000"/>
    <n v="8225000"/>
    <n v="7525000"/>
    <x v="0"/>
    <x v="0"/>
    <s v="137168"/>
    <n v="2"/>
    <x v="0"/>
    <x v="0"/>
  </r>
  <r>
    <n v="2025"/>
    <x v="8"/>
    <n v="45658"/>
    <n v="45930"/>
    <s v="0020-01"/>
    <n v="45916"/>
    <n v="148"/>
    <s v="CONTRATO DE PRESTACION DE SERVICIOS DE APOYO A LA GESTION"/>
    <s v="280-20251"/>
    <s v="148 - CONTRATO DE PRESTACION DE SERVICIOS DE APOYO A LA GESTION"/>
    <n v="106"/>
    <s v="ORDENES DE PAGO"/>
    <n v="1570"/>
    <x v="664"/>
    <s v="138146 - Adición y prorroga al contrato 280-2025-CPS-AG (136314), cuyo objeto es brindar los servicios técnicos para acompañar a las instancias de participación y organizaciones sociales en el fortalecimiento de los planes de acción. 2696. Se expide a solicitud expresa del Ordenador del gasto mediante SIPSE 138146, recibido el 20 de agosto de 2025. Se expide CRP mediante memorando 20257020023623, se recibe el 16 de septiembre de 2025."/>
    <s v="O23011745992024269601000"/>
    <s v="Participación incidente en Sumapaz"/>
    <n v="1032656000"/>
    <x v="438"/>
    <n v="0"/>
    <n v="0"/>
    <n v="10080000"/>
    <n v="6720000"/>
    <n v="3360000"/>
    <x v="17"/>
    <x v="28"/>
    <s v="138146"/>
    <n v="5"/>
    <x v="0"/>
    <x v="17"/>
  </r>
  <r>
    <n v="2025"/>
    <x v="8"/>
    <n v="45658"/>
    <n v="45930"/>
    <s v="0020-01"/>
    <n v="45916"/>
    <n v="148"/>
    <s v="CONTRATO DE PRESTACION DE SERVICIOS DE APOYO A LA GESTION"/>
    <s v="295-20251"/>
    <s v="148 - CONTRATO DE PRESTACION DE SERVICIOS DE APOYO A LA GESTION"/>
    <n v="106"/>
    <s v="ORDENES DE PAGO"/>
    <n v="1526"/>
    <x v="665"/>
    <s v="137250 - Adición y prorroga al contrato 295-2025-CPS-AG (126232), cuyo objeto es prestar los servicios de apoyo administrativo al área de gestión de desarrollo local, en la ejecución de la meta salud sexual y reproductiva consciente en los diferentes ciclos de vida. 2324.Se expide el CDP a solicitud expresa del ordenador del gasto mediante SIPSE137250, recibido el 30 de julio de 2025. Se expide CRP mediante memorando 20257020023513, se recibe el 16 de septiembre de 2025."/>
    <s v="O23011745992024232401000"/>
    <s v="Acciones para el cuidado de la salud y el bienestar de las y los Sumapaceños"/>
    <n v="1069716477"/>
    <x v="299"/>
    <n v="0"/>
    <n v="0"/>
    <n v="8505000"/>
    <n v="4441500"/>
    <n v="4063500"/>
    <x v="6"/>
    <x v="46"/>
    <s v="137250"/>
    <n v="4"/>
    <x v="2"/>
    <x v="6"/>
  </r>
  <r>
    <n v="2025"/>
    <x v="8"/>
    <n v="45658"/>
    <n v="45930"/>
    <s v="0020-01"/>
    <n v="45916"/>
    <n v="145"/>
    <s v="CONTRATO DE PRESTACION DE SERVICIOS PROFESIONALES"/>
    <s v="389-2025"/>
    <s v="145 - CONTRATO DE PRESTACION DE SERVICIOS PROFESIONALES"/>
    <n v="106"/>
    <s v="ORDENES DE PAGO"/>
    <n v="1622"/>
    <x v="666"/>
    <s v="138193 -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CDP a solicitud expresa del Ordenador del gasto, mediante SIPSE 138193, con certificado de no existencia 62620 del 28 de agosto de 2025, recibido el 1 de septiembre de 2025. Se expide CRP mediante memorando 20257020023183, se recibe el 16 de septiembre de 2025."/>
    <s v="O23011745992024232701000"/>
    <s v="Fortalecimiento Institucional y sedes administrativas"/>
    <n v="80149060"/>
    <x v="439"/>
    <n v="0"/>
    <n v="0"/>
    <n v="25357500"/>
    <n v="8452500"/>
    <n v="16905000"/>
    <x v="0"/>
    <x v="0"/>
    <s v="138193"/>
    <n v="2"/>
    <x v="0"/>
    <x v="0"/>
  </r>
  <r>
    <n v="2025"/>
    <x v="8"/>
    <n v="45658"/>
    <n v="45930"/>
    <s v="0020-01"/>
    <n v="45916"/>
    <n v="145"/>
    <s v="CONTRATO DE PRESTACION DE SERVICIOS PROFESIONALES"/>
    <s v="405-2025"/>
    <s v="145 - CONTRATO DE PRESTACION DE SERVICIOS PROFESIONALES"/>
    <n v="106"/>
    <s v="ORDENES DE PAGO"/>
    <n v="1587"/>
    <x v="667"/>
    <s v="139082 - Prestar servicios profesionales para la gestión presupuestal y de tesorería del Área de Gestión de Desarrollo Local de la Alcaldía Local de Sumapaz. 2327. Se expide el CDP a solicitud expresa del ordenador del gasto mediante SIPSE 139082, con certificado de no existencia No. 62414 del 22/08/2025, recibido el 25 de agosto de 2025. Se expide CRP mediante memorando 20257020023543, se recibe el 16 de septiembre de 2025."/>
    <s v="O23011745992024232701000"/>
    <s v="Fortalecimiento Institucional y sedes administrativas"/>
    <n v="52730999"/>
    <x v="440"/>
    <n v="0"/>
    <n v="0"/>
    <n v="15000000"/>
    <n v="7333333"/>
    <n v="7666667"/>
    <x v="0"/>
    <x v="0"/>
    <s v="139082"/>
    <n v="2"/>
    <x v="0"/>
    <x v="0"/>
  </r>
  <r>
    <n v="2025"/>
    <x v="8"/>
    <n v="45658"/>
    <n v="45930"/>
    <s v="0020-01"/>
    <n v="45917"/>
    <n v="148"/>
    <s v="CONTRATO DE PRESTACION DE SERVICIOS DE APOYO A LA GESTION"/>
    <s v="201-20251"/>
    <s v="148 - CONTRATO DE PRESTACION DE SERVICIOS DE APOYO A LA GESTION"/>
    <n v="105"/>
    <s v="ORDENES DE PAGO"/>
    <n v="1513"/>
    <x v="668"/>
    <s v="136991 - Adición y prórroga al contrato 201-2025-CPS-AG (127525) cuyo objeto es Prestar sus servicios como Técnico Deportivo de apoyo en los temas de recreación y deporte para la formación integral y deportiva de las niñas, niños y adolescentes de la localidad de Sumapaz. 2388. Se expide el CDP a solicitud expresa del ordenador del gasto mediante SIPSE136991, recibido el 30 de julio de 2025. Se expide se CRP mediante memorando 20257020022463,inicialmente el CRP 1653, por el cual se corrige."/>
    <s v="O23011745992024238801000"/>
    <s v="Recreación y Deporte para Sumapaz"/>
    <n v="1032465730"/>
    <x v="191"/>
    <n v="0"/>
    <n v="0"/>
    <n v="10650000"/>
    <n v="6745000"/>
    <n v="3905000"/>
    <x v="10"/>
    <x v="14"/>
    <s v="136991"/>
    <n v="3"/>
    <x v="2"/>
    <x v="10"/>
  </r>
  <r>
    <n v="2025"/>
    <x v="8"/>
    <n v="45658"/>
    <n v="45930"/>
    <s v="0020-01"/>
    <n v="45918"/>
    <n v="145"/>
    <s v="CONTRATO DE PRESTACION DE SERVICIOS PROFESIONALES"/>
    <s v="395-2025"/>
    <s v="145 - CONTRATO DE PRESTACION DE SERVICIOS PROFESIONALES"/>
    <n v="104"/>
    <s v="ORDENES DE PAGO"/>
    <n v="1621"/>
    <x v="669"/>
    <s v="138192 - Prestar sus servicios profesionales especializados para apoyar el cubrimiento de las actividades, cronogramas y agenda de la Alcaldía local a nivel interno y externo, así como la generación de contenidos periodísticos. 2327. Se expide CDP a solicitud expresa del Ordenador del gasto, mediante SIPSE 138192, con certificado de no existencia 62619 del 28 de agosto de 2025, recibido el 1 de septiembre de 2025. Se expide CRP mediante memorando 20257020023663, se recibe el 18 de septiembre de 2025."/>
    <s v="O23011745992024232701000"/>
    <s v="Fortalecimiento Institucional y sedes administrativas"/>
    <n v="80832127"/>
    <x v="441"/>
    <n v="0"/>
    <n v="0"/>
    <n v="34000000"/>
    <n v="3683333"/>
    <n v="30316667"/>
    <x v="0"/>
    <x v="0"/>
    <s v="138192"/>
    <n v="2"/>
    <x v="0"/>
    <x v="0"/>
  </r>
  <r>
    <n v="2025"/>
    <x v="8"/>
    <n v="45658"/>
    <n v="45930"/>
    <s v="0020-01"/>
    <n v="45918"/>
    <n v="145"/>
    <s v="CONTRATO DE PRESTACION DE SERVICIOS PROFESIONALES"/>
    <s v="398-2025"/>
    <s v="145 - CONTRATO DE PRESTACION DE SERVICIOS PROFESIONALES"/>
    <n v="104"/>
    <s v="ORDENES DE PAGO"/>
    <n v="1586"/>
    <x v="670"/>
    <s v="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CRP mediante memorando 20257020023703, se recibe el 18 de septiembre de 2025."/>
    <s v="O23011745992024232701000"/>
    <s v="Fortalecimiento Institucional y sedes administrativas"/>
    <n v="1047420793"/>
    <x v="442"/>
    <n v="0"/>
    <n v="0"/>
    <n v="15000000"/>
    <n v="0"/>
    <n v="15000000"/>
    <x v="0"/>
    <x v="0"/>
    <s v="139086"/>
    <n v="2"/>
    <x v="0"/>
    <x v="0"/>
  </r>
  <r>
    <n v="2025"/>
    <x v="8"/>
    <n v="45658"/>
    <n v="45930"/>
    <s v="0020-01"/>
    <n v="45918"/>
    <n v="145"/>
    <s v="CONTRATO DE PRESTACION DE SERVICIOS PROFESIONALES"/>
    <s v="399-2025"/>
    <s v="145 - CONTRATO DE PRESTACION DE SERVICIOS PROFESIONALES"/>
    <n v="104"/>
    <s v="ORDENES DE PAGO"/>
    <n v="1553"/>
    <x v="671"/>
    <s v="138178 - Prestar los servicios de apoyo profesional al área de gestión de desarrollo Local, en los temas relacionados con la infraestructura vial de la Alcaldía Local De Sumapaz. 2289. se expide CDP a solicitud expresa del Ordenador del gasto mediante SIPSE 138178, recibido el 12 de agosto 2025. Se expide CRP mediante memorando 20257020023713, se recibe el 18 de septiembre de 2025."/>
    <s v="O23011745992024228901000"/>
    <s v="Movilidad para Sumapaz"/>
    <n v="1032483972"/>
    <x v="443"/>
    <n v="0"/>
    <n v="0"/>
    <n v="26000000"/>
    <n v="9316667"/>
    <n v="16683333"/>
    <x v="1"/>
    <x v="1"/>
    <s v="138178"/>
    <n v="1"/>
    <x v="1"/>
    <x v="1"/>
  </r>
  <r>
    <n v="2025"/>
    <x v="8"/>
    <n v="45658"/>
    <n v="45930"/>
    <s v="0020-01"/>
    <n v="45918"/>
    <n v="148"/>
    <s v="CONTRATO DE PRESTACION DE SERVICIOS DE APOYO A LA GESTION"/>
    <s v="235-20251"/>
    <s v="148 - CONTRATO DE PRESTACION DE SERVICIOS DE APOYO A LA GESTION"/>
    <n v="104"/>
    <s v="ORDENES DE PAGO"/>
    <n v="1523"/>
    <x v="672"/>
    <s v="137002 - Adición y prórroga al contrato 235-2025-CPS-AG (127958) cuyo objeto es Prestar sus servicios como técnico para apoyar la ejecución del Proyecto de inversión Fortaleciendo la Conectividad en Sumapaz. 2265. Se expide el CDP a solicitud expresa del ordenador del gasto mediante SIPSE137002, recibido el 30 de julio de 2025. Se expide el CRP mediante memorando 20257020023653, recibido el 18 de septiembre de 2025."/>
    <s v="O23011745992024226501000"/>
    <s v="Fortaleciendo la Conectividad en Sumapaz"/>
    <n v="1023905930"/>
    <x v="444"/>
    <n v="0"/>
    <n v="0"/>
    <n v="9450000"/>
    <n v="6300000"/>
    <n v="3150000"/>
    <x v="14"/>
    <x v="18"/>
    <s v="137002"/>
    <n v="1"/>
    <x v="0"/>
    <x v="14"/>
  </r>
  <r>
    <n v="2025"/>
    <x v="8"/>
    <n v="45658"/>
    <n v="45930"/>
    <s v="0020-01"/>
    <n v="45918"/>
    <n v="148"/>
    <s v="CONTRATO DE PRESTACION DE SERVICIOS DE APOYO A LA GESTION"/>
    <s v="409-2025"/>
    <s v="148 - CONTRATO DE PRESTACION DE SERVICIOS DE APOYO A LA GESTION"/>
    <n v="104"/>
    <s v="ORDENES DE PAGO"/>
    <n v="1645"/>
    <x v="673"/>
    <s v="138210 - Prestar servicios de apoyo asistencial para colaborar en las actividades de mantenimiento, seguimiento y control del parque automotor pesado y de la maquinaria amarilla de propiedad del Fondo de Desarrollo Rural de Sumapaz, en el marco del proyecto de inversión 2289. Se expide a solicitud expresa del Ordenador de Gasto, mediante SIPSE 138210, certificado de no existencia 62729 del 29 de agosto de 2025, recibido 2 de septiembre de 2025. Se expide el CRP mediante memorando 20257020023723, recibido el 18 de septiembre de 2025."/>
    <s v="O23011745992024228901000"/>
    <s v="Movilidad para Sumapaz"/>
    <n v="1026595569"/>
    <x v="445"/>
    <n v="0"/>
    <n v="0"/>
    <n v="11904000"/>
    <n v="4166400"/>
    <n v="7737600"/>
    <x v="1"/>
    <x v="1"/>
    <s v="138210"/>
    <n v="1"/>
    <x v="1"/>
    <x v="1"/>
  </r>
  <r>
    <n v="2025"/>
    <x v="8"/>
    <n v="45658"/>
    <n v="45930"/>
    <s v="0020-01"/>
    <n v="45918"/>
    <n v="145"/>
    <s v="CONTRATO DE PRESTACION DE SERVICIOS PROFESIONALES"/>
    <s v="406-2025"/>
    <s v="145 - CONTRATO DE PRESTACION DE SERVICIOS PROFESIONALES"/>
    <n v="104"/>
    <s v="ORDENES DE PAGO"/>
    <n v="1633"/>
    <x v="674"/>
    <s v="138372 - Prestar los servicios profesionales al área de gestión del desarrollo local, en la gestión y ejecución de las actividades administrativas que se adelantan en el despacho de la Alcaldía Local de Sumapaz. 2327. Se expide CDP a solicitud expresa del Ordenador del gasto, mediante SIPSE 138372, con certificado de no existencia 62640 del 28 de agosto de 2025, recibido el 1 de septiembre de 2025."/>
    <s v="O23011745992024232701000"/>
    <s v="Fortalecimiento Institucional y sedes administrativas"/>
    <n v="1000076677"/>
    <x v="446"/>
    <n v="0"/>
    <n v="0"/>
    <n v="22500000"/>
    <n v="7166667"/>
    <n v="15333333"/>
    <x v="0"/>
    <x v="0"/>
    <s v="138372"/>
    <n v="2"/>
    <x v="0"/>
    <x v="0"/>
  </r>
  <r>
    <n v="2025"/>
    <x v="8"/>
    <n v="45658"/>
    <n v="45930"/>
    <s v="0020-01"/>
    <n v="45918"/>
    <n v="145"/>
    <s v="CONTRATO DE PRESTACION DE SERVICIOS PROFESIONALES"/>
    <s v="408-2025"/>
    <s v="145 - CONTRATO DE PRESTACION DE SERVICIOS PROFESIONALES"/>
    <n v="104"/>
    <s v="ORDENES DE PAGO"/>
    <n v="1658"/>
    <x v="675"/>
    <s v="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el CRP mediante memorando 20257020023733, recibido el 18 de septiembre de 2025."/>
    <s v="O23011745992024228901000"/>
    <s v="Movilidad para Sumapaz"/>
    <n v="80094343"/>
    <x v="447"/>
    <n v="0"/>
    <n v="0"/>
    <n v="15000000"/>
    <n v="7166667"/>
    <n v="7833333"/>
    <x v="1"/>
    <x v="1"/>
    <s v="138881"/>
    <n v="1"/>
    <x v="1"/>
    <x v="1"/>
  </r>
  <r>
    <n v="2025"/>
    <x v="8"/>
    <n v="45658"/>
    <n v="45930"/>
    <s v="0020-01"/>
    <n v="45918"/>
    <n v="148"/>
    <s v="CONTRATO DE PRESTACION DE SERVICIOS DE APOYO A LA GESTION"/>
    <s v="403-2025"/>
    <s v="148 - CONTRATO DE PRESTACION DE SERVICIOS DE APOYO A LA GESTION"/>
    <n v="104"/>
    <s v="ORDENES DE PAGO"/>
    <n v="1624"/>
    <x v="676"/>
    <s v="138203 - Prestar servicios de apoyo administrativo en el proyecto Bogotaneidad de la Alcaldía Local de Sumapaz, mediante actividades de organización documental, logística, asistencia operativa y sistematización de información, para apoyar la ejecución de acciones comunitarias y escolares según lineamientos de la Secretaría Distrital de Gobierno. Se expide CDP a solicitud expresa del Ordenador del gasto, mediante SIPSE 138203, con certificado de no existencia 62622 del 28 de agosto de 2025, recibido el 1 de septiembre de 2025. Se expide el CRP mediante memorando 20257020023743, recibido el 18 de septiembre de 2025."/>
    <s v="O23011745992024238601000"/>
    <s v="Bogotá también es rural"/>
    <n v="1000186337"/>
    <x v="448"/>
    <n v="0"/>
    <n v="0"/>
    <n v="10000000"/>
    <n v="3500000"/>
    <n v="6500000"/>
    <x v="24"/>
    <x v="50"/>
    <s v="138203"/>
    <n v="2"/>
    <x v="0"/>
    <x v="17"/>
  </r>
  <r>
    <n v="2025"/>
    <x v="8"/>
    <n v="45658"/>
    <n v="45930"/>
    <s v="0020-01"/>
    <n v="45918"/>
    <n v="17"/>
    <s v="CONTRATO DE ARRENDAMIENTO"/>
    <s v="CAR 583-2024"/>
    <s v="17 - CONTRATO DE ARRENDAMIENTO"/>
    <n v="104"/>
    <s v="ORDENES DE PAGO"/>
    <n v="1719"/>
    <x v="677"/>
    <s v="142681 - Adición y prorroga al contrato CAR-583-2024, cuyo objeto es, contratar en arriendo un local en la vereda raizal de la localidad de Sumapaz para la operación, guarda y funcionamiento del centro de conectividad en el marco del proyecto de conectividad y redes de comunicación operativizar 10 centros de acceso comunitario en zonas rurales y/o apartadas. garantizando acceso digital en la ruralidad. 2265. Se expide CDP a solicitud expresa del Ordenador del Gasto mediante SIPSE 142681 del 11 de septiembre de 2025, recibido el 16 de septiembre de 2025. Se expide el CRP mediante memorando 20257020023833, recibido el 18 de septiembre de 2025."/>
    <s v="O23011745992024226501000"/>
    <s v="Fortaleciendo la Conectividad en Sumapaz"/>
    <n v="901655106"/>
    <x v="449"/>
    <n v="0"/>
    <n v="0"/>
    <n v="1050000"/>
    <n v="350000"/>
    <n v="700000"/>
    <x v="14"/>
    <x v="18"/>
    <s v="142681"/>
    <n v="1"/>
    <x v="0"/>
    <x v="14"/>
  </r>
  <r>
    <n v="2025"/>
    <x v="8"/>
    <n v="45658"/>
    <n v="45930"/>
    <s v="0020-01"/>
    <n v="45918"/>
    <n v="145"/>
    <s v="CONTRATO DE PRESTACION DE SERVICIOS PROFESIONALES"/>
    <s v="415-2025"/>
    <s v="145 - CONTRATO DE PRESTACION DE SERVICIOS PROFESIONALES"/>
    <n v="104"/>
    <s v="ORDENES DE PAGO"/>
    <n v="1588"/>
    <x v="678"/>
    <s v="139402 - Prestar los servicios profesionales para apoyar los procesos administrativos y financieros del área de Gestión de Desarrollo Local, de la Alcaldía Local de Sumapaz. 2327. Se expide el CDP a solicitud expresa del Ordenador del Gasto mediante SIPSE 139402, con certificado de no existencia 62407, recibido el 25 de agosto de 2025. Se expide el CRP mediante memorando 20257020023973, recibido el 18 de septiembre de 2025."/>
    <s v="O23011745992024232701000"/>
    <s v="Fortalecimiento Institucional y sedes administrativas"/>
    <n v="80853739"/>
    <x v="450"/>
    <n v="0"/>
    <n v="0"/>
    <n v="15000000"/>
    <n v="6333333"/>
    <n v="8666667"/>
    <x v="0"/>
    <x v="0"/>
    <s v="139402"/>
    <n v="2"/>
    <x v="0"/>
    <x v="0"/>
  </r>
  <r>
    <n v="2025"/>
    <x v="8"/>
    <n v="45658"/>
    <n v="45930"/>
    <s v="0020-01"/>
    <n v="45918"/>
    <n v="145"/>
    <s v="CONTRATO DE PRESTACION DE SERVICIOS PROFESIONALES"/>
    <s v="414-2025"/>
    <s v="145 - CONTRATO DE PRESTACION DE SERVICIOS PROFESIONALES"/>
    <n v="104"/>
    <s v="ORDENES DE PAGO"/>
    <n v="1589"/>
    <x v="679"/>
    <s v="139414 - 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l. 2362. Se expide CDP a solicitud expresa del Ordenador del Gasto mediante SIPSE 139414, con certificado de no existencia 62404 del 22/08/2025, recibido el 25 de agosto de 2025. Se expide el CRP mediante memorando 20257020023923, recibido el 18 de septiembre de 2025."/>
    <s v="O23011745992024236201000"/>
    <s v="Legalización y titulación de predios en Sumapaz"/>
    <n v="80051643"/>
    <x v="451"/>
    <n v="0"/>
    <n v="0"/>
    <n v="26250000"/>
    <n v="9500000"/>
    <n v="16750000"/>
    <x v="22"/>
    <x v="43"/>
    <s v="139414"/>
    <n v="1"/>
    <x v="1"/>
    <x v="20"/>
  </r>
  <r>
    <n v="2025"/>
    <x v="8"/>
    <n v="45658"/>
    <n v="45930"/>
    <s v="0020-01"/>
    <n v="45918"/>
    <n v="145"/>
    <s v="CONTRATO DE PRESTACION DE SERVICIOS PROFESIONALES"/>
    <s v="412-2025"/>
    <s v="145 - CONTRATO DE PRESTACION DE SERVICIOS PROFESIONALES"/>
    <n v="104"/>
    <s v="ORDENES DE PAGO"/>
    <n v="1593"/>
    <x v="680"/>
    <s v="139409 - Prestar sus servicios profesionales para apoyar el desarrollo de actividades de emprendimientos sostenibles y formación de capacidades, en la localidad de Sumapaz a través del proyecto 2315. Se expide CDP a solicitud expresa del ordenador del gasto mediante SIPSE 139409, con certificado de no existencia 62516 del 28 de agosto de 2025, recibido el 28 de agosto de 2025. Se expide el CRP mediante memorando 20257020023913, recibido el 18 de septiembre de 2025."/>
    <s v="O23011745992024231501000"/>
    <s v="Somos Sumapaz: Emprendiendo de manera sostenible en el territorio"/>
    <n v="53094193"/>
    <x v="452"/>
    <n v="0"/>
    <n v="0"/>
    <n v="15000000"/>
    <n v="6333333"/>
    <n v="8666667"/>
    <x v="12"/>
    <x v="48"/>
    <s v="139409"/>
    <n v="2"/>
    <x v="4"/>
    <x v="12"/>
  </r>
  <r>
    <n v="2025"/>
    <x v="8"/>
    <n v="45658"/>
    <n v="45930"/>
    <s v="0020-01"/>
    <n v="45918"/>
    <n v="145"/>
    <s v="CONTRATO DE PRESTACION DE SERVICIOS PROFESIONALES"/>
    <s v="410-2025"/>
    <s v="145 - CONTRATO DE PRESTACION DE SERVICIOS PROFESIONALES"/>
    <n v="104"/>
    <s v="ORDENES DE PAGO"/>
    <n v="1649"/>
    <x v="681"/>
    <s v="139024 - Prestar sus servicios profesionales para apoyar el desarrollo de actividades de emprendimientos sostenibles y formación de capacidades, en la localidad de Sumapaz a través del proyecto 2315. Se expide el CDP a solicitud expresa del Ordenador del Gasto mediante SIPSE 139024, con certificado de No existencia 62562 del 28 de agosto de 2025, recibido el 04 de septiembre de 2025. Se expide el CRP mediante memorando 20257020023863, recibido el 18 de septiembre de 2025."/>
    <s v="O23011745992024231501000"/>
    <s v="Somos Sumapaz: Emprendiendo de manera sostenible en el territorio"/>
    <n v="80802834"/>
    <x v="453"/>
    <n v="0"/>
    <n v="0"/>
    <n v="18000000"/>
    <n v="8600000"/>
    <n v="9400000"/>
    <x v="12"/>
    <x v="16"/>
    <s v="139024"/>
    <n v="1"/>
    <x v="4"/>
    <x v="12"/>
  </r>
  <r>
    <n v="2025"/>
    <x v="8"/>
    <n v="45658"/>
    <n v="45930"/>
    <s v="0020-01"/>
    <n v="45918"/>
    <n v="145"/>
    <s v="CONTRATO DE PRESTACION DE SERVICIOS PROFESIONALES"/>
    <s v="411-2025"/>
    <s v="145 - CONTRATO DE PRESTACION DE SERVICIOS PROFESIONALES"/>
    <n v="104"/>
    <s v="ORDENES DE PAGO"/>
    <n v="1665"/>
    <x v="682"/>
    <s v="138909 - Prestar los servicios profesionales para apoyar la formulación, ejecución, seguimiento y mejora continua de las herramientas que conforman la gestión ambiental institucional de la alcaldía local. 2327. Se expide el CDP a solicitud expresa del Ordenador del Gasto mediante SIPSE 138909, con certificado de No existencia 62571 del 28 de agosto de 2025, recibido el 04 de septiembre de 2025. Se expide el CRP mediante memorando 20257020023873, recibido el 18 de septiembre de 2025."/>
    <s v="O23011745992024232701000"/>
    <s v="Fortalecimiento Institucional y sedes administrativas"/>
    <n v="1026265853"/>
    <x v="454"/>
    <n v="0"/>
    <n v="0"/>
    <n v="16500000"/>
    <n v="7883333"/>
    <n v="8616667"/>
    <x v="0"/>
    <x v="0"/>
    <s v="138909"/>
    <n v="2"/>
    <x v="0"/>
    <x v="0"/>
  </r>
  <r>
    <n v="2025"/>
    <x v="8"/>
    <n v="45658"/>
    <n v="45930"/>
    <s v="0020-01"/>
    <n v="45922"/>
    <n v="145"/>
    <s v="CONTRATO DE PRESTACION DE SERVICIOS PROFESIONALES"/>
    <s v="416-2025"/>
    <s v="145 - CONTRATO DE PRESTACION DE SERVICIOS PROFESIONALES"/>
    <n v="100"/>
    <s v="ORDENES DE PAGO"/>
    <n v="1601"/>
    <x v="683"/>
    <s v="140760 - Prestar los servicios profesionales al Área de Gestión de Desarrollo Local de la Alcaldía Local de Sumapaz para apoyar la planificación y el seguimiento a la ejecución del proyecto de Mejoramiento de Vivienda. 2278. Se expide CDP a solicitud expresa del ordenador del gasto mediante SIPSE 140760, con certificado de no existencia 62466 del 27 de agosto de 2025, recibido el 28 de agosto de 2025. Se expide CRP mediante memorando 20257020024103, recibido 22 de septiembre de 2025."/>
    <s v="O23011745992024227801000"/>
    <s v="Mejoramiento de vivienda para la comunidad de Sumapaz"/>
    <n v="79333846"/>
    <x v="455"/>
    <n v="0"/>
    <n v="0"/>
    <n v="15000000"/>
    <n v="6500000"/>
    <n v="8500000"/>
    <x v="20"/>
    <x v="31"/>
    <s v="140760"/>
    <n v="1"/>
    <x v="1"/>
    <x v="19"/>
  </r>
  <r>
    <n v="2025"/>
    <x v="8"/>
    <n v="45658"/>
    <n v="45930"/>
    <s v="0020-01"/>
    <n v="45922"/>
    <n v="145"/>
    <s v="CONTRATO DE PRESTACION DE SERVICIOS PROFESIONALES"/>
    <s v="418-2025"/>
    <s v="145 - CONTRATO DE PRESTACION DE SERVICIOS PROFESIONALES"/>
    <n v="100"/>
    <s v="ORDENES DE PAGO"/>
    <n v="1657"/>
    <x v="684"/>
    <s v="139191 - Prestar sus servicios profesionales para apoyar el desarrollo de actividades de emprendimientos sostenibles y formación de capacidades, en la localidad de Sumapaz a través del proyecto 2315. Se expide el CDP a solicitud expresa del Ordenador del Gasto mediante SIPSE 139191, con certificado de No existencia 62541 del 28 de agosto de 2025, recibido el 04 de septiembre de 2025. Se expide CRP mediante memorando 20257020024073, recibido 22 de septiembre de 2025."/>
    <s v="O23011745992024231501000"/>
    <s v="Somos Sumapaz: Emprendiendo de manera sostenible en el territorio"/>
    <n v="1014237959"/>
    <x v="456"/>
    <n v="0"/>
    <n v="0"/>
    <n v="15000000"/>
    <n v="6500000"/>
    <n v="8500000"/>
    <x v="12"/>
    <x v="48"/>
    <s v="139191"/>
    <n v="2"/>
    <x v="4"/>
    <x v="12"/>
  </r>
  <r>
    <n v="2025"/>
    <x v="8"/>
    <n v="45658"/>
    <n v="45930"/>
    <s v="0020-01"/>
    <n v="45922"/>
    <n v="145"/>
    <s v="CONTRATO DE PRESTACION DE SERVICIOS PROFESIONALES"/>
    <s v="429-2025"/>
    <s v="145 - CONTRATO DE PRESTACION DE SERVICIOS PROFESIONALES"/>
    <n v="100"/>
    <s v="ORDENES DE PAGO"/>
    <n v="1644"/>
    <x v="685"/>
    <s v="138187 - Prestar los servicios especializados para estructurar, formular y realizar seguimiento del proyecto de inversión de mujeres que ejecute el Fondo de Desarrollo Rural de Sumapaz. 2541. Se expide a solicitud expresa del Ordenador de Gasto, mediante SIPSE 138187, certificado de no existencia 62615 del 28 de agosto de 2025, recibido 2 de septiembre de 2025. Se expide CRP mediante memorando 20257020024193, recibido 22 de septiembre de 2025."/>
    <s v="O23011745992024254101000"/>
    <s v="Bienestar para las Mujeres de Sumapaz"/>
    <n v="1026262117"/>
    <x v="317"/>
    <n v="0"/>
    <n v="0"/>
    <n v="29400000"/>
    <n v="10920000"/>
    <n v="18480000"/>
    <x v="15"/>
    <x v="27"/>
    <s v="138187"/>
    <n v="3"/>
    <x v="2"/>
    <x v="15"/>
  </r>
  <r>
    <n v="2025"/>
    <x v="8"/>
    <n v="45658"/>
    <n v="45930"/>
    <s v="0020-01"/>
    <n v="45922"/>
    <n v="148"/>
    <s v="CONTRATO DE PRESTACION DE SERVICIOS DE APOYO A LA GESTION"/>
    <s v="423-2025"/>
    <s v="148 - CONTRATO DE PRESTACION DE SERVICIOS DE APOYO A LA GESTION"/>
    <n v="100"/>
    <s v="ORDENES DE PAGO"/>
    <n v="1690"/>
    <x v="686"/>
    <s v="140928 - Prestar servicios de apoyo administrativo para el fortalecimiento y desarrollo de las actividades de gestión cultural en la localidad de Sumapaz. 2486. Se expide a solicitud expresa del Ordenador del gasto mediante SIPSE 140928, con certificado de no existencia 62525 del 28 de agosto de 2025, recibido el 8 de septiembre 2025. Se expide CRP mediante memorando 20257020024113, recibido 22 de septiembre de 2025."/>
    <s v="O23011745992024248601000"/>
    <s v="Acciones para la promoción de la cultura, tradición y costumbres sumapaceñas"/>
    <n v="1072774992"/>
    <x v="457"/>
    <n v="0"/>
    <n v="0"/>
    <n v="7500000"/>
    <n v="750000"/>
    <n v="6750000"/>
    <x v="21"/>
    <x v="39"/>
    <s v="140928"/>
    <n v="1"/>
    <x v="2"/>
    <x v="10"/>
  </r>
  <r>
    <n v="2025"/>
    <x v="8"/>
    <n v="45658"/>
    <n v="45930"/>
    <s v="0020-01"/>
    <n v="45922"/>
    <n v="148"/>
    <s v="CONTRATO DE PRESTACION DE SERVICIOS DE APOYO A LA GESTION"/>
    <s v="424-2025"/>
    <s v="148 - CONTRATO DE PRESTACION DE SERVICIOS DE APOYO A LA GESTION"/>
    <n v="100"/>
    <s v="ORDENES DE PAGO"/>
    <n v="1702"/>
    <x v="687"/>
    <s v="141079 - Prestar sus servicios de apoyo para desarrollar actividades logísticas y operativas, en los bienes y/o predios a cargo del fondo de desarrollo rural de Sumapaz. 2327. Se expide a solicitud expresa del Ordenador del gasto mediante SIPSE 141079, con una certificación de existencia 62889 del 7 de septiembre de 2025, recibido el 11 de septiembre de 2025. Se expide CRP mediante memorando 20257020024143, recibido 22 de septiembre de 2025."/>
    <s v="O23011745992024232701000"/>
    <s v="Fortalecimiento Institucional y sedes administrativas"/>
    <n v="1022934297"/>
    <x v="458"/>
    <n v="0"/>
    <n v="0"/>
    <n v="6000000"/>
    <n v="2600000"/>
    <n v="3400000"/>
    <x v="0"/>
    <x v="0"/>
    <s v="141079"/>
    <n v="2"/>
    <x v="0"/>
    <x v="0"/>
  </r>
  <r>
    <n v="2025"/>
    <x v="8"/>
    <n v="45658"/>
    <n v="45930"/>
    <s v="0020-01"/>
    <n v="45922"/>
    <n v="145"/>
    <s v="CONTRATO DE PRESTACION DE SERVICIOS PROFESIONALES"/>
    <s v="394-2025"/>
    <s v="145 - CONTRATO DE PRESTACION DE SERVICIOS PROFESIONALES"/>
    <n v="100"/>
    <s v="ORDENES DE PAGO"/>
    <n v="1636"/>
    <x v="688"/>
    <s v="138318 - Prestar los servicios profesionales zootécnicos para el fortalecimiento del servicio de asistencia técnica agropecuaria, ordenamiento ambiental de finca y bienestar animal territorial en la localidad de Sumapaz. 2671. Se expide CDP a solicitud expresa del Ordenador del gasto, mediante SIPSE 138318, con certificado de no existencia 62623 del 28 de agosto de 2025, recibido el 1 de septiembre de 2025. Se expide CRP mediante memorando 20257020024163, recibido 22 de septiembre de 2025."/>
    <s v="O23011745992024267101000"/>
    <s v="Asistencia técnica agropecuaria y educación ambiental en la localidad de Sumapaz"/>
    <n v="79381209"/>
    <x v="459"/>
    <n v="0"/>
    <n v="0"/>
    <n v="24000000"/>
    <n v="7800000"/>
    <n v="16200000"/>
    <x v="2"/>
    <x v="52"/>
    <s v="138318"/>
    <n v="2"/>
    <x v="1"/>
    <x v="2"/>
  </r>
  <r>
    <n v="2025"/>
    <x v="8"/>
    <n v="45658"/>
    <n v="45930"/>
    <s v="0020-01"/>
    <n v="45922"/>
    <n v="148"/>
    <s v="CONTRATO DE PRESTACION DE SERVICIOS DE APOYO A LA GESTION"/>
    <s v="422-2025"/>
    <s v="148 - CONTRATO DE PRESTACION DE SERVICIOS DE APOYO A LA GESTION"/>
    <n v="100"/>
    <s v="ORDENES DE PAGO"/>
    <n v="1702"/>
    <x v="689"/>
    <s v="141079 - Prestar sus servicios de apoyo para desarrollar actividades logísticas y operativas, en los bienes y/o predios a cargo del fondo de desarrollo rural de Sumapaz. 2327. Se expide a solicitud expresa del Ordenador del gasto mediante SIPSE 141079, con una certificación de existencia 62889 del 7 de septiembre de 2025, recibido el 11 de septiembre de 2025. Se expide CRP mediante memorando 20257020024173, recibido 22 de septiembre de 2025."/>
    <s v="O23011745992024232701000"/>
    <s v="Fortalecimiento Institucional y sedes administrativas"/>
    <n v="1000335254"/>
    <x v="460"/>
    <n v="0"/>
    <n v="0"/>
    <n v="6000000"/>
    <n v="0"/>
    <n v="6000000"/>
    <x v="0"/>
    <x v="0"/>
    <s v="141079"/>
    <n v="2"/>
    <x v="0"/>
    <x v="0"/>
  </r>
  <r>
    <n v="2025"/>
    <x v="8"/>
    <n v="45658"/>
    <n v="45930"/>
    <s v="0020-01"/>
    <n v="45922"/>
    <n v="145"/>
    <s v="CONTRATO DE PRESTACION DE SERVICIOS PROFESIONALES"/>
    <s v="413-2025"/>
    <s v="145 - CONTRATO DE PRESTACION DE SERVICIOS PROFESIONALES"/>
    <n v="100"/>
    <s v="ORDENES DE PAGO"/>
    <n v="1668"/>
    <x v="690"/>
    <s v="138920 - Prestar sus servicios profesionales para coordinar, liderar y asesorar los planes y estrategias de comunicación interna y externa para la divulgación de los programas, proyectos y actividades de la Alcaldía Local. 2327. Se expide el CDP a solicitud expresa del Ordenador del Gasto mediante SIPSE 138920, con certificado de No existencia 62568 del 28 de agosto de 2025, recibido el 04 de septiembre de 2025. Se expide CRP mediante memorando 20257020024043, recibido 22 de septiembre de 2025."/>
    <s v="O23011745992024232701000"/>
    <s v="Fortalecimiento Institucional y sedes administrativas"/>
    <n v="1010172202"/>
    <x v="461"/>
    <n v="0"/>
    <n v="0"/>
    <n v="21000000"/>
    <n v="8633333"/>
    <n v="12366667"/>
    <x v="0"/>
    <x v="0"/>
    <s v="138920"/>
    <n v="2"/>
    <x v="0"/>
    <x v="0"/>
  </r>
  <r>
    <n v="2025"/>
    <x v="8"/>
    <n v="45658"/>
    <n v="45930"/>
    <s v="0020-01"/>
    <n v="45922"/>
    <n v="145"/>
    <s v="CONTRATO DE PRESTACION DE SERVICIOS PROFESIONALES"/>
    <s v="421-2025"/>
    <s v="145 - CONTRATO DE PRESTACION DE SERVICIOS PROFESIONALES"/>
    <n v="100"/>
    <s v="ORDENES DE PAGO"/>
    <n v="1651"/>
    <x v="691"/>
    <s v="139020 - Prestar sus servicios profesionales para apoyar el desarrollo de actividades de emprendimientos sostenibles y formación de capacidades, en la localidad de Sumapaz a través del proyecto 2315. Se expide el CDP a solicitud expresa del Ordenador del Gasto mediante SIPSE 139020, con certificado de No existencia 62567 del 28 de agosto de 2025, recibido el 04 de septiembre de 2025. Se expide CRP mediante memorando 20257020024133, recibido 22 de septiembre de 2025."/>
    <s v="O23011745992024231501000"/>
    <s v="Somos Sumapaz: Emprendiendo de manera sostenible en el territorio"/>
    <n v="1016038411"/>
    <x v="462"/>
    <n v="0"/>
    <n v="0"/>
    <n v="19600000"/>
    <n v="7280000"/>
    <n v="12320000"/>
    <x v="12"/>
    <x v="16"/>
    <s v="139020"/>
    <n v="1"/>
    <x v="4"/>
    <x v="12"/>
  </r>
  <r>
    <n v="2025"/>
    <x v="8"/>
    <n v="45658"/>
    <n v="45930"/>
    <s v="0020-01"/>
    <n v="45922"/>
    <n v="148"/>
    <s v="CONTRATO DE PRESTACION DE SERVICIOS DE APOYO A LA GESTION"/>
    <s v="419-2025"/>
    <s v="148 - CONTRATO DE PRESTACION DE SERVICIOS DE APOYO A LA GESTION"/>
    <n v="100"/>
    <s v="ORDENES DE PAGO"/>
    <n v="1650"/>
    <x v="692"/>
    <s v="139021 - Prestar los servicios como apoyo administrativo al proyecto de inversión de Somos Sumapaz: Emprendiendo de manera sostenible en nuestro territorio. 2315. Se expide el CDP a solicitud expresa del Ordenador del Gasto mediante SIPSE 139021, con certificado de No existencia 62563 del 28 de agosto de 2025, recibido el 04 de septiembre de 2025. Se expide CRP mediante memorando 20257020024123, recibido 22 de septiembre de 2025."/>
    <s v="O23011745992024231501000"/>
    <s v="Somos Sumapaz: Emprendiendo de manera sostenible en el territorio"/>
    <n v="1007519817"/>
    <x v="463"/>
    <n v="0"/>
    <n v="0"/>
    <n v="7000000"/>
    <n v="533333"/>
    <n v="6466667"/>
    <x v="12"/>
    <x v="48"/>
    <s v="139021"/>
    <n v="2"/>
    <x v="4"/>
    <x v="12"/>
  </r>
  <r>
    <n v="2025"/>
    <x v="8"/>
    <n v="45658"/>
    <n v="45930"/>
    <s v="0020-01"/>
    <n v="45922"/>
    <n v="145"/>
    <s v="CONTRATO DE PRESTACION DE SERVICIOS PROFESIONALES"/>
    <s v="426-2025"/>
    <s v="145 - CONTRATO DE PRESTACION DE SERVICIOS PROFESIONALES"/>
    <n v="100"/>
    <s v="ORDENES DE PAGO"/>
    <n v="1716"/>
    <x v="693"/>
    <s v="141365 - Prestar sus servicios profesionales para apoyar el desarrollo de actividades de emprendimientos sostenibles y formación de capacidades, en la localidad de Sumapaz a través del proyecto 2315.  Se expide CDP a solicitud expresa del Ordenador del Gasto mediante SIPSE 141365 del 11 de septiembre de 2025, con certificado de no hay 62852 del 5 de septiembre de 2025. Se expide CRP mediante memorando 20257020024213, recibido 22 de septiembre de 2025."/>
    <s v="O23011745992024231501000"/>
    <s v="Somos Sumapaz: Emprendiendo de manera sostenible en el territorio"/>
    <n v="52110765"/>
    <x v="49"/>
    <n v="0"/>
    <n v="0"/>
    <n v="15000000"/>
    <n v="6500000"/>
    <n v="8500000"/>
    <x v="12"/>
    <x v="16"/>
    <s v="141365"/>
    <n v="1"/>
    <x v="4"/>
    <x v="12"/>
  </r>
  <r>
    <n v="2025"/>
    <x v="8"/>
    <n v="45658"/>
    <n v="45930"/>
    <s v="0020-01"/>
    <n v="45922"/>
    <n v="145"/>
    <s v="CONTRATO DE PRESTACION DE SERVICIOS PROFESIONALES"/>
    <s v="407-2025"/>
    <s v="145 - CONTRATO DE PRESTACION DE SERVICIOS PROFESIONALES"/>
    <n v="100"/>
    <s v="ORDENES DE PAGO"/>
    <n v="1636"/>
    <x v="694"/>
    <s v="138318 - Prestar los servicios profesionales zootécnicos para el fortalecimiento del servicio de asistencia técnica agropecuaria, ordenamiento ambiental de finca y bienestar animal territorial en la localidad de Sumapaz. 2671. Se expide CDP a solicitud expresa del Ordenador del gasto, mediante SIPSE 138318, con certificado de no existencia 62623 del 28 de agosto de 2025, recibido el 1 de septiembre de 2025. Se expide CRP mediante memorando 20257020024243, recibido 22 de septiembre de 2025."/>
    <s v="O23011745992024267101000"/>
    <s v="Asistencia técnica agropecuaria y educación ambiental en la localidad de Sumapaz"/>
    <n v="1022994966"/>
    <x v="464"/>
    <n v="0"/>
    <n v="0"/>
    <n v="24000000"/>
    <n v="7600000"/>
    <n v="16400000"/>
    <x v="2"/>
    <x v="52"/>
    <s v="138318"/>
    <n v="2"/>
    <x v="1"/>
    <x v="2"/>
  </r>
  <r>
    <n v="2025"/>
    <x v="8"/>
    <n v="45658"/>
    <n v="45930"/>
    <s v="0020-01"/>
    <n v="45922"/>
    <n v="145"/>
    <s v="CONTRATO DE PRESTACION DE SERVICIOS PROFESIONALES"/>
    <s v="417-2025"/>
    <s v="145 - CONTRATO DE PRESTACION DE SERVICIOS PROFESIONALES"/>
    <n v="100"/>
    <s v="ORDENES DE PAGO"/>
    <n v="1586"/>
    <x v="695"/>
    <s v="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CRP mediante memorando 20257020024083, recibido 22 de septiembre de 2025."/>
    <s v="O23011745992024232701000"/>
    <s v="Fortalecimiento Institucional y sedes administrativas"/>
    <n v="1073234695"/>
    <x v="465"/>
    <n v="0"/>
    <n v="0"/>
    <n v="15000000"/>
    <n v="0"/>
    <n v="15000000"/>
    <x v="0"/>
    <x v="0"/>
    <s v="139086"/>
    <n v="2"/>
    <x v="0"/>
    <x v="0"/>
  </r>
  <r>
    <n v="2025"/>
    <x v="8"/>
    <n v="45658"/>
    <n v="45930"/>
    <s v="0020-01"/>
    <n v="45922"/>
    <n v="145"/>
    <s v="CONTRATO DE PRESTACION DE SERVICIOS PROFESIONALES"/>
    <s v="427-2025"/>
    <s v="145 - CONTRATO DE PRESTACION DE SERVICIOS PROFESIONALES"/>
    <n v="100"/>
    <s v="ORDENES DE PAGO"/>
    <n v="1696"/>
    <x v="696"/>
    <s v="140992 - Prestar servicios profesionales para brindar apoyo jurídico y contractual al Fondo de Desarrollo Rural de Sumapaz. 2327. Se expide a solicitud expresa del Ordenador del gasto mediante SIPSE 140992, con una certificación de existencia 62800 del 7 de septiembre de 2025, recibido el 11 de septiembre de 2025. Se expide CRP mediante memorando 20257020024253, recibido 22 de septiembre de 2025."/>
    <s v="O23011745992024232701000"/>
    <s v="Fortalecimiento Institucional y sedes administrativas"/>
    <n v="80151229"/>
    <x v="466"/>
    <n v="0"/>
    <n v="0"/>
    <n v="15000000"/>
    <n v="6333333"/>
    <n v="8666667"/>
    <x v="0"/>
    <x v="0"/>
    <s v="140992"/>
    <n v="2"/>
    <x v="0"/>
    <x v="0"/>
  </r>
  <r>
    <n v="2025"/>
    <x v="8"/>
    <n v="45658"/>
    <n v="45930"/>
    <s v="0020-01"/>
    <n v="45922"/>
    <n v="145"/>
    <s v="CONTRATO DE PRESTACION DE SERVICIOS PROFESIONALES"/>
    <s v="434-2025"/>
    <s v="145 - CONTRATO DE PRESTACION DE SERVICIOS PROFESIONALES"/>
    <n v="100"/>
    <s v="ORDENES DE PAGO"/>
    <n v="1699"/>
    <x v="697"/>
    <s v="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CRP mediante memorando 20257020024453, recibido 22 de septiembre de 2025."/>
    <s v="O23011745992024232701000"/>
    <s v="Fortalecimiento Institucional y sedes administrativas"/>
    <n v="52283101"/>
    <x v="421"/>
    <n v="0"/>
    <n v="0"/>
    <n v="15000000"/>
    <n v="6000000"/>
    <n v="9000000"/>
    <x v="0"/>
    <x v="0"/>
    <s v="141069"/>
    <n v="2"/>
    <x v="0"/>
    <x v="0"/>
  </r>
  <r>
    <n v="2025"/>
    <x v="8"/>
    <n v="45658"/>
    <n v="45930"/>
    <s v="0020-01"/>
    <n v="45922"/>
    <n v="145"/>
    <s v="CONTRATO DE PRESTACION DE SERVICIOS PROFESIONALES"/>
    <s v="431-2025"/>
    <s v="145 - CONTRATO DE PRESTACION DE SERVICIOS PROFESIONALES"/>
    <n v="100"/>
    <s v="ORDENES DE PAGO"/>
    <n v="1658"/>
    <x v="698"/>
    <s v="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CRP mediante memorando 20257020024463, recibido 22 de septiembre de 2025."/>
    <s v="O23011745992024228901000"/>
    <s v="Movilidad para Sumapaz"/>
    <n v="1030637106"/>
    <x v="467"/>
    <n v="0"/>
    <n v="0"/>
    <n v="15000000"/>
    <n v="5833333"/>
    <n v="9166667"/>
    <x v="1"/>
    <x v="1"/>
    <s v="138881"/>
    <n v="1"/>
    <x v="1"/>
    <x v="1"/>
  </r>
  <r>
    <n v="2025"/>
    <x v="8"/>
    <n v="45658"/>
    <n v="45930"/>
    <s v="0020-01"/>
    <n v="45922"/>
    <n v="148"/>
    <s v="CONTRATO DE PRESTACION DE SERVICIOS DE APOYO A LA GESTION"/>
    <s v="420-2025"/>
    <s v="148 - CONTRATO DE PRESTACION DE SERVICIOS DE APOYO A LA GESTION"/>
    <n v="100"/>
    <s v="ORDENES DE PAGO"/>
    <n v="1640"/>
    <x v="699"/>
    <s v="138799 - Prestar los servicios como auxiliar administrativo para el Área de Gestión de Desarrollo Local, en los temas de participación de la Alcaldía Local de Sumapaz. 2696. Se expide a solicitud expresa del Ordenador de Gasto, mediante SIPSE 138799, certificado de no existencia 62629 del 28 de agosto de 2025, recibido 2 de septiembre de 2025. Se expide CRP mediante memorando 20257020024263, recibido 22 de septiembre de 2025."/>
    <s v="O23011745992024269601000"/>
    <s v="Participación incidente en Sumapaz"/>
    <n v="79799540"/>
    <x v="468"/>
    <n v="0"/>
    <n v="0"/>
    <n v="7500000"/>
    <n v="583333"/>
    <n v="6916667"/>
    <x v="17"/>
    <x v="24"/>
    <s v="138799"/>
    <n v="4"/>
    <x v="0"/>
    <x v="17"/>
  </r>
  <r>
    <n v="2025"/>
    <x v="8"/>
    <n v="45658"/>
    <n v="45930"/>
    <s v="0020-01"/>
    <n v="45922"/>
    <n v="145"/>
    <s v="CONTRATO DE PRESTACION DE SERVICIOS PROFESIONALES"/>
    <s v="384-2025"/>
    <s v="145 - CONTRATO DE PRESTACION DE SERVICIOS PROFESIONALES"/>
    <n v="100"/>
    <s v="ORDENES DE PAGO"/>
    <n v="1606"/>
    <x v="700"/>
    <s v="140769 - Prestar sus servicios profesionales en la gestión los procesos contables que se adelantan en el Fondo de Desarrollo de Sumapaz. 2327. Se expide CDP a solicitud expresa del ordenador del gasto mediante SIPSE 140769, con certificado de no existencia 62472 del 27 de agosto de 2025, recibido el 28 de agosto de 2025. Se expide CRP mediante memorando 20257020024283, recibido 22 de septiembre de 2025."/>
    <s v="O23011745992024232701000"/>
    <s v="Fortalecimiento Institucional y sedes administrativas"/>
    <n v="1022993622"/>
    <x v="469"/>
    <n v="0"/>
    <n v="0"/>
    <n v="15000000"/>
    <n v="6333333"/>
    <n v="8666667"/>
    <x v="0"/>
    <x v="0"/>
    <s v="140769"/>
    <n v="2"/>
    <x v="0"/>
    <x v="0"/>
  </r>
  <r>
    <n v="2025"/>
    <x v="8"/>
    <n v="45658"/>
    <n v="45930"/>
    <s v="0020-01"/>
    <n v="45922"/>
    <n v="145"/>
    <s v="CONTRATO DE PRESTACION DE SERVICIOS PROFESIONALES"/>
    <s v="383-2025"/>
    <s v="145 - CONTRATO DE PRESTACION DE SERVICIOS PROFESIONALES"/>
    <n v="100"/>
    <s v="ORDENES DE PAGO"/>
    <n v="1604"/>
    <x v="701"/>
    <s v="140765 - Prestar los servicios profesionales para apoyar la planeación, ejecución y seguimiento del proyecto para la construcción e intervención de salones comunales en la localidad de Sumapaz. 2696. Se expide CDP a solicitud expresa del ordenador del gasto mediante SIPSE 140765, con certificado de no existencia 62473 del 27 de agosto de 2025, recibido el 28 de agosto de 2025. Se expide CRP mediante memorando 20257020024273, recibido el 22 de septiembre de 2025."/>
    <s v="O23011745992024269601000"/>
    <s v="Participación incidente en Sumapaz"/>
    <n v="1007414911"/>
    <x v="470"/>
    <n v="0"/>
    <n v="0"/>
    <n v="15000000"/>
    <n v="6333333"/>
    <n v="8666667"/>
    <x v="17"/>
    <x v="59"/>
    <s v="140765"/>
    <n v="6"/>
    <x v="0"/>
    <x v="17"/>
  </r>
  <r>
    <n v="2025"/>
    <x v="8"/>
    <n v="45658"/>
    <n v="45930"/>
    <s v="0020-01"/>
    <n v="45922"/>
    <n v="148"/>
    <s v="CONTRATO DE PRESTACION DE SERVICIOS DE APOYO A LA GESTION"/>
    <s v="433-2025"/>
    <s v="148 - CONTRATO DE PRESTACION DE SERVICIOS DE APOYO A LA GESTION"/>
    <n v="100"/>
    <s v="ORDENES DE PAGO"/>
    <n v="1698"/>
    <x v="702"/>
    <s v="141049 - Prestar servicios de apoyo a la gestión en la Alcaldía Local de Sumapaz, orientados a fortalecer los procesos de derechos humanos, seguridad, convivencia y diálogo social, mediante el acompañamiento y soporte en la implementación de programas institucionales, en el desarrollo de eventos comunitarios, en la atención de fenómenos de conflictividad social, ejercicios de movilización ciudadana, aglomeraciones de público y actividades de articulación interinstitucional. 2230. Se expide a solicitud expresa del Ordenador del gasto mediante SIPSE 141049, con una certificación de existencia 62891 del 9 de septiembre de 2025, recibido el 11 de septiembre de 2025. Se expide CRP mediante memorando 20257020024483, recibido el 22 de septiembre de 2025."/>
    <s v="O23011745992024223001000"/>
    <s v="Por una mejor convivencia en Sumapaz"/>
    <n v="1032656253"/>
    <x v="471"/>
    <n v="0"/>
    <n v="0"/>
    <n v="7500000"/>
    <n v="3083333"/>
    <n v="4416667"/>
    <x v="7"/>
    <x v="9"/>
    <s v="141049"/>
    <n v="1"/>
    <x v="3"/>
    <x v="7"/>
  </r>
  <r>
    <n v="2025"/>
    <x v="8"/>
    <n v="45658"/>
    <n v="45930"/>
    <s v="0020-01"/>
    <n v="45922"/>
    <n v="148"/>
    <s v="CONTRATO DE PRESTACION DE SERVICIOS DE APOYO A LA GESTION"/>
    <s v="402-2025"/>
    <s v="148 - CONTRATO DE PRESTACION DE SERVICIOS DE APOYO A LA GESTION"/>
    <n v="100"/>
    <s v="ORDENES DE PAGO"/>
    <n v="1609"/>
    <x v="703"/>
    <s v="140775 - Prestar servicios técnicos para la formulación, ejecución y seguimiento del proyecto Mejores condiciones de salud en la Ruralidad, con especial énfasis en la población con discapacidad y en sus cuidadores y cuidadoras. 2324. Se expide CDP a solicitud expresa del ordenador del gasto mediante SIPSE 140775, con certificado de no existencia 62511 del 28 de agosto de 2025, recibido el 28 de agosto de 2025. Se expide el CRP mediante memorando 20257020024473, recibido el 22 de septiembre de 2025."/>
    <s v="O23011745992024232401000"/>
    <s v="Acciones para el cuidado de la salud y el bienestar de las y los Sumapaceños"/>
    <n v="1074577254"/>
    <x v="472"/>
    <n v="0"/>
    <n v="0"/>
    <n v="9330000"/>
    <n v="3110000"/>
    <n v="6220000"/>
    <x v="6"/>
    <x v="46"/>
    <s v="140775"/>
    <n v="4"/>
    <x v="2"/>
    <x v="6"/>
  </r>
  <r>
    <n v="2025"/>
    <x v="8"/>
    <n v="45658"/>
    <n v="45930"/>
    <s v="0020-01"/>
    <n v="45923"/>
    <n v="148"/>
    <s v="CONTRATO DE PRESTACION DE SERVICIOS DE APOYO A LA GESTION"/>
    <s v="322-20251"/>
    <s v="148 - CONTRATO DE PRESTACION DE SERVICIOS DE APOYO A LA GESTION"/>
    <n v="99"/>
    <s v="ORDENES DE PAGO"/>
    <n v="1528"/>
    <x v="704"/>
    <s v="137256 - Adición y prorroga al contrato 322-2025-CPS-P (127548), cuyo objeto es prestar sus servicios como auxiliar administrativo para que apoye las actividades que se realizan en la gestión cultural en la localidad de Sumapaz. 2486.. Se expide el CDP a solicitud expresa del ordenador del gasto mediante SIPSE137256, recibido el 30 de julio de 2025. Se expide el CRP mediante memorando 20257020024643, se recibe el 23 de septiembre de 2025."/>
    <s v="O23011745992024248601000"/>
    <s v="Acciones para la promoción de la cultura, tradición y costumbres sumapaceñas"/>
    <n v="1001170017"/>
    <x v="319"/>
    <n v="0"/>
    <n v="0"/>
    <n v="6562500"/>
    <n v="2450000"/>
    <n v="4112500"/>
    <x v="21"/>
    <x v="39"/>
    <s v="137256"/>
    <n v="1"/>
    <x v="2"/>
    <x v="10"/>
  </r>
  <r>
    <n v="2025"/>
    <x v="8"/>
    <n v="45658"/>
    <n v="45930"/>
    <s v="0020-01"/>
    <n v="45923"/>
    <n v="145"/>
    <s v="CONTRATO DE PRESTACION DE SERVICIOS PROFESIONALES"/>
    <s v="432-2025"/>
    <s v="145 - CONTRATO DE PRESTACION DE SERVICIOS PROFESIONALES"/>
    <n v="99"/>
    <s v="ORDENES DE PAGO"/>
    <n v="1670"/>
    <x v="705"/>
    <s v="139175 - 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 Se expide el CDP a solicitud expresa del Ordenador del Gasto mediante SIPSE 139175, con certificado de No existencia 62543 del 28 de agosto de 2025, recibido el 04 de septiembre de 2025. Se expide el CRP mediante memorando 20257020024603, se recibe el 23 de septiembre de 2025."/>
    <s v="O23011745992024270301000"/>
    <s v="Una mejor educación para Sumapaz"/>
    <n v="52530931"/>
    <x v="473"/>
    <n v="0"/>
    <n v="0"/>
    <n v="15000000"/>
    <n v="6166667"/>
    <n v="8833333"/>
    <x v="11"/>
    <x v="15"/>
    <s v="139175"/>
    <n v="3"/>
    <x v="4"/>
    <x v="11"/>
  </r>
  <r>
    <n v="2025"/>
    <x v="8"/>
    <n v="45658"/>
    <n v="45930"/>
    <s v="0020-01"/>
    <n v="45923"/>
    <n v="145"/>
    <s v="CONTRATO DE PRESTACION DE SERVICIOS PROFESIONALES"/>
    <s v="425-2025"/>
    <s v="145 - CONTRATO DE PRESTACION DE SERVICIOS PROFESIONALES"/>
    <n v="99"/>
    <s v="ORDENES DE PAGO"/>
    <n v="1662"/>
    <x v="706"/>
    <s v="138885 - Prestar los servicios profesionales para apoyar la ejecución y seguimiento del proyecto Recreación y Deporte del Fondo de Desarrollo Rural de Sumapaz. 2388. Se expide el CDP a solicitud expresa del Ordenador del Gasto mediante SIPSE 138885, con certificado de No existencia 62624 del 28 de agosto de 2025, recibido el 04 de septiembre de 2025. Se expide el CRP mediante memorando 20257020024623, se recibe el 23 de septiembre de 2025."/>
    <s v="O23011745992024238801000"/>
    <s v="Recreación y Deporte para Sumapaz"/>
    <n v="1032400330"/>
    <x v="474"/>
    <n v="0"/>
    <n v="0"/>
    <n v="15000000"/>
    <n v="6666667"/>
    <n v="8333333"/>
    <x v="10"/>
    <x v="13"/>
    <s v="138885"/>
    <n v="1"/>
    <x v="2"/>
    <x v="10"/>
  </r>
  <r>
    <n v="2025"/>
    <x v="8"/>
    <n v="45658"/>
    <n v="45930"/>
    <s v="0020-01"/>
    <n v="45923"/>
    <n v="145"/>
    <s v="CONTRATO DE PRESTACION DE SERVICIOS PROFESIONALES"/>
    <s v="436-2025"/>
    <s v="145 - CONTRATO DE PRESTACION DE SERVICIOS PROFESIONALES"/>
    <n v="99"/>
    <s v="ORDENES DE PAGO"/>
    <n v="1641"/>
    <x v="707"/>
    <s v="138817 - Prestar servicios profesionales, para acompañar el fortalecimiento de organizaciones sociales mediante la construcción participativa de planes de vida y estrategias de manejo ambiental sostenible, con enfoque territorial y diferencial en la localidad 20 de Sumapaz. 2696. Se expide a solicitud expresa del Ordenador de Gasto, mediante SIPSE 138817, certificado de no existencia 62631 del 28 de agosto de 2025, recibido 2 de septiembre de 2025. Se expide el CRP mediante memorando 20257020024633, se recibe el 23 de septiembre de 2025."/>
    <s v="O23011745992024269601000"/>
    <s v="Participación incidente en Sumapaz"/>
    <n v="1001067987"/>
    <x v="475"/>
    <n v="0"/>
    <n v="0"/>
    <n v="15000000"/>
    <n v="6166667"/>
    <n v="8833333"/>
    <x v="17"/>
    <x v="24"/>
    <s v="138817"/>
    <n v="4"/>
    <x v="0"/>
    <x v="17"/>
  </r>
  <r>
    <n v="2025"/>
    <x v="8"/>
    <n v="45658"/>
    <n v="45930"/>
    <s v="0020-01"/>
    <n v="45923"/>
    <n v="145"/>
    <s v="CONTRATO DE PRESTACION DE SERVICIOS PROFESIONALES"/>
    <s v="435-2025"/>
    <s v="145 - CONTRATO DE PRESTACION DE SERVICIOS PROFESIONALES"/>
    <n v="99"/>
    <s v="ORDENES DE PAGO"/>
    <n v="1661"/>
    <x v="708"/>
    <s v="138884 - Prestar los servicios profesionales en la planeación, ejecución y seguimiento de proyectos de educación de la Alcaldía Rural de Sumapaz, en el marco del PDL 2025-2028. 2703. Se expide el CDP a solicitud expresa del Ordenador del Gasto mediante SIPSE 138884, con certificado de No existencia 62625 del 28 de agosto de 2025, recibido el 04 de septiembre de 2025. Se expide el CRP mediante memorando 20257020024663, se recibe el 23 de septiembre de 2025."/>
    <s v="O23011745992024270301000"/>
    <s v="Una mejor educación para Sumapaz"/>
    <n v="1000005054"/>
    <x v="476"/>
    <n v="0"/>
    <n v="0"/>
    <n v="15000000"/>
    <n v="6000000"/>
    <n v="9000000"/>
    <x v="11"/>
    <x v="15"/>
    <s v="138884"/>
    <n v="3"/>
    <x v="4"/>
    <x v="11"/>
  </r>
  <r>
    <n v="2025"/>
    <x v="8"/>
    <n v="45658"/>
    <n v="45930"/>
    <s v="0020-01"/>
    <n v="45923"/>
    <n v="148"/>
    <s v="CONTRATO DE PRESTACION DE SERVICIOS DE APOYO A LA GESTION"/>
    <s v="313-20251"/>
    <s v="148 - CONTRATO DE PRESTACION DE SERVICIOS DE APOYO A LA GESTION"/>
    <n v="99"/>
    <s v="ORDENES DE PAGO"/>
    <n v="1538"/>
    <x v="709"/>
    <s v="137021 - Adición y prorroga al contrato 313-2025-CPS-AG (127697), cuyo objeto es prestar los servicios de apoyo técnico en los procesos que se adelantan en el almacén de la alcaldía local de Sumapaz. 2327. Se expide el CDP a solicitud expresa del ordenador del gasto mediante SIPSE 137021, recibido el 30 de julio de 2025. Se expide el CRP mediante memorando 20257020024693, recibido el 23 de septiembre de 2025."/>
    <s v="O23011745992024232701000"/>
    <s v="Fortalecimiento Institucional y sedes administrativas"/>
    <n v="1032656394"/>
    <x v="314"/>
    <n v="0"/>
    <n v="0"/>
    <n v="10890000"/>
    <n v="3630000"/>
    <n v="7260000"/>
    <x v="0"/>
    <x v="0"/>
    <s v="137021"/>
    <n v="2"/>
    <x v="0"/>
    <x v="0"/>
  </r>
  <r>
    <n v="2025"/>
    <x v="8"/>
    <n v="45658"/>
    <n v="45930"/>
    <s v="0020-01"/>
    <n v="45923"/>
    <n v="148"/>
    <s v="CONTRATO DE PRESTACION DE SERVICIOS DE APOYO A LA GESTION"/>
    <s v="440-2025"/>
    <s v="148 - CONTRATO DE PRESTACION DE SERVICIOS DE APOYO A LA GESTION"/>
    <n v="99"/>
    <s v="ORDENES DE PAGO"/>
    <n v="1690"/>
    <x v="710"/>
    <s v="140928 - Prestar servicios de apoyo administrativo para el fortalecimiento y desarrollo de las actividades de gestión cultural en la localidad de Sumapaz. 2486. Se expide a solicitud expresa del Ordenador del gasto mediante SIPSE 140928, con certificado de no existencia 62525 del 28 de agosto de 2025, recibido el 8 de septiembre 2025. Se expide el CRP mediante memorando 20257020024733, recibido el 23 de septiembre de 2025."/>
    <s v="O23011745992024248601000"/>
    <s v="Acciones para la promoción de la cultura, tradición y costumbres sumapaceñas"/>
    <n v="1001169998"/>
    <x v="477"/>
    <n v="0"/>
    <n v="0"/>
    <n v="7500000"/>
    <n v="3083333"/>
    <n v="4416667"/>
    <x v="21"/>
    <x v="39"/>
    <s v="140928"/>
    <n v="1"/>
    <x v="2"/>
    <x v="10"/>
  </r>
  <r>
    <n v="2025"/>
    <x v="8"/>
    <n v="45658"/>
    <n v="45930"/>
    <s v="0020-01"/>
    <n v="45923"/>
    <n v="145"/>
    <s v="CONTRATO DE PRESTACION DE SERVICIOS PROFESIONALES"/>
    <s v="437-2025"/>
    <s v="145 - CONTRATO DE PRESTACION DE SERVICIOS PROFESIONALES"/>
    <n v="99"/>
    <s v="ORDENES DE PAGO"/>
    <n v="1713"/>
    <x v="711"/>
    <s v="141354 - Prestar los servicios profesionales para fortalecer el desarrollo de los proyectos de mitigación y gestión del riesgo y adaptación al cambio climático para la conservación del medio ambiente y los recursos naturales renovables existentes en la localidad de Sumapaz. 2613. Se expide CDP a solicitud expresa del Ordenador del Gasto mediante SIPSE 141354 del 11 de septiembre de 2025, con certificado de no hay 62860 del 5 de septiembre de 2025. Se expide el CRP mediante memorando 20257020024673, recibido el 23 de septiembre de 2025."/>
    <s v="O23011745992024261301000"/>
    <s v="Manejo de emergencias y mitigación del riesgo de desastres"/>
    <n v="52740003"/>
    <x v="478"/>
    <n v="0"/>
    <n v="0"/>
    <n v="15000000"/>
    <n v="6166667"/>
    <n v="8833333"/>
    <x v="4"/>
    <x v="32"/>
    <s v="141354"/>
    <n v="2"/>
    <x v="1"/>
    <x v="4"/>
  </r>
  <r>
    <n v="2025"/>
    <x v="8"/>
    <n v="45658"/>
    <n v="45930"/>
    <s v="0020-01"/>
    <n v="45923"/>
    <n v="145"/>
    <s v="CONTRATO DE PRESTACION DE SERVICIOS PROFESIONALES"/>
    <s v="428-2025"/>
    <s v="145 - CONTRATO DE PRESTACION DE SERVICIOS PROFESIONALES"/>
    <n v="99"/>
    <s v="ORDENES DE PAGO"/>
    <n v="1652"/>
    <x v="712"/>
    <s v="139018 - Prestar los servicios profesionales orientados a la implementación de herramientas y estrategias psicosociales dirigidas a las cuidadoras de la localidad de Sumapaz. 2541. Se expide el CDP a solicitud expresa del Ordenador del Gasto mediante SIPSE 139018, con certificado de No existencia 62565 del 28 de agosto de 2025, recibido el 04 de septiembre de 2025.Se expide el CRP mediante memorando 20257020024713, recibido el 23 de septiembre de 2025."/>
    <s v="O23011745992024254101000"/>
    <s v="Bienestar para las Mujeres de Sumapaz"/>
    <n v="1024591403"/>
    <x v="479"/>
    <n v="0"/>
    <n v="0"/>
    <n v="15000000"/>
    <n v="6666667"/>
    <n v="8333333"/>
    <x v="15"/>
    <x v="20"/>
    <s v="139018"/>
    <n v="1"/>
    <x v="2"/>
    <x v="15"/>
  </r>
  <r>
    <n v="2025"/>
    <x v="8"/>
    <n v="45658"/>
    <n v="45930"/>
    <s v="0020-01"/>
    <n v="45925"/>
    <n v="145"/>
    <s v="CONTRATO DE PRESTACION DE SERVICIOS PROFESIONALES"/>
    <s v="031-20251"/>
    <s v="145 - CONTRATO DE PRESTACION DE SERVICIOS PROFESIONALES"/>
    <n v="99"/>
    <s v="ORDENES DE PAGO"/>
    <n v="1674"/>
    <x v="713"/>
    <s v="139153 - Adición y prorroga al contrato 031-2025-CPS-P (126417), cuyo objeto es prestar los servicios profesionales para brindar apoyo en el seguimiento de los recursos invertidos por el sistema general de regalías en el territorio de Sumapaz. 2289. Se expide el CDP a solicitud expresa del Ordenador del Gasto mediante SIPSE 139153, recibido el 04 de septiembre de 2025. Se expide el CRP mediante memorando 20257020024763. recibido el 25 de septiembre de 2025."/>
    <s v="O23011745992024228901000"/>
    <s v="Movilidad para Sumapaz"/>
    <n v="1026273681"/>
    <x v="480"/>
    <n v="0"/>
    <n v="0"/>
    <n v="6825000"/>
    <n v="6825000"/>
    <n v="0"/>
    <x v="1"/>
    <x v="1"/>
    <s v="139153"/>
    <n v="1"/>
    <x v="1"/>
    <x v="1"/>
  </r>
  <r>
    <n v="2025"/>
    <x v="8"/>
    <n v="45658"/>
    <n v="45930"/>
    <s v="0020-01"/>
    <n v="45925"/>
    <n v="145"/>
    <s v="CONTRATO DE PRESTACION DE SERVICIOS PROFESIONALES"/>
    <s v="439-2025"/>
    <s v="145 - CONTRATO DE PRESTACION DE SERVICIOS PROFESIONALES"/>
    <n v="97"/>
    <s v="ORDENES DE PAGO"/>
    <n v="1658"/>
    <x v="714"/>
    <s v="138881 - Prestar los servicios profesionales para apoyar los procesos del parque automotor pesado y de maquinaria amarilla de propiedad y/o tenencia del Fondo de Desarrollo rural de Sumapaz. 2289. Se expide el CDP a solicitud expresa del Ordenador del Gasto mediante SIPSE 138881, con certificado de No existencia 62627 del 28 de agosto de 2025, recibido el 04 de septiembre de 2025. Se expide CRP mediante memorando 20257020024863, recibido el 25 de septiembre de 2025."/>
    <s v="O23011745992024228901000"/>
    <s v="Movilidad para Sumapaz"/>
    <n v="40400301"/>
    <x v="481"/>
    <n v="0"/>
    <n v="0"/>
    <n v="15000000"/>
    <n v="6000000"/>
    <n v="9000000"/>
    <x v="1"/>
    <x v="1"/>
    <s v="138881"/>
    <n v="1"/>
    <x v="1"/>
    <x v="1"/>
  </r>
  <r>
    <n v="2025"/>
    <x v="8"/>
    <n v="45658"/>
    <n v="45930"/>
    <s v="0020-01"/>
    <n v="45925"/>
    <n v="145"/>
    <s v="CONTRATO DE PRESTACION DE SERVICIOS PROFESIONALES"/>
    <s v="004-20251"/>
    <s v="145 - CONTRATO DE PRESTACION DE SERVICIOS PROFESIONALES"/>
    <n v="97"/>
    <s v="ORDENES DE PAGO"/>
    <n v="1725"/>
    <x v="715"/>
    <s v="143150 - Adición y prorroga al contrato 004-2025-CPS-P (124906), cuyo objeto es prestar sus servicios profesionales en el desarrollo y gestión de los procesos contractuales en cada una de sus etapas del fondo de desarrollo rural de Sumapaz. 2327. se expide CDP a solicitud expresa del Ordenador del gasto mediante SIPSE 143150, recibido el CDP 143150. Se expide el CRP mediante 20257020024993, recibido el 25 de septiembre de 2025."/>
    <s v="O23011745992024232701000"/>
    <s v="Fortalecimiento Institucional y sedes administrativas"/>
    <n v="1051185697"/>
    <x v="383"/>
    <n v="0"/>
    <n v="0"/>
    <n v="6300000"/>
    <n v="6300000"/>
    <n v="0"/>
    <x v="0"/>
    <x v="0"/>
    <s v="143150"/>
    <n v="2"/>
    <x v="0"/>
    <x v="0"/>
  </r>
  <r>
    <n v="2025"/>
    <x v="8"/>
    <n v="45658"/>
    <n v="45930"/>
    <s v="0020-01"/>
    <n v="45925"/>
    <n v="148"/>
    <s v="CONTRATO DE PRESTACION DE SERVICIOS DE APOYO A LA GESTION"/>
    <s v="075-20251"/>
    <s v="148 - CONTRATO DE PRESTACION DE SERVICIOS DE APOYO A LA GESTION"/>
    <n v="97"/>
    <s v="ORDENES DE PAGO"/>
    <n v="1557"/>
    <x v="716"/>
    <s v="138300 - Adición y prorroga al contrato 075-2025-CPS-AG (126401), cuyo objeto es prestar sus servicios de apoyo técnico - administrativo al área de gestión de desarrollo local, en los temas relacionados con la infraestructura vial de la alcaldía local de Sumapaz. 2289. Se expide a solicitud expresa del Ordenador del Gasto mediante SIPSE 138300, recibido el 12 de agosto de 2025. Se expide CRP mediante memorando 20257020025103, recibido el 25 de septiembre de 2025."/>
    <s v="O23011745992024228901000"/>
    <s v="Movilidad para Sumapaz"/>
    <n v="1069753609"/>
    <x v="482"/>
    <n v="0"/>
    <n v="0"/>
    <n v="6772500"/>
    <n v="4515000"/>
    <n v="2257500"/>
    <x v="1"/>
    <x v="1"/>
    <s v="138300"/>
    <n v="1"/>
    <x v="1"/>
    <x v="1"/>
  </r>
  <r>
    <n v="2025"/>
    <x v="8"/>
    <n v="45658"/>
    <n v="45930"/>
    <s v="0020-01"/>
    <n v="45925"/>
    <n v="145"/>
    <s v="CONTRATO DE PRESTACION DE SERVICIOS PROFESIONALES"/>
    <s v="444-2025"/>
    <s v="145 - CONTRATO DE PRESTACION DE SERVICIOS PROFESIONALES"/>
    <n v="97"/>
    <s v="ORDENES DE PAGO"/>
    <n v="1646"/>
    <x v="717"/>
    <s v="138730 - Prestar sus servicios profesionales de apoyo técnico, metodológico y operativo al Área de Gestión Policiva y Jurídica (AGPJ), garantizando el cumplimiento de las metas institucionales y el fortalecimiento de las acciones policivas y jurídicas en el ámbito territorial. 2327. Se expide a solicitud expresa del Ordenador de Gasto, mediante SIPSE 138730, certificado de no existencia 62633 del 28 de agosto de 2025, recibido 2 de septiembre de 2025. Se expide el CRP memorando 20257020025043, recibido el 25 de septiembre de 2025."/>
    <s v="O23011745992024232701000"/>
    <s v="Fortalecimiento Institucional y sedes administrativas"/>
    <n v="80188444"/>
    <x v="483"/>
    <n v="0"/>
    <n v="0"/>
    <n v="16500000"/>
    <n v="5683333"/>
    <n v="10816667"/>
    <x v="0"/>
    <x v="0"/>
    <s v="138730"/>
    <n v="2"/>
    <x v="0"/>
    <x v="0"/>
  </r>
  <r>
    <n v="2025"/>
    <x v="8"/>
    <n v="45658"/>
    <n v="45930"/>
    <s v="0020-01"/>
    <n v="45926"/>
    <n v="145"/>
    <s v="CONTRATO DE PRESTACION DE SERVICIOS PROFESIONALES"/>
    <s v="441-2025"/>
    <s v="145 - CONTRATO DE PRESTACION DE SERVICIOS PROFESIONALES"/>
    <n v="97"/>
    <s v="ORDENES DE PAGO"/>
    <n v="1660"/>
    <x v="718"/>
    <s v="138883 - 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289. Se expide el CDP a solicitud expresa del Ordenador del Gasto mediante SIPSE 138883, con certificado de No existencia 62626 del 28 de agosto de 2025, recibido el 04 de septiembre de 2025. Se expide el CRP memorando 20257020025063, recibido el 25 de septiembre de 2025."/>
    <s v="O23011745992024228901000"/>
    <s v="Movilidad para Sumapaz"/>
    <n v="1010241261"/>
    <x v="484"/>
    <n v="0"/>
    <n v="0"/>
    <n v="26908000"/>
    <n v="7944267"/>
    <n v="18963733"/>
    <x v="1"/>
    <x v="1"/>
    <s v="138883"/>
    <n v="1"/>
    <x v="1"/>
    <x v="1"/>
  </r>
  <r>
    <n v="2025"/>
    <x v="8"/>
    <n v="45658"/>
    <n v="45930"/>
    <s v="0020-01"/>
    <n v="45926"/>
    <n v="145"/>
    <s v="CONTRATO DE PRESTACION DE SERVICIOS PROFESIONALES"/>
    <s v="445-2025"/>
    <s v="145 - CONTRATO DE PRESTACION DE SERVICIOS PROFESIONALES"/>
    <n v="97"/>
    <s v="ORDENES DE PAGO"/>
    <n v="1721"/>
    <x v="719"/>
    <s v="141035 - Prestar los servicios profesionales para apoyar las respuestas a las solicitudes, requerimientos y proposiciones realizados por entidades públicas y entes de control. 2327. Se expide el CDP a solicitud expresa del Ordenador del Gasto mediante SIPSE 141035, con certificado de no existencia 63074 del 13 de septiembre de 2025, recibido el 19 de septiembre de 2025. Se expide el CRP memorando 20257020025113, recibido el 25 de septiembre de 2025."/>
    <s v="O23011745992024232701000"/>
    <s v="Fortalecimiento Institucional y sedes administrativas"/>
    <n v="52084190"/>
    <x v="485"/>
    <n v="0"/>
    <n v="0"/>
    <n v="15000000"/>
    <n v="5833333"/>
    <n v="9166667"/>
    <x v="0"/>
    <x v="0"/>
    <s v="141035"/>
    <n v="2"/>
    <x v="0"/>
    <x v="0"/>
  </r>
  <r>
    <n v="2025"/>
    <x v="8"/>
    <n v="45658"/>
    <n v="45930"/>
    <s v="0020-01"/>
    <n v="45926"/>
    <n v="148"/>
    <s v="CONTRATO DE PRESTACION DE SERVICIOS DE APOYO A LA GESTION"/>
    <s v="438-2025"/>
    <s v="148 - CONTRATO DE PRESTACION DE SERVICIOS DE APOYO A LA GESTION"/>
    <n v="97"/>
    <s v="ORDENES DE PAGO"/>
    <n v="1659"/>
    <x v="720"/>
    <s v="138882 - Prestar los servicios como Auxiliar Administrativo en la Corregiduría de San Juan. 2327. Se expide el CDP a solicitud expresa del Ordenador del Gasto mediante SIPSE 138882, con certificado de No existencia 62630 del 28 de agosto de 2025, recibido el 04 de septiembre de 2025. Se expide el CRP memorando 20257020025073, recibido el 25 de septiembre de 2025."/>
    <s v="O23011745992024232701000"/>
    <s v="Fortalecimiento Institucional y sedes administrativas"/>
    <n v="1016031740"/>
    <x v="486"/>
    <n v="0"/>
    <n v="0"/>
    <n v="10850000"/>
    <n v="6200000"/>
    <n v="4650000"/>
    <x v="0"/>
    <x v="0"/>
    <s v="138882"/>
    <n v="2"/>
    <x v="0"/>
    <x v="0"/>
  </r>
  <r>
    <n v="2025"/>
    <x v="8"/>
    <n v="45658"/>
    <n v="45930"/>
    <s v="0020-01"/>
    <n v="45926"/>
    <n v="145"/>
    <s v="CONTRATO DE PRESTACION DE SERVICIOS PROFESIONALES"/>
    <s v="442-2025"/>
    <s v="145 - CONTRATO DE PRESTACION DE SERVICIOS PROFESIONALES"/>
    <n v="97"/>
    <s v="ORDENES DE PAGO"/>
    <n v="1669"/>
    <x v="721"/>
    <s v="138940 - Prestar los servicios profesionales para adelantar acciones que promuevan el fortalecimiento y la participación social y comunitaria en la localidad de Sumapaz. 2327. Se expide el CDP a solicitud expresa del Ordenador del Gasto mediante SIPSE 138940, con certificado de No existencia 62564 del 28 de agosto de 2025, recibido el 04 de septiembre de 2025. Se expide el CRP memorando 20257020025243, recibido el 25 de septiembre de 2025."/>
    <s v="O23011745992024232701000"/>
    <s v="Fortalecimiento Institucional y sedes administrativas"/>
    <n v="1007658057"/>
    <x v="487"/>
    <n v="0"/>
    <n v="0"/>
    <n v="15000000"/>
    <n v="5833333"/>
    <n v="9166667"/>
    <x v="0"/>
    <x v="0"/>
    <s v="138940"/>
    <n v="2"/>
    <x v="0"/>
    <x v="0"/>
  </r>
  <r>
    <n v="2025"/>
    <x v="8"/>
    <n v="45658"/>
    <n v="45930"/>
    <s v="0020-01"/>
    <n v="45926"/>
    <n v="148"/>
    <s v="CONTRATO DE PRESTACION DE SERVICIOS DE APOYO A LA GESTION"/>
    <s v="311-20251"/>
    <s v="148 - CONTRATO DE PRESTACION DE SERVICIOS DE APOYO A LA GESTION"/>
    <n v="97"/>
    <s v="ORDENES DE PAGO"/>
    <n v="1539"/>
    <x v="722"/>
    <s v="137020 - Adición y prorroga al contrato 311-2025-CPS-P (127548), cuyo objeto es prestar sus servicios como auxiliar administrativo para que apoye las actividades que se realizan en la gestión cultural en la localidad de Sumapaz. 2486. Se expide el CDP a solicitud expresa del ordenador del gasto mediante SIPSE137020, recibido el 30 de julio de 2025. Se expide el CRP memorando 20257020025183, recibido el 25 de septiembre de 2025."/>
    <s v="O23011745992024248601000"/>
    <s v="Acciones para la promoción de la cultura, tradición y costumbres sumapaceñas"/>
    <n v="1110520592"/>
    <x v="315"/>
    <n v="0"/>
    <n v="0"/>
    <n v="7875000"/>
    <n v="2625000"/>
    <n v="5250000"/>
    <x v="21"/>
    <x v="39"/>
    <s v="137020"/>
    <n v="1"/>
    <x v="2"/>
    <x v="10"/>
  </r>
  <r>
    <n v="2025"/>
    <x v="8"/>
    <n v="45658"/>
    <n v="45930"/>
    <s v="0020-01"/>
    <n v="45926"/>
    <n v="145"/>
    <s v="CONTRATO DE PRESTACION DE SERVICIOS PROFESIONALES"/>
    <s v="450-2025"/>
    <s v="145 - CONTRATO DE PRESTACION DE SERVICIOS PROFESIONALES"/>
    <n v="97"/>
    <s v="ORDENES DE PAGO"/>
    <n v="1689"/>
    <x v="723"/>
    <s v="140925 - Prestar los servicios profesionales para brindar acompañamiento jurídico en la legalización y titulación de predios en Sumapaz. 2362. Se expide a solicitud expresa del Ordenador del gasto mediante SIPSE 140925, con certificado de no existencia 62526 del 28 de agosto de 2025, recibido el 8 de septiembre 2025. Se expide el CRP memorando 20257020025173, recibido el 25 de septiembre de 2025."/>
    <s v="O23011745992024236201000"/>
    <s v="Legalización y titulación de predios en Sumapaz"/>
    <n v="1020735588"/>
    <x v="488"/>
    <n v="0"/>
    <n v="0"/>
    <n v="18000000"/>
    <n v="7000000"/>
    <n v="11000000"/>
    <x v="22"/>
    <x v="43"/>
    <s v="140925"/>
    <n v="1"/>
    <x v="1"/>
    <x v="20"/>
  </r>
  <r>
    <n v="2025"/>
    <x v="8"/>
    <n v="45658"/>
    <n v="45930"/>
    <s v="0020-01"/>
    <n v="45926"/>
    <n v="145"/>
    <s v="CONTRATO DE PRESTACION DE SERVICIOS PROFESIONALES"/>
    <s v="448-2025"/>
    <s v="145 - CONTRATO DE PRESTACION DE SERVICIOS PROFESIONALES"/>
    <n v="97"/>
    <s v="ORDENES DE PAGO"/>
    <n v="1663"/>
    <x v="724"/>
    <s v="138907 - Prestar los servicios profesionales al área de gestión del desarrollo local para realizar la planeación, ejecución y seguimiento a los procesos de logística desarrolladas por el Fondo de Desarrollo Local de Sumapaz. 2327. Se expide el CDP a solicitud expresa del Ordenador del Gasto mediante SIPSE 138907, con certificado de No existencia 62574 del 28 de agosto de 2025, recibido el 04 de septiembre de 2025. Se expide el CRP memorando 20257020025213, recibido el 25 de septiembre de 2025."/>
    <s v="O23011745992024232701000"/>
    <s v="Fortalecimiento Institucional y sedes administrativas"/>
    <n v="82260091"/>
    <x v="489"/>
    <n v="0"/>
    <n v="0"/>
    <n v="15000000"/>
    <n v="0"/>
    <n v="15000000"/>
    <x v="0"/>
    <x v="0"/>
    <s v="138907"/>
    <n v="2"/>
    <x v="0"/>
    <x v="0"/>
  </r>
  <r>
    <n v="2025"/>
    <x v="8"/>
    <n v="45658"/>
    <n v="45930"/>
    <s v="0020-01"/>
    <n v="45926"/>
    <n v="145"/>
    <s v="CONTRATO DE PRESTACION DE SERVICIOS PROFESIONALES"/>
    <s v="447-2025"/>
    <s v="145 - CONTRATO DE PRESTACION DE SERVICIOS PROFESIONALES"/>
    <n v="97"/>
    <s v="ORDENES DE PAGO"/>
    <n v="1723"/>
    <x v="725"/>
    <s v="141636 - Prestar servicios profesionales en fisioterapia para la atención integral de mujeres campesinas de la localidad de Sumapaz, mediante acciones de prevención y de atención individual y colectiva. 2541. Se expide el CDP a solicitud expresa del Ordenador del Gasto mediante SIPSE 141636, con certificado de no existencia 63072 del 13 de septiembre de 2025, recibido el 19 de septiembre de 2025. Se expide el CRP memorando 20257020025223, recibido el 25 de septiembre de 2025."/>
    <s v="O23011745992024254101000"/>
    <s v="Bienestar para las Mujeres de Sumapaz"/>
    <n v="1023039722"/>
    <x v="490"/>
    <n v="0"/>
    <n v="0"/>
    <n v="15000000"/>
    <n v="4833333"/>
    <n v="10166667"/>
    <x v="15"/>
    <x v="20"/>
    <s v="141636"/>
    <n v="1"/>
    <x v="2"/>
    <x v="15"/>
  </r>
  <r>
    <n v="2025"/>
    <x v="8"/>
    <n v="45658"/>
    <n v="45930"/>
    <s v="0020-01"/>
    <n v="45926"/>
    <n v="148"/>
    <s v="CONTRATO DE PRESTACION DE SERVICIOS DE APOYO A LA GESTION"/>
    <s v="443-2025"/>
    <s v="148 - CONTRATO DE PRESTACION DE SERVICIOS DE APOYO A LA GESTION"/>
    <n v="97"/>
    <s v="ORDENES DE PAGO"/>
    <n v="1667"/>
    <x v="726"/>
    <s v="138911 - Prestar servicios técnicos de apoyo administrativo al Área de Gestión de Desarrollo Local en los procesos contractuales, de la Alcaldía local de Sumapaz. 2327. Se expide el CDP a solicitud expresa del Ordenador del Gasto mediante SIPSE 138911, con certificado de No existencia 62569 del 28 de agosto de 2025, recibido el 04 de septiembre de 2025. Se expide el CRP memorando 20257020025053, recibido el 25 de septiembre de 2025."/>
    <s v="O23011745992024232701000"/>
    <s v="Fortalecimiento Institucional y sedes administrativas"/>
    <n v="8505190"/>
    <x v="222"/>
    <n v="0"/>
    <n v="0"/>
    <n v="12250000"/>
    <n v="0"/>
    <n v="12250000"/>
    <x v="0"/>
    <x v="0"/>
    <s v="138911"/>
    <n v="2"/>
    <x v="0"/>
    <x v="0"/>
  </r>
  <r>
    <n v="2025"/>
    <x v="8"/>
    <n v="45658"/>
    <n v="45930"/>
    <s v="0020-01"/>
    <n v="45929"/>
    <n v="145"/>
    <s v="CONTRATO DE PRESTACION DE SERVICIOS PROFESIONALES"/>
    <s v="446-2025"/>
    <s v="145 - CONTRATO DE PRESTACION DE SERVICIOS PROFESIONALES"/>
    <n v="93"/>
    <s v="ORDENES DE PAGO"/>
    <n v="1654"/>
    <x v="727"/>
    <s v="139038 - Prestar los servicios profesionales para apoyar el cubrimiento de las actividades, cronogramas y agenda de la Alcaldía local a nivel interno y externo, así como la generación de contenidos periodísticos. 2327. Se expide el CDP a solicitud expresa del Ordenador del Gasto mediante SIPSE 139038, con certificado de No existencia 62561 del 28 de agosto de 2025, recibido el 04 de septiembre de 2025. Se expide CRP mediante memorando 20257020025233, recibido el 25 de septiembre de 2025."/>
    <s v="O23011745992024232701000"/>
    <s v="Fortalecimiento Institucional y sedes administrativas"/>
    <n v="1000274172"/>
    <x v="491"/>
    <n v="0"/>
    <n v="0"/>
    <n v="16908000"/>
    <n v="0"/>
    <n v="16908000"/>
    <x v="0"/>
    <x v="0"/>
    <s v="139038"/>
    <n v="2"/>
    <x v="0"/>
    <x v="0"/>
  </r>
  <r>
    <n v="2025"/>
    <x v="8"/>
    <n v="45658"/>
    <n v="45930"/>
    <s v="0020-01"/>
    <n v="45930"/>
    <n v="21"/>
    <s v="CONVENIO INTERADMINISTRATIVO"/>
    <s v="669-20241"/>
    <s v="21 - CONVENIO INTERADMINISTRATIVO"/>
    <n v="92"/>
    <s v="ORDENES DE PAGO"/>
    <n v="1724"/>
    <x v="728"/>
    <s v="143013 - Adición y prorroga al contrato CIA-669-2024, cuyo objeto es Aunar esfuerzos técnicos, administrativos y financieros para la implementación de sistemas alternativos para la provisión de servicios de energía eléctrica renovable y de acceso a internet en la localidad de Sumapaz. Se expide CDP a solicitud expresa del Ordenador del Gasto mediante SIPSE 143013, recibido el 19 de septiembre de octubre de 2025. Se expide CRP a solicitud mediante memorando 20257020025433, recibido el 30 de septiembre de 2025."/>
    <s v="O23011745992024226501000"/>
    <s v="Fortaleciendo la Conectividad en Sumapaz"/>
    <n v="900156270"/>
    <x v="492"/>
    <n v="0"/>
    <n v="0"/>
    <n v="58746311"/>
    <n v="0"/>
    <n v="58746311"/>
    <x v="14"/>
    <x v="18"/>
    <s v="143013"/>
    <n v="1"/>
    <x v="0"/>
    <x v="14"/>
  </r>
  <r>
    <n v="2025"/>
    <x v="8"/>
    <n v="45658"/>
    <n v="45930"/>
    <s v="0020-01"/>
    <n v="45930"/>
    <n v="145"/>
    <s v="CONTRATO DE PRESTACION DE SERVICIOS PROFESIONALES"/>
    <s v="449-2025"/>
    <s v="145 - CONTRATO DE PRESTACION DE SERVICIOS PROFESIONALES"/>
    <n v="92"/>
    <s v="ORDENES DE PAGO"/>
    <n v="1656"/>
    <x v="729"/>
    <s v="139179 - Prestar sus servicios profesionales como apoyo en el plan de continuidad de servicios TI al Administrador y usuario final de la red de sistemas y tecnología e información de la Alcaldía Local. 2327. Se expide el CDP a solicitud expresa del Ordenador del Gasto mediante SIPSE 139179, con certificado de No existencia 62542 del 28 de agosto de 2025, recibido el 04 de septiembre de 2025. Se expide el CRP mediante memorando 20257020025443, recibido el 30 de septiembre de 2025."/>
    <s v="O23011745992024232701000"/>
    <s v="Fortalecimiento Institucional y sedes administrativas"/>
    <n v="1013602193"/>
    <x v="493"/>
    <n v="0"/>
    <n v="0"/>
    <n v="15000000"/>
    <n v="4666667"/>
    <n v="10333333"/>
    <x v="0"/>
    <x v="0"/>
    <s v="139179"/>
    <n v="2"/>
    <x v="0"/>
    <x v="0"/>
  </r>
  <r>
    <n v="2025"/>
    <x v="8"/>
    <n v="45658"/>
    <n v="45930"/>
    <s v="0020-01"/>
    <n v="45930"/>
    <n v="145"/>
    <s v="CONTRATO DE PRESTACION DE SERVICIOS PROFESIONALES"/>
    <s v="452-2025"/>
    <s v="145 - CONTRATO DE PRESTACION DE SERVICIOS PROFESIONALES"/>
    <n v="92"/>
    <s v="ORDENES DE PAGO"/>
    <n v="1705"/>
    <x v="730"/>
    <s v="141087 - Prestar sus servicios profesionales para apoyar al equipo de prensa y comunicaciones de la Alcaldía Local en la realización y publicación de contenidos de redes sociales y canales de divulgación digital (sitio web) de la Alcaldía local. 2327. Se expide a solicitud expresa del Ordenador del gasto mediante SIPSE 141087, con una certificación de existencia 62883 del 7 de septiembre de 2025, recibido el 11 de septiembre de 2025. Se expide el CRP mediante memorando 20257020025453, recibido el 30 de septiembre de 2025."/>
    <s v="O23011745992024232701000"/>
    <s v="Fortalecimiento Institucional y sedes administrativas"/>
    <n v="1019026289"/>
    <x v="494"/>
    <n v="0"/>
    <n v="0"/>
    <n v="15000000"/>
    <n v="5000000"/>
    <n v="10000000"/>
    <x v="0"/>
    <x v="0"/>
    <s v="141087"/>
    <n v="2"/>
    <x v="0"/>
    <x v="0"/>
  </r>
  <r>
    <n v="2025"/>
    <x v="8"/>
    <n v="45658"/>
    <n v="45930"/>
    <s v="0020-01"/>
    <n v="45930"/>
    <n v="145"/>
    <s v="CONTRATO DE PRESTACION DE SERVICIOS PROFESIONALES"/>
    <s v="003-20251"/>
    <s v="145 - CONTRATO DE PRESTACION DE SERVICIOS PROFESIONALES"/>
    <n v="92"/>
    <s v="ORDENES DE PAGO"/>
    <n v="1727"/>
    <x v="731"/>
    <s v="143189 - Adición y prorroga al contrato 003-2025-CPS-P (124906), cuyo objeto es prestar sus servicios profesionales en el desarrollo y gestión de los procesos contractuales en cada una de sus etapas del fondo de desarrollo rural de Sumapaz. 2327. Se expide a solicitud expresa del Ordenador del gasto mediante SIPSE 143189, recibido el 24 de septiembre de 2025. Se expide el CRP mediante memorando 20257020025493, recibido el 30 de septiembre de 2025."/>
    <s v="O23011745992024232701000"/>
    <s v="Fortalecimiento Institucional y sedes administrativas"/>
    <n v="1026295315"/>
    <x v="2"/>
    <n v="0"/>
    <n v="0"/>
    <n v="6300000"/>
    <n v="6300000"/>
    <n v="0"/>
    <x v="0"/>
    <x v="0"/>
    <s v="143189"/>
    <n v="2"/>
    <x v="0"/>
    <x v="0"/>
  </r>
  <r>
    <n v="2025"/>
    <x v="8"/>
    <n v="45658"/>
    <n v="45930"/>
    <s v="0020-01"/>
    <n v="45930"/>
    <n v="73"/>
    <s v="CONTRATO DE OBRA PUBLICA"/>
    <s v="367-2025"/>
    <s v="73 - CONTRATO DE OBRA PUBLICA"/>
    <n v="92"/>
    <s v="ORDENES DE PAGO"/>
    <n v="1313"/>
    <x v="732"/>
    <s v="134956 - El contrato que se pretende celebrar tendrá por objeto: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 Se expide a solicitud expresa del Ordenador del Gasto mediante SIPSE 134956 recibido el 8 de julio de 2025. Se expide el CRP mediante memorando 20257020025713."/>
    <s v="O23011745992024261301000"/>
    <s v="Manejo de emergencias y mitigación del riesgo de desastres"/>
    <n v="901990798"/>
    <x v="495"/>
    <n v="0"/>
    <n v="0"/>
    <n v="4457710940"/>
    <n v="0"/>
    <n v="4457710940"/>
    <x v="4"/>
    <x v="32"/>
    <s v="134956"/>
    <n v="2"/>
    <x v="1"/>
    <x v="4"/>
  </r>
  <r>
    <n v="2025"/>
    <x v="9"/>
    <n v="45658"/>
    <n v="45961"/>
    <s v="0020-01"/>
    <n v="45931"/>
    <n v="145"/>
    <s v="CONTRATO DE PRESTACION DE SERVICIOS PROFESIONALES"/>
    <s v="451-2025"/>
    <s v="145 - CONTRATO DE PRESTACION DE SERVICIOS PROFESIONALES"/>
    <n v="91"/>
    <s v="ORDENES DE PAGO"/>
    <n v="1653"/>
    <x v="733"/>
    <s v="139019 - Prestar los servicios profesionales veterinarios para el fortalecimiento del servicio de asistencia técnica pecuaria y el bienestar y protección animal territorial en la localidad de Sumapaz. 2666. Se expide el CDP a solicitud expresa del Ordenador del Gasto mediante SIPSE 139019, con certificado de No existencia 62566 del 28 de agosto de 2025, recibido el 04 de septiembre de 2025. Se expide CRP solicitud mediante memorando 20257020025663, recibido el 1 de octubre de 2025."/>
    <s v="O23011745992024266601000"/>
    <s v="Sumapaz proteje su fauna"/>
    <n v="1012460588"/>
    <x v="496"/>
    <n v="0"/>
    <n v="0"/>
    <n v="15000000"/>
    <n v="4666667"/>
    <n v="10333333"/>
    <x v="3"/>
    <x v="60"/>
    <s v="139019"/>
    <n v="2"/>
    <x v="2"/>
    <x v="3"/>
  </r>
  <r>
    <n v="2025"/>
    <x v="9"/>
    <n v="45658"/>
    <n v="45961"/>
    <s v="0020-01"/>
    <n v="45931"/>
    <n v="148"/>
    <s v="CONTRATO DE PRESTACION DE SERVICIOS DE APOYO A LA GESTION"/>
    <s v="457-2025"/>
    <s v="148 - CONTRATO DE PRESTACION DE SERVICIOS DE APOYO A LA GESTION"/>
    <n v="91"/>
    <s v="ORDENES DE PAGO"/>
    <n v="1688"/>
    <x v="734"/>
    <s v="140924 - Prestar los servicios técnicos para apoyar la gestión policiva jurídica de la misionalidad de la Alcaldía Local de Sumapaz. 2327. Se expide a solicitud expresa del Ordenador del gasto mediante SIPSE 140924, con certificado de no existencia 62527 del 28 de agosto de 2025, recibido el 8 de septiembre 2025. Se expide el CRP mediante memorando 20257020025683, recibido el 1 de octubre de 2025."/>
    <s v="O23011745992024232701000"/>
    <s v="Fortalecimiento Institucional y sedes administrativas"/>
    <n v="1072661424"/>
    <x v="245"/>
    <n v="0"/>
    <n v="0"/>
    <n v="10890000"/>
    <n v="3509000"/>
    <n v="7381000"/>
    <x v="0"/>
    <x v="0"/>
    <s v="140924"/>
    <n v="2"/>
    <x v="0"/>
    <x v="0"/>
  </r>
  <r>
    <n v="2025"/>
    <x v="9"/>
    <n v="45658"/>
    <n v="45961"/>
    <s v="0020-01"/>
    <n v="45931"/>
    <n v="145"/>
    <s v="CONTRATO DE PRESTACION DE SERVICIOS PROFESIONALES"/>
    <s v="010-20251"/>
    <s v="145 - CONTRATO DE PRESTACION DE SERVICIOS PROFESIONALES"/>
    <n v="91"/>
    <s v="ORDENES DE PAGO"/>
    <n v="1673"/>
    <x v="735"/>
    <s v="139204 - Adición y prorroga al contrato 010-2025-CPS-P (126244), cuyo objeto es prestar los servicios profesionales especializados, al despacho y al área de gestión de desarrollo local, para apoyar los procesos jurídicos, administrativos y de contratación pública en la alcaldía local de Sumapaz. 2327. Se expide el CDP a solicitud expresa del Ordenador del Gasto mediante SIPSE 139204, recibido el 04 de septiembre de 2025.Se expide CRP solicitud mediante memorando 20257020025773, recibido el 1 de octubre de 2025."/>
    <s v="O23011745992024232701000"/>
    <s v="Fortalecimiento Institucional y sedes administrativas"/>
    <n v="1013636939"/>
    <x v="311"/>
    <n v="0"/>
    <n v="0"/>
    <n v="26910000"/>
    <n v="8970000"/>
    <n v="17940000"/>
    <x v="0"/>
    <x v="0"/>
    <s v="139204"/>
    <n v="2"/>
    <x v="0"/>
    <x v="0"/>
  </r>
  <r>
    <n v="2025"/>
    <x v="9"/>
    <n v="45658"/>
    <n v="45961"/>
    <s v="0020-01"/>
    <n v="45931"/>
    <n v="148"/>
    <s v="CONTRATO DE PRESTACION DE SERVICIOS DE APOYO A LA GESTION"/>
    <s v="315-20251"/>
    <s v="148 - CONTRATO DE PRESTACION DE SERVICIOS DE APOYO A LA GESTION"/>
    <n v="91"/>
    <s v="ORDENES DE PAGO"/>
    <n v="1634"/>
    <x v="736"/>
    <s v="140490 - Adición y prorroga al contrato 315-2025-CPS-AG (131253), cuyo objeto es Prestar los servicios como auxiliar administrativa en las corregidurías de la localidad de Sumapaz 2327. Se expide CDP a solicitud expresa del Ordenador del gasto, mediante SIPSE 140490, recibido el 1 de septiembre de 2025.Se expide el CRP mediante memorando 20257020025823, recibido el 1 de octubre de 2025."/>
    <s v="O23011745992024232701000"/>
    <s v="Fortalecimiento Institucional y sedes administrativas"/>
    <n v="52183242"/>
    <x v="318"/>
    <n v="0"/>
    <n v="0"/>
    <n v="7500000"/>
    <n v="2800000"/>
    <n v="4700000"/>
    <x v="0"/>
    <x v="0"/>
    <s v="140490"/>
    <n v="2"/>
    <x v="0"/>
    <x v="0"/>
  </r>
  <r>
    <n v="2025"/>
    <x v="9"/>
    <n v="45658"/>
    <n v="45961"/>
    <s v="0020-01"/>
    <n v="45931"/>
    <n v="148"/>
    <s v="CONTRATO DE PRESTACION DE SERVICIOS DE APOYO A LA GESTION"/>
    <s v="461-2025"/>
    <s v="148 - CONTRATO DE PRESTACION DE SERVICIOS DE APOYO A LA GESTION"/>
    <n v="91"/>
    <s v="ORDENES DE PAGO"/>
    <n v="1607"/>
    <x v="737"/>
    <s v="140770 - Prestar los servicios de apoyo asistencial en los procesos administrativos y contables del Área de Gestión de Desarrollo Local, de la Alcaldía Local de Sumapaz. 2327. Se expide CDP a solicitud expresa del ordenador del gasto mediante SIPSE 140770, con certificado de no existencia 62509 del 28 de agosto de 2025, recibido el 28 de agosto de 2025.Se expide se CRP mediante memorando 20257020025803, recibido el 01 de octubre de 2025."/>
    <s v="O23011745992024232701000"/>
    <s v="Fortalecimiento Institucional y sedes administrativas"/>
    <n v="1074130029"/>
    <x v="497"/>
    <n v="0"/>
    <n v="0"/>
    <n v="6000000"/>
    <n v="1866667"/>
    <n v="4133333"/>
    <x v="0"/>
    <x v="0"/>
    <s v="140770"/>
    <n v="2"/>
    <x v="0"/>
    <x v="0"/>
  </r>
  <r>
    <n v="2025"/>
    <x v="9"/>
    <n v="45658"/>
    <n v="45961"/>
    <s v="0020-01"/>
    <n v="45931"/>
    <n v="145"/>
    <s v="CONTRATO DE PRESTACION DE SERVICIOS PROFESIONALES"/>
    <s v="463-2025"/>
    <s v="145 - CONTRATO DE PRESTACION DE SERVICIOS PROFESIONALES"/>
    <n v="91"/>
    <s v="ORDENES DE PAGO"/>
    <n v="1699"/>
    <x v="738"/>
    <s v="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se CRP mediante memorando 20257020025833, recibido el 01 de octubre de 2025."/>
    <s v="O23011745992024232701000"/>
    <s v="Fortalecimiento Institucional y sedes administrativas"/>
    <n v="1007900317"/>
    <x v="498"/>
    <n v="0"/>
    <n v="0"/>
    <n v="15000000"/>
    <n v="4666667"/>
    <n v="10333333"/>
    <x v="0"/>
    <x v="0"/>
    <s v="141069"/>
    <n v="2"/>
    <x v="0"/>
    <x v="0"/>
  </r>
  <r>
    <n v="2025"/>
    <x v="9"/>
    <n v="45658"/>
    <n v="45961"/>
    <s v="0020-01"/>
    <n v="45931"/>
    <n v="145"/>
    <s v="CONTRATO DE PRESTACION DE SERVICIOS PROFESIONALES"/>
    <s v="468-2025"/>
    <s v="145 - CONTRATO DE PRESTACION DE SERVICIOS PROFESIONALES"/>
    <n v="91"/>
    <s v="ORDENES DE PAGO"/>
    <n v="1699"/>
    <x v="739"/>
    <s v="141069 - 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 Se expide a solicitud expresa del Ordenador del gasto mediante SIPSE 141069, con una certificación de existencia 62886 del 7 de septiembre de 2025, recibido el 11 de septiembre de 2025. Se expide se CRP mediante memorando 20257020025843, recibido el 01 de octubre de 2025."/>
    <s v="O23011745992024232701000"/>
    <s v="Fortalecimiento Institucional y sedes administrativas"/>
    <n v="79604924"/>
    <x v="499"/>
    <n v="0"/>
    <n v="0"/>
    <n v="15000000"/>
    <n v="0"/>
    <n v="15000000"/>
    <x v="0"/>
    <x v="0"/>
    <s v="141069"/>
    <n v="2"/>
    <x v="0"/>
    <x v="0"/>
  </r>
  <r>
    <n v="2025"/>
    <x v="9"/>
    <n v="45658"/>
    <n v="45961"/>
    <s v="0020-01"/>
    <n v="45933"/>
    <n v="148"/>
    <s v="CONTRATO DE PRESTACION DE SERVICIOS DE APOYO A LA GESTION"/>
    <s v="454-2025"/>
    <s v="148 - CONTRATO DE PRESTACION DE SERVICIOS DE APOYO A LA GESTION"/>
    <n v="89"/>
    <s v="ORDENES DE PAGO"/>
    <n v="1615"/>
    <x v="740"/>
    <s v="140778 - Prestar los servicios como Auxiliar Administrativo en los procesos del parque automotor que se ejecutan con los recursos del Fondo de Desarrollo Rural de Sumapaz. 2289. Se expide CDP a solicitud expresa del ordenador del gasto mediante SIPSE 140778, con certificado de no existencia 62467 del 27 de agosto de 2025, recibido el 28 de agosto de 2025. Se expide el CRP mediante memorando 20257020025853, recibido el 2 de octubre de 2025."/>
    <s v="O23011745992024228901000"/>
    <s v="Movilidad para Sumapaz"/>
    <n v="1022972630"/>
    <x v="500"/>
    <n v="0"/>
    <n v="0"/>
    <n v="8700000"/>
    <n v="2416667"/>
    <n v="6283333"/>
    <x v="1"/>
    <x v="1"/>
    <s v="140778"/>
    <n v="1"/>
    <x v="1"/>
    <x v="1"/>
  </r>
  <r>
    <n v="2025"/>
    <x v="9"/>
    <n v="45658"/>
    <n v="45961"/>
    <s v="0020-01"/>
    <n v="45933"/>
    <n v="148"/>
    <s v="CONTRATO DE PRESTACION DE SERVICIOS DE APOYO A LA GESTION"/>
    <s v="460-2025"/>
    <s v="148 - CONTRATO DE PRESTACION DE SERVICIOS DE APOYO A LA GESTION"/>
    <n v="89"/>
    <s v="ORDENES DE PAGO"/>
    <n v="1714"/>
    <x v="741"/>
    <s v="141355 - Prestar los servicios administrativos para apoyar la gestión policiva jurídica de la misionalidad de la Alcaldia Local de Sumapaz. 2327. Se expide CDP a solicitud expresa del Ordenador del Gasto mediante SIPSE 141355 del 11 de septiembre de 2025, con certificado de no hay 62854 del 5 de septiembre de 2025. Se expide el CRP mediante memorando 20257020025863, recibido el 2 de octubre de 2025."/>
    <s v="O23011745992024232701000"/>
    <s v="Fortalecimiento Institucional y sedes administrativas"/>
    <n v="1032656038"/>
    <x v="501"/>
    <n v="0"/>
    <n v="0"/>
    <n v="6000000"/>
    <n v="1600000"/>
    <n v="4400000"/>
    <x v="0"/>
    <x v="0"/>
    <s v="141355"/>
    <n v="2"/>
    <x v="0"/>
    <x v="0"/>
  </r>
  <r>
    <n v="2025"/>
    <x v="9"/>
    <n v="45658"/>
    <n v="45961"/>
    <s v="0020-01"/>
    <n v="45933"/>
    <n v="145"/>
    <s v="CONTRATO DE PRESTACION DE SERVICIOS PROFESIONALES"/>
    <s v="465-2025"/>
    <s v="145 - CONTRATO DE PRESTACION DE SERVICIOS PROFESIONALES"/>
    <n v="89"/>
    <s v="ORDENES DE PAGO"/>
    <n v="1694"/>
    <x v="742"/>
    <s v="140935 - Prestar los servicios profesionales como parte del circuito del cuidado del área de Salud Pública, generando acciones complementarias para la salud de la comunidad en Sumapaz. 2324. Se expide a solicitud expresa del Ordenador del gasto mediante SIPSE 140935, con una certificación de existencia 62892 del 7 de septiembre de 2025, recibido el 11 de septiembre de 2025. Se expide el CRP mediante memorando 20257020025873, recibido el 2 de octubre de 2025."/>
    <s v="O23011745992024232401000"/>
    <s v="Acciones para el cuidado de la salud y el bienestar de las y los Sumapaceños"/>
    <n v="1072894261"/>
    <x v="502"/>
    <n v="0"/>
    <n v="0"/>
    <n v="15000000"/>
    <n v="4666667"/>
    <n v="10333333"/>
    <x v="6"/>
    <x v="37"/>
    <s v="140935"/>
    <n v="1"/>
    <x v="2"/>
    <x v="6"/>
  </r>
  <r>
    <n v="2025"/>
    <x v="9"/>
    <n v="45658"/>
    <n v="45961"/>
    <s v="0020-01"/>
    <n v="45933"/>
    <n v="145"/>
    <s v="CONTRATO DE PRESTACION DE SERVICIOS PROFESIONALES"/>
    <s v="475-2025"/>
    <s v="145 - CONTRATO DE PRESTACION DE SERVICIOS PROFESIONALES"/>
    <n v="89"/>
    <s v="ORDENES DE PAGO"/>
    <n v="1710"/>
    <x v="743"/>
    <s v="141231 - Prestar los servicios profesionales para adelantar acciones que promuevan el fortalecimiento y la participación social y comunitaria en la localidad de Sumapaz. 2327. Se expide CDP a solicitud expresa del Ordenador del Gasto mediante SIPSE 141231 del 11 de septiembre de 2025, con certificado de no hay 62857 del 5 de septiembre de 2025. Se expide el CRP mediante memorando 20257020025983, recibido el 2 de octubre de 2025."/>
    <s v="O23011745992024232701000"/>
    <s v="Fortalecimiento Institucional y sedes administrativas"/>
    <n v="1115066383"/>
    <x v="503"/>
    <n v="0"/>
    <n v="0"/>
    <n v="15000000"/>
    <n v="4666667"/>
    <n v="10333333"/>
    <x v="0"/>
    <x v="0"/>
    <s v="141231"/>
    <n v="2"/>
    <x v="0"/>
    <x v="0"/>
  </r>
  <r>
    <n v="2025"/>
    <x v="9"/>
    <n v="45658"/>
    <n v="45961"/>
    <s v="0020-01"/>
    <n v="45933"/>
    <n v="145"/>
    <s v="CONTRATO DE PRESTACION DE SERVICIOS PROFESIONALES"/>
    <s v="474-2025"/>
    <s v="145 - CONTRATO DE PRESTACION DE SERVICIOS PROFESIONALES"/>
    <n v="89"/>
    <s v="ORDENES DE PAGO"/>
    <n v="1691"/>
    <x v="744"/>
    <s v="140929 - Prestar los servicios profesionales para brindar acompañamiento jurídico en la legalización y titulación de predios en Sumapaz. 2362. Se expide a solicitud expresa del Ordenador del gasto mediante SIPSE 140929, con certificado de no existencia 62524 del 28 de agosto de 2025, recibido el 8 de septiembre 2025. Se expide el CRP mediante memorando 20257020025903, recibido el 2 de octubre de 2025."/>
    <s v="O23011745992024236201000"/>
    <s v="Legalización y titulación de predios en Sumapaz"/>
    <n v="11232840"/>
    <x v="504"/>
    <n v="0"/>
    <n v="0"/>
    <n v="15000000"/>
    <n v="4166667"/>
    <n v="10833333"/>
    <x v="22"/>
    <x v="43"/>
    <s v="140929"/>
    <n v="1"/>
    <x v="1"/>
    <x v="20"/>
  </r>
  <r>
    <n v="2025"/>
    <x v="9"/>
    <n v="45658"/>
    <n v="45961"/>
    <s v="0020-01"/>
    <n v="45933"/>
    <n v="148"/>
    <s v="CONTRATO DE PRESTACION DE SERVICIOS DE APOYO A LA GESTION"/>
    <s v="479-2025"/>
    <s v="148 - CONTRATO DE PRESTACION DE SERVICIOS DE APOYO A LA GESTION"/>
    <n v="89"/>
    <s v="ORDENES DE PAGO"/>
    <n v="1712"/>
    <x v="745"/>
    <s v="141298 - Prestar servicios de apoyo técnico a los procesos de memoria histórica, paz y reconciliación, mediante actividades de gestión, sistematización de información, coordinación comunitaria y elaboración de informes, según requerimientos de la Administración Local. 2319. Se expide CDP a solicitud expresa del Ordenador del Gasto mediante SIPSE 141298 del 11 de septiembre de 2025, con certificado de no hay 62855 del 5 de septiembre de 2025. Se expide el CRP mediante memorando 20257020026093, recibido el 2 de octubre de 2025."/>
    <s v="O23011745992024231901000"/>
    <s v="Atención a víctimas en Sumapaz"/>
    <n v="1023009879"/>
    <x v="505"/>
    <n v="0"/>
    <n v="0"/>
    <n v="9330000"/>
    <n v="2902667"/>
    <n v="6427333"/>
    <x v="19"/>
    <x v="41"/>
    <s v="141298"/>
    <n v="1"/>
    <x v="2"/>
    <x v="18"/>
  </r>
  <r>
    <n v="2025"/>
    <x v="9"/>
    <n v="45658"/>
    <n v="45961"/>
    <s v="0020-01"/>
    <n v="45933"/>
    <n v="148"/>
    <s v="CONTRATO DE PRESTACION DE SERVICIOS DE APOYO A LA GESTION"/>
    <s v="476-2025"/>
    <s v="148 - CONTRATO DE PRESTACION DE SERVICIOS DE APOYO A LA GESTION"/>
    <n v="89"/>
    <s v="ORDENES DE PAGO"/>
    <n v="1595"/>
    <x v="746"/>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113, recibido el 2 de octubre de 2025."/>
    <s v="O23011745992024267101000"/>
    <s v="Asistencia técnica agropecuaria y educación ambiental en la localidad de Sumapaz"/>
    <n v="1022951278"/>
    <x v="506"/>
    <n v="0"/>
    <n v="0"/>
    <n v="7500000"/>
    <n v="2333333"/>
    <n v="5166667"/>
    <x v="2"/>
    <x v="2"/>
    <s v="140663"/>
    <n v="3"/>
    <x v="1"/>
    <x v="2"/>
  </r>
  <r>
    <n v="2025"/>
    <x v="9"/>
    <n v="45658"/>
    <n v="45961"/>
    <s v="0020-01"/>
    <n v="45933"/>
    <n v="145"/>
    <s v="CONTRATO DE PRESTACION DE SERVICIOS PROFESIONALES"/>
    <s v="469-2025"/>
    <s v="145 - CONTRATO DE PRESTACION DE SERVICIOS PROFESIONALES"/>
    <n v="89"/>
    <s v="ORDENES DE PAGO"/>
    <n v="1706"/>
    <x v="747"/>
    <s v="141215 - Prestar los servicios profesionales al Área de Gestión de Desarrollo Local, para apoyar la gestión de las Obligaciones por Pagar y presupuestal de la Alcaldía Local de Sumapaz. 2327. Se expide a solicitud expresa del Ordenador del gasto mediante SIPSE 141215, con una certificación de existencia 62796 del 7 de septiembre de 2025, recibido el 11 de septiembre de 2025. Se expide el CRP mediante memorando 20257020026133, recibido el 2 de octubre de 2025."/>
    <s v="O23011745992024232701000"/>
    <s v="Fortalecimiento Institucional y sedes administrativas"/>
    <n v="53075373"/>
    <x v="286"/>
    <n v="0"/>
    <n v="0"/>
    <n v="22500000"/>
    <n v="6000000"/>
    <n v="16500000"/>
    <x v="0"/>
    <x v="0"/>
    <s v="141215"/>
    <n v="2"/>
    <x v="0"/>
    <x v="0"/>
  </r>
  <r>
    <n v="2025"/>
    <x v="9"/>
    <n v="45658"/>
    <n v="45961"/>
    <s v="0020-01"/>
    <n v="45933"/>
    <n v="145"/>
    <s v="CONTRATO DE PRESTACION DE SERVICIOS PROFESIONALES"/>
    <s v="007-20252"/>
    <s v="145 - CONTRATO DE PRESTACION DE SERVICIOS PROFESIONALES"/>
    <n v="89"/>
    <s v="ORDENES DE PAGO"/>
    <n v="1731"/>
    <x v="748"/>
    <s v="143473 - Adición y prorroga al contrato 007-2025-CPS-P (124819), cuyo objeto es prestar los servicios profesionales jurídicos para apoyar los asuntos precontractuales, contractuales y post-contractuales del área de gestión de desarrollo local de la alcaldía local de Sumapaz. 2327. Se expide CDP a solicitud expresa del Ordenador del Gasto mediante SIPSE 143473, recibido el 30 de septiembre de 2025. Se expide el CRP mediante memorando 20257020026133, recibido el 2 de octubre de 2025."/>
    <s v="O23011745992024232701000"/>
    <s v="Fortalecimiento Institucional y sedes administrativas"/>
    <n v="1055963762"/>
    <x v="4"/>
    <n v="0"/>
    <n v="0"/>
    <n v="7020000"/>
    <n v="6318000"/>
    <n v="702000"/>
    <x v="0"/>
    <x v="0"/>
    <s v="143473"/>
    <n v="2"/>
    <x v="0"/>
    <x v="0"/>
  </r>
  <r>
    <n v="2025"/>
    <x v="9"/>
    <n v="45658"/>
    <n v="45961"/>
    <s v="0020-01"/>
    <n v="45933"/>
    <n v="145"/>
    <s v="CONTRATO DE PRESTACION DE SERVICIOS PROFESIONALES"/>
    <s v="316-20251"/>
    <s v="145 - CONTRATO DE PRESTACION DE SERVICIOS PROFESIONALES"/>
    <n v="89"/>
    <s v="ORDENES DE PAGO"/>
    <n v="1527"/>
    <x v="749"/>
    <s v="137022 - Adición y prorroga al contrato 316-2025-CPS-P (131258), cuyo objeto es prestar los servicios artísticos y musicales profesionales para apoyar la gestión cultural de la localidad de Sumapaz. 2486. Se expide el CDP a solicitud expresa del ordenador del gasto mediante SIPSE137022, recibido el 30 de julio de 2025. Se expide el CRP mediante memorando 20257020026153, recibido el 2 de octubre de 2025."/>
    <s v="O23011745992024248601000"/>
    <s v="Acciones para la promoción de la cultura, tradición y costumbres sumapaceñas"/>
    <n v="1007101395"/>
    <x v="507"/>
    <n v="0"/>
    <n v="0"/>
    <n v="15120000"/>
    <n v="7224000"/>
    <n v="7896000"/>
    <x v="21"/>
    <x v="39"/>
    <s v="137022"/>
    <n v="1"/>
    <x v="2"/>
    <x v="10"/>
  </r>
  <r>
    <n v="2025"/>
    <x v="9"/>
    <n v="45658"/>
    <n v="45961"/>
    <s v="0020-01"/>
    <n v="45933"/>
    <n v="145"/>
    <s v="CONTRATO DE PRESTACION DE SERVICIOS PROFESIONALES"/>
    <s v="458-2025"/>
    <s v="145 - CONTRATO DE PRESTACION DE SERVICIOS PROFESIONALES"/>
    <n v="89"/>
    <s v="ORDENES DE PAGO"/>
    <n v="1685"/>
    <x v="750"/>
    <s v="140774 - 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PPMYEG. 2541. Se expide a solicitud expresa del Ordenador del gasto mediante SIPSE 140774, con certificado de no existencia 62531 del 28 de agosto de 2025, recibido el 8 de septiembre 2025. Se expide el CRP  mediante memorando 20257020026163, recibido el 2 de octubre de 2025."/>
    <s v="O23011745992024254101000"/>
    <s v="Bienestar para las Mujeres de Sumapaz"/>
    <n v="1023011538"/>
    <x v="508"/>
    <n v="0"/>
    <n v="0"/>
    <n v="15000000"/>
    <n v="4666667"/>
    <n v="10333333"/>
    <x v="15"/>
    <x v="27"/>
    <s v="140774"/>
    <n v="3"/>
    <x v="2"/>
    <x v="15"/>
  </r>
  <r>
    <n v="2025"/>
    <x v="9"/>
    <n v="45658"/>
    <n v="45961"/>
    <s v="0020-01"/>
    <n v="45933"/>
    <n v="145"/>
    <s v="CONTRATO DE PRESTACION DE SERVICIOS PROFESIONALES"/>
    <s v="473-2025"/>
    <s v="145 - CONTRATO DE PRESTACION DE SERVICIOS PROFESIONALES"/>
    <n v="89"/>
    <s v="ORDENES DE PAGO"/>
    <n v="1613"/>
    <x v="751"/>
    <s v="140931 - Prestar sus servicios profesionales al Área de Gestión de Desarrollo local, en las actividades administrativas de la gestión cultural de la localidad de Sumapaz. 2486. Se expide CDP a solicitud expresa del ordenador del gasto mediante SIPSE 140931, con certificado de no existencia 62464 del 27 de agosto de 2025, recibido el 28 de agosto de 2025. Se expide el CRP mediante memorando 20257020026173, recibido el 2 de octubre de 2025."/>
    <s v="O23011745992024248601000"/>
    <s v="Acciones para la promoción de la cultura, tradición y costumbres sumapaceñas"/>
    <n v="52373257"/>
    <x v="289"/>
    <n v="0"/>
    <n v="0"/>
    <n v="15000000"/>
    <n v="3666667"/>
    <n v="11333333"/>
    <x v="21"/>
    <x v="39"/>
    <s v="140931"/>
    <n v="1"/>
    <x v="2"/>
    <x v="10"/>
  </r>
  <r>
    <n v="2025"/>
    <x v="9"/>
    <n v="45658"/>
    <n v="45961"/>
    <s v="0020-01"/>
    <n v="45933"/>
    <n v="145"/>
    <s v="CONTRATO DE PRESTACION DE SERVICIOS PROFESIONALES"/>
    <s v="462-2025"/>
    <s v="145 - CONTRATO DE PRESTACION DE SERVICIOS PROFESIONALES"/>
    <n v="89"/>
    <s v="ORDENES DE PAGO"/>
    <n v="1600"/>
    <x v="752"/>
    <s v="140738 - Prestar los servicios profesionales para apoyar la ejecución y seguimiento del proyecto Recreación y Deporte del Fondo de Desarrollo Rural de Sumapaz. 2388. Se expide CDP a solicitud expresa del ordenador del gasto mediante SIPSE 140738, con certificado de no existencia 62463 del 27 de agosto de 2025, recibido el 28 de agosto de 2025. Se expide el CRP mediante memorando 20257020026233, recibido el 2 de octubre de 2025."/>
    <s v="O23011745992024238801000"/>
    <s v="Recreación y Deporte para Sumapaz"/>
    <n v="1069230460"/>
    <x v="60"/>
    <n v="0"/>
    <n v="0"/>
    <n v="18000000"/>
    <n v="5600000"/>
    <n v="12400000"/>
    <x v="10"/>
    <x v="14"/>
    <s v="140738"/>
    <n v="3"/>
    <x v="2"/>
    <x v="10"/>
  </r>
  <r>
    <n v="2025"/>
    <x v="9"/>
    <n v="45658"/>
    <n v="45961"/>
    <s v="0020-01"/>
    <n v="45933"/>
    <n v="148"/>
    <s v="CONTRATO DE PRESTACION DE SERVICIOS DE APOYO A LA GESTION"/>
    <s v="477-2025"/>
    <s v="148 - CONTRATO DE PRESTACION DE SERVICIOS DE APOYO A LA GESTION"/>
    <n v="89"/>
    <s v="ORDENES DE PAGO"/>
    <n v="1605"/>
    <x v="753"/>
    <s v="140767 - Prestar los servicios como apoyo administrativo para el Centro de Documentación e Información CDI, de la Alcaldía Local de Sumapaz. Se expide CDP a solicitud expresa del ordenador del gasto mediante SIPSE 140767, con certificado de no existencia 62469 del 27 de agosto de 2025, recibido el 28 de agosto de 2025. Se expide el CRP mediante memorando 20257020026253, recibido el 2 de octubre de 2025."/>
    <s v="O23011745992024232701000"/>
    <s v="Fortalecimiento Institucional y sedes administrativas"/>
    <n v="1069759856"/>
    <x v="509"/>
    <n v="0"/>
    <n v="0"/>
    <n v="7500000"/>
    <n v="533333"/>
    <n v="6966667"/>
    <x v="0"/>
    <x v="0"/>
    <s v="140767"/>
    <n v="2"/>
    <x v="0"/>
    <x v="0"/>
  </r>
  <r>
    <n v="2025"/>
    <x v="9"/>
    <n v="45658"/>
    <n v="45961"/>
    <s v="0020-01"/>
    <n v="45933"/>
    <n v="145"/>
    <s v="CONTRATO DE PRESTACION DE SERVICIOS PROFESIONALES"/>
    <s v="470-2025"/>
    <s v="145 - CONTRATO DE PRESTACION DE SERVICIOS PROFESIONALES"/>
    <n v="89"/>
    <s v="ORDENES DE PAGO"/>
    <n v="1683"/>
    <x v="754"/>
    <s v="140772 - Prestar servicios profesionales de apoyo psicosocial orientados a la prevención y atención de la violencia intrafamiliar y sexual en la localidad de Sumapaz, con enfoque de género y territorial, desarrollando acciones que fortalezcan la equidad, la igualdad de oportunidades y la garantía de derechos de las mujeres, en especial de las mujeres campesinas. 2541. Se expide a solicitud expresa del Ordenador del gasto mediante SIPSE 140772, con certificado de no existencia 62535 del 28 de agosto de 2025, recibido el 8 d septiembre 2025. Se expide el CRP mediante memorando 20257020026183, recibido el 2 de octubre de 2025."/>
    <s v="O23011745992024254101000"/>
    <s v="Bienestar para las Mujeres de Sumapaz"/>
    <n v="1022924341"/>
    <x v="510"/>
    <n v="0"/>
    <n v="0"/>
    <n v="15000000"/>
    <n v="4166667"/>
    <n v="10833333"/>
    <x v="15"/>
    <x v="27"/>
    <s v="140772"/>
    <n v="3"/>
    <x v="2"/>
    <x v="15"/>
  </r>
  <r>
    <n v="2025"/>
    <x v="9"/>
    <n v="45658"/>
    <n v="45961"/>
    <s v="0020-01"/>
    <n v="45933"/>
    <n v="145"/>
    <s v="CONTRATO DE PRESTACION DE SERVICIOS PROFESIONALES"/>
    <s v="459-2025"/>
    <s v="145 - CONTRATO DE PRESTACION DE SERVICIOS PROFESIONALES"/>
    <n v="89"/>
    <s v="ORDENES DE PAGO"/>
    <n v="1678"/>
    <x v="755"/>
    <s v="140690 - Prestar los servicios profesionales para fortalecer el desarrollo de los proyectos de mitigación y gestión del riesgo y adaptación al cambio climático para la conservación del medio ambiente y los recursos naturales renovables existentes en la localidad de Sumapaz.2613. Se expide a solicitud expresa del Ordenador del Gasto, mediante SIPSE 140690, con certificado de no existencia 62538 del 28 de agosto de 2025, recibido el 08 de septiembre de 2025. Se expide el CRP mediante memorando 20257020026143, recibido el 2 de octubre de 2025."/>
    <s v="O23011745992024261301000"/>
    <s v="Manejo de emergencias y mitigación del riesgo de desastres"/>
    <n v="1019068314"/>
    <x v="511"/>
    <n v="0"/>
    <n v="0"/>
    <n v="15000000"/>
    <n v="4666667"/>
    <n v="10333333"/>
    <x v="4"/>
    <x v="6"/>
    <s v="140690"/>
    <n v="1"/>
    <x v="1"/>
    <x v="4"/>
  </r>
  <r>
    <n v="2025"/>
    <x v="9"/>
    <n v="45658"/>
    <n v="45961"/>
    <s v="0020-01"/>
    <n v="45933"/>
    <n v="148"/>
    <s v="CONTRATO DE PRESTACION DE SERVICIOS DE APOYO A LA GESTION"/>
    <s v="472-2025"/>
    <s v="148 - CONTRATO DE PRESTACION DE SERVICIOS DE APOYO A LA GESTION"/>
    <n v="89"/>
    <s v="ORDENES DE PAGO"/>
    <n v="1701"/>
    <x v="756"/>
    <s v="141078 - Prestar los servicios como técnico o técnologo para la ejecución de los procesos logísticos, operativos y/o administrativos de la Alcaldía Local. 2327. Se expide a solicitud expresa del Ordenador del gasto mediante SIPSE 141078, con una certificación de existencia 62890 del 9 de septiembre de 2025, recibido el 11 de septiembre de 2025. Se expide el CRP mediante memorando 20257020026283, recibido el 2 de octubre de 2025."/>
    <s v="O23011745992024232701000"/>
    <s v="Fortalecimiento Institucional y sedes administrativas"/>
    <n v="1001274803"/>
    <x v="512"/>
    <n v="0"/>
    <n v="0"/>
    <n v="10885000"/>
    <n v="0"/>
    <n v="10885000"/>
    <x v="0"/>
    <x v="0"/>
    <s v="141078"/>
    <n v="2"/>
    <x v="0"/>
    <x v="0"/>
  </r>
  <r>
    <n v="2025"/>
    <x v="9"/>
    <n v="45658"/>
    <n v="45961"/>
    <s v="0020-01"/>
    <n v="45933"/>
    <n v="145"/>
    <s v="CONTRATO DE PRESTACION DE SERVICIOS PROFESIONALES"/>
    <s v="455-2025"/>
    <s v="145 - CONTRATO DE PRESTACION DE SERVICIOS PROFESIONALES"/>
    <n v="89"/>
    <s v="ORDENES DE PAGO"/>
    <n v="1664"/>
    <x v="757"/>
    <s v="138908 - Prestar los servicios profesionales para atender y brindar respuestas a las solicitudes, requerimientos, derechos de petición y tutelas radicadas en el Fondo de Desarrollo Local de Sumapaz. 2327. Se expide el CDP a solicitud expresa del Ordenador del Gasto mediante SIPSE 138908, con certificado de No existencia 62573 del 28 de agosto de 2025, recibido el 04 de septiembre de 2025. Se expide el CRP mediante memorando 20257020023193, recibido el 2 de octubre de 2025."/>
    <s v="O23011745992024232701000"/>
    <s v="Fortalecimiento Institucional y sedes administrativas"/>
    <n v="51931349"/>
    <x v="513"/>
    <n v="0"/>
    <n v="0"/>
    <n v="15000000"/>
    <n v="4166667"/>
    <n v="10833333"/>
    <x v="0"/>
    <x v="0"/>
    <s v="138908"/>
    <n v="2"/>
    <x v="0"/>
    <x v="0"/>
  </r>
  <r>
    <n v="2025"/>
    <x v="9"/>
    <n v="45658"/>
    <n v="45961"/>
    <s v="0020-01"/>
    <n v="45933"/>
    <n v="145"/>
    <s v="CONTRATO DE PRESTACION DE SERVICIOS PROFESIONALES"/>
    <s v="456-2025"/>
    <s v="145 - CONTRATO DE PRESTACION DE SERVICIOS PROFESIONALES"/>
    <n v="89"/>
    <s v="ORDENES DE PAGO"/>
    <n v="1687"/>
    <x v="758"/>
    <s v="140923 - Prestar los servicios profesionales para el fortalecimiento del servicio de asistencia técnica agropecuaria en la localidad de Sumapaz para la implementación de buenas prácticas agrícolas. 2666. Se expide a solicitud expresa del Ordenador del gasto mediante SIPSE 140923, con certificado de no existencia 62530 del 28 de agosto de 2025, recibido el 8 de septiembre 2025. Se expide el CRP mediante memorando 20257020026203, recibido el 2 de octubre de 2025."/>
    <s v="O23011745992024266601000"/>
    <s v="Sumapaz proteje su fauna"/>
    <n v="1116552588"/>
    <x v="514"/>
    <n v="0"/>
    <n v="0"/>
    <n v="15000000"/>
    <n v="4166667"/>
    <n v="10833333"/>
    <x v="3"/>
    <x v="3"/>
    <s v="140923"/>
    <n v="1"/>
    <x v="2"/>
    <x v="3"/>
  </r>
  <r>
    <n v="2025"/>
    <x v="9"/>
    <n v="45658"/>
    <n v="45961"/>
    <s v="0020-01"/>
    <n v="45933"/>
    <n v="148"/>
    <s v="CONTRATO DE PRESTACION DE SERVICIOS DE APOYO A LA GESTION"/>
    <s v="466-2025"/>
    <s v="148 - CONTRATO DE PRESTACION DE SERVICIOS DE APOYO A LA GESTION"/>
    <n v="89"/>
    <s v="ORDENES DE PAGO"/>
    <n v="1681"/>
    <x v="759"/>
    <s v="140766 - Prestar apoyo técnico en la gestión operativa y administrativa de los procesos desarrollados en el almacén del Fondo de Desarrollo Rural de Sumapaz. 2327. Se expide a solicitud expresa del Ordenador del gasto mediante SIPSE 140766, con certificado de no existencia 62533 del 28 de agosto de 2025, recibido el 8 d septiembre 2025. Se expide el CRP mediante memorando 20257020026213, recibido el 2 de octubre de 2025."/>
    <s v="O23011745992024232701000"/>
    <s v="Fortalecimiento Institucional y sedes administrativas"/>
    <n v="1032656560"/>
    <x v="515"/>
    <n v="0"/>
    <n v="0"/>
    <n v="9330000"/>
    <n v="2591667"/>
    <n v="6738333"/>
    <x v="0"/>
    <x v="0"/>
    <s v="140766"/>
    <n v="2"/>
    <x v="0"/>
    <x v="0"/>
  </r>
  <r>
    <n v="2025"/>
    <x v="9"/>
    <n v="45658"/>
    <n v="45961"/>
    <s v="0020-01"/>
    <n v="45933"/>
    <n v="148"/>
    <s v="CONTRATO DE PRESTACION DE SERVICIOS DE APOYO A LA GESTION"/>
    <s v="480-2025"/>
    <s v="148 - CONTRATO DE PRESTACION DE SERVICIOS DE APOYO A LA GESTION"/>
    <n v="89"/>
    <s v="ORDENES DE PAGO"/>
    <n v="1594"/>
    <x v="760"/>
    <s v="140651 - Prestar los servicios de apoyo administrativo a la gestión ambiental interna y externa de la Alcaldía Local de Sumapaz. 2613. Se expide CDP a solicitud expresa del ordenador del gasto mediante SIPSE 140651, con certificado de no existencia 62471 del 27 de agosto de 2025, recibido el 28 de agosto de 2025. Se expide el CRP mediante memorando 20257020026293, recibido el 2 de octubre de 2025."/>
    <s v="O23011745992024261301000"/>
    <s v="Manejo de emergencias y mitigación del riesgo de desastres"/>
    <n v="1019076155"/>
    <x v="516"/>
    <n v="0"/>
    <n v="0"/>
    <n v="7500000"/>
    <n v="2083333"/>
    <n v="5416667"/>
    <x v="4"/>
    <x v="6"/>
    <s v="140651"/>
    <n v="1"/>
    <x v="1"/>
    <x v="4"/>
  </r>
  <r>
    <n v="2025"/>
    <x v="9"/>
    <n v="45658"/>
    <n v="45961"/>
    <s v="0020-01"/>
    <n v="45936"/>
    <n v="145"/>
    <s v="CONTRATO DE PRESTACION DE SERVICIOS PROFESIONALES"/>
    <s v="483-2025"/>
    <s v="145 - CONTRATO DE PRESTACION DE SERVICIOS PROFESIONALES"/>
    <n v="86"/>
    <s v="ORDENES DE PAGO"/>
    <n v="1697"/>
    <x v="761"/>
    <s v="140995 - Prestar sus servicios profesionales para apoyar la formulación de los procesos tanto de Gastos de Funcionamiento como de Proyectos de Inversión, del Plan de Desarrollo Local 2025-2028 del FDRS. Se expide a solicitud expresa del Ordenador del gasto mediante SIPSE 140995, con una certificación de existencia 62523 del 28 de agosto de 2025, recibido el 11 de septiembre de 2025. Se expide el CRP mediante memorando 20257020026363, recibido el 6 de octubre de 2025."/>
    <s v="O23011745992024232701000"/>
    <s v="Fortalecimiento Institucional y sedes administrativas"/>
    <n v="79723014"/>
    <x v="517"/>
    <n v="0"/>
    <n v="0"/>
    <n v="16500000"/>
    <n v="0"/>
    <n v="16500000"/>
    <x v="0"/>
    <x v="0"/>
    <s v="140995"/>
    <n v="2"/>
    <x v="0"/>
    <x v="0"/>
  </r>
  <r>
    <n v="2025"/>
    <x v="9"/>
    <n v="45658"/>
    <n v="45961"/>
    <s v="0020-01"/>
    <n v="45936"/>
    <n v="145"/>
    <s v="CONTRATO DE PRESTACION DE SERVICIOS PROFESIONALES"/>
    <s v="486-2025"/>
    <s v="145 - CONTRATO DE PRESTACION DE SERVICIOS PROFESIONALES"/>
    <n v="86"/>
    <s v="ORDENES DE PAGO"/>
    <n v="1717"/>
    <x v="762"/>
    <s v="141367 - Prestar los servicios profesionales para apoyar la ejecución y seguimiento del proyecto Recreación y Deporte del Fondo de Desarrollo Rural de Sumapaz. 2388. Se expide CDP a solicitud expresa del Ordenador del Gasto mediante SIPSE 141367 del 11 de septiembre de 2025, con certificado de no hay 62850 del 5 de septiembre de 2025. Se expide el CRP mediante memorando 20257020026333, recibido el 6 de octubre de 2025."/>
    <s v="O23011745992024238801000"/>
    <s v="Recreación y Deporte para Sumapaz"/>
    <n v="1031152645"/>
    <x v="518"/>
    <n v="0"/>
    <n v="0"/>
    <n v="16500000"/>
    <n v="4583333"/>
    <n v="11916667"/>
    <x v="10"/>
    <x v="14"/>
    <s v="141367"/>
    <n v="3"/>
    <x v="2"/>
    <x v="10"/>
  </r>
  <r>
    <n v="2025"/>
    <x v="9"/>
    <n v="45658"/>
    <n v="45961"/>
    <s v="0020-01"/>
    <n v="45936"/>
    <n v="145"/>
    <s v="CONTRATO DE PRESTACION DE SERVICIOS PROFESIONALES"/>
    <s v="482-2025"/>
    <s v="145 - CONTRATO DE PRESTACION DE SERVICIOS PROFESIONALES"/>
    <n v="86"/>
    <s v="ORDENES DE PAGO"/>
    <n v="1676"/>
    <x v="763"/>
    <s v="140672 - Prestar los servicios profesionales para fortalecer el servicio de asistencia técnica agropecuaria en la localidad de Sumapaz, con enfoque en la implementación de buenas prácticas agrícolas que promuevan la protección de coberturas vegetales, el uso eficiente del recurso hídrico y el desarrollo de sistemas productivos sostenibles. 2671. Se expide a solicitud expresa del ordenador del gasto mediante SIPSE 140672, recibido el 08 de septiembre de 2025. Se expide el CRP mediante memorando 20257020026323, recibido el 6 de octubre de 2025."/>
    <s v="O23011745992024267101000"/>
    <s v="Asistencia técnica agropecuaria y educación ambiental en la localidad de Sumapaz"/>
    <n v="19421336"/>
    <x v="519"/>
    <n v="0"/>
    <n v="0"/>
    <n v="15000000"/>
    <n v="4166667"/>
    <n v="10833333"/>
    <x v="2"/>
    <x v="2"/>
    <s v="140672"/>
    <n v="3"/>
    <x v="1"/>
    <x v="2"/>
  </r>
  <r>
    <n v="2025"/>
    <x v="9"/>
    <n v="45658"/>
    <n v="45961"/>
    <s v="0020-01"/>
    <n v="45936"/>
    <n v="145"/>
    <s v="CONTRATO DE PRESTACION DE SERVICIOS PROFESIONALES"/>
    <s v="481-2025"/>
    <s v="145 - CONTRATO DE PRESTACION DE SERVICIOS PROFESIONALES"/>
    <n v="86"/>
    <s v="ORDENES DE PAGO"/>
    <n v="1603"/>
    <x v="764"/>
    <s v="140764 - Prestar los servicios profesionales para apoyar al Área de Gestión de Desarrollo Local, en los procesos administrativos relacionados con el Almacén del Fondo de Desarrollo Rural de Sumapaz. 2327. Se expide CDP a solicitud expresa del ordenador del gasto mediante SIPSE 140764, con certificado de no existencia 62512 del 28 de agosto de 2025, recibido el 28 de agosto de 2025. Se expide el CRP mediante memorando 20257020026263, recibido el 6 de octubre de 2025."/>
    <s v="O23011745992024232701000"/>
    <s v="Fortalecimiento Institucional y sedes administrativas"/>
    <n v="1031148066"/>
    <x v="520"/>
    <n v="0"/>
    <n v="0"/>
    <n v="15000000"/>
    <n v="4166667"/>
    <n v="10833333"/>
    <x v="0"/>
    <x v="0"/>
    <s v="140764"/>
    <n v="2"/>
    <x v="0"/>
    <x v="0"/>
  </r>
  <r>
    <n v="2025"/>
    <x v="9"/>
    <n v="45658"/>
    <n v="45961"/>
    <s v="0020-01"/>
    <n v="45936"/>
    <n v="145"/>
    <s v="CONTRATO DE PRESTACION DE SERVICIOS PROFESIONALES"/>
    <s v="471-2025"/>
    <s v="145 - CONTRATO DE PRESTACION DE SERVICIOS PROFESIONALES"/>
    <n v="86"/>
    <s v="ORDENES DE PAGO"/>
    <n v="1708"/>
    <x v="765"/>
    <s v="141227 - Prestar servicios profesionales especializados en gestión del riesgo en la Alcaldía Local de Sumapaz, para orientar y hacer seguimiento a las acciones y proyectos de gestión del riesgo, mitigación y adaptación al cambio climático, promoviendo la protección de la población y la conservación de los ecosistemas estratégicos de la localidad. 2613. Se expide a solicitud expresa del Ordenador del gasto mediante SIPSE 141227, con una certificación de existencia 62859 del 5 de septiembre de 2025, recibido el 11 de septiembre de 2025. Se expide el CRP mediante memorando 20257020026313, recibido el 6 de octubre de 2025."/>
    <s v="O23011745992024261301000"/>
    <s v="Manejo de emergencias y mitigación del riesgo de desastres"/>
    <n v="18970097"/>
    <x v="521"/>
    <n v="0"/>
    <n v="0"/>
    <n v="31500000"/>
    <n v="7200000"/>
    <n v="24300000"/>
    <x v="4"/>
    <x v="6"/>
    <s v="141227"/>
    <n v="1"/>
    <x v="1"/>
    <x v="4"/>
  </r>
  <r>
    <n v="2025"/>
    <x v="9"/>
    <n v="45658"/>
    <n v="45961"/>
    <s v="0020-01"/>
    <n v="45936"/>
    <n v="145"/>
    <s v="CONTRATO DE PRESTACION DE SERVICIOS PROFESIONALES"/>
    <s v="464-2025"/>
    <s v="145 - CONTRATO DE PRESTACION DE SERVICIOS PROFESIONALES"/>
    <n v="86"/>
    <s v="ORDENES DE PAGO"/>
    <n v="1715"/>
    <x v="766"/>
    <s v="141362 - Prestar los servicios profesionales al Área de Gestión de Desarrollo Local, para apoyar la gestión de las Obligaciones por Pagar y presupuestal de la Alcaldía Local de Sumapaz. 2327. Se expide CDP a solicitud expresa del Ordenador del Gasto mediante SIPSE 141362 del 11 de septiembre de 2025, con certificado de no hay 62853 del 5 de septiembre de 2025. Se expide el CRP mediante memorando 20257020026393, recibido el 06 de octubre de 2025."/>
    <s v="O23011745992024232701000"/>
    <s v="Fortalecimiento Institucional y sedes administrativas"/>
    <n v="79424927"/>
    <x v="522"/>
    <n v="0"/>
    <n v="0"/>
    <n v="15000000"/>
    <n v="0"/>
    <n v="15000000"/>
    <x v="0"/>
    <x v="0"/>
    <s v="141362"/>
    <n v="2"/>
    <x v="0"/>
    <x v="0"/>
  </r>
  <r>
    <n v="2025"/>
    <x v="9"/>
    <n v="45658"/>
    <n v="45961"/>
    <s v="0020-01"/>
    <n v="45936"/>
    <n v="145"/>
    <s v="CONTRATO DE PRESTACION DE SERVICIOS PROFESIONALES"/>
    <s v="487-2025"/>
    <s v="145 - CONTRATO DE PRESTACION DE SERVICIOS PROFESIONALES"/>
    <n v="86"/>
    <s v="ORDENES DE PAGO"/>
    <n v="1595"/>
    <x v="767"/>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413, recibido el 06 de octubre de 2025."/>
    <s v="O23011745992024267101000"/>
    <s v="Asistencia técnica agropecuaria y educación ambiental en la localidad de Sumapaz"/>
    <n v="1006093160"/>
    <x v="523"/>
    <n v="0"/>
    <n v="0"/>
    <n v="7500000"/>
    <n v="2000000"/>
    <n v="5500000"/>
    <x v="2"/>
    <x v="2"/>
    <s v="140663"/>
    <n v="3"/>
    <x v="1"/>
    <x v="2"/>
  </r>
  <r>
    <n v="2025"/>
    <x v="9"/>
    <n v="45658"/>
    <n v="45961"/>
    <s v="0020-01"/>
    <n v="45936"/>
    <n v="145"/>
    <s v="CONTRATO DE PRESTACION DE SERVICIOS PROFESIONALES"/>
    <s v="488-2025"/>
    <s v="145 - CONTRATO DE PRESTACION DE SERVICIOS PROFESIONALES"/>
    <n v="86"/>
    <s v="ORDENES DE PAGO"/>
    <n v="1720"/>
    <x v="768"/>
    <s v="140761 - Prestar los servicios profesionales de geología para apoyar en la ejecución de los proyectos de inversión de infraestructura vial, en la de la localidad de Sumapaz. 2278. Se expide a solicitud expresa del ordenador del gasto mediante SIPSE 140761 con certificado de existencia 62536 del 28 de agosto de 2025, recibido el 10 de septiembre de 2025. Se expide el CRP mediante memorando 20257020026423, recibido el 06 de octubre de 2025."/>
    <s v="O23011745992024227801000"/>
    <s v="Mejoramiento de vivienda para la comunidad de Sumapaz"/>
    <n v="1053860281"/>
    <x v="524"/>
    <n v="0"/>
    <n v="0"/>
    <n v="15000000"/>
    <n v="4000000"/>
    <n v="11000000"/>
    <x v="20"/>
    <x v="31"/>
    <s v="140761"/>
    <n v="1"/>
    <x v="1"/>
    <x v="19"/>
  </r>
  <r>
    <n v="2025"/>
    <x v="9"/>
    <n v="45658"/>
    <n v="45961"/>
    <s v="0020-01"/>
    <n v="45936"/>
    <n v="148"/>
    <s v="CONTRATO DE PRESTACION DE SERVICIOS DE APOYO A LA GESTION"/>
    <s v="430-2025"/>
    <s v="148 - CONTRATO DE PRESTACION DE SERVICIOS DE APOYO A LA GESTION"/>
    <n v="86"/>
    <s v="ORDENES DE PAGO"/>
    <n v="1666"/>
    <x v="769"/>
    <s v="138910 - Prestar los servicios técnicos para apoyar la atención de solicitudes de entes de control, proposiciones y comunidad en general. 2327. Se expide el CDP a solicitud expresa del Ordenador del Gasto mediante SIPSE 138910, con certificado de No existencia 62570 del 28 de agosto de 2025, recibido el 04 de septiembre de 2025."/>
    <s v="O23011745992024232701000"/>
    <s v="Fortalecimiento Institucional y sedes administrativas"/>
    <n v="63498440"/>
    <x v="525"/>
    <n v="0"/>
    <n v="0"/>
    <n v="9330000"/>
    <n v="2591667"/>
    <n v="6738333"/>
    <x v="0"/>
    <x v="0"/>
    <s v="138910"/>
    <n v="2"/>
    <x v="0"/>
    <x v="0"/>
  </r>
  <r>
    <n v="2025"/>
    <x v="9"/>
    <n v="45658"/>
    <n v="45961"/>
    <s v="0020-01"/>
    <n v="45936"/>
    <n v="148"/>
    <s v="CONTRATO DE PRESTACION DE SERVICIOS DE APOYO A LA GESTION"/>
    <s v="485-2025"/>
    <s v="148 - CONTRATO DE PRESTACION DE SERVICIOS DE APOYO A LA GESTION"/>
    <n v="86"/>
    <s v="ORDENES DE PAGO"/>
    <n v="1610"/>
    <x v="770"/>
    <s v="140776 - Prestar servicios de apoyo técnico para la implementación y seguimiento de programas de promoción de la salud, asegurando el desarrollo de estrategias comunitarias, con especial énfasis en el circuito del cuidado y la promoción de la salud sexual y reproductiva. 2324. Se expide CDP a solicitud expresa del ordenador del gasto mediante SIPSE 140776, con certificado de no existencia 62468 del 27 de agosto de 2025, recibido el 28 de agosto de 2025. Se expide el CRP mediante memorando 20257020026523, recibido el 06 de octubre de 2025."/>
    <s v="O23011745992024232401000"/>
    <s v="Acciones para el cuidado de la salud y el bienestar de las y los Sumapaceños"/>
    <n v="1069128352"/>
    <x v="526"/>
    <n v="0"/>
    <n v="0"/>
    <n v="9330000"/>
    <n v="2488000"/>
    <n v="6842000"/>
    <x v="6"/>
    <x v="46"/>
    <s v="140776"/>
    <n v="4"/>
    <x v="2"/>
    <x v="6"/>
  </r>
  <r>
    <n v="2025"/>
    <x v="9"/>
    <n v="45658"/>
    <n v="45961"/>
    <s v="0020-01"/>
    <n v="45936"/>
    <n v="145"/>
    <s v="CONTRATO DE PRESTACION DE SERVICIOS PROFESIONALES"/>
    <s v="491-2025"/>
    <s v="145 - CONTRATO DE PRESTACION DE SERVICIOS PROFESIONALES"/>
    <n v="86"/>
    <s v="ORDENES DE PAGO"/>
    <n v="1700"/>
    <x v="771"/>
    <s v="141073 - Prestar los servicios profesionales para apoyar los procesos administrativos y financieros del área de Gestión de Desarrollo Local, de la Alcaldía Local de Sumapaz. 2327. Se expide a solicitud expresa del Ordenador del gasto mediante SIPSE 141073, con una certificación de existencia 62885 del 7 de septiembre de 2025, recibido el 11 de septiembre de 2025. Se expide el CRP mediante memorando 20257020026513, recibido el 06 de octubre de 2025."/>
    <s v="O23011745992024232701000"/>
    <s v="Fortalecimiento Institucional y sedes administrativas"/>
    <n v="79905599"/>
    <x v="527"/>
    <n v="0"/>
    <n v="0"/>
    <n v="15000000"/>
    <n v="4000000"/>
    <n v="11000000"/>
    <x v="0"/>
    <x v="0"/>
    <s v="141073"/>
    <n v="2"/>
    <x v="0"/>
    <x v="0"/>
  </r>
  <r>
    <n v="2025"/>
    <x v="9"/>
    <n v="45658"/>
    <n v="45961"/>
    <s v="0020-01"/>
    <n v="45936"/>
    <n v="145"/>
    <s v="CONTRATO DE PRESTACION DE SERVICIOS PROFESIONALES"/>
    <s v="011-20251"/>
    <s v="145 - CONTRATO DE PRESTACION DE SERVICIOS PROFESIONALES"/>
    <n v="86"/>
    <s v="ORDENES DE PAGO"/>
    <n v="1728"/>
    <x v="772"/>
    <s v="143223 - Adición y prorroga al contrato 011-2025-CPS-P (124906), cuyo objeto es prestar sus servicios profesionales en el desarrollo y gestión de los procesos contractuales en cada una de sus etapas del fondo de desarrollo rural de Sumapaz. 2327. Se expide CDP a solicitud expresa del ordenador del gasto mediante SIPSE 143223, recibido el 25 de septiembre de 2025."/>
    <s v="O23011745992024232701000"/>
    <s v="Fortalecimiento Institucional y sedes administrativas"/>
    <n v="1023963032"/>
    <x v="18"/>
    <n v="0"/>
    <n v="0"/>
    <n v="6300000"/>
    <n v="5250000"/>
    <n v="1050000"/>
    <x v="0"/>
    <x v="0"/>
    <s v="143223"/>
    <n v="2"/>
    <x v="0"/>
    <x v="0"/>
  </r>
  <r>
    <n v="2025"/>
    <x v="9"/>
    <n v="45658"/>
    <n v="45961"/>
    <s v="0020-01"/>
    <n v="45936"/>
    <n v="145"/>
    <s v="CONTRATO DE PRESTACION DE SERVICIOS PROFESIONALES"/>
    <s v="493-2025"/>
    <s v="145 - CONTRATO DE PRESTACION DE SERVICIOS PROFESIONALES"/>
    <n v="86"/>
    <s v="ORDENES DE PAGO"/>
    <n v="1617"/>
    <x v="773"/>
    <s v="138182 - Prestar servicios profesionales orientados a fortalecer las capacidades emocionales y de afrontamiento de los cuidadores vinculados al Fondo de Desarrollo Rural de Sumapaz, mediante el diseño y ejecución de estrategias psicoeducativas que incluyan capacitaciones, talleres y visitas en campo, con el fin de brindar herramientas para el manejo del estrés, las emociones y las presiones propias del rol de cuidado 2541. Se expide CDP a solicitud expresa del Ordenador del gasto, mediante SIPSE 138182, con certificado de no existencia 620612 del 28 de agosto de 2025, recibido el 1 de septiembre de 2025. Se expide el CRP mediante memorando 20257020026503, recibido el 06 de octubre de 2025."/>
    <s v="O23011745992024254101000"/>
    <s v="Bienestar para las Mujeres de Sumapaz"/>
    <n v="35514996"/>
    <x v="528"/>
    <n v="0"/>
    <n v="0"/>
    <n v="24000000"/>
    <n v="4800000"/>
    <n v="19200000"/>
    <x v="15"/>
    <x v="27"/>
    <s v="138182"/>
    <n v="3"/>
    <x v="2"/>
    <x v="15"/>
  </r>
  <r>
    <n v="2025"/>
    <x v="9"/>
    <n v="45658"/>
    <n v="45961"/>
    <s v="0020-01"/>
    <n v="45936"/>
    <n v="148"/>
    <s v="CONTRATO DE PRESTACION DE SERVICIOS DE APOYO A LA GESTION"/>
    <s v="453-2025"/>
    <s v="148 - CONTRATO DE PRESTACION DE SERVICIOS DE APOYO A LA GESTION"/>
    <n v="86"/>
    <s v="ORDENES DE PAGO"/>
    <n v="1598"/>
    <x v="774"/>
    <s v="140735 - Prestar los servicios técnicos de apoyo a la gestión administrativa en el marco del Proyecto de Inversión Somos Sumapaz- Emprendiendo de manera sostenible en nuestro territorio. 2315. Se expide CDP a solicitud expresa del ordenador del gasto mediante SIPSE 140735, con certificado de no existencia 62514 del 28 de agosto de 2025, recibido el 28 de agosto de 2025. Se expide el CRP mediante memorando 20257020026483, recibido el 06 de octubre de 2025."/>
    <s v="O23011745992024231501000"/>
    <s v="Somos Sumapaz: Emprendiendo de manera sostenible en el territorio"/>
    <n v="1020781572"/>
    <x v="529"/>
    <n v="0"/>
    <n v="0"/>
    <n v="10500000"/>
    <n v="2450000"/>
    <n v="8050000"/>
    <x v="12"/>
    <x v="16"/>
    <s v="140735"/>
    <n v="1"/>
    <x v="4"/>
    <x v="12"/>
  </r>
  <r>
    <n v="2025"/>
    <x v="9"/>
    <n v="45658"/>
    <n v="45961"/>
    <s v="0020-01"/>
    <n v="45936"/>
    <n v="148"/>
    <s v="CONTRATO DE PRESTACION DE SERVICIOS DE APOYO A LA GESTION"/>
    <s v="484-2025"/>
    <s v="148 - CONTRATO DE PRESTACION DE SERVICIOS DE APOYO A LA GESTION"/>
    <n v="86"/>
    <s v="ORDENES DE PAGO"/>
    <n v="1612"/>
    <x v="775"/>
    <s v="140930 - Prestar sus servicios técnicos al Área de Gestión de Desarrollo Local, apoyando las actividades administrativas y operativas relacionadas con la gestión cultural en la localidad de Sumapaz. 2486. Se expide CDP a solicitud expresa del ordenador del gasto mediante SIPSE 140930, con certificado de no existencia 62508 del 28 de agosto de 2025, recibido el 28 de agosto de 2025. Se expide el CRP mediante memorando 20257020026443, recibido el 06 de octubre de 2025."/>
    <s v="O23011745992024248601000"/>
    <s v="Acciones para la promoción de la cultura, tradición y costumbres sumapaceñas"/>
    <n v="1033761774"/>
    <x v="530"/>
    <n v="0"/>
    <n v="0"/>
    <n v="10500000"/>
    <n v="2800000"/>
    <n v="7700000"/>
    <x v="21"/>
    <x v="39"/>
    <s v="140930"/>
    <n v="1"/>
    <x v="2"/>
    <x v="10"/>
  </r>
  <r>
    <n v="2025"/>
    <x v="9"/>
    <n v="45658"/>
    <n v="45961"/>
    <s v="0020-01"/>
    <n v="45936"/>
    <n v="145"/>
    <s v="CONTRATO DE PRESTACION DE SERVICIOS PROFESIONALES"/>
    <s v="489-2025"/>
    <s v="145 - CONTRATO DE PRESTACION DE SERVICIOS PROFESIONALES"/>
    <n v="86"/>
    <s v="ORDENES DE PAGO"/>
    <n v="1596"/>
    <x v="776"/>
    <s v="140667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40667, con certificado de no existencia 62510 del 28 de agosto de 2025, recibido el 28 de agosto de 2025. Se expide el CRP mediante memorando 20257020026533, recibido el 06 de octubre de 2025."/>
    <s v="O23011745992024267101000"/>
    <s v="Asistencia técnica agropecuaria y educación ambiental en la localidad de Sumapaz"/>
    <n v="79623621"/>
    <x v="531"/>
    <n v="0"/>
    <n v="0"/>
    <n v="15000000"/>
    <n v="4000000"/>
    <n v="11000000"/>
    <x v="2"/>
    <x v="2"/>
    <s v="140667"/>
    <n v="3"/>
    <x v="1"/>
    <x v="2"/>
  </r>
  <r>
    <n v="2025"/>
    <x v="9"/>
    <n v="45658"/>
    <n v="45961"/>
    <s v="0020-01"/>
    <n v="45936"/>
    <n v="148"/>
    <s v="CONTRATO DE PRESTACION DE SERVICIOS DE APOYO A LA GESTION"/>
    <s v="492-2025"/>
    <s v="148 - CONTRATO DE PRESTACION DE SERVICIOS DE APOYO A LA GESTION"/>
    <n v="86"/>
    <s v="ORDENES DE PAGO"/>
    <n v="1595"/>
    <x v="777"/>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el CRP mediante memorando 20257020026453, recibido el 06 de octubre de 2025."/>
    <s v="O23011745992024267101000"/>
    <s v="Asistencia técnica agropecuaria y educación ambiental en la localidad de Sumapaz"/>
    <n v="52558577"/>
    <x v="532"/>
    <n v="0"/>
    <n v="0"/>
    <n v="7500000"/>
    <n v="833333"/>
    <n v="6666667"/>
    <x v="2"/>
    <x v="2"/>
    <s v="140663"/>
    <n v="3"/>
    <x v="1"/>
    <x v="2"/>
  </r>
  <r>
    <n v="2025"/>
    <x v="9"/>
    <n v="45658"/>
    <n v="45961"/>
    <s v="0020-01"/>
    <n v="45937"/>
    <n v="145"/>
    <s v="CONTRATO DE PRESTACION DE SERVICIOS PROFESIONALES"/>
    <s v="478-2025"/>
    <s v="145 - CONTRATO DE PRESTACION DE SERVICIOS PROFESIONALES"/>
    <n v="85"/>
    <s v="ORDENES DE PAGO"/>
    <n v="1599"/>
    <x v="778"/>
    <s v="140737 - Prestar sus servicios profesionales para apoyar el desarrollo de actividades de emprendimientos sostenibles y formación de capacidades, en la localidad de Sumapaz a través del proyecto 2315. Se expide CDP a solicitud expresa del ordenador del gasto mediante SIPSE 140737, con certificado de no existencia 62474 del 27 de agosto de 2025, recibido el 28 de agosto de 2025. Se expide el CRP mediante memorando 20257020026573, recibido el 7 de octubre de 2025."/>
    <s v="O23011745992024231501000"/>
    <s v="Somos Sumapaz: Emprendiendo de manera sostenible en el territorio"/>
    <n v="1026593006"/>
    <x v="533"/>
    <n v="0"/>
    <n v="0"/>
    <n v="15000000"/>
    <n v="3833333"/>
    <n v="11166667"/>
    <x v="12"/>
    <x v="16"/>
    <s v="140737"/>
    <n v="1"/>
    <x v="4"/>
    <x v="12"/>
  </r>
  <r>
    <n v="2025"/>
    <x v="9"/>
    <n v="45658"/>
    <n v="45961"/>
    <s v="0020-01"/>
    <n v="45937"/>
    <n v="148"/>
    <s v="CONTRATO DE PRESTACION DE SERVICIOS DE APOYO A LA GESTION"/>
    <s v="490-2025"/>
    <s v="148 - CONTRATO DE PRESTACION DE SERVICIOS DE APOYO A LA GESTION"/>
    <n v="85"/>
    <s v="ORDENES DE PAGO"/>
    <n v="1718"/>
    <x v="779"/>
    <s v="141366 - Prestar los servicios de apoyo técnico en las actividades administrativas y operativas del parque automotor en la Alcaldía Local de Sumapaz. 2289. Se expide CDP a solicitud expresa del Ordenador del Gasto mediante SIPSE 141366 del 11 de septiembre de 2025, con certificado de no hay 62851 del 5 de septiembre de 2025. Se expide el CRP mediante memorando 20257020026573, recibido el 7 de octubre de 2025."/>
    <s v="O23011745992024228901000"/>
    <s v="Movilidad para Sumapaz"/>
    <n v="51994133"/>
    <x v="229"/>
    <n v="0"/>
    <n v="0"/>
    <n v="9330000"/>
    <n v="2488000"/>
    <n v="6842000"/>
    <x v="1"/>
    <x v="1"/>
    <s v="141366"/>
    <n v="1"/>
    <x v="1"/>
    <x v="1"/>
  </r>
  <r>
    <n v="2025"/>
    <x v="9"/>
    <n v="45658"/>
    <n v="45961"/>
    <s v="0020-01"/>
    <n v="45938"/>
    <n v="148"/>
    <s v="CONTRATO DE PRESTACION DE SERVICIOS DE APOYO A LA GESTION"/>
    <s v="323-20251"/>
    <s v="148 - CONTRATO DE PRESTACION DE SERVICIOS DE APOYO A LA GESTION"/>
    <n v="84"/>
    <s v="ORDENES DE PAGO"/>
    <n v="1529"/>
    <x v="780"/>
    <s v="137023 - Adición y prorroga al contrato 323-2025-CPS-AG (130167), cuyo objeto es prestar los servicios de apoyo técnico y administrativo a las áreas de la alcaldía local de Sumapaz. 2327. Se expide el CDP a solicitud expresa del ordenador del gasto mediante SIPSE137023, recibido el 30 de julio de 2025. Se expide el CRP mediante memorando 20257020026623 recibido el 8 de octubre de 2025."/>
    <s v="O23011745992024232701000"/>
    <s v="Fortalecimiento Institucional y sedes administrativas"/>
    <n v="80202726"/>
    <x v="326"/>
    <n v="0"/>
    <n v="0"/>
    <n v="12000000"/>
    <n v="2933333"/>
    <n v="9066667"/>
    <x v="0"/>
    <x v="0"/>
    <s v="137023"/>
    <n v="2"/>
    <x v="0"/>
    <x v="0"/>
  </r>
  <r>
    <n v="2025"/>
    <x v="9"/>
    <n v="45658"/>
    <n v="45961"/>
    <s v="0020-01"/>
    <n v="45938"/>
    <n v="148"/>
    <s v="CONTRATO DE PRESTACION DE SERVICIOS DE APOYO A LA GESTION"/>
    <s v="136-20251"/>
    <s v="148 - CONTRATO DE PRESTACION DE SERVICIOS DE APOYO A LA GESTION"/>
    <n v="84"/>
    <s v="ORDENES DE PAGO"/>
    <n v="1532"/>
    <x v="781"/>
    <s v="137036 - Adición y prorroga al contrato 136-2025-CPS-AG (126405), cuyo objeto es prestar los servicios tecnólogos para apoyar a la alcaldía local de Sumapaz en la implementación del sistema integrado de gestión y el SG- SST, orientados por el nivel central. 2289.Se expide el CDP a solicitud expresa del ordenador del gasto mediante SIPSE 137036, recibido el 30 de julio de 2025. Se expide el CRP mediante memorando 20257020026643, recibido el 8 de octubre de 2025."/>
    <s v="O23011745992024228901000"/>
    <s v="Movilidad para Sumapaz"/>
    <n v="1022969793"/>
    <x v="129"/>
    <n v="0"/>
    <n v="0"/>
    <n v="9160000"/>
    <n v="1679333"/>
    <n v="7480667"/>
    <x v="1"/>
    <x v="1"/>
    <s v="137036"/>
    <n v="1"/>
    <x v="1"/>
    <x v="1"/>
  </r>
  <r>
    <n v="2025"/>
    <x v="9"/>
    <n v="45658"/>
    <n v="45961"/>
    <s v="0020-01"/>
    <n v="45938"/>
    <n v="148"/>
    <s v="CONTRATO DE PRESTACION DE SERVICIOS DE APOYO A LA GESTION"/>
    <s v="495-2025"/>
    <s v="148 - CONTRATO DE PRESTACION DE SERVICIOS DE APOYO A LA GESTION"/>
    <n v="84"/>
    <s v="ORDENES DE PAGO"/>
    <n v="1684"/>
    <x v="782"/>
    <s v="140773 - Prestar los servicios profesionales para realizar un proceso de investigación participativa orientado a la elaboración de un documento texto que servirá como base para un libro sobre las experiencias organizativas de algunas mujeres de la localidad de Sumapaz, con el propósito de aportar a la construcción de la memoria histórica y social de las mujeres de la localidad.2541. Se expide a solicitud expresa del Ordenador del gasto mediante SIPSE 140773, con certificado de no existencia 62534 del 28 de agosto de 2025, recibido el 8 d septiembre 2025. Se expide el CRP mediante memorando 20257020026613, recibido el 8 de octubre de 2025."/>
    <s v="O23011745992024254101000"/>
    <s v="Bienestar para las Mujeres de Sumapaz"/>
    <n v="35416675"/>
    <x v="209"/>
    <n v="0"/>
    <n v="0"/>
    <n v="18900000"/>
    <n v="4830000"/>
    <n v="14070000"/>
    <x v="15"/>
    <x v="20"/>
    <s v="140773"/>
    <n v="1"/>
    <x v="2"/>
    <x v="15"/>
  </r>
  <r>
    <n v="2025"/>
    <x v="9"/>
    <n v="45658"/>
    <n v="45961"/>
    <s v="0020-01"/>
    <n v="45939"/>
    <n v="148"/>
    <s v="CONTRATO DE PRESTACION DE SERVICIOS DE APOYO A LA GESTION"/>
    <s v="494-2025"/>
    <s v="148 - CONTRATO DE PRESTACION DE SERVICIOS DE APOYO A LA GESTION"/>
    <n v="84"/>
    <s v="ORDENES DE PAGO"/>
    <n v="1682"/>
    <x v="783"/>
    <s v="140768 - Prestar sus servicios de apoyo administrativo en el desarrollo y ejecución del proyecto de inversión &quot;Fortaleciendo la Conectividad en Sumapaz. 2265. Se expide a solicitud expresa del Ordenador del gasto mediante SIPSE 140768, con certificado de no existencia 62529 del 28 de agosto de 2025, recibido el 8 d septiembre 2025. Se expide el CRP mediante memorando 20257020026683 recibido el 9 de octubre de 2025."/>
    <s v="O23011745992024226501000"/>
    <s v="Fortaleciendo la Conectividad en Sumapaz"/>
    <n v="52748956"/>
    <x v="534"/>
    <n v="0"/>
    <n v="0"/>
    <n v="6000000"/>
    <n v="1466667"/>
    <n v="4533333"/>
    <x v="14"/>
    <x v="18"/>
    <s v="140768"/>
    <n v="1"/>
    <x v="0"/>
    <x v="14"/>
  </r>
  <r>
    <n v="2025"/>
    <x v="9"/>
    <n v="45658"/>
    <n v="45961"/>
    <s v="0020-01"/>
    <n v="45940"/>
    <n v="53"/>
    <s v="CONTRATO DE SEGUROS"/>
    <s v="497-2025"/>
    <s v="53 - CONTRATO DE SEGUROS"/>
    <n v="82"/>
    <s v="ORDENES DE PAGO"/>
    <n v="1325"/>
    <x v="784"/>
    <s v="136546 - El contrato que se pretende celebrar tendrá por objeto, contratar los seguros que amparen los intereses patrimoniales actuales y futuros, así como los bienes de propiedad de la alcaldía local de Sumapaz, que estén bajo su responsabilidad y custodia y aquellos que sean adquiridos para desarrollar las funciones inherentes a su actividad, así como cualquier otra póliza de seguros que requiera la entidad en el desarrollo de su actividad. Se expide el CDP a solicitud del Ordenador del Gasto mediante SIPSE 136546, se recibe el 23 de julio de 2025. Se expide el CRP mediante memorando 20257020027223, recibido el 10 de octubre de 2025."/>
    <s v="O23011745992024228901000"/>
    <s v="Movilidad para Sumapaz"/>
    <n v="860524654"/>
    <x v="155"/>
    <n v="0"/>
    <n v="0"/>
    <n v="216953188"/>
    <n v="0"/>
    <n v="216953188"/>
    <x v="1"/>
    <x v="1"/>
    <s v="136546"/>
    <n v="1"/>
    <x v="1"/>
    <x v="1"/>
  </r>
  <r>
    <n v="2025"/>
    <x v="9"/>
    <n v="45658"/>
    <n v="45961"/>
    <s v="0020-01"/>
    <n v="45941"/>
    <n v="148"/>
    <s v="CONTRATO DE PRESTACION DE SERVICIOS DE APOYO A LA GESTION"/>
    <s v="496-2025"/>
    <s v="148 - CONTRATO DE PRESTACION DE SERVICIOS DE APOYO A LA GESTION"/>
    <n v="82"/>
    <s v="ORDENES DE PAGO"/>
    <n v="1595"/>
    <x v="785"/>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7133, recibido el 10 de octubre de 2025."/>
    <s v="O23011745992024267101000"/>
    <s v="Asistencia técnica agropecuaria y educación ambiental en la localidad de Sumapaz"/>
    <n v="1032656515"/>
    <x v="535"/>
    <n v="0"/>
    <n v="0"/>
    <n v="7500000"/>
    <n v="1416667"/>
    <n v="6083333"/>
    <x v="2"/>
    <x v="2"/>
    <s v="140663"/>
    <n v="3"/>
    <x v="1"/>
    <x v="2"/>
  </r>
  <r>
    <n v="2025"/>
    <x v="9"/>
    <n v="45658"/>
    <n v="45961"/>
    <s v="0020-01"/>
    <n v="45941"/>
    <n v="145"/>
    <s v="CONTRATO DE PRESTACION DE SERVICIOS PROFESIONALES"/>
    <s v="498-2025"/>
    <s v="145 - CONTRATO DE PRESTACION DE SERVICIOS PROFESIONALES"/>
    <n v="82"/>
    <s v="ORDENES DE PAGO"/>
    <n v="1602"/>
    <x v="786"/>
    <s v="140763 - Prestar los servicios profesionales para brindar apoyo en el seguimiento de los recursos invertidos por el Sistema General de Regalías en el territorio de Sumapaz. 2289. Se expide CDP a solicitud expresa del ordenador del gasto mediante SIPSE 140763, con certificado de no existencia 62513 del 28 de agosto de 2025, recibido el 28 de agosto de 2025. Se expide CRP mediante memorando 20257020027253, recibido el 10 de octubre de 2025."/>
    <s v="O23011745992024228901000"/>
    <s v="Movilidad para Sumapaz"/>
    <n v="1019048541"/>
    <x v="264"/>
    <n v="0"/>
    <n v="0"/>
    <n v="15000000"/>
    <n v="0"/>
    <n v="15000000"/>
    <x v="1"/>
    <x v="1"/>
    <s v="140763"/>
    <n v="1"/>
    <x v="1"/>
    <x v="1"/>
  </r>
  <r>
    <n v="2025"/>
    <x v="9"/>
    <n v="45658"/>
    <n v="45961"/>
    <s v="0020-01"/>
    <n v="45944"/>
    <n v="31"/>
    <s v="RESOLUCION"/>
    <s v="004-2025"/>
    <s v="31 - RESOLUCION"/>
    <n v="82"/>
    <s v="ORDENES DE PAGO"/>
    <n v="1748"/>
    <x v="787"/>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350000"/>
    <n v="350000"/>
    <n v="0"/>
    <x v="1"/>
    <x v="1"/>
    <s v="Atende"/>
    <n v="1"/>
    <x v="1"/>
    <x v="1"/>
  </r>
  <r>
    <n v="2025"/>
    <x v="9"/>
    <n v="45658"/>
    <n v="45961"/>
    <s v="0020-01"/>
    <n v="45944"/>
    <n v="31"/>
    <s v="RESOLUCION"/>
    <s v="004-2025"/>
    <s v="31 - RESOLUCION"/>
    <n v="82"/>
    <s v="ORDENES DE PAGO"/>
    <n v="1748"/>
    <x v="787"/>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7101000"/>
    <s v="Asistencia técnica agropecuaria y educación ambiental en la localidad de Sumapaz"/>
    <n v="860011153"/>
    <x v="139"/>
    <n v="0"/>
    <n v="0"/>
    <n v="1500000"/>
    <n v="1003157"/>
    <n v="496843"/>
    <x v="2"/>
    <x v="2"/>
    <s v="Atende"/>
    <n v="3"/>
    <x v="1"/>
    <x v="2"/>
  </r>
  <r>
    <n v="2025"/>
    <x v="9"/>
    <n v="45658"/>
    <n v="45961"/>
    <s v="0020-01"/>
    <n v="45944"/>
    <n v="31"/>
    <s v="RESOLUCION"/>
    <s v="004-2025"/>
    <s v="31 - RESOLUCION"/>
    <n v="82"/>
    <s v="ORDENES DE PAGO"/>
    <n v="1748"/>
    <x v="787"/>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8201000"/>
    <s v="Restauración ecológica urbana y/o rural"/>
    <n v="860011153"/>
    <x v="139"/>
    <n v="0"/>
    <n v="0"/>
    <n v="1200000"/>
    <n v="745720"/>
    <n v="454280"/>
    <x v="18"/>
    <x v="23"/>
    <s v="Atende"/>
    <n v="2"/>
    <x v="1"/>
    <x v="2"/>
  </r>
  <r>
    <n v="2025"/>
    <x v="9"/>
    <n v="45658"/>
    <n v="45961"/>
    <s v="0020-01"/>
    <n v="45944"/>
    <n v="73"/>
    <s v="CONTRATO DE OBRA PUBLICA"/>
    <s v="700-20241"/>
    <s v="73 - CONTRATO DE OBRA PUBLICA"/>
    <n v="78"/>
    <s v="ORDENES DE PAGO"/>
    <n v="1735"/>
    <x v="788"/>
    <s v="143043 - Adición y prorroga al contrato COP-700-2024), cuyo objeto es, contratar por el sistema de precios unitarios el servicio de construcción de sistema de tratamiento de agua residual individual para vivienda rural dispersa en la localidad de Sumapaz vigencia 2024. 2689. Se expide el CDP a solicitud expresa del ordenador del gasto mediante sipse 143043, recibido el 7 de octubre de 2025. Se expide el CRP mediante memorando 20257020027343, recibido el 14 de octubre de 2025."/>
    <s v="O23011745992024268901000"/>
    <s v="Acueductos veredales, saneamiento básico y energías alternativas"/>
    <n v="901896062"/>
    <x v="536"/>
    <n v="0"/>
    <n v="0"/>
    <n v="39754998"/>
    <n v="0"/>
    <n v="39754998"/>
    <x v="9"/>
    <x v="34"/>
    <s v="143043"/>
    <n v="1"/>
    <x v="1"/>
    <x v="9"/>
  </r>
  <r>
    <n v="2025"/>
    <x v="9"/>
    <n v="45658"/>
    <n v="45961"/>
    <s v="0020-01"/>
    <n v="45944"/>
    <n v="145"/>
    <s v="CONTRATO DE PRESTACION DE SERVICIOS PROFESIONALES"/>
    <s v="326-20251"/>
    <s v="145 - CONTRATO DE PRESTACION DE SERVICIOS PROFESIONALES"/>
    <n v="78"/>
    <s v="ORDENES DE PAGO"/>
    <n v="1738"/>
    <x v="789"/>
    <s v="143899 - Adición y prorroga al contrato 326-2025-CPS-P (125677), cuyo objeto es 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 Se expide el CDP a solicitud expresa del Ordenador del Gasto mediante SIPSE 143899, recibido el 10 de octubre de 2025. Se expide el CRP mediante memorando 20257020027333, recibido el 14 de octubre de 2025."/>
    <s v="O23011745992024232701000"/>
    <s v="Fortalecimiento Institucional y sedes administrativas"/>
    <n v="1019072215"/>
    <x v="330"/>
    <n v="0"/>
    <n v="0"/>
    <n v="16800000"/>
    <n v="4200000"/>
    <n v="12600000"/>
    <x v="0"/>
    <x v="0"/>
    <s v="143899"/>
    <n v="2"/>
    <x v="0"/>
    <x v="0"/>
  </r>
  <r>
    <n v="2025"/>
    <x v="9"/>
    <n v="45658"/>
    <n v="45961"/>
    <s v="0020-01"/>
    <n v="45944"/>
    <n v="145"/>
    <s v="CONTRATO DE PRESTACION DE SERVICIOS PROFESIONALES"/>
    <s v="500-2025"/>
    <s v="145 - CONTRATO DE PRESTACION DE SERVICIOS PROFESIONALES"/>
    <n v="78"/>
    <s v="ORDENES DE PAGO"/>
    <n v="1626"/>
    <x v="790"/>
    <s v="138211 - Prestar los servicios profesionales especializados al área de Gestión de Desarrollo Local brindando apoyo en la formulación, ejecución y seguimiento de proyectos de inversión destinados a la construcción, mejoramiento y terminación de sedes administrativas. Se expide CDP a solicitud expresa del Ordenador del gasto, mediante SIPSE 138211, con certificado de no existencia 62637 del 28 de agosto de 2025, recibido el 1 de septiembre de 2025. Se expide el CRP mediante memorando 20257020027303, recibido el 14 de octubre de 2025."/>
    <s v="O23011745992024235801000"/>
    <s v="Mejores parques para Sumapaz"/>
    <n v="1013663450"/>
    <x v="537"/>
    <n v="0"/>
    <n v="0"/>
    <n v="32000000"/>
    <n v="4533333"/>
    <n v="27466667"/>
    <x v="23"/>
    <x v="44"/>
    <s v="138211"/>
    <n v="1"/>
    <x v="1"/>
    <x v="21"/>
  </r>
  <r>
    <n v="2025"/>
    <x v="9"/>
    <n v="45658"/>
    <n v="45961"/>
    <s v="0020-01"/>
    <n v="45945"/>
    <n v="148"/>
    <s v="CONTRATO DE PRESTACION DE SERVICIOS DE APOYO A LA GESTION"/>
    <s v="207-20251"/>
    <s v="148 - CONTRATO DE PRESTACION DE SERVICIOS DE APOYO A LA GESTION"/>
    <n v="76"/>
    <s v="ORDENES DE PAGO"/>
    <n v="1536"/>
    <x v="791"/>
    <s v="136994 - Adición y prórroga al contrato 207-2025-CPS-AG (125662) cuyo objeto es Prestar los servicios de apoyo a la gestión documental de la Alcaldía Local en la implementación de los procesos de clasificación, ordenación, selección natural, foliación, identificación, levantamiento de inventarios&lt;(&gt;,&lt;)&gt; almacenamiento y aplicación de protocolos de eliminación y transferencias documentales. 2327. Se expide el CDP a solicitud expresa del ordenador del gasto mediante SIPSE136994, recibido el 30 de julio de 2025. Se expide el CRP mediante memorando 20257020027443, recibido el 15 de octubre de 2025."/>
    <s v="O23011745992024232701000"/>
    <s v="Fortalecimiento Institucional y sedes administrativas"/>
    <n v="1032656565"/>
    <x v="254"/>
    <n v="0"/>
    <n v="0"/>
    <n v="4410000"/>
    <n v="0"/>
    <n v="4410000"/>
    <x v="0"/>
    <x v="0"/>
    <s v="136994"/>
    <n v="2"/>
    <x v="0"/>
    <x v="0"/>
  </r>
  <r>
    <n v="2025"/>
    <x v="9"/>
    <n v="45658"/>
    <n v="45961"/>
    <s v="0020-01"/>
    <n v="45945"/>
    <n v="148"/>
    <s v="CONTRATO DE PRESTACION DE SERVICIOS DE APOYO A LA GESTION"/>
    <s v="499-2025"/>
    <s v="148 - CONTRATO DE PRESTACION DE SERVICIOS DE APOYO A LA GESTION"/>
    <n v="77"/>
    <s v="ORDENES DE PAGO"/>
    <n v="1679"/>
    <x v="792"/>
    <s v="140692 - Prestar los servicios de apoyo administrativo en el desarrollo de las actividades que se ejecutan dentro de la asistencia técnica agropecuaria en la localidad de Sumapaz. 2671. Se expide a solicitud expresa del Ordenador del Gasto, mediante SIPSE 140692, con certificado de no existencia 62532 del 28 de agosto de 2025, recibido el 08 de septiembre de 2025. Se expide el CRP mediante memorando 20257020027413, recibido el 15 de octubre de 2025."/>
    <s v="O23011745992024267101000"/>
    <s v="Asistencia técnica agropecuaria y educación ambiental en la localidad de Sumapaz"/>
    <n v="1000690526"/>
    <x v="538"/>
    <n v="0"/>
    <n v="0"/>
    <n v="6000000"/>
    <n v="0"/>
    <n v="6000000"/>
    <x v="2"/>
    <x v="35"/>
    <s v="140692"/>
    <n v="4"/>
    <x v="1"/>
    <x v="2"/>
  </r>
  <r>
    <n v="2025"/>
    <x v="9"/>
    <n v="45658"/>
    <n v="45961"/>
    <s v="0020-01"/>
    <n v="45945"/>
    <n v="145"/>
    <s v="CONTRATO DE PRESTACION DE SERVICIOS PROFESIONALES"/>
    <s v="501-2025"/>
    <s v="145 - CONTRATO DE PRESTACION DE SERVICIOS PROFESIONALES"/>
    <n v="77"/>
    <s v="ORDENES DE PAGO"/>
    <n v="1632"/>
    <x v="793"/>
    <s v="138346 - Prestar servicios profesionales como de apoyo en la implementación, acompañamiento y gestión en el acceso a la justicia local en el marco del proyecto de inversión 2290 Fortaleciendo la justicia en Sumapaz. Se expide CDP a solicitud expresa del Ordenador del gasto, mediante SIPSE 138346, con certificado de no existencia 62616 del 28 de agosto de 2025, recibido el 1 de septiembre de 2025. Se expide CRP mediante memorando 20257020027463, recibido el 15 de octubre de 2025."/>
    <s v="O23011745992024229001000"/>
    <s v="Fortaleciendo la justicia en Sumapaz"/>
    <n v="53161176"/>
    <x v="539"/>
    <n v="0"/>
    <n v="0"/>
    <n v="20000000"/>
    <n v="2500000"/>
    <n v="17500000"/>
    <x v="5"/>
    <x v="36"/>
    <s v="138346"/>
    <n v="3"/>
    <x v="3"/>
    <x v="5"/>
  </r>
  <r>
    <n v="2025"/>
    <x v="9"/>
    <n v="45658"/>
    <n v="45961"/>
    <s v="0020-01"/>
    <n v="45945"/>
    <n v="145"/>
    <s v="CONTRATO DE PRESTACION DE SERVICIOS PROFESIONALES"/>
    <s v="502-2025"/>
    <s v="145 - CONTRATO DE PRESTACION DE SERVICIOS PROFESIONALES"/>
    <n v="77"/>
    <s v="ORDENES DE PAGO"/>
    <n v="1584"/>
    <x v="794"/>
    <s v="139098 - Prestar servicios profesionales de apoyo en la gestión contractual, específicamente en los aspectos económicos y financieros, para todos los proyectos de inversión a cargo del Fondo de Desarrollo Rural de Sumapaz. 2327. Se expide a solicitud expresa del ordenador del gasto mediante SIPSE 139098, con certificado de no existencia No. 62405 del 25 de agosto de 2025. Se expide CRP mediante 20257020027503, recibido el 15 de octubre de 2025."/>
    <s v="O23011745992024232701000"/>
    <s v="Fortalecimiento Institucional y sedes administrativas"/>
    <n v="1022982221"/>
    <x v="540"/>
    <n v="0"/>
    <n v="0"/>
    <n v="15000000"/>
    <n v="1833333"/>
    <n v="13166667"/>
    <x v="0"/>
    <x v="0"/>
    <s v="139098"/>
    <n v="2"/>
    <x v="0"/>
    <x v="0"/>
  </r>
  <r>
    <n v="2025"/>
    <x v="9"/>
    <n v="45658"/>
    <n v="45961"/>
    <s v="0020-01"/>
    <n v="45945"/>
    <n v="145"/>
    <s v="CONTRATO DE PRESTACION DE SERVICIOS PROFESIONALES"/>
    <s v="503-2025"/>
    <s v="145 - CONTRATO DE PRESTACION DE SERVICIOS PROFESIONALES"/>
    <n v="77"/>
    <s v="ORDENES DE PAGO"/>
    <n v="1584"/>
    <x v="795"/>
    <s v="139098 - Prestar servicios profesionales de apoyo en la gestión contractual, específicamente en los aspectos económicos y financieros, para todos los proyectos de inversión a cargo del Fondo de Desarrollo Rural de Sumapaz. 2327. Se expide a solicitud expresa del ordenador del gasto mediante SIPSE 139098, con certificado de no existencia No. 62405 del 25 de agosto de 2025. Se expide CRP mediante memorando 20257020027593, recibido el 15 de octubre de 2025."/>
    <s v="O23011745992024232701000"/>
    <s v="Fortalecimiento Institucional y sedes administrativas"/>
    <n v="1005028215"/>
    <x v="541"/>
    <n v="0"/>
    <n v="0"/>
    <n v="15000000"/>
    <n v="2500000"/>
    <n v="12500000"/>
    <x v="0"/>
    <x v="0"/>
    <s v="139098"/>
    <n v="2"/>
    <x v="0"/>
    <x v="0"/>
  </r>
  <r>
    <n v="2025"/>
    <x v="9"/>
    <n v="45658"/>
    <n v="45961"/>
    <s v="0020-01"/>
    <n v="45950"/>
    <n v="148"/>
    <s v="CONTRATO DE PRESTACION DE SERVICIOS DE APOYO A LA GESTION"/>
    <s v="505-2025"/>
    <s v="148 - CONTRATO DE PRESTACION DE SERVICIOS DE APOYO A LA GESTION"/>
    <n v="72"/>
    <s v="ORDENES DE PAGO"/>
    <n v="1595"/>
    <x v="796"/>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7783, recibido el 20 de octubre de 2025."/>
    <s v="O23011745992024267101000"/>
    <s v="Asistencia técnica agropecuaria y educación ambiental en la localidad de Sumapaz"/>
    <n v="1032656001"/>
    <x v="542"/>
    <n v="0"/>
    <n v="0"/>
    <n v="7500000"/>
    <n v="916667"/>
    <n v="6583333"/>
    <x v="2"/>
    <x v="2"/>
    <s v="140663"/>
    <n v="3"/>
    <x v="1"/>
    <x v="2"/>
  </r>
  <r>
    <n v="2025"/>
    <x v="9"/>
    <n v="45658"/>
    <n v="45961"/>
    <s v="0020-01"/>
    <n v="45950"/>
    <n v="145"/>
    <s v="CONTRATO DE PRESTACION DE SERVICIOS PROFESIONALES"/>
    <s v="504-2025"/>
    <s v="145 - CONTRATO DE PRESTACION DE SERVICIOS PROFESIONALES"/>
    <n v="72"/>
    <s v="ORDENES DE PAGO"/>
    <n v="1642"/>
    <x v="797"/>
    <s v="138793 - Prestar los servicios profesionales para apoyar los procesos administrativos y financieros del área de Gestión de Desarrollo Local, de la Alcaldía Local de Sumapaz. 2327. Se expide a solicitud expresa del Ordenador de Gasto, mediante SIPSE 138793, certificado de no existencia 62632 del 28 de agosto de 2025, recibido 2 de septiembre de 2025. Se expide CRP mediante memorando 20257020027673, recibido el 20 de octubre de 2025."/>
    <s v="O23011745992024232701000"/>
    <s v="Fortalecimiento Institucional y sedes administrativas"/>
    <n v="80208389"/>
    <x v="543"/>
    <n v="0"/>
    <n v="0"/>
    <n v="19250000"/>
    <n v="2016667"/>
    <n v="17233333"/>
    <x v="0"/>
    <x v="0"/>
    <s v="138793"/>
    <n v="2"/>
    <x v="0"/>
    <x v="0"/>
  </r>
  <r>
    <n v="2025"/>
    <x v="9"/>
    <n v="45658"/>
    <n v="45961"/>
    <s v="0020-01"/>
    <n v="45950"/>
    <n v="73"/>
    <s v="CONTRATO DE OBRA PUBLICA"/>
    <s v="591-20241"/>
    <s v="73 - CONTRATO DE OBRA PUBLICA"/>
    <n v="72"/>
    <s v="ORDENES DE PAGO"/>
    <n v="1755"/>
    <x v="798"/>
    <s v="142151 - Adición y prorroga al contrato COP-591-2024, cuyo objeto es, Construcción y adecuación de la sede administrativa en la localidad de Sumapaz, ubicada en la hacienda llano grande, jurisdicción del centro poblado de Betania, de conformidad con los estudios y diseños producto del contrato de consultoría CCS-334-2022. Se expide CDP a solicitud expresa del Ordenador del Gasto mediante SIPSE 142151, recibido el 15 de octubre de 2025. Se expide CRP mediante memorando 20257020027803, recibido el 20 de octubre de 2025."/>
    <s v="O23011745992024232701000"/>
    <s v="Fortalecimiento Institucional y sedes administrativas"/>
    <n v="901868734"/>
    <x v="544"/>
    <n v="0"/>
    <n v="0"/>
    <n v="732116026"/>
    <n v="0"/>
    <n v="732116026"/>
    <x v="0"/>
    <x v="4"/>
    <s v="142151"/>
    <n v="4"/>
    <x v="0"/>
    <x v="0"/>
  </r>
  <r>
    <n v="2025"/>
    <x v="9"/>
    <n v="45658"/>
    <n v="45961"/>
    <s v="0020-01"/>
    <n v="45950"/>
    <n v="73"/>
    <s v="CONTRATO DE OBRA PUBLICA"/>
    <s v="591-20241"/>
    <s v="73 - CONTRATO DE OBRA PUBLICA"/>
    <n v="72"/>
    <s v="ORDENES DE PAGO"/>
    <n v="1755"/>
    <x v="798"/>
    <s v="142151 - Adición y prorroga al contrato COP-591-2024, cuyo objeto es, Construcción y adecuación de la sede administrativa en la localidad de Sumapaz, ubicada en la hacienda llano grande, jurisdicción del centro poblado de Betania, de conformidad con los estudios y diseños producto del contrato de consultoría CCS-334-2022. Se expide CDP a solicitud expresa del Ordenador del Gasto mediante SIPSE 142151, recibido el 15 de octubre de 2025. Se expide CRP mediante memorando 20257020027803, recibido el 20 de octubre de 2025."/>
    <s v="O23011745992024232701000"/>
    <s v="Fortalecimiento Institucional y sedes administrativas"/>
    <n v="901868734"/>
    <x v="544"/>
    <n v="0"/>
    <n v="0"/>
    <n v="1370334728"/>
    <n v="0"/>
    <n v="1370334728"/>
    <x v="0"/>
    <x v="4"/>
    <s v="142151"/>
    <n v="4"/>
    <x v="0"/>
    <x v="0"/>
  </r>
  <r>
    <n v="2025"/>
    <x v="9"/>
    <n v="45658"/>
    <n v="45961"/>
    <s v="0020-01"/>
    <n v="45950"/>
    <n v="43"/>
    <s v="CONTRATO DE INTERVENTORIA"/>
    <s v="614-20241"/>
    <s v="43 - CONTRATO DE INTERVENTORIA"/>
    <n v="72"/>
    <s v="ORDENES DE PAGO"/>
    <n v="1754"/>
    <x v="799"/>
    <s v="142156 - Adición y prorroga al contrato CIN-614-2024, cuyo objeto es, Realizar la interventoría técnica, administrativa, financiera, ambiental, SST, social y jurídica, que resulte del proceso licitatorio cuyo objeto es &quot;construcción y adecuación de la sede administrativa en la localidad de Sumapaz, ubicada en la hacienda llano grande, jurisdicción del centro poblado de Betania, de conformidad con los estudios y diseños producto del contrato de consultoría CCS334-2022. Se expide CDP a solicitud expresa del Ordenador del Gasto mediante SIPSE 142156, recibido el 15 de octubre de 2025. Se expide CRP mediante memorando 20257020027813, recibido el 20 de octubre de 2025."/>
    <s v="O23011745992024232701000"/>
    <s v="Fortalecimiento Institucional y sedes administrativas"/>
    <n v="901889734"/>
    <x v="545"/>
    <n v="0"/>
    <n v="0"/>
    <n v="194095759"/>
    <n v="0"/>
    <n v="194095759"/>
    <x v="0"/>
    <x v="4"/>
    <s v="142156"/>
    <n v="4"/>
    <x v="0"/>
    <x v="0"/>
  </r>
  <r>
    <n v="2025"/>
    <x v="9"/>
    <n v="45658"/>
    <n v="45961"/>
    <s v="0020-01"/>
    <n v="45951"/>
    <n v="145"/>
    <s v="CONTRATO DE PRESTACION DE SERVICIOS PROFESIONALES"/>
    <s v="115-20252"/>
    <s v="145 - CONTRATO DE PRESTACION DE SERVICIOS PROFESIONALES"/>
    <n v="71"/>
    <s v="ORDENES DE PAGO"/>
    <n v="1778"/>
    <x v="800"/>
    <s v="144107 - Adición y prorroga al contrato 115-2025-CPS-P (125197), cuyo objeto es prestar los servicios profesionales para apoyar las acciones de educación ambiental que debe atender el despacho de la alcaldía local de Sumapaz. 2671. Se expide CDP a solicitud expresa del Ordenador del Gasto mediante SIPSE 144107, recibido el 17 de octubre de 2025. Se expide el CRP mediante memorando 20257020027843, recibido el 21 de octubre de 2025."/>
    <s v="O23011745992024267101000"/>
    <s v="Asistencia técnica agropecuaria y educación ambiental en la localidad de Sumapaz"/>
    <n v="1022380296"/>
    <x v="111"/>
    <n v="0"/>
    <n v="0"/>
    <n v="6300000"/>
    <n v="2730000"/>
    <n v="3570000"/>
    <x v="2"/>
    <x v="19"/>
    <s v="144107"/>
    <n v="1"/>
    <x v="1"/>
    <x v="2"/>
  </r>
  <r>
    <n v="2025"/>
    <x v="9"/>
    <n v="45658"/>
    <n v="45961"/>
    <s v="0020-01"/>
    <n v="45951"/>
    <n v="148"/>
    <s v="CONTRATO DE PRESTACION DE SERVICIOS DE APOYO A LA GESTION"/>
    <s v="507-2025"/>
    <s v="148 - CONTRATO DE PRESTACION DE SERVICIOS DE APOYO A LA GESTION"/>
    <n v="71"/>
    <s v="ORDENES DE PAGO"/>
    <n v="1655"/>
    <x v="801"/>
    <s v="139108 - Prestar los servicios técnicos para apoyar los procesos administrativos, contables y financieros del Área de presupuesto Gestión de Desarrollo Local, de la Alcaldía Local de Sumapaz. 2327.Se expide el CDP a solicitud expresa del Ordenador del Gasto mediante SIPSE 139108, con certificado de No existencia 62544 del 28 de agosto de 2025, recibido el 04 de septiembre de 2025. Se expide el CRP mediante memorando 20257020027943, recibido el 21 de octubre de 2025."/>
    <s v="O23011745992024232701000"/>
    <s v="Fortalecimiento Institucional y sedes administrativas"/>
    <n v="52729051"/>
    <x v="546"/>
    <n v="0"/>
    <n v="0"/>
    <n v="9330000"/>
    <n v="0"/>
    <n v="9330000"/>
    <x v="0"/>
    <x v="0"/>
    <s v="139108"/>
    <n v="2"/>
    <x v="0"/>
    <x v="0"/>
  </r>
  <r>
    <n v="2025"/>
    <x v="9"/>
    <n v="45658"/>
    <n v="45961"/>
    <s v="0020-01"/>
    <n v="45951"/>
    <n v="145"/>
    <s v="CONTRATO DE PRESTACION DE SERVICIOS PROFESIONALES"/>
    <s v="506-2025"/>
    <s v="145 - CONTRATO DE PRESTACION DE SERVICIOS PROFESIONALES"/>
    <n v="71"/>
    <s v="ORDENES DE PAGO"/>
    <n v="1703"/>
    <x v="802"/>
    <s v="141032 - Prestar los servicios profesionales para apoyar jurídicamente las respuestas a las solicitudes radicadas por entes de control, Concejo De Bogotá y temas relacionados con planes de mejoramiento 2327. Se expide a solicitud expresa del Ordenador del gasto mediante SIPSE 141032, con una certificación de existencia 62887 del 7 de septiembre de 2025, recibido el 11 de septiembre de 2025. Se expide el CRP mediante memorando 20257020027933, recibido el 21 de octubre de 2025."/>
    <s v="O23011745992024232701000"/>
    <s v="Fortalecimiento Institucional y sedes administrativas"/>
    <n v="52967448"/>
    <x v="547"/>
    <n v="0"/>
    <n v="0"/>
    <n v="15000000"/>
    <n v="0"/>
    <n v="15000000"/>
    <x v="0"/>
    <x v="0"/>
    <s v="141032"/>
    <n v="2"/>
    <x v="0"/>
    <x v="0"/>
  </r>
  <r>
    <n v="2025"/>
    <x v="9"/>
    <n v="45658"/>
    <n v="45961"/>
    <s v="0020-01"/>
    <n v="45951"/>
    <n v="145"/>
    <s v="CONTRATO DE PRESTACION DE SERVICIOS PROFESIONALES"/>
    <s v="511-2025"/>
    <s v="145 - CONTRATO DE PRESTACION DE SERVICIOS PROFESIONALES"/>
    <n v="71"/>
    <s v="ORDENES DE PAGO"/>
    <n v="1741"/>
    <x v="803"/>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el CRP mediante memorando 20257020027973, recibido el 21 de octubre de 2025."/>
    <s v="O23011745992024232701000"/>
    <s v="Fortalecimiento Institucional y sedes administrativas"/>
    <n v="1106364820"/>
    <x v="548"/>
    <n v="0"/>
    <n v="0"/>
    <n v="12600000"/>
    <n v="1890000"/>
    <n v="10710000"/>
    <x v="0"/>
    <x v="0"/>
    <s v="143161"/>
    <n v="2"/>
    <x v="0"/>
    <x v="0"/>
  </r>
  <r>
    <n v="2025"/>
    <x v="9"/>
    <n v="45658"/>
    <n v="45961"/>
    <s v="0020-01"/>
    <n v="45953"/>
    <n v="145"/>
    <s v="CONTRATO DE PRESTACION DE SERVICIOS PROFESIONALES"/>
    <s v="510-2025"/>
    <s v="145 - CONTRATO DE PRESTACION DE SERVICIOS PROFESIONALES"/>
    <n v="69"/>
    <s v="ORDENES DE PAGO"/>
    <n v="1733"/>
    <x v="804"/>
    <s v="138185 - Prestar los servicios profesionales para apoyar la planeación, ejecución y seguimiento del proyecto de inversión de Cultura que ejecute el Fondo de Desarrollo Rural de Sumapaz. 2486. se expide el CDP a solicitud expresa del Ordenador del Gasto mediante SIPSE 138185 y certificado de no existencia 62614 del 28 de agosto de 2025, recibido el 6 de octubre de 2025. Se expide el CRP mediante memorando 20257020028133 recibido el 23 de octubre de 2025."/>
    <s v="O23011745992024248601000"/>
    <s v="Acciones para la promoción de la cultura, tradición y costumbres sumapaceñas"/>
    <n v="1012328490"/>
    <x v="549"/>
    <n v="0"/>
    <n v="0"/>
    <n v="30400000"/>
    <n v="0"/>
    <n v="30400000"/>
    <x v="21"/>
    <x v="39"/>
    <s v="138185"/>
    <n v="1"/>
    <x v="2"/>
    <x v="10"/>
  </r>
  <r>
    <n v="2025"/>
    <x v="9"/>
    <n v="45658"/>
    <n v="45961"/>
    <s v="0020-01"/>
    <n v="45953"/>
    <n v="145"/>
    <s v="CONTRATO DE PRESTACION DE SERVICIOS PROFESIONALES"/>
    <s v="512-2025"/>
    <s v="145 - CONTRATO DE PRESTACION DE SERVICIOS PROFESIONALES"/>
    <n v="69"/>
    <s v="ORDENES DE PAGO"/>
    <n v="1586"/>
    <x v="805"/>
    <s v="139086 - 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 Se expide el CDP a solicitud expresa del ordenador del gasto mediante SIPSE 139086, con certificado de no existencia No. 62412 del 22/08/2025, recibido el 25 de agosto de 2025. Se expide el CRP mediante memorando 20257020028123 recibido el 23 de octubre de 2025."/>
    <s v="O23011745992024232701000"/>
    <s v="Fortalecimiento Institucional y sedes administrativas"/>
    <n v="1031146656"/>
    <x v="550"/>
    <n v="0"/>
    <n v="0"/>
    <n v="15000000"/>
    <n v="0"/>
    <n v="15000000"/>
    <x v="0"/>
    <x v="0"/>
    <s v="139086"/>
    <n v="2"/>
    <x v="0"/>
    <x v="0"/>
  </r>
  <r>
    <n v="2025"/>
    <x v="9"/>
    <n v="45658"/>
    <n v="45961"/>
    <s v="0020-01"/>
    <n v="45954"/>
    <n v="13"/>
    <s v="CONTRATO DE CONSULTORIA"/>
    <s v="630-20241"/>
    <s v="13 - CONTRATO DE CONSULTORIA"/>
    <n v="68"/>
    <s v="ORDENES DE PAGO"/>
    <n v="1780"/>
    <x v="806"/>
    <s v="Adición No 01 y prorroga No 04. al contrato CCS 630-2024 CUYO OBJETO REALIZAR LOS ESTUDIOS Y DISEÑOS DE LAS REDES DE ACUEDUCTOS Y ALCANTARILLADO ENCAMINADOS A LAS OBRAS DE MANTENIMIENTO, REHABILITACIÓN, FUNCIONAMIENTO Y AMPLIACIÓN DE LA COBERTURA DE LOS SISTEMAS DE ACUEDUCTOS VEREDALES EN LA LOCALIDAD DE SUMAPAZ, Se expide CDP a solicitud expresa del Ordenador del Gasto mediante memorando 20257020027393, recibido el 17 de octubre de 2025.Se expide CRP mediante memorando 20257020028213, recibido 24 de octubre de 2025."/>
    <s v="O23011745992024268901000"/>
    <s v="Acueductos veredales, saneamiento básico y energías alternativas"/>
    <n v="901883627"/>
    <x v="551"/>
    <n v="0"/>
    <n v="0"/>
    <n v="173078070"/>
    <n v="0"/>
    <n v="173078070"/>
    <x v="9"/>
    <x v="34"/>
    <s v="Adició"/>
    <n v="1"/>
    <x v="1"/>
    <x v="9"/>
  </r>
  <r>
    <n v="2025"/>
    <x v="9"/>
    <n v="45658"/>
    <n v="45961"/>
    <s v="0020-01"/>
    <n v="45958"/>
    <n v="145"/>
    <s v="CONTRATO DE PRESTACION DE SERVICIOS PROFESIONALES"/>
    <s v="513-2025"/>
    <s v="145 - CONTRATO DE PRESTACION DE SERVICIOS PROFESIONALES"/>
    <n v="4"/>
    <s v="ORDENES DE PAGO"/>
    <n v="1746"/>
    <x v="807"/>
    <s v="143325 - Prestar sus servicios profesionales especializados al área de gestión de desarrollo local para apoyar la planeación, ejecución y seguimiento a los proyectos de infraestructura y puentes. 2474. Se expide CDP a solicitud expresa del Ordenador del Gasto, mediante SIPSE 1433325 y certificado de No existencia 63444 del 07 de octubre de 2025, recibido el 10 de octubre de 2025. Se expide CRP mediante memorando 20257020028293, recibido el 27 de octubre de 2025."/>
    <s v="O23011745992024247401000"/>
    <s v="Por un mejor espacio público en Sumapaz"/>
    <n v="80056238"/>
    <x v="552"/>
    <n v="0"/>
    <n v="0"/>
    <n v="7875000"/>
    <n v="0"/>
    <n v="7875000"/>
    <x v="16"/>
    <x v="21"/>
    <s v="143325"/>
    <n v="1"/>
    <x v="3"/>
    <x v="16"/>
  </r>
  <r>
    <n v="2025"/>
    <x v="9"/>
    <n v="45658"/>
    <n v="45961"/>
    <s v="0020-01"/>
    <n v="45958"/>
    <n v="148"/>
    <s v="CONTRATO DE PRESTACION DE SERVICIOS DE APOYO A LA GESTION"/>
    <s v="520-2025"/>
    <s v="148 - CONTRATO DE PRESTACION DE SERVICIOS DE APOYO A LA GESTION"/>
    <n v="65"/>
    <s v="ORDENES DE PAGO"/>
    <n v="1595"/>
    <x v="808"/>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8383 recibido el 27 de octubre de 2025."/>
    <s v="O23011745992024267101000"/>
    <s v="Asistencia técnica agropecuaria y educación ambiental en la localidad de Sumapaz"/>
    <n v="1032656124"/>
    <x v="553"/>
    <n v="0"/>
    <n v="0"/>
    <n v="7500000"/>
    <n v="0"/>
    <n v="7500000"/>
    <x v="2"/>
    <x v="2"/>
    <s v="140663"/>
    <n v="3"/>
    <x v="1"/>
    <x v="2"/>
  </r>
  <r>
    <n v="2025"/>
    <x v="9"/>
    <n v="45658"/>
    <n v="45961"/>
    <s v="0020-01"/>
    <n v="45958"/>
    <n v="148"/>
    <s v="CONTRATO DE PRESTACION DE SERVICIOS DE APOYO A LA GESTION"/>
    <s v="514-2025"/>
    <s v="148 - CONTRATO DE PRESTACION DE SERVICIOS DE APOYO A LA GESTION"/>
    <n v="65"/>
    <s v="ORDENES DE PAGO"/>
    <n v="1595"/>
    <x v="809"/>
    <s v="140663 - Prestar sus servicios de apoyo en el desarrollo de las actividades de campo requeridas en los proyectos de restauración ecológica y residuos sólidos de localidad de Sumapaz. 2671. Se expide CDP a solicitud expresa del ordenador del gasto mediante SIPSE 140663, con certificado de no existencia 62515 del 28 de agosto de 2025, recibido el 28 de agosto de 2025. Se expide CRP mediante memorando 20257020028423, recibido el 27 de octubre de 2025."/>
    <s v="O23011745992024267101000"/>
    <s v="Asistencia técnica agropecuaria y educación ambiental en la localidad de Sumapaz"/>
    <n v="1001170111"/>
    <x v="554"/>
    <n v="0"/>
    <n v="0"/>
    <n v="7500000"/>
    <n v="0"/>
    <n v="7500000"/>
    <x v="2"/>
    <x v="2"/>
    <s v="140663"/>
    <n v="3"/>
    <x v="1"/>
    <x v="2"/>
  </r>
  <r>
    <n v="2025"/>
    <x v="9"/>
    <n v="45658"/>
    <n v="45961"/>
    <s v="0020-01"/>
    <n v="45958"/>
    <n v="43"/>
    <s v="CONTRATO DE INTERVENTORIA"/>
    <s v="708-20241"/>
    <s v="43 - CONTRATO DE INTERVENTORIA"/>
    <n v="64"/>
    <s v="ORDENES DE PAGO"/>
    <n v="1783"/>
    <x v="810"/>
    <s v="143969 - Adición y prorroga al contrato CIN-708-2024 por 3 meses, cuyo objeto es, realizar la interventoría técnica, administrativa, financiera, ambiental, SST, social y jurídica, del contrato que resulte del proceso licitatorio cuyo objeto es &quot;contratar los estudios, diseños y la construcción del parque San juan en el predio santa Isabel, centro poblado san juan en la localidad de Sumapaz. 2358. Se expide CDP a solicitud expresa del Ordenador del Gasto mediante SIPSE 143969, recibido el 22 de octubre de 2025. Se expide CRP mediante memorando 20257020028523, recibido el 27 de octubre de 2025."/>
    <s v="O23011745992024235801000"/>
    <s v="Mejores parques para Sumapaz"/>
    <n v="900573269"/>
    <x v="555"/>
    <n v="0"/>
    <n v="0"/>
    <n v="181889689"/>
    <n v="0"/>
    <n v="181889689"/>
    <x v="23"/>
    <x v="44"/>
    <s v="143969"/>
    <n v="1"/>
    <x v="1"/>
    <x v="21"/>
  </r>
  <r>
    <n v="2025"/>
    <x v="9"/>
    <n v="45658"/>
    <n v="45961"/>
    <s v="0020-01"/>
    <n v="45958"/>
    <n v="73"/>
    <s v="CONTRATO DE OBRA PUBLICA"/>
    <s v="705-20241"/>
    <s v="73 - CONTRATO DE OBRA PUBLICA"/>
    <n v="64"/>
    <s v="ORDENES DE PAGO"/>
    <n v="1784"/>
    <x v="811"/>
    <s v="143968 - Adición y prorroga al contrato COP-705-2024 por 3 meses, cuyo objeto es, contratar los estudios, diseños y la construcción del parque san juan en el predio santa Isabel, centro poblado san juan en la localidad de Sumapaz. 2358. Se expide CDP a solicitud expresa del Ordenador del Gasto mediante SIPSE 143968, recibido el 22 de octubre de 2025. Se expide CRP mediante memorando 2025702002513, recibido el 28 de octubre de 2025."/>
    <s v="O23011745992024235801000"/>
    <s v="Mejores parques para Sumapaz"/>
    <n v="901900397"/>
    <x v="556"/>
    <n v="0"/>
    <n v="0"/>
    <n v="991412227"/>
    <n v="0"/>
    <n v="991412227"/>
    <x v="23"/>
    <x v="44"/>
    <s v="143968"/>
    <n v="1"/>
    <x v="1"/>
    <x v="21"/>
  </r>
  <r>
    <n v="2025"/>
    <x v="9"/>
    <n v="45658"/>
    <n v="45961"/>
    <s v="0020-01"/>
    <n v="45958"/>
    <n v="145"/>
    <s v="CONTRATO DE PRESTACION DE SERVICIOS PROFESIONALES"/>
    <s v="519-2025"/>
    <s v="145 - CONTRATO DE PRESTACION DE SERVICIOS PROFESIONALES"/>
    <n v="64"/>
    <s v="ORDENES DE PAGO"/>
    <n v="1741"/>
    <x v="812"/>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503, recibido el 28 de octubre de 2025."/>
    <s v="O23011745992024232701000"/>
    <s v="Fortalecimiento Institucional y sedes administrativas"/>
    <n v="1070621662"/>
    <x v="557"/>
    <n v="0"/>
    <n v="0"/>
    <n v="12600000"/>
    <n v="0"/>
    <n v="12600000"/>
    <x v="0"/>
    <x v="0"/>
    <s v="143161"/>
    <n v="2"/>
    <x v="0"/>
    <x v="0"/>
  </r>
  <r>
    <n v="2025"/>
    <x v="9"/>
    <n v="45658"/>
    <n v="45961"/>
    <s v="0020-01"/>
    <n v="45958"/>
    <n v="145"/>
    <s v="CONTRATO DE PRESTACION DE SERVICIOS PROFESIONALES"/>
    <s v="522-2025"/>
    <s v="145 - CONTRATO DE PRESTACION DE SERVICIOS PROFESIONALES"/>
    <n v="64"/>
    <s v="ORDENES DE PAGO"/>
    <n v="1677"/>
    <x v="813"/>
    <s v="140677 - Prestar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 Se expide a solicitud expresa del Ordenador del Gasto, mediante SIPSE 140677, con certificado de no existencia 62539 del 28 de agosto de 2025, recibido el 08 de septiembre de 2025. Se expide CRP mediante memorando 20257020028493, recibido el 28 de octubre de 2025."/>
    <s v="O23011745992024267101000"/>
    <s v="Asistencia técnica agropecuaria y educación ambiental en la localidad de Sumapaz"/>
    <n v="1072895882"/>
    <x v="558"/>
    <n v="0"/>
    <n v="0"/>
    <n v="15000000"/>
    <n v="0"/>
    <n v="15000000"/>
    <x v="2"/>
    <x v="19"/>
    <s v="140677"/>
    <n v="1"/>
    <x v="1"/>
    <x v="2"/>
  </r>
  <r>
    <n v="2025"/>
    <x v="9"/>
    <n v="45658"/>
    <n v="45961"/>
    <s v="0020-01"/>
    <n v="45959"/>
    <n v="145"/>
    <s v="CONTRATO DE PRESTACION DE SERVICIOS PROFESIONALES"/>
    <s v="523-2025"/>
    <s v="145 - CONTRATO DE PRESTACION DE SERVICIOS PROFESIONALES"/>
    <n v="63"/>
    <s v="ORDENES DE PAGO"/>
    <n v="1734"/>
    <x v="814"/>
    <s v="138181 - Prestar los servicios profesionales jurídicos para apoyar los asuntos precontractuales, contractuales y post-contractuales del área de Gestión de Desarrollo Local de la Alcaldía Local de Sumapaz Planeación 2327. Se expide el CDP a solicitud expresa del Ordenador del Gasto mediante SIPSE 138181, con certificado de no existencia 62611 del 28 de agosto de 2025, recibido el 6 de octubre de 2025. Se expide CRp mediante memorando 20257020028573, recibido el 29 de octubre de 2025."/>
    <s v="O23011745992024232701000"/>
    <s v="Fortalecimiento Institucional y sedes administrativas"/>
    <n v="1023007578"/>
    <x v="559"/>
    <n v="0"/>
    <n v="0"/>
    <n v="28000000"/>
    <n v="0"/>
    <n v="28000000"/>
    <x v="0"/>
    <x v="0"/>
    <s v="138181"/>
    <n v="2"/>
    <x v="0"/>
    <x v="0"/>
  </r>
  <r>
    <n v="2025"/>
    <x v="9"/>
    <n v="45658"/>
    <n v="45961"/>
    <s v="0020-01"/>
    <n v="45959"/>
    <n v="145"/>
    <s v="CONTRATO DE PRESTACION DE SERVICIOS PROFESIONALES"/>
    <s v="528-2025"/>
    <s v="145 - CONTRATO DE PRESTACION DE SERVICIOS PROFESIONALES"/>
    <n v="63"/>
    <s v="ORDENES DE PAGO"/>
    <n v="1628"/>
    <x v="815"/>
    <s v="138231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38231, con certificado de no existencia 62628 del 28 de agosto de 2025, recibido el 1 de septiembre de 2025. Se expide CRP mediante memorando 20257020028723, recibido el 29 de octubre de 2025."/>
    <s v="O23011745992024267101000"/>
    <s v="Asistencia técnica agropecuaria y educación ambiental en la localidad de Sumapaz"/>
    <n v="1014260513"/>
    <x v="560"/>
    <n v="0"/>
    <n v="0"/>
    <n v="22000000"/>
    <n v="0"/>
    <n v="22000000"/>
    <x v="2"/>
    <x v="2"/>
    <s v="138231"/>
    <n v="3"/>
    <x v="1"/>
    <x v="2"/>
  </r>
  <r>
    <n v="2025"/>
    <x v="9"/>
    <n v="45658"/>
    <n v="45961"/>
    <s v="0020-01"/>
    <n v="45959"/>
    <n v="12"/>
    <s v="CONTRATO DE PRESTACION DE SERVICIOS"/>
    <s v="363-20251"/>
    <s v="12 - CONTRATO DE PRESTACION DE SERVICIOS"/>
    <n v="63"/>
    <s v="ORDENES DE PAGO"/>
    <n v="1814"/>
    <x v="816"/>
    <s v="144516 - Adición y prorroga al contrato CPS-363-2025 por 4 meses y 8 días, cuyo objeto es,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CDP a solicitud expresa del Ordenador del Gasto mediante SIPSE 144516, recibido el 29 de octubre de 2025. Se expide CRP mediante memorando 20257020028783, recibido el 29 de octubre de 2025."/>
    <s v="O23011745992024232701000"/>
    <s v="Fortalecimiento Institucional y sedes administrativas"/>
    <n v="900271666"/>
    <x v="366"/>
    <n v="0"/>
    <n v="0"/>
    <n v="111465475"/>
    <n v="0"/>
    <n v="111465475"/>
    <x v="0"/>
    <x v="0"/>
    <s v="144516"/>
    <n v="2"/>
    <x v="0"/>
    <x v="0"/>
  </r>
  <r>
    <n v="2025"/>
    <x v="9"/>
    <n v="45658"/>
    <n v="45961"/>
    <s v="0020-01"/>
    <n v="45959"/>
    <n v="12"/>
    <s v="CONTRATO DE PRESTACION DE SERVICIOS"/>
    <s v="363-20251"/>
    <s v="12 - CONTRATO DE PRESTACION DE SERVICIOS"/>
    <n v="63"/>
    <s v="ORDENES DE PAGO"/>
    <n v="1814"/>
    <x v="816"/>
    <s v="144516 - Adición y prorroga al contrato CPS-363-2025 por 4 meses y 8 días, cuyo objeto es, 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 Se expide CDP a solicitud expresa del Ordenador del Gasto mediante SIPSE 144516, recibido el 29 de octubre de 2025. Se expide CRP mediante memorando 20257020028783, recibido el 29 de octubre de 2025."/>
    <s v="O23011745992024228901000"/>
    <s v="Movilidad para Sumapaz"/>
    <n v="900271666"/>
    <x v="366"/>
    <n v="0"/>
    <n v="0"/>
    <n v="2234093044"/>
    <n v="0"/>
    <n v="2234093044"/>
    <x v="1"/>
    <x v="1"/>
    <s v="144516"/>
    <n v="1"/>
    <x v="1"/>
    <x v="1"/>
  </r>
  <r>
    <n v="2025"/>
    <x v="9"/>
    <n v="45658"/>
    <n v="45961"/>
    <s v="0020-01"/>
    <n v="45959"/>
    <n v="145"/>
    <s v="CONTRATO DE PRESTACION DE SERVICIOS PROFESIONALES"/>
    <s v="508-2025"/>
    <s v="145 - CONTRATO DE PRESTACION DE SERVICIOS PROFESIONALES"/>
    <n v="63"/>
    <s v="ORDENES DE PAGO"/>
    <n v="1750"/>
    <x v="817"/>
    <s v="141261 - Prestar servicios profesionales para adelantar la formulación de proyectos turísticos y articulación comunitaria para fortalecer la reconciliación, la sostenibilidad económica y el tejido social. 2319. Se expide CDP a solicitud expresa del Ordenador del Gasto, mediante SIPSE 141261 y certificado de No existencia 63520 del 10 de octubre de 2025, recibido el 14 de octubre de 2025. Se expide CRP mediante memorando 20257020028693, recibido el 29 de octubre de 2025."/>
    <s v="O23011745992024231901000"/>
    <s v="Atención a víctimas en Sumapaz"/>
    <n v="1022433066"/>
    <x v="561"/>
    <n v="0"/>
    <n v="0"/>
    <n v="15000000"/>
    <n v="0"/>
    <n v="15000000"/>
    <x v="19"/>
    <x v="49"/>
    <s v="141261"/>
    <n v="2"/>
    <x v="2"/>
    <x v="18"/>
  </r>
  <r>
    <n v="2025"/>
    <x v="9"/>
    <n v="45658"/>
    <n v="45961"/>
    <s v="0020-01"/>
    <n v="45959"/>
    <n v="145"/>
    <s v="CONTRATO DE PRESTACION DE SERVICIOS PROFESIONALES"/>
    <s v="526-2025"/>
    <s v="145 - CONTRATO DE PRESTACION DE SERVICIOS PROFESIONALES"/>
    <n v="63"/>
    <s v="ORDENES DE PAGO"/>
    <n v="1732"/>
    <x v="818"/>
    <s v="138180 - Prestación de servicios profesionales especializados para la estructuración y gestión de los procesos y procedimientos contractuales jurídicos; así como, los trámites y actuaciones administrativas que sean asignada 2327.Se expide a solicitud expresa del Ordenador del Gasto mediante SIPSE 138180, con certificado de No existencia 62610 del 28 de agosto de 2025&lt;(&gt;,&lt;)&gt; recibido el 06 de octubre de 2025. Se expide CRP mediante memorando 20257020028593, recibido el 29 de octubre de 2025."/>
    <s v="O23011745992024232701000"/>
    <s v="Fortalecimiento Institucional y sedes administrativas"/>
    <n v="1032441853"/>
    <x v="392"/>
    <n v="0"/>
    <n v="0"/>
    <n v="35268000"/>
    <n v="0"/>
    <n v="35268000"/>
    <x v="0"/>
    <x v="0"/>
    <s v="138180"/>
    <n v="2"/>
    <x v="0"/>
    <x v="0"/>
  </r>
  <r>
    <n v="2025"/>
    <x v="9"/>
    <n v="45658"/>
    <n v="45961"/>
    <s v="0020-01"/>
    <n v="45959"/>
    <n v="145"/>
    <s v="CONTRATO DE PRESTACION DE SERVICIOS PROFESIONALES"/>
    <s v="509-2025"/>
    <s v="145 - CONTRATO DE PRESTACION DE SERVICIOS PROFESIONALES"/>
    <n v="63"/>
    <s v="ORDENES DE PAGO"/>
    <n v="1749"/>
    <x v="819"/>
    <s v="141088 - Prestar sus servicios profesionales para apoyo a la gestión de seguridad de la información, al Administrador y usuario final de la red de sistemas y tecnología e información de la Alcaldía Local. 2327. Se expide CDP a solicitud expresa del Ordenador del Gasto, mediante SIPSE 141088 y certificado de No existencia 63519 del 10 de octubre de 2025, recibido el 14 de octubre de 2025. Se expide CRP mediante memorando 20257020028703, recibido el 29 de octubre de 2025."/>
    <s v="O23011745992024232701000"/>
    <s v="Fortalecimiento Institucional y sedes administrativas"/>
    <n v="52783714"/>
    <x v="562"/>
    <n v="0"/>
    <n v="0"/>
    <n v="15000000"/>
    <n v="0"/>
    <n v="15000000"/>
    <x v="0"/>
    <x v="0"/>
    <s v="141088"/>
    <n v="2"/>
    <x v="0"/>
    <x v="0"/>
  </r>
  <r>
    <n v="2025"/>
    <x v="9"/>
    <n v="45658"/>
    <n v="45961"/>
    <s v="0020-01"/>
    <n v="45960"/>
    <n v="73"/>
    <s v="CONTRATO DE OBRA PUBLICA"/>
    <s v="536-2025"/>
    <s v="73 - CONTRATO DE OBRA PUBLICA"/>
    <n v="62"/>
    <s v="ORDENES DE PAGO"/>
    <n v="1693"/>
    <x v="820"/>
    <s v="142048 - El contrato que se pretende celebrar tendrá por objeto: Contratar, a monto agotable y con fórmula de reajuste, la realización de los diagnósticos y la ejecución de las obras, a precios unitarios, para el mejoramiento de las condiciones de habitabilidad de las viviendas rurales de la localidad de Sumapaz, priorizadas por FDRS, para la vigencia 2025. 2278. Se expide CRP mediante memorando 20257020028813, recibido el 29 de octubre de 2025."/>
    <s v="O23011745992024227801000"/>
    <s v="Mejoramiento de vivienda para la comunidad de Sumapaz"/>
    <n v="900710510"/>
    <x v="563"/>
    <n v="0"/>
    <n v="0"/>
    <n v="1744564051"/>
    <n v="0"/>
    <n v="1744564051"/>
    <x v="20"/>
    <x v="31"/>
    <s v="142048"/>
    <n v="1"/>
    <x v="1"/>
    <x v="19"/>
  </r>
  <r>
    <n v="2025"/>
    <x v="9"/>
    <n v="45658"/>
    <n v="45961"/>
    <s v="0020-01"/>
    <n v="45960"/>
    <n v="145"/>
    <s v="CONTRATO DE PRESTACION DE SERVICIOS PROFESIONALES"/>
    <s v="525-2025"/>
    <s v="145 - CONTRATO DE PRESTACION DE SERVICIOS PROFESIONALES"/>
    <n v="62"/>
    <s v="ORDENES DE PAGO"/>
    <n v="1711"/>
    <x v="821"/>
    <s v="141240 - Prestar servicios profesionales como Docente Deportivo para la formación integral y deportiva de las niñas, niños, adolescentes y apoyar los temas de recreación y deporte que se ejecute el Fondo de Desarrollo de Sumapaz. 2388. Se expide CDP a solicitud expresa del Ordenador del Gasto mediante SIPSE 141240 del 11 de septiembre de 2025, con certificado de no hay 62856 del 5 de septiembre de 2025. Se expide el CRP mediante memorando 20257020028793 recibido el 30 d octubre de 2025."/>
    <s v="O23011745992024238801000"/>
    <s v="Recreación y Deporte para Sumapaz"/>
    <n v="1069740374"/>
    <x v="564"/>
    <n v="0"/>
    <n v="0"/>
    <n v="15000000"/>
    <n v="0"/>
    <n v="15000000"/>
    <x v="10"/>
    <x v="14"/>
    <s v="141240"/>
    <n v="3"/>
    <x v="2"/>
    <x v="10"/>
  </r>
  <r>
    <n v="2025"/>
    <x v="9"/>
    <n v="45658"/>
    <n v="45961"/>
    <s v="0020-01"/>
    <n v="45960"/>
    <n v="145"/>
    <s v="CONTRATO DE PRESTACION DE SERVICIOS PROFESIONALES"/>
    <s v="533-2025"/>
    <s v="145 - CONTRATO DE PRESTACION DE SERVICIOS PROFESIONALES"/>
    <n v="62"/>
    <s v="ORDENES DE PAGO"/>
    <n v="1741"/>
    <x v="822"/>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23, recibido el 30 de octubre de 2025"/>
    <s v="O23011745992024232701000"/>
    <s v="Fortalecimiento Institucional y sedes administrativas"/>
    <n v="1053344353"/>
    <x v="0"/>
    <n v="0"/>
    <n v="0"/>
    <n v="12600000"/>
    <n v="0"/>
    <n v="12600000"/>
    <x v="0"/>
    <x v="0"/>
    <s v="143161"/>
    <n v="2"/>
    <x v="0"/>
    <x v="0"/>
  </r>
  <r>
    <n v="2025"/>
    <x v="9"/>
    <n v="45658"/>
    <n v="45961"/>
    <s v="0020-01"/>
    <n v="45960"/>
    <n v="145"/>
    <s v="CONTRATO DE PRESTACION DE SERVICIOS PROFESIONALES"/>
    <s v="518-2025"/>
    <s v="145 - CONTRATO DE PRESTACION DE SERVICIOS PROFESIONALES"/>
    <n v="62"/>
    <s v="ORDENES DE PAGO"/>
    <n v="1741"/>
    <x v="823"/>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73, recibido el 30 de octubre de 2025"/>
    <s v="O23011745992024232701000"/>
    <s v="Fortalecimiento Institucional y sedes administrativas"/>
    <n v="16377907"/>
    <x v="28"/>
    <n v="0"/>
    <n v="0"/>
    <n v="12600000"/>
    <n v="0"/>
    <n v="12600000"/>
    <x v="0"/>
    <x v="0"/>
    <s v="143161"/>
    <n v="2"/>
    <x v="0"/>
    <x v="0"/>
  </r>
  <r>
    <n v="2025"/>
    <x v="9"/>
    <n v="45658"/>
    <n v="45961"/>
    <s v="0020-01"/>
    <n v="45960"/>
    <n v="145"/>
    <s v="CONTRATO DE PRESTACION DE SERVICIOS PROFESIONALES"/>
    <s v="524-2025"/>
    <s v="145 - CONTRATO DE PRESTACION DE SERVICIOS PROFESIONALES"/>
    <n v="62"/>
    <s v="ORDENES DE PAGO"/>
    <n v="1722"/>
    <x v="824"/>
    <s v="141064 - Prestar servicios profesionales de apoyo y articulación interinstitucional para la gestión territorial, la participación ciudadana, la convivencia, la seguridad humana, la prevención de conflictos, la promoción de los derechos humanos y el diálogo social, en el marco del proyecto Por una Mejor Convivencia en Sumapaz. 2230. Se expide el CDP a solicitud expresa del Ordenador del Gasto mediante SIPSE 141064, con certificado de no existencia 63073 del 13 de septiembre de 2025, recibido el 19 de septiembre de 2025. Se expide CRP mediante memorando 20257020028883, recibido el 30 de octubre de 2025"/>
    <s v="O23011745992024223001000"/>
    <s v="Por una mejor convivencia en Sumapaz"/>
    <n v="1023885471"/>
    <x v="565"/>
    <n v="0"/>
    <n v="0"/>
    <n v="15000000"/>
    <n v="0"/>
    <n v="15000000"/>
    <x v="7"/>
    <x v="45"/>
    <s v="141064"/>
    <n v="2"/>
    <x v="3"/>
    <x v="7"/>
  </r>
  <r>
    <n v="2025"/>
    <x v="9"/>
    <n v="45658"/>
    <n v="45961"/>
    <s v="0020-01"/>
    <n v="45960"/>
    <n v="145"/>
    <s v="CONTRATO DE PRESTACION DE SERVICIOS PROFESIONALES"/>
    <s v="530-2025"/>
    <s v="145 - CONTRATO DE PRESTACION DE SERVICIOS PROFESIONALES"/>
    <n v="62"/>
    <s v="ORDENES DE PAGO"/>
    <n v="1741"/>
    <x v="825"/>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893, recibido el 30 de octubre de 2025"/>
    <s v="O23011745992024232701000"/>
    <s v="Fortalecimiento Institucional y sedes administrativas"/>
    <n v="1026295315"/>
    <x v="2"/>
    <n v="0"/>
    <n v="0"/>
    <n v="12600000"/>
    <n v="0"/>
    <n v="12600000"/>
    <x v="0"/>
    <x v="0"/>
    <s v="143161"/>
    <n v="2"/>
    <x v="0"/>
    <x v="0"/>
  </r>
  <r>
    <n v="2025"/>
    <x v="9"/>
    <n v="45658"/>
    <n v="45961"/>
    <s v="0020-01"/>
    <n v="45961"/>
    <n v="145"/>
    <s v="CONTRATO DE PRESTACION DE SERVICIOS PROFESIONALES"/>
    <s v="517-2025"/>
    <s v="145 - CONTRATO DE PRESTACION DE SERVICIOS PROFESIONALES"/>
    <n v="61"/>
    <s v="ORDENES DE PAGO"/>
    <n v="1739"/>
    <x v="826"/>
    <s v="143117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7 y certificado de No existencia 63459 del 08 de octubre de 2025, recibido el 10 de octubre de 2025.Se expide CRP mediante memorando 20257020028933, recibido el 31 de octubre de 2025."/>
    <s v="O23011745992024232701000"/>
    <s v="Fortalecimiento Institucional y sedes administrativas"/>
    <n v="52777050"/>
    <x v="7"/>
    <n v="0"/>
    <n v="0"/>
    <n v="10530000"/>
    <n v="0"/>
    <n v="10530000"/>
    <x v="0"/>
    <x v="0"/>
    <s v="143117"/>
    <n v="2"/>
    <x v="0"/>
    <x v="0"/>
  </r>
  <r>
    <n v="2025"/>
    <x v="9"/>
    <n v="45658"/>
    <n v="45961"/>
    <s v="0020-01"/>
    <n v="45961"/>
    <n v="145"/>
    <s v="CONTRATO DE PRESTACION DE SERVICIOS PROFESIONALES"/>
    <s v="515-2025"/>
    <s v="145 - CONTRATO DE PRESTACION DE SERVICIOS PROFESIONALES"/>
    <n v="61"/>
    <s v="ORDENES DE PAGO"/>
    <n v="1751"/>
    <x v="827"/>
    <s v="143114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4 y certificado de No existencia 63490 del 9 de octubre de 2025, recibido el 14 de octubre de 2025. Se expide CRP mediante memorando 20257020028923, recibido el 31 de octubre de 2025."/>
    <s v="O23011745992024232701000"/>
    <s v="Fortalecimiento Institucional y sedes administrativas"/>
    <n v="1055963762"/>
    <x v="4"/>
    <n v="0"/>
    <n v="0"/>
    <n v="14040000"/>
    <n v="0"/>
    <n v="14040000"/>
    <x v="0"/>
    <x v="0"/>
    <s v="143114"/>
    <n v="2"/>
    <x v="0"/>
    <x v="0"/>
  </r>
  <r>
    <n v="2025"/>
    <x v="9"/>
    <n v="45658"/>
    <n v="45961"/>
    <s v="0020-01"/>
    <n v="45961"/>
    <n v="145"/>
    <s v="CONTRATO DE PRESTACION DE SERVICIOS PROFESIONALES"/>
    <s v="538-2025"/>
    <s v="145 - CONTRATO DE PRESTACION DE SERVICIOS PROFESIONALES"/>
    <n v="61"/>
    <s v="ORDENES DE PAGO"/>
    <n v="1810"/>
    <x v="828"/>
    <s v="144135 - Prestar los servicios profesionales jurídicos para apoyar los asuntos precontractuales, contractuales y post-contractuales del área de Gestión de Desarrollo Local de la Alcaldía Local de Sumapaz. 2327. Se expide CDP a solicitud expresa del Ordenador del Gasto, mediante SIPSE 144135 y certificado de No existencia 63741 del 22 de octubre de 2025, recibido el 28 de octubre de 2025. Se expide CRP mediante memorando 20257020028993, recibido el 31 de octubre de 2025."/>
    <s v="O23011745992024232701000"/>
    <s v="Fortalecimiento Institucional y sedes administrativas"/>
    <n v="1014261209"/>
    <x v="6"/>
    <n v="0"/>
    <n v="0"/>
    <n v="14040000"/>
    <n v="0"/>
    <n v="14040000"/>
    <x v="0"/>
    <x v="0"/>
    <s v="144135"/>
    <n v="2"/>
    <x v="0"/>
    <x v="0"/>
  </r>
  <r>
    <n v="2025"/>
    <x v="9"/>
    <n v="45658"/>
    <n v="45961"/>
    <s v="0020-01"/>
    <n v="45961"/>
    <n v="145"/>
    <s v="CONTRATO DE PRESTACION DE SERVICIOS PROFESIONALES"/>
    <s v="529-2025"/>
    <s v="145 - CONTRATO DE PRESTACION DE SERVICIOS PROFESIONALES"/>
    <n v="61"/>
    <s v="ORDENES DE PAGO"/>
    <n v="1791"/>
    <x v="829"/>
    <s v="143271 - Prestar los servicios profesionales especializados para la estructuración y gestión de los procesos y procedimientos contractuales jurídicos, así como los trámites y actuaciones administrativas que sean asignadas. 2327. Se expide CDP a solicitud expresa del Ordenador del Gasto, mediante SIPSE 143271 y certificado de No existencia 63748 del 22 de octubre de 2025, recibido el 24 de octubre de 2025. Se expide CRP mediante memorando 20257020028913, recibido el 31 de octubre de 2025."/>
    <s v="O23011745992024232701000"/>
    <s v="Fortalecimiento Institucional y sedes administrativas"/>
    <n v="1022992140"/>
    <x v="566"/>
    <n v="0"/>
    <n v="0"/>
    <n v="17634000"/>
    <n v="0"/>
    <n v="17634000"/>
    <x v="0"/>
    <x v="0"/>
    <s v="143271"/>
    <n v="2"/>
    <x v="0"/>
    <x v="0"/>
  </r>
  <r>
    <n v="2025"/>
    <x v="9"/>
    <n v="45658"/>
    <n v="45961"/>
    <s v="0020-01"/>
    <n v="45961"/>
    <n v="145"/>
    <s v="CONTRATO DE PRESTACION DE SERVICIOS PROFESIONALES"/>
    <s v="535-2025"/>
    <s v="145 - CONTRATO DE PRESTACION DE SERVICIOS PROFESIONALES"/>
    <n v="61"/>
    <s v="ORDENES DE PAGO"/>
    <n v="1741"/>
    <x v="830"/>
    <s v="143161 - Prestar sus servicios profesionales en el desarrollo y gestión de los procesos contractuales en cada una de sus etapas del Fondo de Desarrollo Rural de Sumapaz. 2327. Se expide CDP a solicitud expresa del Ordenador del Gasto, mediante SIPSE 143161 y certificado de No existencia 63456 del 08 de octubre de 2025, recibido el 10 de octubre de 2025. Se expide CRP mediante memorando 20257020028903, recibido el 31 de octubre de 2025."/>
    <s v="O23011745992024232701000"/>
    <s v="Fortalecimiento Institucional y sedes administrativas"/>
    <n v="1020755846"/>
    <x v="19"/>
    <n v="0"/>
    <n v="0"/>
    <n v="12600000"/>
    <n v="0"/>
    <n v="12600000"/>
    <x v="0"/>
    <x v="0"/>
    <s v="143161"/>
    <n v="2"/>
    <x v="0"/>
    <x v="0"/>
  </r>
  <r>
    <n v="2025"/>
    <x v="9"/>
    <n v="45658"/>
    <n v="45961"/>
    <s v="0020-01"/>
    <n v="45961"/>
    <n v="148"/>
    <s v="CONTRATO DE PRESTACION DE SERVICIOS DE APOYO A LA GESTION"/>
    <s v="537-2025"/>
    <s v="148 - CONTRATO DE PRESTACION DE SERVICIOS DE APOYO A LA GESTION"/>
    <n v="61"/>
    <s v="ORDENES DE PAGO"/>
    <n v="1707"/>
    <x v="831"/>
    <s v="141224 - Prestar sus servicios de apoyo en el desarrollo de las actividades de campo requeridas en los proyectos de restauración ecológica y residuos sólidos de localidad de Sumapaz. 2682. Se expide a solicitud expresa del Ordenador del gasto mediante SIPSE 141224, con una certificación de existencia 62792 del 7 de septiembre de 2025, recibido el 11 de septiembre de 2025. Se expide CRP mediante memorando 20257020029003, recibido el 31 de octubre de 2025."/>
    <s v="O23011745992024268201000"/>
    <s v="Restauración ecológica urbana y/o rural"/>
    <n v="88272763"/>
    <x v="567"/>
    <n v="0"/>
    <n v="0"/>
    <n v="4000000"/>
    <n v="0"/>
    <n v="4000000"/>
    <x v="18"/>
    <x v="23"/>
    <s v="141224"/>
    <n v="2"/>
    <x v="1"/>
    <x v="2"/>
  </r>
  <r>
    <n v="2025"/>
    <x v="10"/>
    <n v="45658"/>
    <n v="45991"/>
    <s v="0020-01"/>
    <n v="45966"/>
    <n v="145"/>
    <s v="CONTRATO DE PRESTACION DE SERVICIOS PROFESIONALES"/>
    <s v="542-2025"/>
    <s v="145 - CONTRATO DE PRESTACION DE SERVICIOS PROFESIONALES"/>
    <n v="56"/>
    <s v="ORDENES DE PAGO"/>
    <n v="1788"/>
    <x v="832"/>
    <s v="143173 - Prestar los servicios profesionales en el manejo, validación y actualización de la información de los aplicativos institucionales de seguimiento de los proyectos de inversión del Fondo de Desarrollo Rural de Sumapaz. 2327. Se expide CDP a solicitud expresa del Ordenador del Gasto, mediante SIPSE 143173 y certificado de No existencia 63747 del 22 de octubre de 2025, recibido el 24 de octubre de 2025. Se expide CRP mediante memorando 20257020029083&lt;(&gt;,&lt;)&gt; recibido el 05 de noviembre de 2025."/>
    <s v="O23011745992024232701000"/>
    <s v="Fortalecimiento Institucional y sedes administrativas"/>
    <n v="80016995"/>
    <x v="22"/>
    <n v="0"/>
    <n v="0"/>
    <n v="14000000"/>
    <n v="0"/>
    <n v="14000000"/>
    <x v="0"/>
    <x v="0"/>
    <s v="143173"/>
    <n v="2"/>
    <x v="0"/>
    <x v="0"/>
  </r>
  <r>
    <n v="2025"/>
    <x v="10"/>
    <n v="45658"/>
    <n v="45991"/>
    <s v="0020-01"/>
    <n v="45966"/>
    <n v="145"/>
    <s v="CONTRATO DE PRESTACION DE SERVICIOS PROFESIONALES"/>
    <s v="534-2025"/>
    <s v="145 - CONTRATO DE PRESTACION DE SERVICIOS PROFESIONALES"/>
    <n v="56"/>
    <s v="ORDENES DE PAGO"/>
    <n v="1745"/>
    <x v="833"/>
    <s v="143320 - Prestar sus servicios como profesional de apoyo a la gestión, para dar respuesta a derechos de petición y demás requerimientos relacionados con los procesos contractuales del Fondo de Desarrollo Rural de Sumapaz. 2327. Se expide CDP a solicitud expresa del Ordenador del Gasto, mediante SIPSE 143320 y certificado de No existencia 63445 del 07 de octubre de 2025, recibido el 10 de octubre de 2025. Se expide CRP mediante memorando 20257020029063, recibido el 05 de noviembre de 2025."/>
    <s v="O23011745992024232701000"/>
    <s v="Fortalecimiento Institucional y sedes administrativas"/>
    <n v="1020802394"/>
    <x v="26"/>
    <n v="0"/>
    <n v="0"/>
    <n v="11520000"/>
    <n v="0"/>
    <n v="11520000"/>
    <x v="0"/>
    <x v="0"/>
    <s v="143320"/>
    <n v="2"/>
    <x v="0"/>
    <x v="0"/>
  </r>
  <r>
    <n v="2025"/>
    <x v="10"/>
    <n v="45658"/>
    <n v="45991"/>
    <s v="0020-01"/>
    <n v="45966"/>
    <n v="145"/>
    <s v="CONTRATO DE PRESTACION DE SERVICIOS PROFESIONALES"/>
    <s v="543-2025"/>
    <s v="145 - CONTRATO DE PRESTACION DE SERVICIOS PROFESIONALES"/>
    <n v="44"/>
    <s v="ORDENES DE PAGO"/>
    <n v="1766"/>
    <x v="834"/>
    <s v="143318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318 y certificado de No existencia 63618 del 14 de octubre de 2025, recibido el 16 de octubre de 2025. Se expide CRP mediante memorando 20257020029103&lt;(&gt;,&lt;)&gt; recibido el 05 de noviembre de 2025."/>
    <s v="O23011745992024228901000"/>
    <s v="Movilidad para Sumapaz"/>
    <n v="1015443462"/>
    <x v="17"/>
    <n v="0"/>
    <n v="0"/>
    <n v="10500000"/>
    <n v="0"/>
    <n v="10500000"/>
    <x v="1"/>
    <x v="1"/>
    <s v="143318"/>
    <n v="1"/>
    <x v="1"/>
    <x v="1"/>
  </r>
  <r>
    <n v="2025"/>
    <x v="10"/>
    <n v="45658"/>
    <n v="45991"/>
    <s v="0020-01"/>
    <n v="45966"/>
    <n v="145"/>
    <s v="CONTRATO DE PRESTACION DE SERVICIOS PROFESIONALES"/>
    <s v="544-2025"/>
    <s v="145 - CONTRATO DE PRESTACION DE SERVICIOS PROFESIONALES"/>
    <n v="56"/>
    <s v="ORDENES DE PAGO"/>
    <n v="1767"/>
    <x v="835"/>
    <s v="143319 - Prestar los servicios profesionales para apoyar administrativamente la gestión contractual y al despacho de la Alcaldía Local de Sumapaz, en el seguimiento y ejecución del Plan de Gestión. 2327. Se expide CDP a solicitud expresa del Ordenador del Gasto, mediante SIPSE 143248 y certificado de No existencia 63610-63609 del 14 de octubre de 2025, recibido el 16 de octubre de 2025. Se expide CRP mediante memorando  20257020029113&lt;(&gt;,&lt;)&gt; recibido el 05 de noviembre de 2025."/>
    <s v="O23011745992024232701000"/>
    <s v="Fortalecimiento Institucional y sedes administrativas"/>
    <n v="1010199748"/>
    <x v="15"/>
    <n v="0"/>
    <n v="0"/>
    <n v="12600000"/>
    <n v="0"/>
    <n v="12600000"/>
    <x v="0"/>
    <x v="0"/>
    <s v="143319"/>
    <n v="2"/>
    <x v="0"/>
    <x v="0"/>
  </r>
  <r>
    <n v="2025"/>
    <x v="10"/>
    <n v="45658"/>
    <n v="45991"/>
    <s v="0020-01"/>
    <n v="45966"/>
    <n v="145"/>
    <s v="CONTRATO DE PRESTACION DE SERVICIOS PROFESIONALES"/>
    <s v="541-2025"/>
    <s v="145 - CONTRATO DE PRESTACION DE SERVICIOS PROFESIONALES"/>
    <n v="56"/>
    <s v="ORDENES DE PAGO"/>
    <n v="1742"/>
    <x v="836"/>
    <s v="143183 - Prestar los servicios profesionales especializados para apoyar la planeación, seguimiento, ejecución y control de los proyectos ambientales y de desarrollo rural sostenible, del fondo de desarrollo rural de Sumapaz. 2671. Se expide CDP a solicitud expresa del Ordenador del Gasto, mediante SIPSE 143183 y certificado de No existencia 63453 del 07 de octubre de 2025, recibido el 10 de octubre de 2025. Se expide CRP mediante memorando 20257020029183&lt;(&gt;,&lt;)&gt; recibido el 05 de noviembre de 2025."/>
    <s v="O23011745992024267101000"/>
    <s v="Asistencia técnica agropecuaria y educación ambiental en la localidad de Sumapaz"/>
    <n v="1024564835"/>
    <x v="384"/>
    <n v="0"/>
    <n v="0"/>
    <n v="17000000"/>
    <n v="0"/>
    <n v="17000000"/>
    <x v="2"/>
    <x v="2"/>
    <s v="143183"/>
    <n v="3"/>
    <x v="1"/>
    <x v="2"/>
  </r>
  <r>
    <n v="2025"/>
    <x v="10"/>
    <n v="45658"/>
    <n v="45991"/>
    <s v="0020-01"/>
    <n v="45966"/>
    <n v="145"/>
    <s v="CONTRATO DE PRESTACION DE SERVICIOS PROFESIONALES"/>
    <s v="527-2025"/>
    <s v="145 - CONTRATO DE PRESTACION DE SERVICIOS PROFESIONALES"/>
    <n v="45"/>
    <s v="ORDENES DE PAGO"/>
    <n v="1764"/>
    <x v="837"/>
    <s v="143295 - Prestar los servicios profesionales especializados para gestionar los proyectos de inversión de infraestructura vial, que se ejecutan con los recursos del Fondo de Desarrollo Rural de Sumapaz. 2289. Se expide CDP a solicitud expresa del Ordenador del Gasto, mediante SIPSE 143295 y certificado de No existencia 63620 del 14 de octubre de 2025, recibido el 16 de octubre de 2025. Se expide CRP mediante memorando  0257020029193&lt;(&gt;,&lt;)&gt; recibido el 05 de noviembre de 2025."/>
    <s v="O23011745992024228901000"/>
    <s v="Movilidad para Sumapaz"/>
    <n v="12194109"/>
    <x v="389"/>
    <n v="0"/>
    <n v="0"/>
    <n v="15000000"/>
    <n v="0"/>
    <n v="15000000"/>
    <x v="1"/>
    <x v="1"/>
    <s v="143295"/>
    <n v="1"/>
    <x v="1"/>
    <x v="1"/>
  </r>
  <r>
    <n v="2025"/>
    <x v="10"/>
    <n v="45658"/>
    <n v="45991"/>
    <s v="0020-01"/>
    <n v="45966"/>
    <n v="43"/>
    <s v="CONTRATO DE INTERVENTORIA"/>
    <s v="377-2025"/>
    <s v="43 - CONTRATO DE INTERVENTORIA"/>
    <n v="56"/>
    <s v="ORDENES DE PAGO"/>
    <n v="1327"/>
    <x v="838"/>
    <s v="135047 - El contrato que se pretende celebrar tendrá por objeto, realizar la interventoría técnica, administrativa, financiera, ambiental, SST, social y jurídica, que resulte del proceso licitatorio cuyo objeto es: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 2613. Se expide el CDP a solicitud expresa del ordenador del gasto mediante sipse 135047, recibido el 23 de julio de 2025. Se expide el CRP mediante memorando 20257020029073, recibido el 5 de noviembre de 2025."/>
    <s v="O23011745992024261301000"/>
    <s v="Manejo de emergencias y mitigación del riesgo de desastres"/>
    <n v="901998605"/>
    <x v="568"/>
    <n v="0"/>
    <n v="0"/>
    <n v="596256377"/>
    <n v="0"/>
    <n v="596256377"/>
    <x v="4"/>
    <x v="32"/>
    <s v="135047"/>
    <n v="2"/>
    <x v="1"/>
    <x v="4"/>
  </r>
  <r>
    <n v="2025"/>
    <x v="10"/>
    <n v="45658"/>
    <n v="45991"/>
    <s v="0020-01"/>
    <n v="45967"/>
    <n v="21"/>
    <s v="CONVENIO INTERADMINISTRATIVO"/>
    <s v="545-2025"/>
    <s v="21 - CONVENIO INTERADMINISTRATIVO"/>
    <n v="55"/>
    <s v="ORDENES DE PAGO"/>
    <n v="1785"/>
    <x v="839"/>
    <s v="144243 - El Convenio que se pretende celebrar tendrá por objeto, Aunar esfuerzos técnicos, administrativos y financieros para capacitar a la comunidad Sumapaceña de manera adecuada en la atención de los eventos de emergencia y desastres derivados de los cuatro escenarios de riesgo Caracterizados en la Localidad de Sumapaz. 2613. Se expide CDP a solicitud expresa del Ordenador del Gasto mediante SIPSE 144243, recibido el 23 de octubre de 2025.Se expide el CRP mediante memorando 20257020029393, recibido el 6 de noviembre de 2025."/>
    <s v="O23011745992024261301000"/>
    <s v="Manejo de emergencias y mitigación del riesgo de desastres"/>
    <n v="899999717"/>
    <x v="569"/>
    <n v="0"/>
    <n v="0"/>
    <n v="120000000"/>
    <n v="0"/>
    <n v="120000000"/>
    <x v="4"/>
    <x v="6"/>
    <s v="144243"/>
    <n v="1"/>
    <x v="1"/>
    <x v="4"/>
  </r>
  <r>
    <n v="2025"/>
    <x v="10"/>
    <n v="45658"/>
    <n v="45991"/>
    <s v="0020-01"/>
    <n v="45968"/>
    <n v="145"/>
    <s v="CONTRATO DE PRESTACION DE SERVICIOS PROFESIONALES"/>
    <s v="547-2025"/>
    <s v="145 - CONTRATO DE PRESTACION DE SERVICIOS PROFESIONALES"/>
    <n v="54"/>
    <s v="ORDENES DE PAGO"/>
    <n v="1773"/>
    <x v="840"/>
    <s v="143743 - Prestar los servicios profesionales para apoyar los asuntos jurídicos en los procesos contractuales y post-contractuales y la gestión ambiental interna y externa de la Alcaldía Local de Sumapaz.2613. Se expide CDP a solicitud expresa del Ordenador del Gasto, mediante SIPSE 143743 y certificado de No existencia 63608 del 14 de octubre de 2025, recibido el 16 de octubre de 2025. Se expide el CRP mediante memorando 20257020029533, recibido el 7 de noviembre de 2025."/>
    <s v="O23011745992024261301000"/>
    <s v="Manejo de emergencias y mitigación del riesgo de desastres"/>
    <n v="1019088970"/>
    <x v="36"/>
    <n v="0"/>
    <n v="0"/>
    <n v="12600000"/>
    <n v="0"/>
    <n v="12600000"/>
    <x v="4"/>
    <x v="6"/>
    <s v="143743"/>
    <n v="1"/>
    <x v="1"/>
    <x v="4"/>
  </r>
  <r>
    <n v="2025"/>
    <x v="10"/>
    <n v="45658"/>
    <n v="45991"/>
    <s v="0020-01"/>
    <n v="45968"/>
    <n v="145"/>
    <s v="CONTRATO DE PRESTACION DE SERVICIOS PROFESIONALES"/>
    <s v="549-2025"/>
    <s v="145 - CONTRATO DE PRESTACION DE SERVICIOS PROFESIONALES"/>
    <n v="54"/>
    <s v="ORDENES DE PAGO"/>
    <n v="1771"/>
    <x v="841"/>
    <s v="143711 - Prestar los servicios profesionales para el fortalecimiento ambiental del servicio de asistencia técnica agropecuaria de la localidad de Sumapaz. 2671. Se expide CDP a solicitud expresa del Ordenador del Gasto, mediante SIPSE 143711 y certificado de No existencia 63605 del 14 de octubre de 2025, recibido el 16 de octubre de 2025. Se expide el CRP mediante memorando 20257020029553, recibido el 7 de noviembre de 2025."/>
    <s v="O23011745992024267101000"/>
    <s v="Asistencia técnica agropecuaria y educación ambiental en la localidad de Sumapaz"/>
    <n v="1018418402"/>
    <x v="64"/>
    <n v="0"/>
    <n v="0"/>
    <n v="10500000"/>
    <n v="0"/>
    <n v="10500000"/>
    <x v="2"/>
    <x v="2"/>
    <s v="143711"/>
    <n v="3"/>
    <x v="1"/>
    <x v="2"/>
  </r>
  <r>
    <n v="2025"/>
    <x v="10"/>
    <n v="45658"/>
    <n v="45991"/>
    <s v="0020-01"/>
    <n v="45968"/>
    <n v="148"/>
    <s v="CONTRATO DE PRESTACION DE SERVICIOS DE APOYO A LA GESTION"/>
    <s v="551-2025"/>
    <s v="148 - CONTRATO DE PRESTACION DE SERVICIOS DE APOYO A LA GESTION"/>
    <n v="54"/>
    <s v="ORDENES DE PAGO"/>
    <n v="1695"/>
    <x v="842"/>
    <s v="140991 - Prestar los servicios de apoyo a la gestión en las labores administrativas y operativas que se requieran en el almacén del Fondo de Desarrollo Rural de Sumapaz. 2327. Se expide a solicitud expresa del Ordenador del gasto mediante SIPSE 140991, con una certificación de existencia 62888 del 7 de septiembre de 2025, recibido el 11 de septiembre de 2025. Se expide el CRP mediante memorando 20257020029583, recibido el 7 de noviembre de 2025."/>
    <s v="O23011745992024232701000"/>
    <s v="Fortalecimiento Institucional y sedes administrativas"/>
    <n v="1005754883"/>
    <x v="570"/>
    <n v="0"/>
    <n v="0"/>
    <n v="6000000"/>
    <n v="0"/>
    <n v="6000000"/>
    <x v="0"/>
    <x v="0"/>
    <s v="140991"/>
    <n v="2"/>
    <x v="0"/>
    <x v="0"/>
  </r>
  <r>
    <n v="2025"/>
    <x v="10"/>
    <n v="45658"/>
    <n v="45991"/>
    <s v="0020-01"/>
    <n v="45968"/>
    <n v="21"/>
    <s v="CONVENIO INTERADMINISTRATIVO"/>
    <s v="554-2025"/>
    <s v="21 - CONVENIO INTERADMINISTRATIVO"/>
    <n v="54"/>
    <s v="ORDENES DE PAGO"/>
    <n v="1832"/>
    <x v="843"/>
    <s v="136277 - El convenio que se pretende celebrar tendrá por objeto, aunar esfuerzos administrativos, técnicos y operativos para recibir, operar y hacer seguimiento a cinco centros de conectividad y cinco zonas wifi, instalados en el marco del convenio de regalías de conectividad, garantizando su funcionamiento y sostenibilidad en beneficio de las comunidades rurales de la localidad de Sumapaz. 2265.Se expide el CDP a solicitud expresa del Ordenador del gasto, mediante SIPSE 136277, recibido el 6 de noviembre de 2025. Se expide el CRP mediante memorando 20257020029773, recibido el 7 de noviembre de 2025."/>
    <s v="O23011745992024226501000"/>
    <s v="Fortaleciendo la Conectividad en Sumapaz"/>
    <n v="900156270"/>
    <x v="492"/>
    <n v="0"/>
    <n v="0"/>
    <n v="632448263"/>
    <n v="0"/>
    <n v="632448263"/>
    <x v="14"/>
    <x v="18"/>
    <s v="136277"/>
    <n v="1"/>
    <x v="0"/>
    <x v="14"/>
  </r>
  <r>
    <n v="2025"/>
    <x v="10"/>
    <n v="45658"/>
    <n v="45991"/>
    <s v="0020-01"/>
    <n v="45971"/>
    <n v="145"/>
    <s v="CONTRATO DE PRESTACION DE SERVICIOS PROFESIONALES"/>
    <s v="548-2025"/>
    <s v="145 - CONTRATO DE PRESTACION DE SERVICIOS PROFESIONALES"/>
    <n v="45"/>
    <s v="ORDENES DE PAGO"/>
    <n v="1818"/>
    <x v="844"/>
    <s v="144286 - Prestar sus servicios profesionales como administrador de la Red de la Alcaldía Local de Sumapaz y realizar la actualización de los datos en los diferentes sistemas de información. 2327. Se expide CDP a solicitud expresa del Ordenador del Gasto, mediante SIPSE 144286 y certificado de No existencia 63848 del 29 de octubre de 2025, recibido el 30 de octubre de 2025. Se expide CRP mediante memorando 20257020029803&lt;(&gt;,&lt;)&gt; recibido el 10 de noviembre de 2025."/>
    <s v="O23011745992024232701000"/>
    <s v="Fortalecimiento Institucional y sedes administrativas"/>
    <n v="79854802"/>
    <x v="391"/>
    <n v="0"/>
    <n v="0"/>
    <n v="11025000"/>
    <n v="0"/>
    <n v="11025000"/>
    <x v="0"/>
    <x v="0"/>
    <s v="144286"/>
    <n v="2"/>
    <x v="0"/>
    <x v="0"/>
  </r>
  <r>
    <n v="2025"/>
    <x v="10"/>
    <n v="45658"/>
    <n v="45991"/>
    <s v="0020-01"/>
    <n v="45971"/>
    <n v="145"/>
    <s v="CONTRATO DE PRESTACION DE SERVICIOS PROFESIONALES"/>
    <s v="550-2025"/>
    <s v="145 - CONTRATO DE PRESTACION DE SERVICIOS PROFESIONALES"/>
    <n v="51"/>
    <s v="ORDENES DE PAGO"/>
    <n v="1824"/>
    <x v="845"/>
    <s v="144326 - Prestar sus servicios profesionales para apoyar al equipo de prensa y comunicaciones de la Alcaldía Local en la realización y publicación de contenidos de redes sociales y canales de divulgación digital (sitio web) de la Alcaldía local. 2327. Se expide CDP a solicitud expresa del Ordenador del Gasto, mediante SIPSE 144326 y certificado de No existencia 63813 del 27 de octubre de 2025, recibido el 30 de octubre de 2025. Se expide CRP mediante memorando 20257020029783&lt;(&gt;,&lt;)&gt; recibido el 10 de noviembre de 2025."/>
    <s v="O23011745992024232701000"/>
    <s v="Fortalecimiento Institucional y sedes administrativas"/>
    <n v="1013685604"/>
    <x v="50"/>
    <n v="0"/>
    <n v="0"/>
    <n v="13000000"/>
    <n v="0"/>
    <n v="13000000"/>
    <x v="0"/>
    <x v="0"/>
    <s v="144326"/>
    <n v="2"/>
    <x v="0"/>
    <x v="0"/>
  </r>
  <r>
    <n v="2025"/>
    <x v="10"/>
    <n v="45658"/>
    <n v="45991"/>
    <s v="0020-01"/>
    <n v="45971"/>
    <n v="145"/>
    <s v="CONTRATO DE PRESTACION DE SERVICIOS PROFESIONALES"/>
    <s v="552-2025"/>
    <s v="145 - CONTRATO DE PRESTACION DE SERVICIOS PROFESIONALES"/>
    <n v="45"/>
    <s v="ORDENES DE PAGO"/>
    <n v="1823"/>
    <x v="846"/>
    <s v="144311 - Prestar los servicios profesionales para apoyar jurídicamente las auditorias generadas por los entes de control y temas relacionados con planes de mejoramiento de la Alcaldía Local de Sumapaz. 2327. Se expide CDP a solicitud expresa del Ordenador del Gasto, mediante SIPSE 144138 y certificado de No existencia 63811 del 27 de octubre de 2025, recibido el 30 de octubre de 2025. Se expide CRP mediante memorando 20257020029793&lt;(&gt;,&lt;)&gt; recibido el 10 de noviembre de 2025."/>
    <s v="O23011745992024232701000"/>
    <s v="Fortalecimiento Institucional y sedes administrativas"/>
    <n v="79694258"/>
    <x v="45"/>
    <n v="0"/>
    <n v="0"/>
    <n v="9450000"/>
    <n v="0"/>
    <n v="9450000"/>
    <x v="0"/>
    <x v="0"/>
    <s v="144311"/>
    <n v="2"/>
    <x v="0"/>
    <x v="0"/>
  </r>
  <r>
    <n v="2025"/>
    <x v="10"/>
    <n v="45658"/>
    <n v="45991"/>
    <s v="0020-01"/>
    <n v="45971"/>
    <n v="145"/>
    <s v="CONTRATO DE PRESTACION DE SERVICIOS PROFESIONALES"/>
    <s v="521-2025"/>
    <s v="145 - CONTRATO DE PRESTACION DE SERVICIOS PROFESIONALES"/>
    <n v="51"/>
    <s v="ORDENES DE PAGO"/>
    <n v="1747"/>
    <x v="847"/>
    <s v="143332 - Prestar los servicios profesionales especializados para apoyar al despacho de la Alcaldía Local de Sumapaz, en los procesos jurídicos, legales y contractuales en cumplimiento al Plan de Desarrollo Local. 2327. Se expide CDP a solicitud expresa del Ordenador del Gasto, mediante SIPSE 143332 y certificado de No existencia 63443 del 07 de octubre de 2025, recibido el 10 de octubre de 2025. Se expide CRP mediante memorando 20257020029743&lt;(&gt;,&lt;)&gt; recibido el 10 de noviembre de 2025."/>
    <s v="O23011745992024232701000"/>
    <s v="Fortalecimiento Institucional y sedes administrativas"/>
    <n v="1033758656"/>
    <x v="385"/>
    <n v="0"/>
    <n v="0"/>
    <n v="17634000"/>
    <n v="0"/>
    <n v="17634000"/>
    <x v="0"/>
    <x v="0"/>
    <s v="143332"/>
    <n v="2"/>
    <x v="0"/>
    <x v="0"/>
  </r>
  <r>
    <n v="2025"/>
    <x v="10"/>
    <n v="45658"/>
    <n v="45991"/>
    <s v="0020-01"/>
    <n v="45971"/>
    <n v="145"/>
    <s v="CONTRATO DE PRESTACION DE SERVICIOS PROFESIONALES"/>
    <s v="540-2025"/>
    <s v="145 - CONTRATO DE PRESTACION DE SERVICIOS PROFESIONALES"/>
    <n v="29"/>
    <s v="ORDENES DE PAGO"/>
    <n v="1793"/>
    <x v="848"/>
    <s v="143850 - Prestar los servicios profesionales especializados para adelantar la planeación, seguimiento y ejecución de los proyectos relacionados con los equipos y maquinaria pesada de propiedad y/o tenencia del Fondo de Desarrollo Rural de Sumapaz. 2289. Se expide CDP a solicitud expresa del Ordenador del Gasto, mediante SIPSE 143850 y certificado de No existencia 63719 del 18 de octubre de 2025, recibido el 24 de octubre de 2025. Se expide CRP mediante memorando 20257020029713&lt;(&gt;,&lt;)&gt; recibido el 10 de noviembre de 2025."/>
    <s v="O23011745992024228901000"/>
    <s v="Movilidad para Sumapaz"/>
    <n v="80126283"/>
    <x v="5"/>
    <n v="0"/>
    <n v="0"/>
    <n v="8400000"/>
    <n v="0"/>
    <n v="8400000"/>
    <x v="1"/>
    <x v="1"/>
    <s v="143850"/>
    <n v="1"/>
    <x v="1"/>
    <x v="1"/>
  </r>
  <r>
    <n v="2025"/>
    <x v="10"/>
    <n v="45658"/>
    <n v="45991"/>
    <s v="0020-01"/>
    <n v="45972"/>
    <n v="148"/>
    <s v="CONTRATO DE PRESTACION DE SERVICIOS DE APOYO A LA GESTION"/>
    <s v="553-2025"/>
    <s v="148 - CONTRATO DE PRESTACION DE SERVICIOS DE APOYO A LA GESTION"/>
    <n v="50"/>
    <s v="ORDENES DE PAGO"/>
    <n v="1808"/>
    <x v="849"/>
    <s v="143708 - Prestar los servicios de apoyo administrativo para la gestión agroambiental del área de Gestión de Desarrollo Local de la Alcaldía Local de Sumapaz. 2671. Se expide CDP a solicitud expresa del Ordenador del Gasto, mediante SIPSE 143708 y certificado de No existencia 63744 del 22 de octubre de 2025, recibido el 28 de octubre de 2025. Se expide CRP mediante memorando 20257020029873&lt;(&gt;,&lt;)&gt; recibido el 11 de noviembre de 2025."/>
    <s v="O23011745992024267101000"/>
    <s v="Asistencia técnica agropecuaria y educación ambiental en la localidad de Sumapaz"/>
    <n v="1030538532"/>
    <x v="56"/>
    <n v="0"/>
    <n v="0"/>
    <n v="6050000"/>
    <n v="0"/>
    <n v="6050000"/>
    <x v="2"/>
    <x v="2"/>
    <s v="143708"/>
    <n v="3"/>
    <x v="1"/>
    <x v="2"/>
  </r>
  <r>
    <n v="2025"/>
    <x v="10"/>
    <n v="45658"/>
    <n v="45991"/>
    <s v="0020-01"/>
    <n v="45975"/>
    <n v="31"/>
    <s v="RESOLUCION"/>
    <s v="004-2025"/>
    <s v="31 - RESOLUCION"/>
    <n v="47"/>
    <s v="ORDENES DE PAGO"/>
    <n v="1854"/>
    <x v="85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9001000"/>
    <s v="Fortaleciendo la justicia en Sumapaz"/>
    <n v="860011153"/>
    <x v="139"/>
    <n v="0"/>
    <n v="0"/>
    <n v="100000"/>
    <n v="33547"/>
    <n v="66453"/>
    <x v="5"/>
    <x v="29"/>
    <s v="Atende"/>
    <n v="4"/>
    <x v="3"/>
    <x v="5"/>
  </r>
  <r>
    <n v="2025"/>
    <x v="10"/>
    <n v="45658"/>
    <n v="45991"/>
    <s v="0020-01"/>
    <n v="45975"/>
    <n v="31"/>
    <s v="RESOLUCION"/>
    <s v="004-2025"/>
    <s v="31 - RESOLUCION"/>
    <n v="47"/>
    <s v="ORDENES DE PAGO"/>
    <n v="1854"/>
    <x v="85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28901000"/>
    <s v="Movilidad para Sumapaz"/>
    <n v="860011153"/>
    <x v="139"/>
    <n v="0"/>
    <n v="0"/>
    <n v="1000000"/>
    <n v="319100"/>
    <n v="680900"/>
    <x v="1"/>
    <x v="1"/>
    <s v="Atende"/>
    <n v="1"/>
    <x v="1"/>
    <x v="1"/>
  </r>
  <r>
    <n v="2025"/>
    <x v="10"/>
    <n v="45658"/>
    <n v="45991"/>
    <s v="0020-01"/>
    <n v="45975"/>
    <n v="31"/>
    <s v="RESOLUCION"/>
    <s v="004-2025"/>
    <s v="31 - RESOLUCION"/>
    <n v="47"/>
    <s v="ORDENES DE PAGO"/>
    <n v="1854"/>
    <x v="85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35801000"/>
    <s v="Mejores parques para Sumapaz"/>
    <n v="860011153"/>
    <x v="139"/>
    <n v="0"/>
    <n v="0"/>
    <n v="500000"/>
    <n v="224782"/>
    <n v="275218"/>
    <x v="23"/>
    <x v="44"/>
    <s v="Atende"/>
    <n v="1"/>
    <x v="1"/>
    <x v="21"/>
  </r>
  <r>
    <n v="2025"/>
    <x v="10"/>
    <n v="45658"/>
    <n v="45991"/>
    <s v="0020-01"/>
    <n v="45975"/>
    <n v="31"/>
    <s v="RESOLUCION"/>
    <s v="004-2025"/>
    <s v="31 - RESOLUCION"/>
    <n v="47"/>
    <s v="ORDENES DE PAGO"/>
    <n v="1854"/>
    <x v="850"/>
    <s v="Atender el pago de ARL de los contratistas que a la fecha se encuentran registrados con riesgo laboral IV y V durante la vigencia 2025, documento solicitado a través de memorando 20257020003803 del 19 de julio de 2024, a solicitud expresa del ORDENADOR DEL GASTO. soportado con Resolución 004 del 17 de febrero de 2025."/>
    <s v="O23011745992024267101000"/>
    <s v="Asistencia técnica agropecuaria y educación ambiental en la localidad de Sumapaz"/>
    <n v="860011153"/>
    <x v="139"/>
    <n v="0"/>
    <n v="0"/>
    <n v="400000"/>
    <n v="0"/>
    <n v="400000"/>
    <x v="2"/>
    <x v="2"/>
    <s v="Atende"/>
    <n v="3"/>
    <x v="1"/>
    <x v="2"/>
  </r>
  <r>
    <n v="2025"/>
    <x v="10"/>
    <n v="45658"/>
    <n v="45991"/>
    <s v="0020-01"/>
    <n v="45975"/>
    <n v="145"/>
    <s v="CONTRATO DE PRESTACION DE SERVICIOS PROFESIONALES"/>
    <s v="557"/>
    <s v="145 - CONTRATO DE PRESTACION DE SERVICIOS PROFESIONALES"/>
    <n v="47"/>
    <s v="ORDENES DE PAGO"/>
    <n v="1817"/>
    <x v="851"/>
    <s v="144285 - Prestar los servicios profesionales para atender y brindar respuestas a las solicitudes, requerimientos, derechos de petición y tutelas radicadas en la alcaldía local de Sumapaz. 2327. Se expide CDP a solicitud expresa del Ordenador del Gasto, mediante SIPSE 144285 y certificado de No existencia 63842 del 29 de octubre de 2025, recibido el 30 de octubre de 2025. Se expide CRP mediante memorando 20257020029853&lt;(&gt;,&lt;)&gt; recibido el 11 de noviembre de 2025."/>
    <s v="O23011745992024232701000"/>
    <s v="Fortalecimiento Institucional y sedes administrativas"/>
    <n v="52698554"/>
    <x v="265"/>
    <n v="0"/>
    <n v="0"/>
    <n v="9450000"/>
    <n v="0"/>
    <n v="9450000"/>
    <x v="0"/>
    <x v="0"/>
    <s v="144285"/>
    <n v="2"/>
    <x v="0"/>
    <x v="0"/>
  </r>
  <r>
    <n v="2025"/>
    <x v="10"/>
    <n v="45658"/>
    <n v="45991"/>
    <s v="0020-01"/>
    <n v="45981"/>
    <n v="145"/>
    <s v="CONTRATO DE PRESTACION DE SERVICIOS PROFESIONALES"/>
    <s v="568-2025"/>
    <s v="145 - CONTRATO DE PRESTACION DE SERVICIOS PROFESIONALES"/>
    <n v="31"/>
    <s v="ORDENES DE PAGO"/>
    <n v="1843"/>
    <x v="852"/>
    <s v="144490 - 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 2613 Se expide CDP a solicitud expresa del Ordenador del Gasto, mediante SIPSE 144490 y certificado de No existencia 63931 del 06 de noviembre de 2025, recibido el 07 de noviembre de 2025. Se expide CRP mediante memorando 20257020030323&lt;(&gt;,&lt;)&gt; recibido el 20 de noviembre de 2025."/>
    <s v="O23011745992024261301000"/>
    <s v="Manejo de emergencias y mitigación del riesgo de desastres"/>
    <n v="1033820336"/>
    <x v="157"/>
    <n v="0"/>
    <n v="0"/>
    <n v="6300000"/>
    <n v="0"/>
    <n v="6300000"/>
    <x v="4"/>
    <x v="6"/>
    <s v="144490"/>
    <n v="1"/>
    <x v="1"/>
    <x v="4"/>
  </r>
  <r>
    <n v="2025"/>
    <x v="10"/>
    <n v="45658"/>
    <n v="45991"/>
    <s v="0020-01"/>
    <n v="45981"/>
    <n v="145"/>
    <s v="CONTRATO DE PRESTACION DE SERVICIOS PROFESIONALES"/>
    <s v="560-2025"/>
    <s v="145 - CONTRATO DE PRESTACION DE SERVICIOS PROFESIONALES"/>
    <n v="29"/>
    <s v="ORDENES DE PAGO"/>
    <n v="1836"/>
    <x v="853"/>
    <s v="144549 - Prestar servicios profesionales de apoyo al área de Gestión de Desarrollo Local de la Alcaldía Local de Sumapaz, contribuyendo a la planeación, ejecución y seguimiento de las actividades administrativas, financieras y operativas requeridas para el cumplimiento de los objetivos institucionales. 2331 Se expide CDP a solicitud expresa del Ordenador del Gasto, mediante SIPSE 144549 y certificado de No existencia 63895 del 02 de noviembre de 2025, recibido el 06 de noviembre de 2025. Se expide CRP mediante memorando 20257020030283&lt;(&gt;,&lt;)&gt; recibido el 20 de noviembre de 2025."/>
    <s v="O23011745992024233101000"/>
    <s v="Construcción e Intervención de equipamentos culturales"/>
    <n v="1023031689"/>
    <x v="136"/>
    <n v="0"/>
    <n v="0"/>
    <n v="6000000"/>
    <n v="0"/>
    <n v="6000000"/>
    <x v="25"/>
    <x v="61"/>
    <s v="144549"/>
    <n v="1"/>
    <x v="1"/>
    <x v="21"/>
  </r>
  <r>
    <n v="2025"/>
    <x v="10"/>
    <n v="45658"/>
    <n v="45991"/>
    <s v="0020-01"/>
    <n v="45982"/>
    <n v="145"/>
    <s v="CONTRATO DE PRESTACION DE SERVICIOS PROFESIONALES"/>
    <s v="570-2025"/>
    <s v="145 - CONTRATO DE PRESTACION DE SERVICIOS PROFESIONALES"/>
    <n v="41"/>
    <s v="ORDENES DE PAGO"/>
    <n v="1819"/>
    <x v="854"/>
    <s v="144287 - Prestar los servicios profesionales como abogado, para el trámite de los asuntos jurídicos y legales, que requieran los procesos misionales y administrativos que se adelantan en el Fondo Desarrollo Local Sumapaz. 2327. Se expide CDP a solicitud expresa del Ordenador del Gasto, mediante SIPSE 144287 y certificado de No existencia 63820 del 27 de octubre de 2025, recibido el 30 de octubre de 2025. Se expide CRP mediante memorando 20257020030313&lt;(&gt;,&lt;)&gt; recibido el 20 de noviembre de 2025."/>
    <s v="O23011745992024232701000"/>
    <s v="Fortalecimiento Institucional y sedes administrativas"/>
    <n v="1012413960"/>
    <x v="78"/>
    <n v="0"/>
    <n v="0"/>
    <n v="9450000"/>
    <n v="0"/>
    <n v="9450000"/>
    <x v="0"/>
    <x v="0"/>
    <s v="144287"/>
    <n v="2"/>
    <x v="0"/>
    <x v="0"/>
  </r>
  <r>
    <n v="2025"/>
    <x v="10"/>
    <n v="45658"/>
    <n v="45991"/>
    <s v="0020-01"/>
    <n v="45981"/>
    <n v="145"/>
    <s v="CONTRATO DE PRESTACION DE SERVICIOS PROFESIONALES"/>
    <s v="572-2025"/>
    <s v="145 - CONTRATO DE PRESTACION DE SERVICIOS PROFESIONALES"/>
    <n v="29"/>
    <s v="ORDENES DE PAGO"/>
    <n v="1768"/>
    <x v="855"/>
    <s v="143322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322 y certificado de No existencia 63617 del 14 de octubre de 2025, recibido el 16 de octubre de 2025. Se expide CRP mediante memorando 20257020030303&lt;(&gt;,&lt;)&gt; recibido el 20 de noviembre de 2025."/>
    <s v="O23011745992024228901000"/>
    <s v="Movilidad para Sumapaz"/>
    <n v="1024497752"/>
    <x v="51"/>
    <n v="0"/>
    <n v="0"/>
    <n v="7000000"/>
    <n v="0"/>
    <n v="7000000"/>
    <x v="1"/>
    <x v="1"/>
    <s v="143322"/>
    <n v="1"/>
    <x v="1"/>
    <x v="1"/>
  </r>
  <r>
    <n v="2025"/>
    <x v="10"/>
    <n v="45658"/>
    <n v="45991"/>
    <s v="0020-01"/>
    <n v="45981"/>
    <n v="145"/>
    <s v="CONTRATO DE PRESTACION DE SERVICIOS PROFESIONALES"/>
    <s v="577-2025"/>
    <s v="145 - CONTRATO DE PRESTACION DE SERVICIOS PROFESIONALES"/>
    <n v="41"/>
    <s v="ORDENES DE PAGO"/>
    <n v="1757"/>
    <x v="856"/>
    <s v="143248 - Prestar los servicios profesionales para apoyar los procesos de planeación, administrativos, financieros y presupuestales del Fondo de Desarrollo Rural de Sumapaz. 2327. Se expide CDP a solicitud expresa del Ordenador del Gasto, mediante SIPSE 143248 y certificado de No existencia 63627 del 14 de octubre de 2025, recibido el 16 de octubre de 2025. Se expide CRP mediante memorando 20257020030293&lt;(&gt;,&lt;)&gt; recibido el 20 de noviembre de 2025."/>
    <s v="O23011745992024232701000"/>
    <s v="Fortalecimiento Institucional y sedes administrativas"/>
    <n v="1000601472"/>
    <x v="13"/>
    <n v="0"/>
    <n v="0"/>
    <n v="9000000"/>
    <n v="0"/>
    <n v="9000000"/>
    <x v="0"/>
    <x v="0"/>
    <s v="143248"/>
    <n v="2"/>
    <x v="0"/>
    <x v="0"/>
  </r>
  <r>
    <n v="2025"/>
    <x v="10"/>
    <n v="45658"/>
    <n v="45991"/>
    <s v="0020-01"/>
    <n v="45981"/>
    <n v="145"/>
    <s v="CONTRATO DE PRESTACION DE SERVICIOS PROFESIONALES"/>
    <s v="573-2025"/>
    <s v="145 - CONTRATO DE PRESTACION DE SERVICIOS PROFESIONALES"/>
    <n v="41"/>
    <s v="ORDENES DE PAGO"/>
    <n v="1806"/>
    <x v="857"/>
    <s v="143204 - Prestar servicios profesionales de apoyo a la gestión para la gestión presupuestal y de tesorería del Área de Gestión de Desarrollo Local de la Alcaldía Local de Sumapaz. 2327 Se expide CDP a solicitud expresa del Ordenador del Gasto, mediante SIPSE 143204 y certificado de No existencia 63742 del 22 de octubre de 2025, recibido el 27 de octubre de 2025. Se expide CRP mediante memorando 20257020030253&lt;(&gt;,&lt;)&gt; recibido el 20 de noviembre de 2025."/>
    <s v="O23011745992024232701000"/>
    <s v="Fortalecimiento Institucional y sedes administrativas"/>
    <n v="52520712"/>
    <x v="571"/>
    <n v="0"/>
    <n v="0"/>
    <n v="9000000"/>
    <n v="0"/>
    <n v="9000000"/>
    <x v="0"/>
    <x v="0"/>
    <s v="143204"/>
    <n v="2"/>
    <x v="0"/>
    <x v="0"/>
  </r>
  <r>
    <n v="2025"/>
    <x v="10"/>
    <n v="45658"/>
    <n v="45991"/>
    <s v="0020-01"/>
    <n v="45981"/>
    <n v="145"/>
    <s v="CONTRATO DE PRESTACION DE SERVICIOS PROFESIONALES"/>
    <s v="569-2025"/>
    <s v="145 - CONTRATO DE PRESTACION DE SERVICIOS PROFESIONALES"/>
    <n v="41"/>
    <s v="ORDENES DE PAGO"/>
    <n v="1779"/>
    <x v="858"/>
    <s v="143268 - Prestar los servicios profesionales en producción agropecuaria para el fortalecimiento del servicio de asistencia técnica agropecuaria de la localidad de Sumapaz. 2671. Se expide CDP a solicitud expresa del Ordenador del Gasto, mediante SIPSE 143268 y certificado de No existencia 63624 del 14 de octubre de 2025, recibido el 16 de octubre de 2025. Se expide CRP mediante memorando 20257020030523&lt;(&gt;,&lt;)&gt; recibido el 20 de noviembre de 2025."/>
    <s v="O23011745992024267101000"/>
    <s v="Asistencia técnica agropecuaria y educación ambiental en la localidad de Sumapaz"/>
    <n v="1069751551"/>
    <x v="173"/>
    <n v="0"/>
    <n v="0"/>
    <n v="11550000"/>
    <n v="0"/>
    <n v="11550000"/>
    <x v="2"/>
    <x v="35"/>
    <s v="143268"/>
    <n v="4"/>
    <x v="1"/>
    <x v="2"/>
  </r>
  <r>
    <n v="2025"/>
    <x v="10"/>
    <n v="45658"/>
    <n v="45991"/>
    <s v="0020-01"/>
    <n v="45981"/>
    <n v="145"/>
    <s v="CONTRATO DE PRESTACION DE SERVICIOS PROFESIONALES"/>
    <s v="558-2025"/>
    <s v="145 - CONTRATO DE PRESTACION DE SERVICIOS PROFESIONALES"/>
    <n v="29"/>
    <s v="ORDENES DE PAGO"/>
    <n v="1740"/>
    <x v="859"/>
    <s v="143156 - Prestar sus servicios profesionales de apoyo administrativo al Área de Gestión del Desarrollo Local, en la gestión contractual del Fondo de Desarrollo Rural de Sumapaz. 2327. Se expide CDP a solicitud expresa del Ordenador del Gasto, mediante SIPSE 143156 y certificado de No existencia 63457 del 08 de octubre de 2025, recibido el 10 de octubre de 2025. Se expide CRP mediante memorando 20257020030393&lt;(&gt;,&lt;)&gt; recibido el 20 de noviembre de 2025."/>
    <s v="O23011745992024232701000"/>
    <s v="Fortalecimiento Institucional y sedes administrativas"/>
    <n v="1015456251"/>
    <x v="572"/>
    <n v="0"/>
    <n v="0"/>
    <n v="6500000"/>
    <n v="0"/>
    <n v="6500000"/>
    <x v="0"/>
    <x v="0"/>
    <s v="143156"/>
    <n v="2"/>
    <x v="0"/>
    <x v="0"/>
  </r>
  <r>
    <n v="2025"/>
    <x v="10"/>
    <n v="45658"/>
    <n v="45991"/>
    <s v="0020-01"/>
    <n v="45981"/>
    <n v="145"/>
    <s v="CONTRATO DE PRESTACION DE SERVICIOS PROFESIONALES"/>
    <s v="576-2025"/>
    <s v="145 - CONTRATO DE PRESTACION DE SERVICIOS PROFESIONALES"/>
    <n v="41"/>
    <s v="ORDENES DE PAGO"/>
    <n v="1796"/>
    <x v="860"/>
    <s v="144153 - Prestar los servicios profesionales al Área de Gestión del Desarrollo Local, en la gestión y ejecución de las actividades administrativas de la gestión ambiental de la Alcaldía Local de Sumapaz. 2327. Se expide CDP a solicitud expresa del Ordenador del Gasto, mediante SIPSE 144153 y certificado de No existencia 63738 del 22 de octubre de 2025, recibido el 24 de octubre de 2025. Se expide CRP mediante memorando 20257020030383&lt;(&gt;,&lt;)&gt; recibido el 20 de noviembre de 2025."/>
    <s v="O23011745992024232701000"/>
    <s v="Fortalecimiento Institucional y sedes administrativas"/>
    <n v="1022380296"/>
    <x v="111"/>
    <n v="0"/>
    <n v="0"/>
    <n v="9450000"/>
    <n v="0"/>
    <n v="9450000"/>
    <x v="0"/>
    <x v="0"/>
    <s v="144153"/>
    <n v="2"/>
    <x v="0"/>
    <x v="0"/>
  </r>
  <r>
    <n v="2025"/>
    <x v="10"/>
    <n v="45658"/>
    <n v="45991"/>
    <s v="0020-01"/>
    <n v="45981"/>
    <n v="145"/>
    <s v="CONTRATO DE PRESTACION DE SERVICIOS PROFESIONALES"/>
    <s v="531-2025"/>
    <s v="145 - CONTRATO DE PRESTACION DE SERVICIOS PROFESIONALES"/>
    <n v="29"/>
    <s v="ORDENES DE PAGO"/>
    <n v="1758"/>
    <x v="861"/>
    <s v="143251 - Prestar los servicios profesionales para apoyar la planeación de los proyectos de inversión de Participación incidente que ejecute el Fondo de Desarrollo Rural de Sumapaz. 2696. Se expide CDP a solicitud expresa del Ordenador del Gasto, mediante SIPSE 143251 y certificado de No existencia 63626 del 14 de octubre de 2025, recibido el 16 de octubre de 2025. Se expide CRP mediante memorando 20257020030463&lt;(&gt;,&lt;)&gt; recibido el 20 de noviembre de 2025."/>
    <s v="O23011745992024269601000"/>
    <s v="Participación incidente en Sumapaz"/>
    <n v="1015415370"/>
    <x v="122"/>
    <n v="0"/>
    <n v="0"/>
    <n v="7200000"/>
    <n v="0"/>
    <n v="7200000"/>
    <x v="17"/>
    <x v="24"/>
    <s v="143251"/>
    <n v="4"/>
    <x v="0"/>
    <x v="17"/>
  </r>
  <r>
    <n v="2025"/>
    <x v="10"/>
    <n v="45658"/>
    <n v="45991"/>
    <s v="0020-01"/>
    <n v="45981"/>
    <n v="145"/>
    <s v="CONTRATO DE PRESTACION DE SERVICIOS PROFESIONALES"/>
    <s v="546-2025"/>
    <s v="145 - CONTRATO DE PRESTACION DE SERVICIOS PROFESIONALES"/>
    <n v="41"/>
    <s v="ORDENES DE PAGO"/>
    <n v="1805"/>
    <x v="862"/>
    <s v="143186 - Prestar sus servicios profesionales al Área de Gestión del Desarrollo Local, en la gestión contractual del Fondo de Desarrollo Rural de Sumapaz. 2327 Se expide CDP a solicitud expresa del Ordenador del Gasto, mediante SIPSE 143186 y certificado de No existencia 63749 del 22 de octubre de 2025, recibido el 27 de octubre de 2025. Se expide CRP mediante memorando 20257020030333&lt;(&gt;,&lt;)&gt; recibido el 20 de noviembre de 2025."/>
    <s v="O23011745992024232701000"/>
    <s v="Fortalecimiento Institucional y sedes administrativas"/>
    <n v="1015470985"/>
    <x v="573"/>
    <n v="0"/>
    <n v="0"/>
    <n v="14000000"/>
    <n v="0"/>
    <n v="14000000"/>
    <x v="0"/>
    <x v="0"/>
    <s v="143186"/>
    <n v="2"/>
    <x v="0"/>
    <x v="0"/>
  </r>
  <r>
    <n v="2025"/>
    <x v="10"/>
    <n v="45658"/>
    <n v="45991"/>
    <s v="0020-01"/>
    <n v="45981"/>
    <n v="145"/>
    <s v="CONTRATO DE PRESTACION DE SERVICIOS PROFESIONALES"/>
    <s v="555-2025"/>
    <s v="145 - CONTRATO DE PRESTACION DE SERVICIOS PROFESIONALES"/>
    <n v="41"/>
    <s v="ORDENES DE PAGO"/>
    <n v="1790"/>
    <x v="863"/>
    <s v="143178 - Prestar los servicios profesionales para apoyar los procesos administrativos y financieros del área de Gestión de Desarrollo Local, de la Alcaldía Local de Sumapaz. 2327. Se expide CDP a solicitud expresa del Ordenador del Gasto, mediante SIPSE 143178 y certificado de No existencia 63730 del 18 de octubre de 2025, recibido el 24 de octubre de 2025. Se expide CRP mediante memorando 20257020030343&lt;(&gt;,&lt;)&gt; recibido el 20 de noviembre de 2025."/>
    <s v="O23011745992024232701000"/>
    <s v="Fortalecimiento Institucional y sedes administrativas"/>
    <n v="1056802356"/>
    <x v="94"/>
    <n v="0"/>
    <n v="0"/>
    <n v="7650000"/>
    <n v="0"/>
    <n v="7650000"/>
    <x v="0"/>
    <x v="0"/>
    <s v="143178"/>
    <n v="2"/>
    <x v="0"/>
    <x v="0"/>
  </r>
  <r>
    <n v="2025"/>
    <x v="10"/>
    <n v="45658"/>
    <n v="45991"/>
    <s v="0020-01"/>
    <n v="45981"/>
    <n v="53"/>
    <s v="CONTRATO DE SEGUROS"/>
    <s v="556-2025"/>
    <s v="53 - CONTRATO DE SEGUROS"/>
    <n v="41"/>
    <s v="ORDENES DE PAGO"/>
    <n v="1781"/>
    <x v="864"/>
    <s v="144183 - El contrato que se pretende celebrar tendrá por objeto, adquirir la póliza de seguros contra accidentes personales para el amparo y protección de los niños, niñas y adolescentes de las escuelas de formación deportivas del proyecto 2388 recreación y deportes ejecutado por el fondo de desarrollo rural de Sumapaz. 2388. Se expide CDP a solicitud expresa del Ordenador del Gasto mediante SIPSE 144183, recibido el 20 de octubre de 2025. se expide CRP mediante memorando 20257020030213, recibido el 20 de noviembre de 2025."/>
    <s v="O23011745992024238801000"/>
    <s v="Recreación y Deporte para Sumapaz"/>
    <n v="860022137"/>
    <x v="574"/>
    <n v="0"/>
    <n v="0"/>
    <n v="10620000"/>
    <n v="0"/>
    <n v="10620000"/>
    <x v="10"/>
    <x v="14"/>
    <s v="144183"/>
    <n v="3"/>
    <x v="2"/>
    <x v="10"/>
  </r>
  <r>
    <n v="2025"/>
    <x v="10"/>
    <n v="45658"/>
    <n v="45991"/>
    <s v="0020-01"/>
    <n v="45981"/>
    <n v="148"/>
    <s v="CONTRATO DE PRESTACION DE SERVICIOS DE APOYO A LA GESTION"/>
    <s v="562-2025"/>
    <s v="148 - CONTRATO DE PRESTACION DE SERVICIOS DE APOYO A LA GESTION"/>
    <n v="29"/>
    <s v="ORDENES DE PAGO"/>
    <n v="1762"/>
    <x v="865"/>
    <s v="143292 - 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 Se expide CDP a solicitud expresa del Ordenador del Gasto, mediante SIPSE 143292 y certificado de No existencia 63623 del 14 de octubre de 2025, recibido el 16 de octubre de 2025. Se expide CRP mediante memorando 20257020030353&lt;(&gt;,&lt;)&gt; recibido el 20 de noviembre de 2025."/>
    <s v="O23011745992024232401000"/>
    <s v="Acciones para el cuidado de la salud y el bienestar de las y los Sumapaceños"/>
    <n v="79595136"/>
    <x v="379"/>
    <n v="0"/>
    <n v="0"/>
    <n v="3000000"/>
    <n v="0"/>
    <n v="3000000"/>
    <x v="6"/>
    <x v="11"/>
    <s v="143292"/>
    <n v="6"/>
    <x v="2"/>
    <x v="6"/>
  </r>
  <r>
    <n v="2025"/>
    <x v="10"/>
    <n v="45658"/>
    <n v="45991"/>
    <s v="0020-01"/>
    <n v="45981"/>
    <n v="145"/>
    <s v="CONTRATO DE PRESTACION DE SERVICIOS PROFESIONALES"/>
    <s v="563-2025"/>
    <s v="145 - CONTRATO DE PRESTACION DE SERVICIOS PROFESIONALES"/>
    <n v="41"/>
    <s v="ORDENES DE PAGO"/>
    <n v="1822"/>
    <x v="866"/>
    <s v="144303 - 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 Se expide CDP a solicitud expresa del Ordenador del Gasto, mediante SIPSE 144303 y certificado de No existencia 63845 del 29 de octubre de 2025, recibido el 30 de octubre de 2025. Se expide CRP mediante memorando 20257020030363&lt;(&gt;,&lt;)&gt; recibido el 20 de noviembre de 2025."/>
    <s v="O23011745992024232701000"/>
    <s v="Fortalecimiento Institucional y sedes administrativas"/>
    <n v="52159153"/>
    <x v="71"/>
    <n v="0"/>
    <n v="0"/>
    <n v="9900000"/>
    <n v="0"/>
    <n v="9900000"/>
    <x v="0"/>
    <x v="0"/>
    <s v="144303"/>
    <n v="2"/>
    <x v="0"/>
    <x v="0"/>
  </r>
  <r>
    <n v="2025"/>
    <x v="10"/>
    <n v="45658"/>
    <n v="45991"/>
    <s v="0020-01"/>
    <n v="45981"/>
    <n v="145"/>
    <s v="CONTRATO DE PRESTACION DE SERVICIOS PROFESIONALES"/>
    <s v="564-2025"/>
    <s v="145 - CONTRATO DE PRESTACION DE SERVICIOS PROFESIONALES"/>
    <n v="41"/>
    <s v="ORDENES DE PAGO"/>
    <n v="1792"/>
    <x v="867"/>
    <s v="143827 - Prestar los servicios profesionales al Área de Gestión de Desarrollo Local para apoyar la planeación, ejecución y seguimiento a los proyectos de inversión de infraestructura de la Alcaldía Local de Sumapaz. 2289. Se expide CDP a solicitud expresa del Ordenador del Gasto, mediante SIPSE 143827 y certificado de No existencia 63722 del 18 de octubre de 2025, recibido el 24 de octubre de 2025. Se expide CRP mediante memorando 20257020030373&lt;(&gt;,&lt;)&gt; recibido el 20 de noviembre de 2025."/>
    <s v="O23011745992024228901000"/>
    <s v="Movilidad para Sumapaz"/>
    <n v="80772254"/>
    <x v="93"/>
    <n v="0"/>
    <n v="0"/>
    <n v="10500000"/>
    <n v="0"/>
    <n v="10500000"/>
    <x v="1"/>
    <x v="1"/>
    <s v="143827"/>
    <n v="1"/>
    <x v="1"/>
    <x v="1"/>
  </r>
  <r>
    <n v="2025"/>
    <x v="10"/>
    <n v="45658"/>
    <n v="45991"/>
    <s v="0020-01"/>
    <n v="45981"/>
    <n v="148"/>
    <s v="CONTRATO DE PRESTACION DE SERVICIOS DE APOYO A LA GESTION"/>
    <s v="571-2025"/>
    <s v="148 - CONTRATO DE PRESTACION DE SERVICIOS DE APOYO A LA GESTION"/>
    <n v="41"/>
    <s v="ORDENES DE PAGO"/>
    <n v="1763"/>
    <x v="868"/>
    <s v="143294 - Prestar los servicios como auxiliar de apoyo administrativo al Área De Gestión De Desarrollo Local, de la Alcaldía Local De Sumapaz. 2327. Se expide CDP a solicitud expresa del Ordenador del Gasto, mediante SIPSE 143294 y certificado de No existencia 63621 del 14 de octubre de 2025, recibido el 16 de octubre de 2025. Se expide CRP mediante memorando 20257020030193, recibido el 20 de noviembre de 2025."/>
    <s v="O23011745992024232701000"/>
    <s v="Fortalecimiento Institucional y sedes administrativas"/>
    <n v="1032506354"/>
    <x v="396"/>
    <n v="0"/>
    <n v="0"/>
    <n v="3100000"/>
    <n v="0"/>
    <n v="3100000"/>
    <x v="0"/>
    <x v="0"/>
    <s v="143294"/>
    <n v="2"/>
    <x v="0"/>
    <x v="0"/>
  </r>
  <r>
    <n v="2025"/>
    <x v="10"/>
    <n v="45658"/>
    <n v="45991"/>
    <s v="0020-01"/>
    <n v="45981"/>
    <n v="145"/>
    <s v="CONTRATO DE PRESTACION DE SERVICIOS PROFESIONALES"/>
    <s v="575-2025"/>
    <s v="145 - CONTRATO DE PRESTACION DE SERVICIOS PROFESIONALES"/>
    <n v="41"/>
    <s v="ORDENES DE PAGO"/>
    <n v="1815"/>
    <x v="869"/>
    <s v="144138 - Prestar sus servicios profesionales de apoyo al área de gestión del desarrollo local en la gestión de cierres y liquidaciones contractuales del fondo de desarrollo local de Sumapaz. 2327. Se expide CDP a solicitud expresa del Ordenador del Gasto, mediante SIPSE 144138 y certificado de No existencia 63777 del 24 de octubre de 2025, recibido el 30 de octubre de 2025. Se expide el CRP mediante memorando 20257020030203, recibido el 20 de noviembre de 2025."/>
    <s v="O23011745992024232701000"/>
    <s v="Fortalecimiento Institucional y sedes administrativas"/>
    <n v="52900762"/>
    <x v="88"/>
    <n v="0"/>
    <n v="0"/>
    <n v="14000000"/>
    <n v="0"/>
    <n v="14000000"/>
    <x v="0"/>
    <x v="0"/>
    <s v="144138"/>
    <n v="2"/>
    <x v="0"/>
    <x v="0"/>
  </r>
  <r>
    <n v="2025"/>
    <x v="10"/>
    <n v="45658"/>
    <n v="45991"/>
    <s v="0020-01"/>
    <n v="45986"/>
    <n v="145"/>
    <s v="CONTRATO DE PRESTACION DE SERVICIOS PROFESIONALES"/>
    <s v="574-2025"/>
    <s v="145 - CONTRATO DE PRESTACION DE SERVICIOS PROFESIONALES"/>
    <n v="29"/>
    <s v="ORDENES DE PAGO"/>
    <n v="1846"/>
    <x v="870"/>
    <s v="144619 - Prestar los servicios profesionales al Área de Gestión de Desarrollo Local para apoyar la planeación, ejecución y seguimiento a los proyectos de inversión de infraestructura vial y actividades designadas por el despacho de la Alcaldía Local de Sumapaz. 2289 Se expide CDP a solicitud expresa del Ordenador del Gasto, mediante SIPSE 144619 y certificado de No existencia 63934 del 06 de noviembre de 2025, recibido el 07 de noviembre de 2025. Se expide CRP mediante memorando 20257020031003&lt;(&gt;,&lt;)&gt; recibido el 24 de noviembre de 2025."/>
    <s v="O23011745992024228901000"/>
    <s v="Movilidad para Sumapaz"/>
    <n v="79367360"/>
    <x v="403"/>
    <n v="0"/>
    <n v="0"/>
    <n v="6000000"/>
    <n v="0"/>
    <n v="6000000"/>
    <x v="1"/>
    <x v="1"/>
    <s v="144619"/>
    <n v="1"/>
    <x v="1"/>
    <x v="1"/>
  </r>
  <r>
    <n v="2025"/>
    <x v="10"/>
    <n v="45658"/>
    <n v="45991"/>
    <s v="0020-01"/>
    <n v="45985"/>
    <n v="145"/>
    <s v="CONTRATO DE PRESTACION DE SERVICIOS PROFESIONALES"/>
    <s v="585-2025"/>
    <s v="145 - CONTRATO DE PRESTACION DE SERVICIOS PROFESIONALES"/>
    <n v="29"/>
    <s v="ORDENES DE PAGO"/>
    <n v="1820"/>
    <x v="871"/>
    <s v="144290 - Prestar los servicios profesionales para el desarrollo de acciones de planeación, seguimiento, ejecución y acompañamiento de los procesos y actividades relacionadas con los Acueductos Veredales que se adelanten por el Fondo de Desarrollo Rural de Sumapaz. 2689. Se expide CDP a solicitud expresa del Ordenador del Gasto, mediante SIPSE 144290 y certificado de No existencia 63847 del 29 de octubre de 2025, recibido el 30 de octubre de 2025. Se expide CRP mediante memorando 20257020030993, recibido el 24 de noviembre de 2025."/>
    <s v="O23011745992024268901000"/>
    <s v="Acueductos veredales, saneamiento básico y energías alternativas"/>
    <n v="52432694"/>
    <x v="169"/>
    <n v="0"/>
    <n v="0"/>
    <n v="7000000"/>
    <n v="0"/>
    <n v="7000000"/>
    <x v="9"/>
    <x v="34"/>
    <s v="144290"/>
    <n v="1"/>
    <x v="1"/>
    <x v="9"/>
  </r>
  <r>
    <n v="2025"/>
    <x v="10"/>
    <n v="45658"/>
    <n v="45991"/>
    <s v="0020-01"/>
    <n v="45986"/>
    <n v="148"/>
    <s v="CONTRATO DE PRESTACION DE SERVICIOS DE APOYO A LA GESTION"/>
    <s v="586-2025"/>
    <s v="148 - CONTRATO DE PRESTACION DE SERVICIOS DE APOYO A LA GESTION"/>
    <n v="29"/>
    <s v="ORDENES DE PAGO"/>
    <n v="1760"/>
    <x v="872"/>
    <s v="143261 - Prestar sus servicios como técnico para apoyar y dar soporte técnico al administrador y usuario final de la red de sistemas y tecnología e información de la Alcaldía Local. 2327. Se expide CDP a solicitud expresa del Ordenador del Gasto, mediante SIPSE 143261 y certificado de No existencia 63622 del 14 de octubre de 2025, recibido el 16 de octubre de 2025. Se expide CRP mediante memorando 20257020030943&lt;(&gt;,&lt;)&gt; recibido el 24 de noviembre de 2025."/>
    <s v="O23011745992024232701000"/>
    <s v="Fortalecimiento Institucional y sedes administrativas"/>
    <n v="79556596"/>
    <x v="134"/>
    <n v="0"/>
    <n v="0"/>
    <n v="4917000"/>
    <n v="0"/>
    <n v="4917000"/>
    <x v="0"/>
    <x v="0"/>
    <s v="143261"/>
    <n v="2"/>
    <x v="0"/>
    <x v="0"/>
  </r>
  <r>
    <n v="2025"/>
    <x v="10"/>
    <n v="45658"/>
    <n v="45991"/>
    <s v="0020-01"/>
    <n v="45986"/>
    <n v="145"/>
    <s v="CONTRATO DE PRESTACION DE SERVICIOS PROFESIONALES"/>
    <s v="567-2025"/>
    <s v="145 - CONTRATO DE PRESTACION DE SERVICIOS PROFESIONALES"/>
    <n v="37"/>
    <s v="ORDENES DE PAGO"/>
    <n v="1835"/>
    <x v="873"/>
    <s v="144546 - Prestar los servicios profesionales con autonomía técnica y administrativa como abogado (a) en la implementación y seguimiento de las actuaciones necesarias para la intervención de tres (3) equipamientos culturales mediante obras de construcción, adecuación y/o dotación. 2331 Se expide CDP a solicitud expresa del Ordenador del Gasto, mediante SIPSE 144546 y certificado de No existencia 63896 del 02 de noviembre de 2025, recibido el 06 de noviembre de 2025. Se expide CRP mediante memorando 20257020030963&lt;(&gt;,&lt;)&gt; recibido el 24 de noviembre de 2025."/>
    <s v="O23011745992024233101000"/>
    <s v="Construcción e Intervención de equipamentos culturales"/>
    <n v="1024555613"/>
    <x v="79"/>
    <n v="0"/>
    <n v="0"/>
    <n v="9765000"/>
    <n v="0"/>
    <n v="9765000"/>
    <x v="25"/>
    <x v="61"/>
    <s v="144546"/>
    <n v="1"/>
    <x v="1"/>
    <x v="21"/>
  </r>
  <r>
    <n v="2025"/>
    <x v="10"/>
    <n v="45658"/>
    <n v="45991"/>
    <s v="0020-01"/>
    <n v="45986"/>
    <n v="145"/>
    <s v="CONTRATO DE PRESTACION DE SERVICIOS PROFESIONALES"/>
    <s v="579-2025"/>
    <s v="145 - CONTRATO DE PRESTACION DE SERVICIOS PROFESIONALES"/>
    <n v="29"/>
    <s v="ORDENES DE PAGO"/>
    <n v="1775"/>
    <x v="874"/>
    <s v="143810 - Prestar los servicios profesionales zootecnicos para el fortalecimiento del servicio de asistencia técnica agropecuaria en la localidad de Sumapaz. 2666. Se expide CDP a solicitud expresa del Ordenador del Gasto, mediante SIPSE 143810 y certificado de No existencia 63607 del 14 de octubre de 2025, recibido el 16 de octubre de 2025. Se expide CRP mediante memorando 20257020030823&lt;(&gt;,&lt;)&gt; recibido el 24 de noviembre de 2025."/>
    <s v="O23011745992024266601000"/>
    <s v="Sumapaz proteje su fauna"/>
    <n v="1022982961"/>
    <x v="97"/>
    <n v="0"/>
    <n v="0"/>
    <n v="6500000"/>
    <n v="0"/>
    <n v="6500000"/>
    <x v="3"/>
    <x v="3"/>
    <s v="143810"/>
    <n v="1"/>
    <x v="2"/>
    <x v="3"/>
  </r>
  <r>
    <n v="2025"/>
    <x v="10"/>
    <n v="45658"/>
    <n v="45991"/>
    <s v="0020-01"/>
    <n v="45986"/>
    <n v="145"/>
    <s v="CONTRATO DE PRESTACION DE SERVICIOS PROFESIONALES"/>
    <s v="578-2025"/>
    <s v="145 - CONTRATO DE PRESTACION DE SERVICIOS PROFESIONALES"/>
    <n v="29"/>
    <s v="ORDENES DE PAGO"/>
    <n v="1772"/>
    <x v="875"/>
    <s v="143741 - Prestar los servicios profesionales para apoyar la planeación, seguimiento, ejecución y control de los proyectos ambientales y de desarrollo rural sostenible, del Fondo de Desarrollo Rural de Sumapaz. 2671. Se expide CDP a solicitud expresa del Ordenador del Gasto, mediante SIPSE 143741 y certificado de No existencia 63613, 63614, 63615 del 14 de octubre de 2025, recibido el 16 de octubre de 2025. Se expide CRP mediante memorando 20257020030773&lt;(&gt;,&lt;)&gt; recibido el 24 de noviembre de 2025."/>
    <s v="O23011745992024267101000"/>
    <s v="Asistencia técnica agropecuaria y educación ambiental en la localidad de Sumapaz"/>
    <n v="1031143143"/>
    <x v="109"/>
    <n v="0"/>
    <n v="0"/>
    <n v="5040000"/>
    <n v="0"/>
    <n v="5040000"/>
    <x v="2"/>
    <x v="2"/>
    <s v="143741"/>
    <n v="3"/>
    <x v="1"/>
    <x v="2"/>
  </r>
  <r>
    <n v="2025"/>
    <x v="10"/>
    <n v="45658"/>
    <n v="45991"/>
    <s v="0020-01"/>
    <n v="45986"/>
    <n v="148"/>
    <s v="CONTRATO DE PRESTACION DE SERVICIOS DE APOYO A LA GESTION"/>
    <s v="581-2025"/>
    <s v="148 - CONTRATO DE PRESTACION DE SERVICIOS DE APOYO A LA GESTION"/>
    <n v="29"/>
    <s v="ORDENES DE PAGO"/>
    <n v="1789"/>
    <x v="876"/>
    <s v="143175 - Prestar sus servicios de apoyo técnico al Área De Gestión De Desarrollo Local, en la ejecución de las obras de infraestructura vial de la Alcaldía Local De Sumapaz. 2289. Se expide CDP a solicitud expresa del Ordenador del Gasto, mediante SIPSE 143175 y certificado de No existencia 63746 del 22 de octubre de 2025, recibido el 24 de octubre de 2025. Se expide CRP mediante memorando 20257020030843&lt;(&gt;,&lt;)&gt; recibido el 24 de noviembre de 2025."/>
    <s v="O23011745992024228901000"/>
    <s v="Movilidad para Sumapaz"/>
    <n v="1053609479"/>
    <x v="127"/>
    <n v="0"/>
    <n v="0"/>
    <n v="4200000"/>
    <n v="0"/>
    <n v="4200000"/>
    <x v="1"/>
    <x v="1"/>
    <s v="143175"/>
    <n v="1"/>
    <x v="1"/>
    <x v="1"/>
  </r>
  <r>
    <n v="2025"/>
    <x v="10"/>
    <n v="45658"/>
    <n v="45991"/>
    <s v="0020-01"/>
    <n v="45986"/>
    <n v="145"/>
    <s v="CONTRATO DE PRESTACION DE SERVICIOS PROFESIONALES"/>
    <s v="561-2025"/>
    <s v="145 - CONTRATO DE PRESTACION DE SERVICIOS PROFESIONALES"/>
    <n v="29"/>
    <s v="ORDENES DE PAGO"/>
    <n v="1852"/>
    <x v="877"/>
    <s v="144625 - Prestar los servicios profesionales para realizar la planeación, seguimiento y ejecución del proceso de servicio de transporte de pasajeros y actividades logísticas de construcción e intervención de equipamientos culturales en la localidad de Sumapaz. 2331. Se expide CDP a solicitud expresa del Ordenador del gasto mediante SIPSE 144625, y certificado de no existencia 64013 del 9 de noviembre de 2025, recibido el 10 de noviembre de 2025 Se expide CRP mediante memorando 20257020030853&lt;(&gt;,&lt;)&gt; recibido el 24 de noviembre de 2025."/>
    <s v="O23011745992024233101000"/>
    <s v="Construcción e Intervención de equipamentos culturales"/>
    <n v="88278276"/>
    <x v="20"/>
    <n v="0"/>
    <n v="0"/>
    <n v="6000000"/>
    <n v="0"/>
    <n v="6000000"/>
    <x v="25"/>
    <x v="61"/>
    <s v="144625"/>
    <n v="1"/>
    <x v="1"/>
    <x v="21"/>
  </r>
  <r>
    <n v="2025"/>
    <x v="10"/>
    <n v="45658"/>
    <n v="45991"/>
    <s v="0020-01"/>
    <n v="45986"/>
    <n v="145"/>
    <s v="CONTRATO DE PRESTACION DE SERVICIOS PROFESIONALES"/>
    <s v="582-2025"/>
    <s v="145 - CONTRATO DE PRESTACION DE SERVICIOS PROFESIONALES"/>
    <n v="29"/>
    <s v="ORDENES DE PAGO"/>
    <n v="1847"/>
    <x v="878"/>
    <s v="144620 - Prestar los servicios profesionales para apoyar los asuntos jurídicos en los procesos contractuales y post-contractuales y la gestión ambiental interna y externa de la Alcaldía Local de Sumapaz.2613 Se expide CDP a solicitud expresa del Ordenador del Gasto, mediante SIPSE 144620 y certificado de No existencia 63933 del 06 de noviembre de 2025, recibido el 07 de noviembre de 2025. Se expide CRP mediante memorando 20257020031293&lt;(&gt;,&lt;)&gt; recibido el 25 de noviembre de 2025."/>
    <s v="O23011745992024261301000"/>
    <s v="Manejo de emergencias y mitigación del riesgo de desastres"/>
    <n v="1026273681"/>
    <x v="480"/>
    <n v="0"/>
    <n v="0"/>
    <n v="6825000"/>
    <n v="0"/>
    <n v="6825000"/>
    <x v="4"/>
    <x v="32"/>
    <s v="144620"/>
    <n v="2"/>
    <x v="1"/>
    <x v="4"/>
  </r>
  <r>
    <n v="2025"/>
    <x v="10"/>
    <n v="45658"/>
    <n v="45991"/>
    <s v="0020-01"/>
    <n v="45986"/>
    <n v="145"/>
    <s v="CONTRATO DE PRESTACION DE SERVICIOS PROFESIONALES"/>
    <s v="589-2025"/>
    <s v="145 - CONTRATO DE PRESTACION DE SERVICIOS PROFESIONALES"/>
    <n v="36"/>
    <s v="ORDENES DE PAGO"/>
    <n v="1739"/>
    <x v="879"/>
    <s v="143117 - Prestar los servicios profesionales jurídicos para apoyar los asuntos precontractuales, contractuales y post-contractuales del área de Gestión de Desarrollo Local de la Alcaldía Local de Sumapaz. 2327. Se expide CDP a solicitud expresa del Ordenador del Gasto, mediante SIPSE 143117 y certificado de No existencia 63459 del 08 de octubre de 2025, recibido el 10 de octubre de 2025. Se expide CRP mediante memorando 20257020031013&lt;(&gt;,&lt;)&gt; recibido el 25 de noviembre de 2025."/>
    <s v="O23011745992024232701000"/>
    <s v="Fortalecimiento Institucional y sedes administrativas"/>
    <n v="1121839153"/>
    <x v="575"/>
    <n v="0"/>
    <n v="0"/>
    <n v="10530000"/>
    <n v="0"/>
    <n v="10530000"/>
    <x v="0"/>
    <x v="0"/>
    <s v="143117"/>
    <n v="2"/>
    <x v="0"/>
    <x v="0"/>
  </r>
  <r>
    <n v="2025"/>
    <x v="10"/>
    <n v="45658"/>
    <n v="45991"/>
    <s v="0020-01"/>
    <n v="45986"/>
    <n v="145"/>
    <s v="CONTRATO DE PRESTACION DE SERVICIOS PROFESIONALES"/>
    <s v="328-20251"/>
    <s v="145 - CONTRATO DE PRESTACION DE SERVICIOS PROFESIONALES"/>
    <n v="22"/>
    <s v="ORDENES DE PAGO"/>
    <n v="1671"/>
    <x v="880"/>
    <s v="138455 - Adición y prorroga al contrato 328-2025-CPS-P (132241), cuyo objeto es 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 Se expide el CDP a solicitud expresa del Ordenador del Gasto mediante SIPSE 138455, recibido el 04 de septiembre de 2025. Se expide CRP mediante memorando 20257020031203&lt;(&gt;,&lt;)&gt; recibido el 25 de noviembre de 2025."/>
    <s v="O23011745992024232701000"/>
    <s v="Fortalecimiento Institucional y sedes administrativas"/>
    <n v="51986672"/>
    <x v="329"/>
    <n v="0"/>
    <n v="0"/>
    <n v="10800000"/>
    <n v="0"/>
    <n v="10800000"/>
    <x v="0"/>
    <x v="0"/>
    <s v="138455"/>
    <n v="2"/>
    <x v="0"/>
    <x v="0"/>
  </r>
  <r>
    <n v="2025"/>
    <x v="10"/>
    <n v="45658"/>
    <n v="45991"/>
    <s v="0020-01"/>
    <n v="45986"/>
    <n v="145"/>
    <s v="CONTRATO DE PRESTACION DE SERVICIOS PROFESIONALES"/>
    <s v="290-20251"/>
    <s v="145 - CONTRATO DE PRESTACION DE SERVICIOS PROFESIONALES"/>
    <n v="29"/>
    <s v="ORDENES DE PAGO"/>
    <n v="1535"/>
    <x v="881"/>
    <s v="137017 - Adición y prorroga al contrato 290-2025-CPS-P (126424), cuyo objeto es prestar los servicios profesionales para atender y brindar respuestas a las solicitudes, requerimientos, derechos de petición y tutelas radicadas en la alcaldía local de Sumapaz. 2327.Se expide el CDP a solicitud expresa del ordenador del gasto mediante SIPSE137017, recibido el 30 de julio de 2025 Se expide CRP mediante memorando 20257020031343, recibido el 25 de noviembre de 2025.se aclara que la adición y prorroga se encuentra firmada desde el 31 de octubre de 2025."/>
    <s v="O23011745992024232701000"/>
    <s v="Fortalecimiento Institucional y sedes administrativas"/>
    <n v="46680172"/>
    <x v="280"/>
    <n v="0"/>
    <n v="0"/>
    <n v="6300000"/>
    <n v="0"/>
    <n v="6300000"/>
    <x v="0"/>
    <x v="0"/>
    <s v="137017"/>
    <n v="2"/>
    <x v="0"/>
    <x v="0"/>
  </r>
  <r>
    <n v="2025"/>
    <x v="10"/>
    <n v="45658"/>
    <n v="45991"/>
    <s v="0020-01"/>
    <n v="45986"/>
    <n v="145"/>
    <s v="CONTRATO DE PRESTACION DE SERVICIOS PROFESIONALES"/>
    <s v="584-2025"/>
    <s v="145 - CONTRATO DE PRESTACION DE SERVICIOS PROFESIONALES"/>
    <n v="36"/>
    <s v="ORDENES DE PAGO"/>
    <n v="1795"/>
    <x v="882"/>
    <s v="144150 - Prestar los servicios profesionales al Área de Gestión de Desarrollo Local brindando apoyo técnico en la planeación, ejecución y seguimiento del proyecto de inversión de mejoramiento de vivienda para la comunidad de Sumapaz.2278. Se expide CDP a solicitud expresa del Ordenador del Gasto, mediante SIPSE 144150 y certificado de No existencia 63743 del 22 de octubre de 2025, recibido el 24 de octubre de 2025. Se expide CRP mediante memorando 20257020031213&lt;(&gt;,&lt;)&gt; recibido el 25 de noviembre de 2025."/>
    <s v="O23011745992024227801000"/>
    <s v="Mejoramiento de vivienda para la comunidad de Sumapaz"/>
    <n v="1052409028"/>
    <x v="147"/>
    <n v="0"/>
    <n v="0"/>
    <n v="10500000"/>
    <n v="0"/>
    <n v="10500000"/>
    <x v="20"/>
    <x v="31"/>
    <s v="144150"/>
    <n v="1"/>
    <x v="1"/>
    <x v="19"/>
  </r>
  <r>
    <n v="2025"/>
    <x v="10"/>
    <n v="45658"/>
    <n v="45991"/>
    <s v="0020-01"/>
    <n v="45986"/>
    <n v="148"/>
    <s v="CONTRATO DE PRESTACION DE SERVICIOS DE APOYO A LA GESTION"/>
    <s v="580-2025"/>
    <s v="148 - CONTRATO DE PRESTACION DE SERVICIOS DE APOYO A LA GESTION"/>
    <n v="36"/>
    <s v="ORDENES DE PAGO"/>
    <n v="1816"/>
    <x v="883"/>
    <s v="144281 - Prestar los servicios de apoyo técnico en los procesos que se adelantan en el almacén de la Alcaldía Local De Sumapaz.2327. Se expide CDP a solicitud expresa del Ordenador del Gasto, mediante SIPSE 144281 y certificado de No existencia 63814 del 27 de octubre de 2025, recibido el 30 de octubre de 2025. Se expide CRP mediante memorando 20257020031193&lt;(&gt;,&lt;)&gt; recibido el 25 de noviembre de 2025."/>
    <s v="O23011745992024232701000"/>
    <s v="Fortalecimiento Institucional y sedes administrativas"/>
    <n v="1032656434"/>
    <x v="144"/>
    <n v="0"/>
    <n v="0"/>
    <n v="5445000"/>
    <n v="0"/>
    <n v="5445000"/>
    <x v="0"/>
    <x v="0"/>
    <s v="144281"/>
    <n v="2"/>
    <x v="0"/>
    <x v="0"/>
  </r>
  <r>
    <n v="2025"/>
    <x v="10"/>
    <n v="45658"/>
    <n v="45991"/>
    <s v="0020-01"/>
    <n v="45987"/>
    <n v="148"/>
    <s v="CONTRATO DE PRESTACION DE SERVICIOS DE APOYO A LA GESTION"/>
    <s v="559-2025"/>
    <s v="148 - CONTRATO DE PRESTACION DE SERVICIOS DE APOYO A LA GESTION"/>
    <n v="29"/>
    <s v="ORDENES DE PAGO"/>
    <n v="1837"/>
    <x v="884"/>
    <s v="144545 - Prestar los servicios de apoyo técnico administrativo para fortalecer el desarrollo de los proyectos de mitigación y gestión del riesgo y adaptación al cambio climático para la conservación del medio ambiente y los recursos naturales renovables existentes en la localidad de Sumapaz. 2613 Se expide CDP a solicitud expresa del Ordenador del Gasto, mediante SIPSE 144545 y certificado de No existencia 63903 del 02 de noviembre de 2025, recibido el 06 de noviembre de 2025. Se expide CRP mediante memorando 20257020031373&lt;(&gt;,&lt;)&gt; recibido el 26 de noviembre de 2025."/>
    <s v="O23011745992024261301000"/>
    <s v="Manejo de emergencias y mitigación del riesgo de desastres"/>
    <n v="52524470"/>
    <x v="188"/>
    <n v="0"/>
    <n v="0"/>
    <n v="4590000"/>
    <n v="0"/>
    <n v="4590000"/>
    <x v="4"/>
    <x v="6"/>
    <s v="144545"/>
    <n v="1"/>
    <x v="1"/>
    <x v="4"/>
  </r>
  <r>
    <n v="2025"/>
    <x v="10"/>
    <n v="45658"/>
    <n v="45991"/>
    <s v="0020-01"/>
    <n v="45987"/>
    <n v="145"/>
    <s v="CONTRATO DE PRESTACION DE SERVICIOS PROFESIONALES"/>
    <s v="587-2025"/>
    <s v="145 - CONTRATO DE PRESTACION DE SERVICIOS PROFESIONALES"/>
    <n v="29"/>
    <s v="ORDENES DE PAGO"/>
    <n v="1855"/>
    <x v="885"/>
    <s v="146195 - Prestar los servicios profesionales para apoyar el desarrollo de los proyectos de mitigación y gestión del riesgo, adaptación al cambio climático y conservación del medio ambiente, incorporando un enfoque social y psicosocial que contribuya al fortalecimiento del tejido social, la participación comunitaria, el bienestar emocional y el desarrollo integral de las comunidades de la localidad de Sumapaz. 2613 Se expide CDP a solicitud expresa del Ordenador del Gasto, mediante SIPSE 146195 y certificado de No existencia 64086 del 13 de noviembre de 2025, recibido el 14 de noviembre de 2025. Se expide CRP mediante memorando 20257020031353&lt;(&gt;,&lt;)&gt; recibido el 26 de noviembre de 2025."/>
    <s v="O23011745992024261301000"/>
    <s v="Manejo de emergencias y mitigación del riesgo de desastres"/>
    <n v="1069730435"/>
    <x v="269"/>
    <n v="0"/>
    <n v="0"/>
    <n v="6300000"/>
    <n v="0"/>
    <n v="6300000"/>
    <x v="4"/>
    <x v="32"/>
    <s v="146195"/>
    <n v="2"/>
    <x v="1"/>
    <x v="4"/>
  </r>
  <r>
    <n v="2025"/>
    <x v="10"/>
    <n v="45658"/>
    <n v="45991"/>
    <s v="0020-01"/>
    <n v="45987"/>
    <n v="145"/>
    <s v="CONTRATO DE PRESTACION DE SERVICIOS PROFESIONALES"/>
    <s v="565-2025"/>
    <s v="145 - CONTRATO DE PRESTACION DE SERVICIOS PROFESIONALES"/>
    <n v="29"/>
    <s v="ORDENES DE PAGO"/>
    <n v="1831"/>
    <x v="886"/>
    <s v="144542 - Prestar servicios profesionales de carácter jurídico para el desarrollo y ejecución del proyecto 2613 de la Alcaldía Local de Sumapaz. 2613. Se expide CDP a solicitud expresa del Ordenador del Gasto, mediante SIPSE 144542 y certificado de No existencia 63899 del 02 de noviembre de 2025, recibido el 06 de noviembre de 2025. Se expide CRP mediante memorando 20257020031393&lt;(&gt;,&lt;)&gt; recibido el 26 de noviembre de 2025."/>
    <s v="O23011745992024261301000"/>
    <s v="Manejo de emergencias y mitigación del riesgo de desastres"/>
    <n v="79632494"/>
    <x v="206"/>
    <n v="0"/>
    <n v="0"/>
    <n v="7350000"/>
    <n v="0"/>
    <n v="7350000"/>
    <x v="4"/>
    <x v="6"/>
    <s v="144542"/>
    <n v="1"/>
    <x v="1"/>
    <x v="4"/>
  </r>
  <r>
    <n v="2025"/>
    <x v="10"/>
    <n v="45658"/>
    <n v="45991"/>
    <s v="0020-01"/>
    <n v="45987"/>
    <n v="145"/>
    <s v="CONTRATO DE PRESTACION DE SERVICIOS PROFESIONALES"/>
    <s v="566-2025"/>
    <s v="145 - CONTRATO DE PRESTACION DE SERVICIOS PROFESIONALES"/>
    <n v="29"/>
    <s v="ORDENES DE PAGO"/>
    <n v="1848"/>
    <x v="887"/>
    <s v="144621 - Prestar los servicios profesionales al Área de Gestión de Desarrollo Local para apoyar la planeación, ejecución y seguimiento a los proyectos de inversión de infraestructura vial y actividades designadas por el despacho de la Alcaldía Local de Sumapaz. 2289 Se expide CDP a solicitud expresa del Ordenador del Gasto, mediante SIPSE 144621 y certificado de No existencia 63929 del 06 de noviembre de 2025, recibido el 07 de noviembre de 2025. Se expide CRP mediante memorando 20257020031433&lt;(&gt;,&lt;)&gt; recibido el 26 de noviembre de 2025."/>
    <s v="O23011745992024228901000"/>
    <s v="Movilidad para Sumapaz"/>
    <n v="79468757"/>
    <x v="65"/>
    <n v="0"/>
    <n v="0"/>
    <n v="7665000"/>
    <n v="0"/>
    <n v="7665000"/>
    <x v="1"/>
    <x v="1"/>
    <s v="144621"/>
    <n v="1"/>
    <x v="1"/>
    <x v="1"/>
  </r>
  <r>
    <n v="2025"/>
    <x v="10"/>
    <n v="45658"/>
    <n v="45991"/>
    <s v="0020-01"/>
    <n v="45987"/>
    <n v="145"/>
    <s v="CONTRATO DE PRESTACION DE SERVICIOS PROFESIONALES"/>
    <s v="583-2025"/>
    <s v="145 - CONTRATO DE PRESTACION DE SERVICIOS PROFESIONALES"/>
    <n v="35"/>
    <s v="ORDENES DE PAGO"/>
    <n v="1842"/>
    <x v="888"/>
    <s v="144489 - Prestar los servicios profesionales para apoyar al equipo de prensa, comunicaciones y gestión del riesgo de la Alcaldía Local en la realización de productos y piezas digitales, impresas y publicitarias de gran formato y animación gráfica, que fortalezcan los procesos de prevención. 2613 Se expide CDP a solicitud expresa del Ordenador del Gasto, mediante SIPSE 144489 y certificado de No existencia 63932 del 06 de noviembre de 2025, recibido el 07 de noviembre de 2025. Se expide CRP mediante memorando 20257020031493&lt;(&gt;,&lt;)&gt; recibido el 26 de noviembre de 2025."/>
    <s v="O23011745992024261301000"/>
    <s v="Manejo de emergencias y mitigación del riesgo de desastres"/>
    <n v="1014256316"/>
    <x v="116"/>
    <n v="0"/>
    <n v="0"/>
    <n v="9450000"/>
    <n v="0"/>
    <n v="9450000"/>
    <x v="4"/>
    <x v="6"/>
    <s v="144489"/>
    <n v="1"/>
    <x v="1"/>
    <x v="4"/>
  </r>
  <r>
    <n v="2025"/>
    <x v="10"/>
    <n v="45658"/>
    <n v="45991"/>
    <s v="0020-01"/>
    <n v="45987"/>
    <n v="145"/>
    <s v="CONTRATO DE PRESTACION DE SERVICIOS PROFESIONALES"/>
    <s v="588-2025"/>
    <s v="145 - CONTRATO DE PRESTACION DE SERVICIOS PROFESIONALES"/>
    <n v="35"/>
    <s v="ORDENES DE PAGO"/>
    <n v="1851"/>
    <x v="889"/>
    <s v="144491 - 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 2613. Se expide CDP a solicitud expresa del Ordenador del gasto mediante SIPSE 144491, y certificado de no existencia 64016 del 9 de noviembre de 2025, recibido el 10 de noviembre de 2025 Se expide CRP mediante memorando 20257020031593&lt;(&gt;,&lt;)&gt; recibido el 26 de noviembre de 2025."/>
    <s v="O23011745992024261301000"/>
    <s v="Manejo de emergencias y mitigación del riesgo de desastres"/>
    <n v="1109004909"/>
    <x v="43"/>
    <n v="0"/>
    <n v="0"/>
    <n v="9450000"/>
    <n v="0"/>
    <n v="9450000"/>
    <x v="4"/>
    <x v="6"/>
    <s v="144491"/>
    <n v="1"/>
    <x v="1"/>
    <x v="4"/>
  </r>
  <r>
    <n v="2025"/>
    <x v="10"/>
    <n v="45658"/>
    <n v="45991"/>
    <s v="0020-01"/>
    <n v="45987"/>
    <n v="145"/>
    <s v="CONTRATO DE PRESTACION DE SERVICIOS PROFESIONALES"/>
    <s v="595-2025"/>
    <s v="145 - CONTRATO DE PRESTACION DE SERVICIOS PROFESIONALES"/>
    <n v="35"/>
    <s v="ORDENES DE PAGO"/>
    <n v="1825"/>
    <x v="890"/>
    <s v="144331 - Prestar los servicios profesionales para apoyar la implementación, seguimiento y control de los Planes de Mejoramiento resultado de las auditorías y Planes de Gestión, así como fortalecer el proceso de mejora continua en la Alcaldía Local de Sumapaz. 2327. Se expide CDP a solicitud expresa del Ordenador del Gasto, mediante SIPSE 144331 y certificado de No existencia 63844 del 29 de octubre de 2025, recibido el 30 de octubre de 2025. Se expide CRP mediante memorando 20257020031583&lt;(&gt;,&lt;)&gt; recibido el 26 de noviembre de 2025."/>
    <s v="O23011745992024232701000"/>
    <s v="Fortalecimiento Institucional y sedes administrativas"/>
    <n v="79378493"/>
    <x v="148"/>
    <n v="0"/>
    <n v="0"/>
    <n v="7700000"/>
    <n v="0"/>
    <n v="7700000"/>
    <x v="0"/>
    <x v="0"/>
    <s v="144331"/>
    <n v="2"/>
    <x v="0"/>
    <x v="0"/>
  </r>
  <r>
    <n v="2025"/>
    <x v="10"/>
    <n v="45658"/>
    <n v="45991"/>
    <s v="0020-01"/>
    <n v="45988"/>
    <n v="148"/>
    <s v="CONTRATO DE PRESTACION DE SERVICIOS DE APOYO A LA GESTION"/>
    <s v="594-2025"/>
    <s v="148 - CONTRATO DE PRESTACION DE SERVICIOS DE APOYO A LA GESTION"/>
    <n v="34"/>
    <s v="ORDENES DE PAGO"/>
    <n v="1811"/>
    <x v="891"/>
    <s v="143327 - Prestar sus servicios administrativos para realizar el apoyo logístico y operativo de las actividades que se desarrollan por la Alcaldía Local de Sumapaz. 2327. Se expide CDP a solicitud expresa del Ordenador del Gasto, mediante SIPSE 143327 y certificado de No existencia 63786 del 24 de octubre de 2025, recibido el 28 de octubre de 2025. se expide CRP solicitud mediante memorando 20257020031863, recibido el 27 de noviembre de 2025."/>
    <s v="O23011745992024232701000"/>
    <s v="Fortalecimiento Institucional y sedes administrativas"/>
    <n v="1077942240"/>
    <x v="145"/>
    <n v="0"/>
    <n v="0"/>
    <n v="2940000"/>
    <n v="0"/>
    <n v="2940000"/>
    <x v="0"/>
    <x v="0"/>
    <s v="143327"/>
    <n v="2"/>
    <x v="0"/>
    <x v="0"/>
  </r>
  <r>
    <n v="2025"/>
    <x v="10"/>
    <n v="45658"/>
    <n v="45991"/>
    <s v="0020-01"/>
    <n v="45988"/>
    <n v="145"/>
    <s v="CONTRATO DE PRESTACION DE SERVICIOS PROFESIONALES"/>
    <s v="596-2025"/>
    <s v="145 - CONTRATO DE PRESTACION DE SERVICIOS PROFESIONALES"/>
    <n v="34"/>
    <s v="ORDENES DE PAGO"/>
    <n v="1873"/>
    <x v="892"/>
    <s v="148784 - Prestar los servicios profesionales especializados al área de gestión de desarrollo local brindando apoyo técnico en la planeación, ejecución y seguimiento del proyecto de inversión de terminación de sedes. 2327. Se expide CDP a solicitud expresa del Ordenador del Gasto, mediante SIPSE 148784 y certificado de No existencia 65142 del 26 de noviembre de 2025, recibido el 27 de noviembre de 2025.Se expide CRP mediante memorando 2257020031983, recibido el 27 de noviembre de 2025."/>
    <s v="O23011745992024232701000"/>
    <s v="Fortalecimiento Institucional y sedes administrativas"/>
    <n v="80056238"/>
    <x v="552"/>
    <n v="0"/>
    <n v="0"/>
    <n v="12600000"/>
    <n v="0"/>
    <n v="12600000"/>
    <x v="0"/>
    <x v="0"/>
    <s v="148784"/>
    <n v="2"/>
    <x v="0"/>
    <x v="0"/>
  </r>
  <r>
    <m/>
    <x v="11"/>
    <m/>
    <m/>
    <m/>
    <m/>
    <m/>
    <m/>
    <m/>
    <m/>
    <m/>
    <m/>
    <m/>
    <x v="893"/>
    <m/>
    <m/>
    <m/>
    <m/>
    <x v="576"/>
    <m/>
    <m/>
    <m/>
    <m/>
    <m/>
    <x v="26"/>
    <x v="62"/>
    <m/>
    <m/>
    <x v="5"/>
    <x v="2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
  <r>
    <x v="0"/>
    <x v="0"/>
    <x v="0"/>
    <s v="Por una mejor convivencia en Sumapaz"/>
    <n v="1"/>
    <x v="0"/>
    <s v="FORMACIÓN"/>
    <x v="0"/>
    <s v="Suma"/>
    <n v="4"/>
    <n v="4"/>
    <n v="4"/>
    <n v="230000000"/>
    <n v="184778927"/>
    <n v="150921012"/>
    <x v="0"/>
    <s v="Se desarrolló un taller de desescalamiento de conflictos dirigido a mujeres del sector de Santa Rosa, mediante estrategias participativas de diálogo y gestión emocional que facilitaron el fortalecimiento de competencias comunitarias en comunicación, cooperación y manejo de tensiones. La participación activa de las asistentes, junto con la articulación del equipo de Derechos Humanos y Diálogo Social, garantizó la transferencia efectiva de conocimientos y habilidades orientadas a la prevención y transformación pacífica de conflictos en el territorio."/>
    <s v=" Los recursos comprometidos corresponden a transporte y y CPS´s."/>
    <s v="Sandra paez"/>
    <x v="0"/>
    <s v="mayerlipcastillo@gmail.com"/>
    <s v="313 3681190"/>
  </r>
  <r>
    <x v="0"/>
    <x v="0"/>
    <x v="0"/>
    <s v="Por una mejor convivencia en Sumapaz"/>
    <n v="2"/>
    <x v="1"/>
    <s v="INICIATIVAS"/>
    <x v="0"/>
    <s v="Suma"/>
    <n v="4"/>
    <n v="4"/>
    <n v="3"/>
    <n v="110000000"/>
    <n v="56000000"/>
    <n v="41000000"/>
    <x v="1"/>
    <s v="Se desarrollará una actividad orientada a embellecer el espacio y promover la apropiación positiva del entorno comunitario. Esta iniciativa surge de las acciones previas adelantadas con la comunidad, mediante las cuales se identificaron las temáticas y mensajes prioritarios para una intervención del espacio público basada en la participación y la coherencia territorial. La jornada se llevará a cabo en el marco de la estrategia Entornos Inspiradores, el día 30 de noviembre, en la corregiduría de San Juan, y contará con la participación proyectada de representantes de otras cuencas."/>
    <s v=" Los recursos comprometidos corresponden a transporte y y CPS´s."/>
    <s v="Sandra paez"/>
    <x v="0"/>
    <s v="mayerlipcastillo@gmail.com"/>
    <s v="313 3681190"/>
  </r>
  <r>
    <x v="1"/>
    <x v="1"/>
    <x v="1"/>
    <s v="Fortaleciendo la Conectividad en Sumapaz"/>
    <n v="1"/>
    <x v="2"/>
    <s v="CONECTIVIDAD"/>
    <x v="1"/>
    <s v="Suma"/>
    <n v="5"/>
    <n v="10"/>
    <n v="0"/>
    <n v="900000000"/>
    <n v="883946230"/>
    <n v="136968667"/>
    <x v="2"/>
    <s v="El convenio fue aprobado por la Asistencia Técnica del Distrito, y posteriormente suscrito en la plataforma SECOP II. De igual manera, se informa que el acta de inicio quedó formalizada con fecha 26/11/2025."/>
    <s v="Se adjunta acta de incio firmada"/>
    <s v="Alexander Franco"/>
    <x v="1"/>
    <s v="alexanderfrancom@gmail.com"/>
    <s v="314 2905471"/>
  </r>
  <r>
    <x v="2"/>
    <x v="2"/>
    <x v="2"/>
    <s v="Mejoramiento de vivienda para la comunidad de Sumapaz"/>
    <n v="1"/>
    <x v="3"/>
    <s v="MEJORAMIENTO DE VIVIENDA"/>
    <x v="2"/>
    <s v="Suma"/>
    <n v="50"/>
    <n v="0"/>
    <n v="0"/>
    <n v="2300000000"/>
    <n v="1932830707"/>
    <n v="133942333"/>
    <x v="3"/>
    <s v="El contrato de obra fue adjudicado y el proceso de interventoría se encuentra en la etapa de subsanaciones de obervaciones para posteriormente adjudicar el contrato."/>
    <s v="Recursos comprometidos en CPS y contrato de transporte de pasajeros."/>
    <s v="Luis Mora"/>
    <x v="2"/>
    <s v="jeniffer.martinez@gobiernobogota.gov.co"/>
    <n v="3124412318"/>
  </r>
  <r>
    <x v="3"/>
    <x v="3"/>
    <x v="3"/>
    <s v="Acciones para fortalecer las industrias culturales y creativas"/>
    <n v="1"/>
    <x v="4"/>
    <s v="SOSTENIBILIDAD"/>
    <x v="3"/>
    <s v="Suma"/>
    <n v="5"/>
    <n v="0"/>
    <n v="0"/>
    <n v="250000000"/>
    <n v="0"/>
    <n v="0"/>
    <x v="4"/>
    <m/>
    <m/>
    <s v="Laura Barragan"/>
    <x v="3"/>
    <s v="laura.barragan@gobiernobogota.gov.co"/>
    <n v="3233261250"/>
  </r>
  <r>
    <x v="4"/>
    <x v="2"/>
    <x v="4"/>
    <s v="Movilidad para Sumapaz"/>
    <n v="1"/>
    <x v="5"/>
    <s v="INTERVENCIÓN MALLA VIAL RURAL"/>
    <x v="4"/>
    <s v="Suma"/>
    <n v="40"/>
    <n v="59.62"/>
    <n v="59.62"/>
    <n v="15842000000"/>
    <n v="13979176885"/>
    <n v="6696581627"/>
    <x v="5"/>
    <s v="El contrato de obra COP-465-2024 y CIN-543-2024 finalizó el 14 de septiembre de 2025, mediante el cual se ejecutaron actividades de conservación de la malla vial en la vereda Nueva Granada, con una intervención de 0,74 km-carril con recursos 2025. _x000a__x000a_Por su parte, la orden de compra No. 149446, correspondiente al suministro de materiales de construcción y ferretería, se encuentra en ejecución desde el 5 de agosto de 2025. A través de esta orden se realiza el suministro de material granular destinado al mantenimiento rutinario de 56,86 km-carril del tramo vial de la Troncal Bolivariana, ubicado en la zona del Parque Nacional Natural Sumapaz (PNNS), correspondiente a la malla vial rural principal de la Localidad de Sumapaz y la estabilizacion de material fresado donado por la UMV, dentro de los cuales se han intervenido en los anillos viales 2,02 Km/ Carril con fresado estabilizado con cemento."/>
    <s v="El recurso comprometido corresponde a los contratos CPS de la maquinaria amarilla, administracion, mantenimiento preventivo y correctivo de vehiculos pesados, contrato de suministro de combustible OC 149446, en ejecucción, "/>
    <s v="Luis Mora"/>
    <x v="4"/>
    <s v="fredy.silva@gobiernobogota.gov.co"/>
    <n v="3204927236"/>
  </r>
  <r>
    <x v="5"/>
    <x v="0"/>
    <x v="5"/>
    <s v="Fortaleciendo la justicia en Sumapaz"/>
    <n v="4"/>
    <x v="6"/>
    <s v="CONFLICTIVIDAD ESCOLAR"/>
    <x v="5"/>
    <s v="Suma"/>
    <n v="2"/>
    <n v="2"/>
    <n v="1"/>
    <n v="80000000"/>
    <n v="75271358"/>
    <n v="38099539"/>
    <x v="6"/>
    <m/>
    <m/>
    <s v="Sandra paez"/>
    <x v="5"/>
    <s v="duvan.hernandez@gobiernobogota.gov.co"/>
    <n v="3112376727"/>
  </r>
  <r>
    <x v="5"/>
    <x v="0"/>
    <x v="5"/>
    <s v="Fortaleciendo la justicia en Sumapaz"/>
    <n v="2"/>
    <x v="7"/>
    <s v="FORTALECIMIENTO DE CAPACIDADES"/>
    <x v="6"/>
    <s v="Suma"/>
    <n v="20"/>
    <n v="20"/>
    <n v="9"/>
    <n v="140000000"/>
    <n v="92830648"/>
    <n v="75471000"/>
    <x v="7"/>
    <m/>
    <m/>
    <s v="Sandra paez"/>
    <x v="5"/>
    <s v="duvan.hernandez@gobiernobogota.gov.co"/>
    <n v="3112376727"/>
  </r>
  <r>
    <x v="5"/>
    <x v="0"/>
    <x v="5"/>
    <s v="Fortaleciendo la justicia en Sumapaz"/>
    <n v="3"/>
    <x v="8"/>
    <s v="GESTIÓN DE LA CONVIVENCIA"/>
    <x v="7"/>
    <s v="Suma"/>
    <n v="25"/>
    <n v="25"/>
    <n v="16"/>
    <n v="140000000"/>
    <n v="124465648"/>
    <n v="82678333"/>
    <x v="8"/>
    <m/>
    <m/>
    <s v="Sandra paez"/>
    <x v="5"/>
    <s v="duvan.hernandez@gobiernobogota.gov.co"/>
    <n v="3112376727"/>
  </r>
  <r>
    <x v="5"/>
    <x v="0"/>
    <x v="5"/>
    <s v="Fortaleciendo la justicia en Sumapaz"/>
    <n v="1"/>
    <x v="9"/>
    <s v="FORMACIÓN"/>
    <x v="0"/>
    <s v="Suma"/>
    <n v="4"/>
    <n v="4"/>
    <n v="2"/>
    <n v="100000000"/>
    <n v="77894957"/>
    <n v="60270000"/>
    <x v="9"/>
    <m/>
    <m/>
    <s v="Sandra paez"/>
    <x v="5"/>
    <s v="duvan.hernandez@gobiernobogota.gov.co"/>
    <n v="3112376727"/>
  </r>
  <r>
    <x v="6"/>
    <x v="3"/>
    <x v="3"/>
    <s v="Somos Sumapaz: Emprendiendo de manera sostenible en el territorio"/>
    <n v="1"/>
    <x v="10"/>
    <s v="PRODUCTIVIDAD Y COMERCIALIZACIÓN"/>
    <x v="8"/>
    <s v="Suma"/>
    <n v="150"/>
    <n v="0"/>
    <n v="0"/>
    <n v="1245000000"/>
    <n v="550995685"/>
    <n v="389613924"/>
    <x v="10"/>
    <m/>
    <m/>
    <s v="Diana Mendez"/>
    <x v="6"/>
    <s v="dianap.mendez@gobiernobogota.gov.co"/>
    <n v="3005602401"/>
  </r>
  <r>
    <x v="6"/>
    <x v="3"/>
    <x v="3"/>
    <s v="Somos Sumapaz: Emprendiendo de manera sostenible en el territorio"/>
    <n v="2"/>
    <x v="11"/>
    <s v="TEJIDO EMPRESARIAL LOCAL"/>
    <x v="9"/>
    <s v="Suma"/>
    <n v="30"/>
    <n v="0"/>
    <n v="0"/>
    <n v="690000000"/>
    <n v="85111644"/>
    <n v="24199999"/>
    <x v="11"/>
    <m/>
    <m/>
    <s v="Diana Mendez"/>
    <x v="6"/>
    <s v="dianap.mendez@gobiernobogota.gov.co"/>
    <n v="3005602401"/>
  </r>
  <r>
    <x v="7"/>
    <x v="4"/>
    <x v="6"/>
    <s v="Atención a víctimas en Sumapaz"/>
    <n v="1"/>
    <x v="12"/>
    <s v="INICIATIVAS"/>
    <x v="10"/>
    <s v="Suma"/>
    <n v="1"/>
    <n v="1"/>
    <n v="0"/>
    <n v="210000000"/>
    <n v="183983734"/>
    <n v="93912667"/>
    <x v="12"/>
    <m/>
    <m/>
    <s v="Maria Camila Ramirez"/>
    <x v="7"/>
    <s v="mariac.ramirez@gobiernobogota.gov.co"/>
    <n v="3202047241"/>
  </r>
  <r>
    <x v="7"/>
    <x v="4"/>
    <x v="6"/>
    <s v="Atención a víctimas en Sumapaz"/>
    <n v="3"/>
    <x v="13"/>
    <s v="ACCIONES DE CONSTRUCCIÓN DE PAZ"/>
    <x v="10"/>
    <s v="Suma"/>
    <n v="1"/>
    <n v="1"/>
    <n v="0"/>
    <n v="340000000"/>
    <n v="244355686"/>
    <n v="167310994"/>
    <x v="13"/>
    <m/>
    <m/>
    <s v="Maria Camila Ramirez"/>
    <x v="7"/>
    <s v="mariac.ramirez@gobiernobogota.gov.co"/>
    <n v="3202047241"/>
  </r>
  <r>
    <x v="7"/>
    <x v="4"/>
    <x v="6"/>
    <s v="Atención a víctimas en Sumapaz"/>
    <n v="2"/>
    <x v="14"/>
    <s v="FORTALECIMIENTO DE CAPACIDADES"/>
    <x v="5"/>
    <s v="Suma"/>
    <n v="2"/>
    <n v="0"/>
    <n v="0"/>
    <n v="140000000"/>
    <n v="69468338"/>
    <n v="10333333"/>
    <x v="14"/>
    <m/>
    <m/>
    <s v="Maria Camila Ramirez"/>
    <x v="7"/>
    <s v="mariac.ramirez@gobiernobogota.gov.co"/>
    <n v="3202047241"/>
  </r>
  <r>
    <x v="8"/>
    <x v="4"/>
    <x v="7"/>
    <s v="Acciones para el cuidado de la salud y el bienestar de las y los Sumapaceños"/>
    <n v="3"/>
    <x v="15"/>
    <s v="ACCIONES COMPLEMENTARIAS "/>
    <x v="2"/>
    <s v="Suma"/>
    <n v="50"/>
    <n v="0"/>
    <n v="0"/>
    <n v="260000000"/>
    <n v="69452377"/>
    <n v="32670667"/>
    <x v="15"/>
    <s v="Se obtuvo visto bueno por parte de Secretaria de Salud sobre la formulación presentada. Igualmente el proceso resultante se encuentra publicado en Secop."/>
    <s v="Presupuesto comprometido corresponde a CPS y contrato de suministro de transporte._x000a_Evidencia: Anexo técnico, estudios previos y proceso publicado"/>
    <s v="Maria Camila Nieves"/>
    <x v="8"/>
    <s v="fisioterapeutabermudez@gmail.com"/>
    <n v="3224241369"/>
  </r>
  <r>
    <x v="8"/>
    <x v="4"/>
    <x v="7"/>
    <s v="Acciones para el cuidado de la salud y el bienestar de las y los Sumapaceños"/>
    <n v="5"/>
    <x v="16"/>
    <s v="DISMINUCIÓN FACTORES DE RIESGO SPA"/>
    <x v="11"/>
    <s v="Suma"/>
    <n v="75"/>
    <n v="0"/>
    <n v="0"/>
    <n v="320000000"/>
    <n v="61217555"/>
    <n v="39816000"/>
    <x v="16"/>
    <s v="Se obtuvo visto bueno por parte de Secretaria de Salud sobre la formulación presentada. Igualmente el proceso resultante se encuentra publicado en Secop."/>
    <s v="Presupuesto comprometido corresponde a CPS y contrato de suministro de transporte._x000a_Evidencia: Anexo técnico, estudios previos y proceso publicado"/>
    <s v="Maria Camila Nieves"/>
    <x v="8"/>
    <s v="fisioterapeutabermudez@gmail.com"/>
    <n v="3224241369"/>
  </r>
  <r>
    <x v="8"/>
    <x v="4"/>
    <x v="7"/>
    <s v="Acciones para el cuidado de la salud y el bienestar de las y los Sumapaceños"/>
    <n v="2"/>
    <x v="17"/>
    <s v="DISPOSITIVOS DE ASISTENCIA PERSONAL"/>
    <x v="12"/>
    <s v="Suma"/>
    <n v="45"/>
    <n v="0"/>
    <n v="0"/>
    <n v="250000000"/>
    <n v="138300000"/>
    <n v="123960000"/>
    <x v="17"/>
    <s v="Se obtuvo visto bueno por parte de Secretaria de Salud sobre la formulación presentada. Igualmente el proceso resultante se encuentra publicado en Secop."/>
    <s v="Presupuesto comprometido corresponde a CPS._x000a_Evidencia: Anexo técnico, estudios previos y proceso publicado"/>
    <s v="Maria Camila Nieves"/>
    <x v="8"/>
    <s v="fisioterapeutabermudez@gmail.com"/>
    <n v="3224241369"/>
  </r>
  <r>
    <x v="8"/>
    <x v="4"/>
    <x v="7"/>
    <s v="Acciones para el cuidado de la salud y el bienestar de las y los Sumapaceños"/>
    <n v="4"/>
    <x v="18"/>
    <s v="SALUD SEXUAL Y REPRODUCTIVA"/>
    <x v="13"/>
    <s v="Suma"/>
    <n v="100"/>
    <n v="0"/>
    <n v="0"/>
    <n v="370000000"/>
    <n v="94514644"/>
    <n v="40800641"/>
    <x v="18"/>
    <s v="Se obtuvo visto bueno por parte de Secretaria de Salud sobre la formulación presentada. Igualmente el proceso resultante se encuentra publicado en Secop."/>
    <s v="Presupuesto comprometido corresponde a CPS y contratos de suministro de losgistica y transporte._x000a_Evidencia: Anexo técnico, estudios previos y proceso publicado"/>
    <s v="Maria Camila Nieves"/>
    <x v="8"/>
    <s v="fisioterapeutabermudez@gmail.com"/>
    <n v="3224241369"/>
  </r>
  <r>
    <x v="8"/>
    <x v="4"/>
    <x v="7"/>
    <s v="Acciones para el cuidado de la salud y el bienestar de las y los Sumapaceños"/>
    <n v="6"/>
    <x v="19"/>
    <s v="SALUD FÍSICA Y NUTRICIONAL"/>
    <x v="14"/>
    <s v="Suma"/>
    <n v="250"/>
    <n v="120"/>
    <n v="0"/>
    <n v="630000000"/>
    <n v="312770289"/>
    <n v="259504000"/>
    <x v="19"/>
    <s v="Se obtuvo visto bueno por parte de Secretaria de Salud sobre la formulación presentada. Igualmente el proceso resultante se encuentra publicado en Secop."/>
    <s v="Presupuesto comprometido corresponde a CPS y contrato de suministro de transporte._x000a_Evidencia: Anexo técnico, estudios previos y proceso publicado"/>
    <s v="Maria Camila Nieves"/>
    <x v="8"/>
    <s v="fisioterapeutabermudez@gmail.com"/>
    <n v="3224241369"/>
  </r>
  <r>
    <x v="8"/>
    <x v="4"/>
    <x v="7"/>
    <s v="Acciones para el cuidado de la salud y el bienestar de las y los Sumapaceños"/>
    <n v="1"/>
    <x v="20"/>
    <s v="SALUD MENTAL"/>
    <x v="8"/>
    <s v="Suma"/>
    <n v="150"/>
    <n v="0"/>
    <n v="0"/>
    <n v="210000000"/>
    <n v="166119282"/>
    <n v="111280000"/>
    <x v="20"/>
    <s v="Se obtuvo visto bueno por parte de Secretaria de Salud sobre la formulación presentada. Igualmente el proceso resultante se encuentra publicado en Secop."/>
    <s v="Presupuesto comprometido corresponde a CPS y contrato de suministro de transporte._x000a_Evidencia: Anexo técnico, estudios previos y proceso publicado"/>
    <s v="Maria Camila Nieves"/>
    <x v="8"/>
    <s v="fisioterapeutabermudez@gmail.com"/>
    <n v="3224241369"/>
  </r>
  <r>
    <x v="9"/>
    <x v="1"/>
    <x v="8"/>
    <s v="Fortalecimiento Institucional y sedes administrativas"/>
    <n v="4"/>
    <x v="21"/>
    <s v="TERMINACIÓN "/>
    <x v="15"/>
    <s v="Suma"/>
    <n v="1"/>
    <n v="1"/>
    <n v="0.8"/>
    <n v="3468404955"/>
    <n v="3468404955"/>
    <n v="157855359"/>
    <x v="21"/>
    <s v="CONSTRUCCIÓN DE SEDE BETANIA, AVANCE DEL 80% DE CONSTRUCCIÓN Y ENTREGA PROGRAMADA PARA EL 16 DE ENERO DE 2026"/>
    <s v="CONTRATOS DE OBRA E INTERVENTORIA_x000a_COP-483-2023_x000a_CIN-485-2023_x000a_COP-591-2024_x000a_CIN-614-2024"/>
    <s v="Luis Mora"/>
    <x v="9"/>
    <s v="carlos.delgado@gobiernobogota.gov.co"/>
    <n v="3103410977"/>
  </r>
  <r>
    <x v="9"/>
    <x v="1"/>
    <x v="8"/>
    <s v="Fortalecimiento Institucional y sedes administrativas"/>
    <n v="1"/>
    <x v="22"/>
    <s v="CONSTRUCCIÓN"/>
    <x v="15"/>
    <s v="Constante"/>
    <n v="1"/>
    <n v="1"/>
    <n v="1"/>
    <n v="27694784"/>
    <n v="27694784"/>
    <n v="0"/>
    <x v="21"/>
    <s v="MANTENIMIENTO DE SEDES"/>
    <m/>
    <s v="Luis Mora"/>
    <x v="9"/>
    <s v="carlos.delgado@gobiernobogota.gov.co"/>
    <n v="3103410977"/>
  </r>
  <r>
    <x v="9"/>
    <x v="1"/>
    <x v="8"/>
    <s v="Fortalecimiento Institucional y sedes administrativas"/>
    <n v="2"/>
    <x v="23"/>
    <s v="FORTALECIMIENTO INSTITUCIONAL"/>
    <x v="10"/>
    <s v="Suma"/>
    <n v="1"/>
    <n v="1"/>
    <n v="1"/>
    <n v="8587887879"/>
    <n v="8079596282"/>
    <n v="5929015937"/>
    <x v="22"/>
    <m/>
    <m/>
    <s v="Bernardo Escobar"/>
    <x v="10"/>
    <s v="bernardo.escobar@gobiernobogota.gov.co"/>
    <n v="3214491917"/>
  </r>
  <r>
    <x v="9"/>
    <x v="1"/>
    <x v="8"/>
    <s v="Fortalecimiento Institucional y sedes administrativas"/>
    <n v="3"/>
    <x v="24"/>
    <s v="INTERVENCIÓN"/>
    <x v="15"/>
    <s v="Constante"/>
    <n v="1"/>
    <n v="1"/>
    <n v="0.9"/>
    <n v="235599604"/>
    <n v="85604677"/>
    <n v="68970000"/>
    <x v="23"/>
    <s v="CONSULTORIA SEDE SAN JUAN EN REVISIÓN PARA APROBACIÓN Y DAR ALCANCE DEL 100% DE EJECUCIÓN"/>
    <s v="OBSERVACIONES PO PARTE DEL FONDO DE DESARROLLO LOCAL DE SUMAPAZ"/>
    <s v="Luis Mora"/>
    <x v="9"/>
    <s v="carlos.delgado@gobiernobogota.gov.co"/>
    <n v="3103410977"/>
  </r>
  <r>
    <x v="10"/>
    <x v="2"/>
    <x v="9"/>
    <s v="Construcción e Intervención de equipamentos culturales"/>
    <n v="1"/>
    <x v="25"/>
    <s v="INTERVENCIÓN"/>
    <x v="16"/>
    <s v="Suma"/>
    <n v="0.75"/>
    <n v="0"/>
    <n v="0"/>
    <n v="225000000"/>
    <n v="21765000"/>
    <n v="0"/>
    <x v="24"/>
    <s v="El proceso se encuentra publicado bajo el numero FDRS-SAMC-482-2025. Se espera adjudicación para el 23/12/2025, actualmente esta en fecha de observaciones."/>
    <m/>
    <s v="Luis Mora"/>
    <x v="11"/>
    <s v="jessika.vega@gobiernobogota.gov.co"/>
    <n v="3102662847"/>
  </r>
  <r>
    <x v="11"/>
    <x v="2"/>
    <x v="9"/>
    <s v="Mejores parques para Sumapaz"/>
    <n v="1"/>
    <x v="26"/>
    <s v="CONSTRUCCIÓN"/>
    <x v="17"/>
    <s v="Suma"/>
    <n v="1000"/>
    <n v="0"/>
    <n v="0"/>
    <n v="3056615420"/>
    <n v="1413467699"/>
    <n v="69889619"/>
    <x v="25"/>
    <s v="COP 705-2024 (Parque San Juan): Ya se cuenta con la aprobación de la Fase 1, correspondiente a la cancha de fútbol 11 y al muro de contención, por parte de la interventoría y del FDRS. Se adelantan ajustes a los diseños de la Fase 2 debido a la incorporación de los módulos del MEP, y el contratista continúa con su desarrollo y proceso de finalización._x000a__x000a_Se avanza en la Etapa 2 de construcción, dando inicio formal a la Fase 1 del proyecto, que comprende la cancha de fútbol 11 y el muro de contención ubicado en el costado norte del predio, con un avance físico del 7%. Las actividades ejecutadas incluyen localización, replanteo, cerramiento y preparación del terreno, así como la demarcación de áreas y la instalación de cerramiento provisional para el control de acceso y seguridad. En la cancha se desarrollaron excavaciones en la sección 5 con profundidades de 0,70 m y 0,40 m, el retiro de la capa vegetal y la excavación para la instalación del filtro drenante. En el muro de contención se avanza en la conformación de la capa de concreto ciclópeo, que funciona como base y elemento estabilizador, con 6 metros lineales ejecutados, además de las actividades de formaleta, vaciado y compactación del material pétreo. _x000a__x000a_COP 722 2024 (Parque Paz y Vida Fase II): El contrato se encuentra finalizado y recibido a satisfacción. Actualmente, se adelanta el proceso de liquidación contractual, para lo cual se está a la espera de la emisión de los documentos finales por parte de los contratistas de obra e interventoría. Una vez surtida la respectiva revisión y aprobación por parte de la supervisión de la Entidad, se procederá a la formalización del acta de liquidación y, posteriormente, al pago correspondiente al 10% del valor del contrato_x000a__x000a_Proyecto Cancha de Tejo(obra): El proceso se encuentra publicado bajo el numero FDRS-LP-416-2025. Se espera adjudicación para el 29/12/2025, actualmente está en fecha de observaciones._x000a__x000a_Proyecto Grama Sintética (obra): El proceso se encuentra publicado bajo el numero FDRS-LP-418-2025. Se espera adjudicación para el 30/12/2025, actualmente está en fecha de observaciones._x000a_"/>
    <s v="Recurso comprometido corresponde a CPS"/>
    <s v="Luis Mora"/>
    <x v="11"/>
    <s v="jessika.vega@gobiernobogota.gov.co"/>
    <n v="3102662847"/>
  </r>
  <r>
    <x v="11"/>
    <x v="2"/>
    <x v="9"/>
    <s v="Mejores parques para Sumapaz"/>
    <n v="2"/>
    <x v="27"/>
    <s v="INTERVENCIÓN"/>
    <x v="15"/>
    <s v="Constante"/>
    <n v="1"/>
    <n v="0"/>
    <n v="0"/>
    <n v="340000000"/>
    <n v="0"/>
    <n v="0"/>
    <x v="4"/>
    <s v="El proceso se encuentra publicado bajo el numero FDRS-SAMC-471-2025. Se espera adjudicación para el 24/12/2025, actualmente esta en fecha de observaciones."/>
    <m/>
    <s v="Luis Mora"/>
    <x v="11"/>
    <s v="jessika.vega@gobiernobogota.gov.co"/>
    <n v="3102662847"/>
  </r>
  <r>
    <x v="12"/>
    <x v="2"/>
    <x v="10"/>
    <s v="Legalización y titulación de predios en Sumapaz"/>
    <n v="1"/>
    <x v="28"/>
    <s v="TITULACIÓN Y LEGALIZACIÓN"/>
    <x v="18"/>
    <s v="Suma"/>
    <n v="38"/>
    <n v="0"/>
    <n v="0"/>
    <n v="240000000"/>
    <n v="135222665"/>
    <n v="60500000"/>
    <x v="26"/>
    <s v="1. Reuniones de equipo entre los integrantes del equipo de Gestión predial para verificar avances, así como con el despacho del alcalde. 2. Recursos comprometidos pertenece a CPS y proceso de transporte."/>
    <s v="EL día 26 de noviembre se lleva cabo en las instalaciones de la agencia nacional de tierras donde de informo por parte de los funcionarios Isaac Vargas y Bayrón de Jesús que el estado de los predios en proceso ante la ANT es el siguiente: 444 en tramite de los cuales 288 corresponden al titulo histórico encontrado,  así mismo 144 están en resultado tecno jurídico en la dirección de seguridad jurídica, por otro lado 88 predios se encuentran en procedimiento único, 27 predios están en la etapa de análisis  agrónomo, 15 predios resultaron NO viables para saneamientos por diversas causas, de lo anterior se esperan que en los meses salgan saneados la predios así mes de marzo 39, mayo 187, junio 41 y para el mes de septiembre 18, lo anterior fue el informe dado por los funcionarios de la ANT en la reunión de la referencia."/>
    <s v="Javier Alexander Ramirez"/>
    <x v="12"/>
    <s v="ing.magister.ramirez@gmail.com"/>
    <n v="3115002697"/>
  </r>
  <r>
    <x v="13"/>
    <x v="1"/>
    <x v="11"/>
    <s v="Bogotá también es rural"/>
    <n v="1"/>
    <x v="29"/>
    <s v="ESTRATEGIA BOGOTANEIDAD"/>
    <x v="10"/>
    <s v="Suma"/>
    <n v="1"/>
    <n v="1"/>
    <n v="0"/>
    <n v="400000000"/>
    <n v="328308044"/>
    <n v="73692973"/>
    <x v="27"/>
    <m/>
    <m/>
    <s v="Tatiana Silva"/>
    <x v="13"/>
    <s v="yuly.silva@gobiernobogota.gov.co"/>
    <n v="3196087181"/>
  </r>
  <r>
    <x v="13"/>
    <x v="1"/>
    <x v="11"/>
    <s v="Bogotá también es rural"/>
    <n v="2"/>
    <x v="30"/>
    <s v="INNOVACIÓN PÚBLICA"/>
    <x v="10"/>
    <s v="Suma"/>
    <n v="1"/>
    <n v="1"/>
    <n v="0"/>
    <n v="220000000"/>
    <n v="62719520"/>
    <n v="12086667"/>
    <x v="28"/>
    <m/>
    <m/>
    <s v="Tatiana Silva"/>
    <x v="13"/>
    <s v="yuly.silva@gobiernobogota.gov.co"/>
    <n v="3196087181"/>
  </r>
  <r>
    <x v="14"/>
    <x v="4"/>
    <x v="12"/>
    <s v="Recreación y Deporte para Sumapaz"/>
    <n v="4"/>
    <x v="31"/>
    <s v="BANCO DE INICIATIVAS"/>
    <x v="4"/>
    <s v="Suma"/>
    <n v="10"/>
    <n v="0"/>
    <n v="0"/>
    <n v="132000000"/>
    <n v="0"/>
    <n v="0"/>
    <x v="4"/>
    <m/>
    <m/>
    <s v="Fabio Diaz Beltran"/>
    <x v="14"/>
    <s v="rbeltran0321@gmail.com;rous0320@gmail.com"/>
    <n v="3194570506"/>
  </r>
  <r>
    <x v="14"/>
    <x v="4"/>
    <x v="12"/>
    <s v="Recreación y Deporte para Sumapaz"/>
    <n v="1"/>
    <x v="32"/>
    <s v="ACTIVIDADES RECREODEPORTIVAS"/>
    <x v="19"/>
    <s v="Suma"/>
    <n v="300"/>
    <n v="0"/>
    <n v="0"/>
    <n v="1000000000"/>
    <n v="256777900"/>
    <n v="213380906"/>
    <x v="29"/>
    <m/>
    <m/>
    <s v="Fabio Diaz Beltran"/>
    <x v="14"/>
    <s v="rbeltran0321@gmail.com;rous0320@gmail.com"/>
    <n v="3194570506"/>
  </r>
  <r>
    <x v="14"/>
    <x v="4"/>
    <x v="12"/>
    <s v="Recreación y Deporte para Sumapaz"/>
    <n v="3"/>
    <x v="33"/>
    <s v="CAPACITACIÓN"/>
    <x v="14"/>
    <s v="Suma"/>
    <n v="250"/>
    <n v="250"/>
    <n v="250"/>
    <n v="800000000"/>
    <n v="736082231"/>
    <n v="513580333"/>
    <x v="30"/>
    <m/>
    <m/>
    <s v="Fabio Diaz Beltran"/>
    <x v="14"/>
    <s v="rbeltran0321@gmail.com;rous0320@gmail.com"/>
    <n v="3194570506"/>
  </r>
  <r>
    <x v="14"/>
    <x v="4"/>
    <x v="12"/>
    <s v="Recreación y Deporte para Sumapaz"/>
    <n v="2"/>
    <x v="34"/>
    <s v="DOTACIÓN"/>
    <x v="14"/>
    <s v="Suma"/>
    <n v="250"/>
    <n v="0"/>
    <n v="0"/>
    <n v="300000000"/>
    <n v="0"/>
    <n v="0"/>
    <x v="4"/>
    <m/>
    <m/>
    <s v="Fabio Diaz Beltran"/>
    <x v="14"/>
    <s v="rbeltran0321@gmail.com;rous0320@gmail.com"/>
    <n v="3194570506"/>
  </r>
  <r>
    <x v="15"/>
    <x v="3"/>
    <x v="13"/>
    <s v="Fortalecimiento de capacidades y habilidades para el trabajo"/>
    <n v="1"/>
    <x v="35"/>
    <s v="FORTALECIMIENTO DE CAPACIDADES"/>
    <x v="10"/>
    <s v="Suma"/>
    <n v="1"/>
    <n v="0"/>
    <n v="0"/>
    <n v="230000000"/>
    <n v="0"/>
    <n v="0"/>
    <x v="4"/>
    <m/>
    <m/>
    <s v="Diana Mendez"/>
    <x v="6"/>
    <s v="dianap.mendez@gobiernobogota.gov.co"/>
    <n v="3005602401"/>
  </r>
  <r>
    <x v="16"/>
    <x v="4"/>
    <x v="14"/>
    <s v="Cuidado y protección para la población Vulnerable de Sumapaz"/>
    <n v="2"/>
    <x v="36"/>
    <s v="INGRESO MÍNIMO"/>
    <x v="20"/>
    <s v="Suma"/>
    <n v="200"/>
    <n v="200"/>
    <n v="200"/>
    <n v="380250000"/>
    <n v="359310000"/>
    <n v="359310000"/>
    <x v="31"/>
    <m/>
    <m/>
    <s v="Mileny Hilarion"/>
    <x v="15"/>
    <s v="mileny.hilarion@gobiernobogota.gov.co"/>
    <n v="3138432431"/>
  </r>
  <r>
    <x v="16"/>
    <x v="4"/>
    <x v="14"/>
    <s v="Cuidado y protección para la población Vulnerable de Sumapaz"/>
    <n v="1"/>
    <x v="37"/>
    <s v="APOYO ECONÓMICO PERSONA MAYOR"/>
    <x v="21"/>
    <s v="Constante"/>
    <n v="305"/>
    <n v="305"/>
    <n v="305"/>
    <n v="802550000"/>
    <n v="732889144"/>
    <n v="677150683"/>
    <x v="32"/>
    <m/>
    <m/>
    <s v="Mileny Hilarion"/>
    <x v="15"/>
    <s v="mileny.hilarion@gobiernobogota.gov.co"/>
    <n v="3138432431"/>
  </r>
  <r>
    <x v="17"/>
    <x v="2"/>
    <x v="15"/>
    <s v="Atención a la primera Infancia y la persona mayor en Sumapaz"/>
    <n v="1"/>
    <x v="38"/>
    <s v="DOTACIÓN"/>
    <x v="16"/>
    <s v="Suma"/>
    <n v="0.75"/>
    <n v="0"/>
    <n v="0"/>
    <n v="120000000"/>
    <n v="0"/>
    <n v="0"/>
    <x v="4"/>
    <m/>
    <m/>
    <s v="Alexander Gomez Moreno"/>
    <x v="16"/>
    <s v="hector.gomez@gobiernobogota.gov.co"/>
    <n v="3043355894"/>
  </r>
  <r>
    <x v="17"/>
    <x v="2"/>
    <x v="15"/>
    <s v="Atención a la primera Infancia y la persona mayor en Sumapaz"/>
    <n v="2"/>
    <x v="39"/>
    <s v="DOTACIÓN"/>
    <x v="15"/>
    <s v="Constante"/>
    <n v="1"/>
    <n v="0"/>
    <n v="0"/>
    <n v="100000000"/>
    <n v="0"/>
    <n v="0"/>
    <x v="4"/>
    <m/>
    <m/>
    <s v="Mileny Hilarion"/>
    <x v="15"/>
    <s v="mileny.hilarion@gobiernobogota.gov.co"/>
    <n v="3138432431"/>
  </r>
  <r>
    <x v="18"/>
    <x v="0"/>
    <x v="16"/>
    <s v="Por un mejor espacio público en Sumapaz"/>
    <n v="1"/>
    <x v="40"/>
    <s v="INTERVENCIÓN"/>
    <x v="22"/>
    <s v="Suma"/>
    <n v="3313"/>
    <n v="0"/>
    <n v="0"/>
    <n v="1200000000"/>
    <n v="78750000"/>
    <n v="66675000"/>
    <x v="33"/>
    <m/>
    <m/>
    <s v="Fredy Silva"/>
    <x v="17"/>
    <s v="hbmincozon1991@gmail.com "/>
    <n v="3015047144"/>
  </r>
  <r>
    <x v="19"/>
    <x v="4"/>
    <x v="12"/>
    <s v="Acciones para la promoción de la cultura, tradición y costumbres sumapaceñas"/>
    <n v="2"/>
    <x v="41"/>
    <s v="ESTÍMULOS"/>
    <x v="23"/>
    <s v="Suma"/>
    <n v="12"/>
    <n v="10"/>
    <n v="0"/>
    <n v="280000000"/>
    <n v="280000000"/>
    <n v="280000000"/>
    <x v="21"/>
    <m/>
    <m/>
    <s v="Laura Barragan"/>
    <x v="3"/>
    <s v="laura.barragan@gobiernobogota.gov.co"/>
    <n v="3233261250"/>
  </r>
  <r>
    <x v="19"/>
    <x v="4"/>
    <x v="12"/>
    <s v="Acciones para la promoción de la cultura, tradición y costumbres sumapaceñas"/>
    <n v="3"/>
    <x v="42"/>
    <s v="EVENTOS"/>
    <x v="24"/>
    <s v="Suma"/>
    <n v="3"/>
    <n v="0"/>
    <n v="0"/>
    <n v="2000000000"/>
    <n v="164293892"/>
    <n v="49756939"/>
    <x v="34"/>
    <m/>
    <m/>
    <s v="Laura Barragan"/>
    <x v="3"/>
    <s v="laura.barragan@gobiernobogota.gov.co"/>
    <n v="3233261250"/>
  </r>
  <r>
    <x v="19"/>
    <x v="4"/>
    <x v="12"/>
    <s v="Acciones para la promoción de la cultura, tradición y costumbres sumapaceñas"/>
    <n v="1"/>
    <x v="43"/>
    <s v="CAPACITACIÓN"/>
    <x v="8"/>
    <s v="Suma"/>
    <n v="150"/>
    <n v="150"/>
    <n v="0"/>
    <n v="760000000"/>
    <n v="738636333"/>
    <n v="437098000"/>
    <x v="35"/>
    <m/>
    <m/>
    <s v="Laura Barragan"/>
    <x v="3"/>
    <s v="laura.barragan@gobiernobogota.gov.co"/>
    <n v="3233261250"/>
  </r>
  <r>
    <x v="19"/>
    <x v="4"/>
    <x v="12"/>
    <s v="Acciones para la promoción de la cultura, tradición y costumbres sumapaceñas"/>
    <n v="4"/>
    <x v="44"/>
    <s v="ENTREGA DE ELEMENTOS"/>
    <x v="25"/>
    <s v="Suma"/>
    <n v="8"/>
    <n v="0"/>
    <n v="0"/>
    <n v="190000000"/>
    <n v="0"/>
    <n v="0"/>
    <x v="4"/>
    <m/>
    <m/>
    <s v="Laura Barragan"/>
    <x v="3"/>
    <s v="laura.barragan@gobiernobogota.gov.co"/>
    <n v="3233261250"/>
  </r>
  <r>
    <x v="20"/>
    <x v="0"/>
    <x v="17"/>
    <s v="Por una vida libre de violencias para las mujeres de Sumapaz"/>
    <n v="1"/>
    <x v="45"/>
    <s v="PREVENCIÓN"/>
    <x v="19"/>
    <s v="Suma"/>
    <n v="300"/>
    <n v="100"/>
    <n v="52"/>
    <n v="410000000"/>
    <n v="182603611"/>
    <n v="102155671"/>
    <x v="36"/>
    <m/>
    <m/>
    <s v="Oscar Apolinar"/>
    <x v="18"/>
    <s v="oscar.apolinar@gobiernobogota.gov.co"/>
    <s v="1(561) 2205016_x000a_3195889668"/>
  </r>
  <r>
    <x v="21"/>
    <x v="4"/>
    <x v="18"/>
    <s v="Bienestar para las Mujeres de Sumapaz"/>
    <n v="3"/>
    <x v="46"/>
    <s v="PREVENCIÓN"/>
    <x v="8"/>
    <s v="Suma"/>
    <n v="150"/>
    <n v="100"/>
    <n v="100"/>
    <n v="480000000"/>
    <n v="300764118"/>
    <n v="196052000"/>
    <x v="37"/>
    <m/>
    <m/>
    <s v="Oscar Apolinar"/>
    <x v="18"/>
    <s v="oscar.apolinar@gobiernobogota.gov.co"/>
    <s v="1(561) 2205016_x000a_3195889668"/>
  </r>
  <r>
    <x v="21"/>
    <x v="4"/>
    <x v="18"/>
    <s v="Bienestar para las Mujeres de Sumapaz"/>
    <n v="1"/>
    <x v="47"/>
    <s v="ESTRATEGIAS DE CUIDADO"/>
    <x v="8"/>
    <s v="Suma"/>
    <n v="150"/>
    <n v="100"/>
    <n v="102"/>
    <n v="400000000"/>
    <n v="220997001"/>
    <n v="107642000"/>
    <x v="38"/>
    <m/>
    <m/>
    <s v="Oscar Apolinar"/>
    <x v="18"/>
    <s v="oscar.apolinar@gobiernobogota.gov.co"/>
    <s v="1(561) 2205016_x000a_3195889668"/>
  </r>
  <r>
    <x v="21"/>
    <x v="4"/>
    <x v="18"/>
    <s v="Bienestar para las Mujeres de Sumapaz"/>
    <n v="2"/>
    <x v="48"/>
    <s v="FORTALECIMIENTO DE CAPACIDADES"/>
    <x v="26"/>
    <s v="Suma"/>
    <n v="700"/>
    <n v="175"/>
    <n v="0"/>
    <n v="1100000000"/>
    <n v="76990026"/>
    <n v="33600000"/>
    <x v="39"/>
    <m/>
    <m/>
    <s v="Oscar Apolinar"/>
    <x v="18"/>
    <s v="oscar.apolinar@gobiernobogota.gov.co"/>
    <s v="1(561) 2205016_x000a_3195889668"/>
  </r>
  <r>
    <x v="22"/>
    <x v="2"/>
    <x v="19"/>
    <s v="Manejo de emergencias y mitigación del riesgo de desastres"/>
    <n v="1"/>
    <x v="49"/>
    <s v="GESTIÓN DEL RIESGO"/>
    <x v="24"/>
    <s v="Suma"/>
    <n v="3"/>
    <n v="0"/>
    <n v="0"/>
    <n v="466510000"/>
    <n v="395347340"/>
    <n v="160530000"/>
    <x v="40"/>
    <m/>
    <m/>
    <s v="Julieth Muñoz"/>
    <x v="19"/>
    <s v="julietha.munoz@gobiernobogota.gov.co"/>
    <n v="3123841018"/>
  </r>
  <r>
    <x v="22"/>
    <x v="2"/>
    <x v="19"/>
    <s v="Manejo de emergencias y mitigación del riesgo de desastres"/>
    <n v="2"/>
    <x v="50"/>
    <s v="OBRAS DE MITIGACIÓN"/>
    <x v="4"/>
    <s v="Suma"/>
    <n v="10"/>
    <n v="20"/>
    <n v="0"/>
    <n v="5273490000"/>
    <n v="5201463973"/>
    <n v="109065667"/>
    <x v="41"/>
    <m/>
    <m/>
    <s v="Luis Mora"/>
    <x v="20"/>
    <s v="edgar.sepulveda@gobiernobogota.gov.co"/>
    <n v="3222863317"/>
  </r>
  <r>
    <x v="23"/>
    <x v="4"/>
    <x v="20"/>
    <s v="Sumapaz proteje su fauna"/>
    <n v="2"/>
    <x v="51"/>
    <s v="ACCIONES PEDAGÓGICAS"/>
    <x v="8"/>
    <s v="Suma"/>
    <n v="150"/>
    <n v="0"/>
    <n v="0"/>
    <n v="200000000"/>
    <n v="15000000"/>
    <n v="4666667"/>
    <x v="42"/>
    <m/>
    <m/>
    <s v="Julieth Muñoz"/>
    <x v="21"/>
    <s v="javier.barajas@gobiernobogota.gov.co"/>
    <n v="3152076226"/>
  </r>
  <r>
    <x v="23"/>
    <x v="4"/>
    <x v="20"/>
    <s v="Sumapaz proteje su fauna"/>
    <n v="1"/>
    <x v="52"/>
    <s v="BIENESTAR ANIMAL"/>
    <x v="14"/>
    <s v="Suma"/>
    <n v="250"/>
    <n v="200"/>
    <n v="200"/>
    <n v="783000000"/>
    <n v="373517259"/>
    <n v="248870667"/>
    <x v="43"/>
    <m/>
    <m/>
    <s v="Julieth Muñoz"/>
    <x v="21"/>
    <s v="javier.barajas@gobiernobogota.gov.co"/>
    <n v="3152076226"/>
  </r>
  <r>
    <x v="24"/>
    <x v="2"/>
    <x v="21"/>
    <s v="Asistencia técnica agropecuaria y educación ambiental en la localidad de Sumapaz"/>
    <n v="1"/>
    <x v="53"/>
    <s v="EDUCACIÓN AMBIENTAL"/>
    <x v="10"/>
    <s v="Suma"/>
    <n v="1"/>
    <n v="0"/>
    <n v="0"/>
    <n v="435125000"/>
    <n v="203438277"/>
    <n v="151010000"/>
    <x v="44"/>
    <m/>
    <m/>
    <s v="Julieth Muñoz"/>
    <x v="22"/>
    <s v="julie.caro@gobiernobogota.gov.co"/>
    <n v="3163361949"/>
  </r>
  <r>
    <x v="24"/>
    <x v="2"/>
    <x v="21"/>
    <s v="Asistencia técnica agropecuaria y educación ambiental en la localidad de Sumapaz"/>
    <n v="4"/>
    <x v="54"/>
    <s v="HUERTAS URBANAS"/>
    <x v="7"/>
    <s v="Suma"/>
    <n v="25"/>
    <n v="25"/>
    <n v="0"/>
    <n v="420000000"/>
    <n v="101475000"/>
    <n v="75015000"/>
    <x v="45"/>
    <m/>
    <m/>
    <s v="Julieth Muñoz"/>
    <x v="22"/>
    <s v="julie.caro@gobiernobogota.gov.co"/>
    <n v="3163361949"/>
  </r>
  <r>
    <x v="24"/>
    <x v="2"/>
    <x v="21"/>
    <s v="Asistencia técnica agropecuaria y educación ambiental en la localidad de Sumapaz"/>
    <n v="2"/>
    <x v="55"/>
    <s v="SEPARACIÓN EN LA FUENTE"/>
    <x v="27"/>
    <s v="Suma"/>
    <n v="125"/>
    <n v="0"/>
    <n v="0"/>
    <n v="389575000"/>
    <n v="116644980"/>
    <n v="23900000"/>
    <x v="46"/>
    <m/>
    <m/>
    <s v="Julieth Muñoz"/>
    <x v="22"/>
    <s v="julie.caro@gobiernobogota.gov.co"/>
    <n v="3163361949"/>
  </r>
  <r>
    <x v="24"/>
    <x v="2"/>
    <x v="21"/>
    <s v="Asistencia técnica agropecuaria y educación ambiental en la localidad de Sumapaz"/>
    <n v="3"/>
    <x v="56"/>
    <s v="BUENAS PRÁCTICAS"/>
    <x v="27"/>
    <s v="Suma"/>
    <n v="120"/>
    <n v="90"/>
    <n v="90"/>
    <n v="1295808900"/>
    <n v="976669062"/>
    <n v="640277885"/>
    <x v="47"/>
    <m/>
    <m/>
    <s v="Julieth Muñoz"/>
    <x v="22"/>
    <s v="julie.caro@gobiernobogota.gov.co"/>
    <n v="3163361949"/>
  </r>
  <r>
    <x v="25"/>
    <x v="2"/>
    <x v="21"/>
    <s v="Restauración ecológica urbana y/o rural"/>
    <n v="2"/>
    <x v="57"/>
    <s v="RESTAURACIÓN ECOLÓGICA"/>
    <x v="0"/>
    <s v="Suma"/>
    <n v="4"/>
    <n v="4"/>
    <n v="0"/>
    <n v="690000000"/>
    <n v="163206000"/>
    <n v="130415720"/>
    <x v="48"/>
    <m/>
    <m/>
    <s v="Julieth Muñoz"/>
    <x v="22"/>
    <s v="julie.caro@gobiernobogota.gov.co"/>
    <n v="3163361949"/>
  </r>
  <r>
    <x v="25"/>
    <x v="2"/>
    <x v="21"/>
    <s v="Restauración ecológica urbana y/o rural"/>
    <n v="1"/>
    <x v="58"/>
    <s v="CONSERVACIÓN"/>
    <x v="5"/>
    <s v="Suma"/>
    <n v="2"/>
    <n v="0"/>
    <n v="0"/>
    <n v="345000000"/>
    <n v="25535110"/>
    <n v="0"/>
    <x v="49"/>
    <m/>
    <m/>
    <s v="Julieth Muñoz"/>
    <x v="22"/>
    <s v="julie.caro@gobiernobogota.gov.co"/>
    <n v="3163361949"/>
  </r>
  <r>
    <x v="26"/>
    <x v="2"/>
    <x v="22"/>
    <s v="Acueductos veredales, saneamiento básico y energías alternativas"/>
    <n v="2"/>
    <x v="59"/>
    <s v="ENERGÍAS ALTERNATIVAS"/>
    <x v="28"/>
    <s v="Suma"/>
    <n v="40"/>
    <n v="0"/>
    <n v="0"/>
    <n v="1500000000"/>
    <n v="91800000"/>
    <n v="70786667"/>
    <x v="50"/>
    <s v="La licitación correspondiente ya fue publicada en la plataforma SECOP II, y actualmente se encuentra en curso el proceso precontractual, el cual inició con la visita al territorio por parte de los proponentes para la verificación de condiciones técnicas y operativas."/>
    <s v="Se adjunta Evidencia de reunion 28 de noviembre de 2025 LIC 424 de 2025 PDF."/>
    <s v="Alexander Franco"/>
    <x v="1"/>
    <s v="alexanderfrancom@gmail.com"/>
    <s v="314 2905471"/>
  </r>
  <r>
    <x v="26"/>
    <x v="2"/>
    <x v="22"/>
    <s v="Acueductos veredales, saneamiento básico y energías alternativas"/>
    <n v="1"/>
    <x v="60"/>
    <s v="ACUEDUCTOS VEREDALES"/>
    <x v="10"/>
    <s v="Suma"/>
    <n v="1"/>
    <n v="4"/>
    <n v="0"/>
    <n v="1540000000"/>
    <n v="475741235"/>
    <n v="206848166"/>
    <x v="51"/>
    <s v="1. El proceso contractual de obra para la constuccion de unidades sanitarias individuales FDRS-LP-378-2025  se encuentra en etapa de evaluación de proponentes y el de Interventoría FDRS-CMA-404-2025 en espera de observaciones_x000a_2. La contratación de operarios para el mantemientos de las plantas de tratamiento de aguas residuales domésticas de la localidad se mantiene en 1 por cuenca (4 acueductos)"/>
    <s v="Presupuesto USIS: obra $799,953,654 e interventoría $173,078,070. _x000a_Fecha de adjudicacion según pliegos&gt;:  diciermbre 22 de 2025"/>
    <s v="Luis Mora"/>
    <x v="23"/>
    <s v="luisa.lozano@gobiernobogota.gov.co"/>
    <n v="3003650964"/>
  </r>
  <r>
    <x v="27"/>
    <x v="1"/>
    <x v="11"/>
    <s v="Participación incidente en Sumapaz"/>
    <n v="2"/>
    <x v="61"/>
    <s v="CONSTRUCCIÓN"/>
    <x v="10"/>
    <s v="Suma"/>
    <n v="1"/>
    <n v="2"/>
    <n v="0"/>
    <n v="410127778"/>
    <n v="410104214"/>
    <n v="0"/>
    <x v="52"/>
    <s v="Se define ajuste de proceso de Concuros de Meritos para Topografía por meta de construcción. Se recibe traslado presupuestal de rehailitación pra formular el presente proceso._x000a_Por otro lado, se realiza avance de meta sobre adción y prórroga del COP-709-2024, el cual permitió la finalización de los salones de Lagunitas y San José."/>
    <s v="FDRS-CMA-472-2025"/>
    <s v="Luis Mora"/>
    <x v="24"/>
    <s v="Sergio.Molina@gobiernobogota.gov.co "/>
    <n v="3005617553"/>
  </r>
  <r>
    <x v="27"/>
    <x v="1"/>
    <x v="11"/>
    <s v="Participación incidente en Sumapaz"/>
    <n v="5"/>
    <x v="62"/>
    <s v="FORTALECIMIENTO DE ORGANIZACIONES"/>
    <x v="4"/>
    <s v="Suma"/>
    <n v="10"/>
    <n v="1"/>
    <n v="1"/>
    <n v="475000000"/>
    <n v="121240000"/>
    <n v="72714000"/>
    <x v="53"/>
    <s v="Se informa que, a la fecha, la meta se encuentra en proceso de formulación, en tanto la Alcaldía Local de Sumapaz ha venido desarrollando las mesas de trabajo requeridas para estructurar el instrumento administrativo necesario para su ejecución. Inicialmente, estas mesas estaban orientadas a la formulación del convenio proyectado con el Instituto Distrital de la Participación y Acción Comunal — IDPAC; sin embargo, tras las revisiones técnicas y jurídicas adelantadas, se confirmó que dicho convenio no se llevará a cabo._x000a__x000a_En este marco, la entidad realizó mesas internas de formulación entre el equipo misional y el área jurídica, con el fin de revisar la viabilidad del instrumento inicialmente previsto, analizar los riesgos y definir alternativas administrativas y contractuales que permitan dar continuidad al proceso de fortalecimiento de las organizaciones comunales. Estos espacios han sido fundamentales para establecer lineamientos técnicos, operativos y financieros ajustados a la normatividad y a la capacidad institucional._x000a__x000a_Mientras no se cuente con el nuevo instrumento formalizado, no es posible adelantar acciones sustantivas que representen un avance real en la meta, toda vez que este será el marco normativo y presupuestal que habilitará la implementación de actividades, la gestión contractual requerida y la posterior entrega de dotaciones o apoyos a las organizaciones beneficiarias."/>
    <m/>
    <s v="Nixon Parra"/>
    <x v="25"/>
    <s v="nixon.parra@gobiernobogota.gov.co"/>
    <n v="3005617553"/>
  </r>
  <r>
    <x v="27"/>
    <x v="1"/>
    <x v="11"/>
    <s v="Participación incidente en Sumapaz"/>
    <n v="1"/>
    <x v="63"/>
    <s v="CAPACITACIÓN"/>
    <x v="29"/>
    <s v="Suma"/>
    <n v="60"/>
    <n v="0"/>
    <n v="0"/>
    <n v="300000000"/>
    <n v="123300000"/>
    <n v="108930000"/>
    <x v="54"/>
    <s v="Durante la presente vigencia se realizaron diversas mesas de trabajo orientadas a la formulación técnica y operativa del proceso, con participación del equipo y del equipo jurídico. Estos espacios permitieron consolidar insumos, lineamientos y criterios para la estructuración de la estrategia, así como revisar alternativas de implementación y proyecciones presupuestales._x000a__x000a_Es importante señalar que, tras las gestiones adelantadas y el análisis efectuado por las entidades competentes, se confirmó que el convenio inicialmente previsto para su ejecución con el IDPAC no se llevará a cabo. En consecuencia, se están valorando rutas alternas para garantizar el cumplimiento de la meta, asegurando la continuidad del proceso y la adecuada articulación interinstitucional."/>
    <s v="Presupuesto comprometido corresponde a CPS."/>
    <s v="Nixon Parra"/>
    <x v="25"/>
    <s v="nixon.parra@gobiernobogota.gov.co"/>
    <n v="3222863317"/>
  </r>
  <r>
    <x v="27"/>
    <x v="1"/>
    <x v="11"/>
    <s v="Participación incidente en Sumapaz"/>
    <n v="4"/>
    <x v="64"/>
    <s v="FORTALECIMIENTO COMUNAL"/>
    <x v="30"/>
    <s v="Suma"/>
    <n v="7"/>
    <n v="7"/>
    <n v="0"/>
    <n v="500000000"/>
    <n v="209400000"/>
    <n v="172220000"/>
    <x v="55"/>
    <s v="En este proceso, la Alcaldía Local de Sumapaz adelantó mesas internas de formulación entre el equipo misional y el área jurídica, orientadas a revisar la viabilidad del instrumento administrativo, sus alcances, riesgos y las alternativas de ejecución posibles. Estos espacios han sido fundamentales para asegurar que la estrategia de fortalecimiento comunal cuente con lineamientos claros, ajustados a la normatividad y a la capacidad operativa de la entidad._x000a__x000a_De forma complementaria y como parte del acompañamiento al fortalecimiento organizativo local, la Alcaldía Local proporcionó apoyo logístico en transporte a la organización comunal Niñez y Juventud Campesina Sumapaceña – NIJUCAS para el desarrollo de sus actividades, en coherencia con el compromiso institucional de respaldar la participación y el fortalecimiento de las organizaciones comunales del territorio._x000a__x000a_Una vez definida la ruta administrativa y contractual alterna que sustituya el convenio inicialmente proyectado con el IDPAC, se retomará la implementación de las acciones de fortalecimiento, conforme al cronograma ajustado y a los compromisos establecidos con las organizaciones comunales y los actores territoriales."/>
    <s v="ASIGNACIÓN DE TRANSPORTES"/>
    <s v="Nixon Parra"/>
    <x v="25"/>
    <s v="nixon.parra@gobiernobogota.gov.co"/>
    <n v="3222863317"/>
  </r>
  <r>
    <x v="27"/>
    <x v="1"/>
    <x v="11"/>
    <s v="Participación incidente en Sumapaz"/>
    <n v="3"/>
    <x v="65"/>
    <s v="DOTACIÓN"/>
    <x v="3"/>
    <s v="Suma"/>
    <n v="5"/>
    <n v="0"/>
    <n v="0"/>
    <n v="250000000"/>
    <n v="0"/>
    <n v="0"/>
    <x v="4"/>
    <s v="A la fecha, la meta avanzó en una fase inicial de formulación con el Instituto Distrital de la Participación y Acción Comunal — IDPAC; sin embargo, tras las revisiones técnicas y administrativas adelantadas, se confirmó que el convenio inicialmente previsto con dicha entidad no se llevará a cabo. Por lo anterior, la Alcaldía Local de Sumapaz se encuentra definiendo alternativas institucionales y operativas que permitan garantizar la ejecución de las dotaciones contempladas para las organizaciones comunales, asegurando el cumplimiento de la meta en los tiempos establecidos._x000a__x000a_En el marco del proceso de formulación, la Alcaldía Local desarrolló siete (7) mesas de acompañamiento técnico con las Juntas de Acción Comunal concertadas para la entrega de dotación, entre ellas San José, San Juan, Nueva granada, Animas, Las Sopas, Palmas y Rios y otras organizaciones priorizadas. Estos espacios permitieron avanzar en la identificación de necesidades y la definición preliminar de los elementos requeridos, garantizando que las dotaciones respondan a las realidades territoriales y a las capacidades organizativas de cada JAC._x000a__x000a_De manera complementaria, la Alcaldía Local realizó mesas internas de formulación entre el equipo misional y el área jurídica, orientadas a revisar la viabilidad del instrumento administrativo inicialmente previsto, los alcances del convenio proyectado y los ajustes requeridos para garantizar un proceso sólido y conforme a la normatividad. Estos espacios también permitieron evaluar rutas alternas de implementación, a partir de la confirmación de que el convenio con el IDPAC no se ejecutará."/>
    <m/>
    <s v="Nixon Parra"/>
    <x v="25"/>
    <s v="nixon.parra@gobiernobogota.gov.co"/>
    <n v="3222863317"/>
  </r>
  <r>
    <x v="27"/>
    <x v="1"/>
    <x v="11"/>
    <s v="Participación incidente en Sumapaz"/>
    <n v="6"/>
    <x v="66"/>
    <s v="REHABILITACIÓN"/>
    <x v="10"/>
    <s v="Suma"/>
    <n v="1"/>
    <n v="0"/>
    <n v="0"/>
    <n v="300000000"/>
    <n v="15000000"/>
    <n v="6333333"/>
    <x v="56"/>
    <s v="Se realiza traslado al proceso de construcción de $221,183,065 para formulación de proceso de Topografias, para saneamientos prediales de salones comunales 2025,"/>
    <m/>
    <s v="Luis Mora"/>
    <x v="24"/>
    <s v="Sergio.Molina@gobiernobogota.gov.co "/>
    <n v="3005617553"/>
  </r>
  <r>
    <x v="28"/>
    <x v="3"/>
    <x v="23"/>
    <s v="Una mejor educación para Sumapaz"/>
    <n v="1"/>
    <x v="67"/>
    <s v="DOTACIÓN"/>
    <x v="31"/>
    <s v="Suma"/>
    <n v="4.5"/>
    <n v="0"/>
    <n v="0"/>
    <n v="430000000"/>
    <n v="16383666"/>
    <n v="0"/>
    <x v="57"/>
    <m/>
    <m/>
    <s v="Alexander Gomez Moreno"/>
    <x v="16"/>
    <s v="hector.gomez@gobiernobogota.gov.co"/>
    <n v="3043355894"/>
  </r>
  <r>
    <x v="28"/>
    <x v="3"/>
    <x v="23"/>
    <s v="Una mejor educación para Sumapaz"/>
    <n v="2"/>
    <x v="68"/>
    <s v="DESARROLLO INTEGRAL"/>
    <x v="5"/>
    <s v="Suma"/>
    <n v="2"/>
    <n v="0"/>
    <n v="0"/>
    <n v="300000000"/>
    <n v="19651512"/>
    <n v="0"/>
    <x v="58"/>
    <m/>
    <m/>
    <s v="Alexander Gomez Moreno"/>
    <x v="16"/>
    <s v="hector.gomez@gobiernobogota.gov.co"/>
    <n v="3043355894"/>
  </r>
  <r>
    <x v="28"/>
    <x v="3"/>
    <x v="23"/>
    <s v="Una mejor educación para Sumapaz"/>
    <n v="3"/>
    <x v="69"/>
    <s v="APOYO EDUCACIÓN POSMEDIA"/>
    <x v="28"/>
    <s v="Suma"/>
    <n v="40"/>
    <n v="18"/>
    <n v="0"/>
    <n v="1677825000"/>
    <n v="1439088118"/>
    <n v="1265895609"/>
    <x v="59"/>
    <m/>
    <m/>
    <s v="Alexander Gomez Moreno"/>
    <x v="16"/>
    <s v="hector.gomez@gobiernobogota.gov.co"/>
    <n v="3043355894"/>
  </r>
  <r>
    <x v="28"/>
    <x v="3"/>
    <x v="23"/>
    <s v="Una mejor educación para Sumapaz"/>
    <n v="4"/>
    <x v="70"/>
    <s v="SOSTENIMIENTO"/>
    <x v="28"/>
    <s v="Suma"/>
    <n v="40"/>
    <n v="18"/>
    <n v="0"/>
    <n v="395800000"/>
    <n v="379458274"/>
    <n v="354632000"/>
    <x v="60"/>
    <m/>
    <m/>
    <s v="Alexander Gomez Moreno"/>
    <x v="16"/>
    <s v="hector.gomez@gobiernobogota.gov.co"/>
    <n v="304335589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8EE2AD-0D66-4CE6-BD0A-233DC3B85ADE}" name="TablaDinámica3" cacheId="25"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A3:G75" firstHeaderRow="0" firstDataRow="1" firstDataCol="2"/>
  <pivotFields count="25">
    <pivotField axis="axisRow" compact="0" numFmtId="1" outline="0" showAll="0"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compact="0" outline="0" showAll="0" sortType="ascending" defaultSubtotal="0">
      <items count="5">
        <item x="0"/>
        <item x="4"/>
        <item x="3"/>
        <item x="2"/>
        <item x="1"/>
      </items>
      <autoSortScope>
        <pivotArea dataOnly="0" outline="0" fieldPosition="0">
          <references count="1">
            <reference field="4294967294" count="1" selected="0">
              <x v="3"/>
            </reference>
          </references>
        </pivotArea>
      </autoSortScope>
    </pivotField>
    <pivotField compact="0" outline="0" showAll="0" defaultSubtotal="0">
      <items count="24">
        <item x="0"/>
        <item x="7"/>
        <item x="18"/>
        <item x="6"/>
        <item x="12"/>
        <item x="20"/>
        <item x="23"/>
        <item x="13"/>
        <item x="17"/>
        <item x="3"/>
        <item x="10"/>
        <item x="9"/>
        <item x="21"/>
        <item x="4"/>
        <item x="19"/>
        <item x="22"/>
        <item x="15"/>
        <item x="2"/>
        <item x="8"/>
        <item x="1"/>
        <item x="11"/>
        <item x="5"/>
        <item x="16"/>
        <item x="14"/>
      </items>
    </pivotField>
    <pivotField compact="0" outline="0" showAll="0"/>
    <pivotField compact="0" numFmtId="1" outline="0" showAll="0"/>
    <pivotField axis="axisRow" compact="0" outline="0" showAll="0" sortType="ascending" defaultSubtotal="0">
      <items count="71">
        <item x="11"/>
        <item x="56"/>
        <item x="52"/>
        <item x="36"/>
        <item x="32"/>
        <item x="8"/>
        <item x="34"/>
        <item x="70"/>
        <item x="69"/>
        <item x="17"/>
        <item x="37"/>
        <item x="44"/>
        <item x="31"/>
        <item x="20"/>
        <item x="33"/>
        <item x="63"/>
        <item x="55"/>
        <item x="43"/>
        <item x="22"/>
        <item x="61"/>
        <item x="26"/>
        <item x="29"/>
        <item x="67"/>
        <item x="65"/>
        <item x="39"/>
        <item x="38"/>
        <item x="4"/>
        <item x="64"/>
        <item x="60"/>
        <item x="30"/>
        <item x="62"/>
        <item x="6"/>
        <item x="7"/>
        <item x="28"/>
        <item x="54"/>
        <item x="0"/>
        <item x="9"/>
        <item x="1"/>
        <item x="53"/>
        <item x="68"/>
        <item x="27"/>
        <item x="24"/>
        <item x="40"/>
        <item x="25"/>
        <item x="5"/>
        <item x="57"/>
        <item x="3"/>
        <item x="2"/>
        <item x="41"/>
        <item x="49"/>
        <item x="42"/>
        <item x="59"/>
        <item x="13"/>
        <item x="35"/>
        <item x="23"/>
        <item x="12"/>
        <item x="50"/>
        <item x="14"/>
        <item x="58"/>
        <item x="66"/>
        <item x="21"/>
        <item x="19"/>
        <item x="45"/>
        <item x="15"/>
        <item x="48"/>
        <item x="16"/>
        <item x="18"/>
        <item x="10"/>
        <item x="47"/>
        <item x="51"/>
        <item x="46"/>
      </items>
      <autoSortScope>
        <pivotArea dataOnly="0" outline="0" fieldPosition="0">
          <references count="1">
            <reference field="4294967294" count="1" selected="0">
              <x v="3"/>
            </reference>
          </references>
        </pivotArea>
      </autoSortScope>
    </pivotField>
    <pivotField compact="0" outline="0" showAll="0"/>
    <pivotField compact="0" numFmtId="3" outline="0" showAll="0" defaultSubtotal="0">
      <items count="32">
        <item x="15"/>
        <item x="16"/>
        <item x="10"/>
        <item x="5"/>
        <item x="24"/>
        <item x="0"/>
        <item x="1"/>
        <item x="31"/>
        <item x="3"/>
        <item x="30"/>
        <item x="25"/>
        <item x="4"/>
        <item x="23"/>
        <item x="6"/>
        <item x="7"/>
        <item x="9"/>
        <item x="18"/>
        <item x="28"/>
        <item x="12"/>
        <item x="2"/>
        <item x="29"/>
        <item x="11"/>
        <item x="21"/>
        <item x="13"/>
        <item x="27"/>
        <item x="8"/>
        <item x="20"/>
        <item x="14"/>
        <item x="19"/>
        <item x="26"/>
        <item x="17"/>
        <item x="22"/>
      </items>
    </pivotField>
    <pivotField compact="0" outline="0" showAll="0"/>
    <pivotField dataField="1" compact="0" numFmtId="3" outline="0" showAll="0"/>
    <pivotField dataField="1" compact="0" outline="0" showAll="0"/>
    <pivotField dataField="1" compact="0" outline="0" showAll="0"/>
    <pivotField compact="0" numFmtId="3" outline="0" showAll="0"/>
    <pivotField compact="0" numFmtId="3" outline="0" showAll="0"/>
    <pivotField compact="0" numFmtId="3" outline="0" showAll="0"/>
    <pivotField compact="0" numFmtId="10" outline="0" showAll="0"/>
    <pivotField compact="0" outline="0" showAll="0"/>
    <pivotField compact="0" outline="0" showAll="0"/>
    <pivotField compact="0" outline="0" showAll="0"/>
    <pivotField compact="0" outline="0" showAll="0" sortType="ascending">
      <items count="49">
        <item m="1" x="27"/>
        <item x="10"/>
        <item m="1" x="31"/>
        <item m="1" x="36"/>
        <item m="1" x="40"/>
        <item x="20"/>
        <item m="1" x="43"/>
        <item x="2"/>
        <item m="1" x="46"/>
        <item x="22"/>
        <item x="3"/>
        <item x="23"/>
        <item m="1" x="30"/>
        <item x="7"/>
        <item m="1" x="38"/>
        <item m="1" x="29"/>
        <item x="21"/>
        <item m="1" x="41"/>
        <item m="1" x="34"/>
        <item m="1" x="47"/>
        <item m="1" x="45"/>
        <item m="1" x="37"/>
        <item x="24"/>
        <item x="8"/>
        <item m="1" x="28"/>
        <item m="1" x="44"/>
        <item x="11"/>
        <item m="1" x="39"/>
        <item m="1" x="42"/>
        <item m="1" x="26"/>
        <item x="4"/>
        <item x="5"/>
        <item x="6"/>
        <item m="1" x="32"/>
        <item x="15"/>
        <item m="1" x="33"/>
        <item x="17"/>
        <item x="19"/>
        <item m="1" x="35"/>
        <item x="1"/>
        <item x="9"/>
        <item x="12"/>
        <item x="13"/>
        <item x="16"/>
        <item x="18"/>
        <item x="0"/>
        <item x="14"/>
        <item x="25"/>
        <item t="default"/>
      </items>
      <autoSortScope>
        <pivotArea dataOnly="0" outline="0" fieldPosition="0">
          <references count="1">
            <reference field="4294967294" count="1" selected="0">
              <x v="3"/>
            </reference>
          </references>
        </pivotArea>
      </autoSortScope>
    </pivotField>
    <pivotField compact="0" outline="0" showAll="0"/>
    <pivotField compact="0" outline="0" showAll="0"/>
    <pivotField compact="0" outline="0" dragToRow="0" dragToCol="0" dragToPage="0" showAll="0" defaultSubtotal="0"/>
    <pivotField dataField="1" compact="0" outline="0" dragToRow="0" dragToCol="0" dragToPage="0" showAll="0" defaultSubtotal="0"/>
    <pivotField dataField="1" compact="0" outline="0" dragToRow="0" dragToCol="0" dragToPage="0" showAll="0" defaultSubtotal="0"/>
  </pivotFields>
  <rowFields count="2">
    <field x="5"/>
    <field x="0"/>
  </rowFields>
  <rowItems count="72">
    <i>
      <x v="38"/>
      <x v="24"/>
    </i>
    <i>
      <x/>
      <x v="6"/>
    </i>
    <i>
      <x v="69"/>
      <x v="23"/>
    </i>
    <i>
      <x v="39"/>
      <x v="28"/>
    </i>
    <i>
      <x v="6"/>
      <x v="14"/>
    </i>
    <i>
      <x v="40"/>
      <x v="11"/>
    </i>
    <i>
      <x v="9"/>
      <x v="8"/>
    </i>
    <i>
      <x v="67"/>
      <x v="6"/>
    </i>
    <i>
      <x v="42"/>
      <x v="18"/>
    </i>
    <i>
      <x v="12"/>
      <x v="14"/>
    </i>
    <i>
      <x v="43"/>
      <x v="10"/>
    </i>
    <i>
      <x v="15"/>
      <x v="27"/>
    </i>
    <i>
      <x v="46"/>
      <x v="2"/>
    </i>
    <i>
      <x v="20"/>
      <x v="11"/>
    </i>
    <i>
      <x v="49"/>
      <x v="22"/>
    </i>
    <i>
      <x v="23"/>
      <x v="27"/>
    </i>
    <i>
      <x v="50"/>
      <x v="19"/>
    </i>
    <i>
      <x v="25"/>
      <x v="17"/>
    </i>
    <i>
      <x v="51"/>
      <x v="26"/>
    </i>
    <i>
      <x v="26"/>
      <x v="3"/>
    </i>
    <i>
      <x v="66"/>
      <x v="8"/>
    </i>
    <i>
      <x v="33"/>
      <x v="12"/>
    </i>
    <i>
      <x v="11"/>
      <x v="19"/>
    </i>
    <i>
      <x v="53"/>
      <x v="15"/>
    </i>
    <i>
      <x v="16"/>
      <x v="24"/>
    </i>
    <i>
      <x v="57"/>
      <x v="7"/>
    </i>
    <i>
      <x v="24"/>
      <x v="17"/>
    </i>
    <i>
      <x v="58"/>
      <x v="25"/>
    </i>
    <i>
      <x v="13"/>
      <x v="8"/>
    </i>
    <i>
      <x v="59"/>
      <x v="27"/>
    </i>
    <i>
      <x v="4"/>
      <x v="14"/>
    </i>
    <i>
      <x v="63"/>
      <x v="8"/>
    </i>
    <i>
      <x v="22"/>
      <x v="28"/>
    </i>
    <i>
      <x v="65"/>
      <x v="8"/>
    </i>
    <i>
      <x v="30"/>
      <x v="27"/>
    </i>
    <i>
      <x v="64"/>
      <x v="21"/>
    </i>
    <i>
      <x v="62"/>
      <x v="20"/>
    </i>
    <i>
      <x v="8"/>
      <x v="28"/>
    </i>
    <i>
      <x v="7"/>
      <x v="28"/>
    </i>
    <i>
      <x v="61"/>
      <x v="8"/>
    </i>
    <i>
      <x v="70"/>
      <x v="21"/>
    </i>
    <i>
      <x v="68"/>
      <x v="21"/>
    </i>
    <i>
      <x v="1"/>
      <x v="24"/>
    </i>
    <i>
      <x v="2"/>
      <x v="23"/>
    </i>
    <i>
      <x v="48"/>
      <x v="19"/>
    </i>
    <i>
      <x v="35"/>
      <x/>
    </i>
    <i>
      <x v="34"/>
      <x v="24"/>
    </i>
    <i>
      <x v="27"/>
      <x v="27"/>
    </i>
    <i>
      <x v="21"/>
      <x v="13"/>
    </i>
    <i>
      <x v="29"/>
      <x v="13"/>
    </i>
    <i>
      <x v="45"/>
      <x v="25"/>
    </i>
    <i>
      <x v="60"/>
      <x v="9"/>
    </i>
    <i>
      <x v="31"/>
      <x v="5"/>
    </i>
    <i>
      <x v="36"/>
      <x v="5"/>
    </i>
    <i>
      <x v="32"/>
      <x v="5"/>
    </i>
    <i>
      <x v="37"/>
      <x/>
    </i>
    <i>
      <x v="55"/>
      <x v="7"/>
    </i>
    <i>
      <x v="14"/>
      <x v="14"/>
    </i>
    <i>
      <x v="10"/>
      <x v="16"/>
    </i>
    <i>
      <x v="3"/>
      <x v="16"/>
    </i>
    <i>
      <x v="5"/>
      <x v="5"/>
    </i>
    <i>
      <x v="54"/>
      <x v="9"/>
    </i>
    <i>
      <x v="18"/>
      <x v="9"/>
    </i>
    <i>
      <x v="41"/>
      <x v="9"/>
    </i>
    <i>
      <x v="52"/>
      <x v="7"/>
    </i>
    <i>
      <x v="17"/>
      <x v="19"/>
    </i>
    <i>
      <x v="44"/>
      <x v="4"/>
    </i>
    <i>
      <x v="19"/>
      <x v="27"/>
    </i>
    <i>
      <x v="56"/>
      <x v="22"/>
    </i>
    <i>
      <x v="47"/>
      <x v="1"/>
    </i>
    <i>
      <x v="28"/>
      <x v="26"/>
    </i>
    <i t="grand">
      <x/>
    </i>
  </rowItems>
  <colFields count="1">
    <field x="-2"/>
  </colFields>
  <colItems count="5">
    <i>
      <x/>
    </i>
    <i i="1">
      <x v="1"/>
    </i>
    <i i="2">
      <x v="2"/>
    </i>
    <i i="3">
      <x v="3"/>
    </i>
    <i i="4">
      <x v="4"/>
    </i>
  </colItems>
  <dataFields count="5">
    <dataField name="Magnitud Meta Programada 2025" fld="9" baseField="19" baseItem="17" numFmtId="3"/>
    <dataField name="Magnitud Contratada 2025" fld="10" baseField="19" baseItem="17"/>
    <dataField name="Magnitud Entregada 2025" fld="11" baseField="19" baseItem="17"/>
    <dataField name="Avance Magnitud Contratada %" fld="23" baseField="19" baseItem="17"/>
    <dataField name="Avance Magnitud Entregada %" fld="24" baseField="19" baseItem="17"/>
  </dataFields>
  <formats count="207">
    <format dxfId="1075">
      <pivotArea dataOnly="0" labelOnly="1" grandRow="1" outline="0" fieldPosition="0"/>
    </format>
    <format dxfId="1074">
      <pivotArea dataOnly="0" labelOnly="1" grandRow="1" outline="0" fieldPosition="0"/>
    </format>
    <format dxfId="1073">
      <pivotArea field="5" type="button" dataOnly="0" labelOnly="1" outline="0" axis="axisRow" fieldPosition="0"/>
    </format>
    <format dxfId="1072">
      <pivotArea field="0" type="button" dataOnly="0" labelOnly="1" outline="0" axis="axisRow" fieldPosition="1"/>
    </format>
    <format dxfId="1071">
      <pivotArea field="5" type="button" dataOnly="0" labelOnly="1" outline="0" axis="axisRow" fieldPosition="0"/>
    </format>
    <format dxfId="1070">
      <pivotArea field="5" type="button" dataOnly="0" labelOnly="1" outline="0" axis="axisRow" fieldPosition="0"/>
    </format>
    <format dxfId="1069">
      <pivotArea field="0" type="button" dataOnly="0" labelOnly="1" outline="0" axis="axisRow" fieldPosition="1"/>
    </format>
    <format dxfId="1068">
      <pivotArea field="2" type="button" dataOnly="0" labelOnly="1" outline="0"/>
    </format>
    <format dxfId="1067">
      <pivotArea field="1" type="button" dataOnly="0" labelOnly="1" outline="0"/>
    </format>
    <format dxfId="1066">
      <pivotArea field="5" type="button" dataOnly="0" labelOnly="1" outline="0" axis="axisRow" fieldPosition="0"/>
    </format>
    <format dxfId="1065">
      <pivotArea field="2" type="button" dataOnly="0" labelOnly="1" outline="0"/>
    </format>
    <format dxfId="1064">
      <pivotArea field="1" type="button" dataOnly="0" labelOnly="1" outline="0"/>
    </format>
    <format dxfId="1063">
      <pivotArea dataOnly="0" labelOnly="1" grandRow="1" outline="0" fieldPosition="0"/>
    </format>
    <format dxfId="1062">
      <pivotArea field="1" type="button" dataOnly="0" labelOnly="1" outline="0"/>
    </format>
    <format dxfId="1061">
      <pivotArea field="0" type="button" dataOnly="0" labelOnly="1" outline="0" axis="axisRow" fieldPosition="1"/>
    </format>
    <format dxfId="1060">
      <pivotArea field="5" type="button" dataOnly="0" labelOnly="1" outline="0" axis="axisRow" fieldPosition="0"/>
    </format>
    <format dxfId="1059">
      <pivotArea field="1" type="button" dataOnly="0" labelOnly="1" outline="0"/>
    </format>
    <format dxfId="1058">
      <pivotArea field="0" type="button" dataOnly="0" labelOnly="1" outline="0" axis="axisRow" fieldPosition="1"/>
    </format>
    <format dxfId="1057">
      <pivotArea field="5" type="button" dataOnly="0" labelOnly="1" outline="0" axis="axisRow" fieldPosition="0"/>
    </format>
    <format dxfId="1056">
      <pivotArea field="0" type="button" dataOnly="0" labelOnly="1" outline="0" axis="axisRow" fieldPosition="1"/>
    </format>
    <format dxfId="1055">
      <pivotArea field="0" type="button" dataOnly="0" labelOnly="1" outline="0" axis="axisRow" fieldPosition="1"/>
    </format>
    <format dxfId="1054">
      <pivotArea field="5" type="button" dataOnly="0" labelOnly="1" outline="0" axis="axisRow" fieldPosition="0"/>
    </format>
    <format dxfId="1053">
      <pivotArea dataOnly="0" labelOnly="1" grandRow="1" outline="0" fieldPosition="0"/>
    </format>
    <format dxfId="1052">
      <pivotArea field="5" type="button" dataOnly="0" labelOnly="1" outline="0" axis="axisRow" fieldPosition="0"/>
    </format>
    <format dxfId="1051">
      <pivotArea dataOnly="0" labelOnly="1" grandRow="1" outline="0" fieldPosition="0"/>
    </format>
    <format dxfId="1050">
      <pivotArea dataOnly="0" labelOnly="1" grandRow="1" outline="0" fieldPosition="0"/>
    </format>
    <format dxfId="1049">
      <pivotArea field="0" type="button" dataOnly="0" labelOnly="1" outline="0" axis="axisRow" fieldPosition="1"/>
    </format>
    <format dxfId="1048">
      <pivotArea dataOnly="0" labelOnly="1" grandRow="1" outline="0" fieldPosition="0"/>
    </format>
    <format dxfId="1047">
      <pivotArea field="0" type="button" dataOnly="0" labelOnly="1" outline="0" axis="axisRow" fieldPosition="1"/>
    </format>
    <format dxfId="1046">
      <pivotArea dataOnly="0" labelOnly="1" grandRow="1" outline="0" fieldPosition="0"/>
    </format>
    <format dxfId="1045">
      <pivotArea field="0" type="button" dataOnly="0" labelOnly="1" outline="0" axis="axisRow" fieldPosition="1"/>
    </format>
    <format dxfId="1044">
      <pivotArea field="0" type="button" dataOnly="0" labelOnly="1" outline="0" axis="axisRow" fieldPosition="1"/>
    </format>
    <format dxfId="1043">
      <pivotArea dataOnly="0" labelOnly="1" grandRow="1" outline="0" fieldPosition="0"/>
    </format>
    <format dxfId="1042">
      <pivotArea field="0" type="button" dataOnly="0" labelOnly="1" outline="0" axis="axisRow" fieldPosition="1"/>
    </format>
    <format dxfId="1041">
      <pivotArea field="0" type="button" dataOnly="0" labelOnly="1" outline="0" axis="axisRow" fieldPosition="1"/>
    </format>
    <format dxfId="1040">
      <pivotArea type="all" dataOnly="0" outline="0" fieldPosition="0"/>
    </format>
    <format dxfId="1039">
      <pivotArea outline="0" collapsedLevelsAreSubtotals="1" fieldPosition="0"/>
    </format>
    <format dxfId="1038">
      <pivotArea field="5" type="button" dataOnly="0" labelOnly="1" outline="0" axis="axisRow" fieldPosition="0"/>
    </format>
    <format dxfId="1037">
      <pivotArea field="0" type="button" dataOnly="0" labelOnly="1" outline="0" axis="axisRow" fieldPosition="1"/>
    </format>
    <format dxfId="1036">
      <pivotArea field="1" type="button" dataOnly="0" labelOnly="1" outline="0"/>
    </format>
    <format dxfId="1035">
      <pivotArea field="2" type="button" dataOnly="0" labelOnly="1" outline="0"/>
    </format>
    <format dxfId="1034">
      <pivotArea dataOnly="0" labelOnly="1" grandRow="1" outline="0" fieldPosition="0"/>
    </format>
    <format dxfId="1033">
      <pivotArea field="0" type="button" dataOnly="0" labelOnly="1" outline="0" axis="axisRow" fieldPosition="1"/>
    </format>
    <format dxfId="1032">
      <pivotArea field="0" type="button" dataOnly="0" labelOnly="1" outline="0" axis="axisRow" fieldPosition="1"/>
    </format>
    <format dxfId="1031">
      <pivotArea field="19" type="button" dataOnly="0" labelOnly="1" outline="0"/>
    </format>
    <format dxfId="1030">
      <pivotArea dataOnly="0" labelOnly="1" outline="0" fieldPosition="0">
        <references count="1">
          <reference field="4294967294" count="3">
            <x v="0"/>
            <x v="1"/>
            <x v="2"/>
          </reference>
        </references>
      </pivotArea>
    </format>
    <format dxfId="1029">
      <pivotArea outline="0" fieldPosition="0">
        <references count="1">
          <reference field="4294967294" count="3" selected="0">
            <x v="0"/>
            <x v="1"/>
            <x v="2"/>
          </reference>
        </references>
      </pivotArea>
    </format>
    <format dxfId="1028">
      <pivotArea dataOnly="0" labelOnly="1" outline="0" fieldPosition="0">
        <references count="1">
          <reference field="4294967294" count="3">
            <x v="0"/>
            <x v="1"/>
            <x v="2"/>
          </reference>
        </references>
      </pivotArea>
    </format>
    <format dxfId="1027">
      <pivotArea outline="0" fieldPosition="0">
        <references count="1">
          <reference field="4294967294" count="3" selected="0">
            <x v="0"/>
            <x v="1"/>
            <x v="2"/>
          </reference>
        </references>
      </pivotArea>
    </format>
    <format dxfId="1026">
      <pivotArea dataOnly="0" labelOnly="1" outline="0" fieldPosition="0">
        <references count="1">
          <reference field="4294967294" count="3">
            <x v="0"/>
            <x v="1"/>
            <x v="2"/>
          </reference>
        </references>
      </pivotArea>
    </format>
    <format dxfId="1025">
      <pivotArea dataOnly="0" outline="0" fieldPosition="0">
        <references count="1">
          <reference field="4294967294" count="1">
            <x v="3"/>
          </reference>
        </references>
      </pivotArea>
    </format>
    <format dxfId="1024">
      <pivotArea dataOnly="0" labelOnly="1" outline="0" fieldPosition="0">
        <references count="1">
          <reference field="4294967294" count="1">
            <x v="3"/>
          </reference>
        </references>
      </pivotArea>
    </format>
    <format dxfId="1023">
      <pivotArea outline="0" fieldPosition="0">
        <references count="1">
          <reference field="4294967294" count="1" selected="0">
            <x v="3"/>
          </reference>
        </references>
      </pivotArea>
    </format>
    <format dxfId="1022">
      <pivotArea dataOnly="0" labelOnly="1" outline="0" fieldPosition="0">
        <references count="1">
          <reference field="4294967294" count="1">
            <x v="3"/>
          </reference>
        </references>
      </pivotArea>
    </format>
    <format dxfId="1021">
      <pivotArea outline="0" fieldPosition="0">
        <references count="1">
          <reference field="4294967294" count="1" selected="0">
            <x v="3"/>
          </reference>
        </references>
      </pivotArea>
    </format>
    <format dxfId="1020">
      <pivotArea dataOnly="0" labelOnly="1" outline="0" fieldPosition="0">
        <references count="1">
          <reference field="4294967294" count="1">
            <x v="3"/>
          </reference>
        </references>
      </pivotArea>
    </format>
    <format dxfId="1019">
      <pivotArea dataOnly="0" outline="0" fieldPosition="0">
        <references count="1">
          <reference field="4294967294" count="1">
            <x v="4"/>
          </reference>
        </references>
      </pivotArea>
    </format>
    <format dxfId="1018">
      <pivotArea dataOnly="0" labelOnly="1" outline="0" fieldPosition="0">
        <references count="1">
          <reference field="4294967294" count="1">
            <x v="4"/>
          </reference>
        </references>
      </pivotArea>
    </format>
    <format dxfId="1017">
      <pivotArea outline="0" fieldPosition="0">
        <references count="1">
          <reference field="4294967294" count="1" selected="0">
            <x v="4"/>
          </reference>
        </references>
      </pivotArea>
    </format>
    <format dxfId="1016">
      <pivotArea dataOnly="0" labelOnly="1" outline="0" fieldPosition="0">
        <references count="1">
          <reference field="4294967294" count="1">
            <x v="4"/>
          </reference>
        </references>
      </pivotArea>
    </format>
    <format dxfId="1015">
      <pivotArea field="7" type="button" dataOnly="0" labelOnly="1" outline="0"/>
    </format>
    <format dxfId="1014">
      <pivotArea field="0" type="button" dataOnly="0" labelOnly="1" outline="0" axis="axisRow" fieldPosition="1"/>
    </format>
    <format dxfId="1013">
      <pivotArea dataOnly="0" labelOnly="1" grandRow="1" outline="0" fieldPosition="0"/>
    </format>
    <format dxfId="1012">
      <pivotArea dataOnly="0" labelOnly="1" outline="0" fieldPosition="0">
        <references count="2">
          <reference field="0" count="1">
            <x v="6"/>
          </reference>
          <reference field="5" count="1" selected="0">
            <x v="0"/>
          </reference>
        </references>
      </pivotArea>
    </format>
    <format dxfId="1011">
      <pivotArea dataOnly="0" labelOnly="1" outline="0" fieldPosition="0">
        <references count="2">
          <reference field="0" count="1">
            <x v="24"/>
          </reference>
          <reference field="5" count="1" selected="0">
            <x v="38"/>
          </reference>
        </references>
      </pivotArea>
    </format>
    <format dxfId="1010">
      <pivotArea dataOnly="0" labelOnly="1" outline="0" fieldPosition="0">
        <references count="2">
          <reference field="0" count="1">
            <x v="13"/>
          </reference>
          <reference field="5" count="1" selected="0">
            <x v="29"/>
          </reference>
        </references>
      </pivotArea>
    </format>
    <format dxfId="1009">
      <pivotArea dataOnly="0" labelOnly="1" outline="0" fieldPosition="0">
        <references count="2">
          <reference field="0" count="1">
            <x v="6"/>
          </reference>
          <reference field="5" count="1" selected="0">
            <x v="67"/>
          </reference>
        </references>
      </pivotArea>
    </format>
    <format dxfId="1008">
      <pivotArea dataOnly="0" labelOnly="1" outline="0" fieldPosition="0">
        <references count="2">
          <reference field="0" count="1">
            <x v="16"/>
          </reference>
          <reference field="5" count="1" selected="0">
            <x v="3"/>
          </reference>
        </references>
      </pivotArea>
    </format>
    <format dxfId="1007">
      <pivotArea dataOnly="0" labelOnly="1" outline="0" fieldPosition="0">
        <references count="2">
          <reference field="0" count="1">
            <x v="12"/>
          </reference>
          <reference field="5" count="1" selected="0">
            <x v="33"/>
          </reference>
        </references>
      </pivotArea>
    </format>
    <format dxfId="1006">
      <pivotArea dataOnly="0" labelOnly="1" outline="0" fieldPosition="0">
        <references count="2">
          <reference field="0" count="1">
            <x v="14"/>
          </reference>
          <reference field="5" count="1" selected="0">
            <x v="6"/>
          </reference>
        </references>
      </pivotArea>
    </format>
    <format dxfId="1005">
      <pivotArea dataOnly="0" labelOnly="1" outline="0" fieldPosition="0">
        <references count="2">
          <reference field="0" count="1">
            <x v="23"/>
          </reference>
          <reference field="5" count="1" selected="0">
            <x v="69"/>
          </reference>
        </references>
      </pivotArea>
    </format>
    <format dxfId="1004">
      <pivotArea dataOnly="0" labelOnly="1" outline="0" fieldPosition="0">
        <references count="2">
          <reference field="0" count="1">
            <x v="28"/>
          </reference>
          <reference field="5" count="1" selected="0">
            <x v="8"/>
          </reference>
        </references>
      </pivotArea>
    </format>
    <format dxfId="1003">
      <pivotArea dataOnly="0" labelOnly="1" outline="0" fieldPosition="0">
        <references count="2">
          <reference field="0" count="1">
            <x v="28"/>
          </reference>
          <reference field="5" count="1" selected="0">
            <x v="39"/>
          </reference>
        </references>
      </pivotArea>
    </format>
    <format dxfId="1002">
      <pivotArea dataOnly="0" labelOnly="1" outline="0" fieldPosition="0">
        <references count="2">
          <reference field="0" count="1">
            <x v="19"/>
          </reference>
          <reference field="5" count="1" selected="0">
            <x v="11"/>
          </reference>
        </references>
      </pivotArea>
    </format>
    <format dxfId="1001">
      <pivotArea dataOnly="0" labelOnly="1" outline="0" fieldPosition="0">
        <references count="2">
          <reference field="0" count="1">
            <x v="11"/>
          </reference>
          <reference field="5" count="1" selected="0">
            <x v="40"/>
          </reference>
        </references>
      </pivotArea>
    </format>
    <format dxfId="1000">
      <pivotArea dataOnly="0" labelOnly="1" outline="0" fieldPosition="0">
        <references count="2">
          <reference field="0" count="1">
            <x v="8"/>
          </reference>
          <reference field="5" count="1" selected="0">
            <x v="13"/>
          </reference>
        </references>
      </pivotArea>
    </format>
    <format dxfId="999">
      <pivotArea dataOnly="0" labelOnly="1" outline="0" fieldPosition="0">
        <references count="2">
          <reference field="0" count="1">
            <x v="9"/>
          </reference>
          <reference field="5" count="1" selected="0">
            <x v="41"/>
          </reference>
        </references>
      </pivotArea>
    </format>
    <format dxfId="998">
      <pivotArea dataOnly="0" labelOnly="1" outline="0" fieldPosition="0">
        <references count="2">
          <reference field="0" count="1">
            <x v="24"/>
          </reference>
          <reference field="5" count="1" selected="0">
            <x v="16"/>
          </reference>
        </references>
      </pivotArea>
    </format>
    <format dxfId="997">
      <pivotArea dataOnly="0" labelOnly="1" outline="0" fieldPosition="0">
        <references count="2">
          <reference field="0" count="1">
            <x v="18"/>
          </reference>
          <reference field="5" count="1" selected="0">
            <x v="42"/>
          </reference>
        </references>
      </pivotArea>
    </format>
    <format dxfId="996">
      <pivotArea dataOnly="0" labelOnly="1" outline="0" fieldPosition="0">
        <references count="2">
          <reference field="0" count="1">
            <x v="27"/>
          </reference>
          <reference field="5" count="1" selected="0">
            <x v="19"/>
          </reference>
        </references>
      </pivotArea>
    </format>
    <format dxfId="995">
      <pivotArea dataOnly="0" labelOnly="1" outline="0" fieldPosition="0">
        <references count="2">
          <reference field="0" count="1">
            <x v="10"/>
          </reference>
          <reference field="5" count="1" selected="0">
            <x v="43"/>
          </reference>
        </references>
      </pivotArea>
    </format>
    <format dxfId="994">
      <pivotArea dataOnly="0" labelOnly="1" outline="0" fieldPosition="0">
        <references count="2">
          <reference field="0" count="1">
            <x v="13"/>
          </reference>
          <reference field="5" count="1" selected="0">
            <x v="21"/>
          </reference>
        </references>
      </pivotArea>
    </format>
    <format dxfId="993">
      <pivotArea dataOnly="0" labelOnly="1" outline="0" fieldPosition="0">
        <references count="2">
          <reference field="0" count="1">
            <x v="4"/>
          </reference>
          <reference field="5" count="1" selected="0">
            <x v="44"/>
          </reference>
        </references>
      </pivotArea>
    </format>
    <format dxfId="992">
      <pivotArea dataOnly="0" labelOnly="1" outline="0" fieldPosition="0">
        <references count="2">
          <reference field="0" count="1">
            <x v="27"/>
          </reference>
          <reference field="5" count="1" selected="0">
            <x v="23"/>
          </reference>
        </references>
      </pivotArea>
    </format>
    <format dxfId="991">
      <pivotArea dataOnly="0" labelOnly="1" outline="0" fieldPosition="0">
        <references count="2">
          <reference field="0" count="1">
            <x v="2"/>
          </reference>
          <reference field="5" count="1" selected="0">
            <x v="46"/>
          </reference>
        </references>
      </pivotArea>
    </format>
    <format dxfId="990">
      <pivotArea dataOnly="0" labelOnly="1" outline="0" fieldPosition="0">
        <references count="2">
          <reference field="0" count="1">
            <x v="17"/>
          </reference>
          <reference field="5" count="1" selected="0">
            <x v="25"/>
          </reference>
        </references>
      </pivotArea>
    </format>
    <format dxfId="989">
      <pivotArea dataOnly="0" labelOnly="1" outline="0" fieldPosition="0">
        <references count="2">
          <reference field="0" count="1">
            <x v="1"/>
          </reference>
          <reference field="5" count="1" selected="0">
            <x v="47"/>
          </reference>
        </references>
      </pivotArea>
    </format>
    <format dxfId="988">
      <pivotArea dataOnly="0" labelOnly="1" outline="0" fieldPosition="0">
        <references count="2">
          <reference field="0" count="1">
            <x v="26"/>
          </reference>
          <reference field="5" count="1" selected="0">
            <x v="28"/>
          </reference>
        </references>
      </pivotArea>
    </format>
    <format dxfId="987">
      <pivotArea dataOnly="0" labelOnly="1" outline="0" fieldPosition="0">
        <references count="2">
          <reference field="0" count="1">
            <x v="19"/>
          </reference>
          <reference field="5" count="1" selected="0">
            <x v="48"/>
          </reference>
        </references>
      </pivotArea>
    </format>
    <format dxfId="986">
      <pivotArea dataOnly="0" labelOnly="1" outline="0" fieldPosition="0">
        <references count="2">
          <reference field="0" count="1">
            <x v="14"/>
          </reference>
          <reference field="5" count="1" selected="0">
            <x v="4"/>
          </reference>
        </references>
      </pivotArea>
    </format>
    <format dxfId="985">
      <pivotArea dataOnly="0" labelOnly="1" outline="0" fieldPosition="0">
        <references count="2">
          <reference field="0" count="1">
            <x v="22"/>
          </reference>
          <reference field="5" count="1" selected="0">
            <x v="49"/>
          </reference>
        </references>
      </pivotArea>
    </format>
    <format dxfId="984">
      <pivotArea dataOnly="0" labelOnly="1" outline="0" fieldPosition="0">
        <references count="2">
          <reference field="0" count="1">
            <x v="8"/>
          </reference>
          <reference field="5" count="1" selected="0">
            <x v="9"/>
          </reference>
        </references>
      </pivotArea>
    </format>
    <format dxfId="983">
      <pivotArea dataOnly="0" labelOnly="1" outline="0" fieldPosition="0">
        <references count="2">
          <reference field="0" count="1">
            <x v="19"/>
          </reference>
          <reference field="5" count="1" selected="0">
            <x v="50"/>
          </reference>
        </references>
      </pivotArea>
    </format>
    <format dxfId="982">
      <pivotArea dataOnly="0" labelOnly="1" outline="0" fieldPosition="0">
        <references count="2">
          <reference field="0" count="1">
            <x v="27"/>
          </reference>
          <reference field="5" count="1" selected="0">
            <x v="15"/>
          </reference>
        </references>
      </pivotArea>
    </format>
    <format dxfId="981">
      <pivotArea dataOnly="0" labelOnly="1" outline="0" fieldPosition="0">
        <references count="2">
          <reference field="0" count="1">
            <x v="26"/>
          </reference>
          <reference field="5" count="1" selected="0">
            <x v="51"/>
          </reference>
        </references>
      </pivotArea>
    </format>
    <format dxfId="980">
      <pivotArea dataOnly="0" labelOnly="1" outline="0" fieldPosition="0">
        <references count="2">
          <reference field="0" count="1">
            <x v="11"/>
          </reference>
          <reference field="5" count="1" selected="0">
            <x v="20"/>
          </reference>
        </references>
      </pivotArea>
    </format>
    <format dxfId="979">
      <pivotArea dataOnly="0" labelOnly="1" outline="0" fieldPosition="0">
        <references count="2">
          <reference field="0" count="1">
            <x v="15"/>
          </reference>
          <reference field="5" count="1" selected="0">
            <x v="53"/>
          </reference>
        </references>
      </pivotArea>
    </format>
    <format dxfId="978">
      <pivotArea dataOnly="0" labelOnly="1" outline="0" fieldPosition="0">
        <references count="2">
          <reference field="0" count="1">
            <x v="17"/>
          </reference>
          <reference field="5" count="1" selected="0">
            <x v="24"/>
          </reference>
        </references>
      </pivotArea>
    </format>
    <format dxfId="977">
      <pivotArea dataOnly="0" labelOnly="1" outline="0" fieldPosition="0">
        <references count="2">
          <reference field="0" count="1">
            <x v="22"/>
          </reference>
          <reference field="5" count="1" selected="0">
            <x v="56"/>
          </reference>
        </references>
      </pivotArea>
    </format>
    <format dxfId="976">
      <pivotArea dataOnly="0" labelOnly="1" outline="0" fieldPosition="0">
        <references count="2">
          <reference field="0" count="1">
            <x v="8"/>
          </reference>
          <reference field="5" count="1" selected="0">
            <x v="66"/>
          </reference>
        </references>
      </pivotArea>
    </format>
    <format dxfId="975">
      <pivotArea dataOnly="0" labelOnly="1" outline="0" fieldPosition="0">
        <references count="2">
          <reference field="0" count="1">
            <x v="7"/>
          </reference>
          <reference field="5" count="1" selected="0">
            <x v="57"/>
          </reference>
        </references>
      </pivotArea>
    </format>
    <format dxfId="974">
      <pivotArea dataOnly="0" labelOnly="1" outline="0" fieldPosition="0">
        <references count="2">
          <reference field="0" count="1">
            <x v="14"/>
          </reference>
          <reference field="5" count="1" selected="0">
            <x v="12"/>
          </reference>
        </references>
      </pivotArea>
    </format>
    <format dxfId="973">
      <pivotArea dataOnly="0" labelOnly="1" outline="0" fieldPosition="0">
        <references count="2">
          <reference field="0" count="1">
            <x v="25"/>
          </reference>
          <reference field="5" count="1" selected="0">
            <x v="58"/>
          </reference>
        </references>
      </pivotArea>
    </format>
    <format dxfId="972">
      <pivotArea dataOnly="0" labelOnly="1" outline="0" fieldPosition="0">
        <references count="2">
          <reference field="0" count="1">
            <x v="28"/>
          </reference>
          <reference field="5" count="1" selected="0">
            <x v="22"/>
          </reference>
        </references>
      </pivotArea>
    </format>
    <format dxfId="971">
      <pivotArea dataOnly="0" labelOnly="1" outline="0" fieldPosition="0">
        <references count="2">
          <reference field="0" count="1">
            <x v="27"/>
          </reference>
          <reference field="5" count="1" selected="0">
            <x v="59"/>
          </reference>
        </references>
      </pivotArea>
    </format>
    <format dxfId="970">
      <pivotArea dataOnly="0" labelOnly="1" outline="0" fieldPosition="0">
        <references count="2">
          <reference field="0" count="1">
            <x v="28"/>
          </reference>
          <reference field="5" count="1" selected="0">
            <x v="7"/>
          </reference>
        </references>
      </pivotArea>
    </format>
    <format dxfId="969">
      <pivotArea dataOnly="0" labelOnly="1" outline="0" fieldPosition="0">
        <references count="2">
          <reference field="0" count="1">
            <x v="9"/>
          </reference>
          <reference field="5" count="1" selected="0">
            <x v="60"/>
          </reference>
        </references>
      </pivotArea>
    </format>
    <format dxfId="968">
      <pivotArea dataOnly="0" labelOnly="1" outline="0" fieldPosition="0">
        <references count="2">
          <reference field="0" count="1">
            <x v="3"/>
          </reference>
          <reference field="5" count="1" selected="0">
            <x v="26"/>
          </reference>
        </references>
      </pivotArea>
    </format>
    <format dxfId="967">
      <pivotArea dataOnly="0" labelOnly="1" outline="0" fieldPosition="0">
        <references count="2">
          <reference field="0" count="1">
            <x v="8"/>
          </reference>
          <reference field="5" count="1" selected="0">
            <x v="63"/>
          </reference>
        </references>
      </pivotArea>
    </format>
    <format dxfId="966">
      <pivotArea dataOnly="0" labelOnly="1" outline="0" fieldPosition="0">
        <references count="2">
          <reference field="0" count="1">
            <x v="9"/>
          </reference>
          <reference field="5" count="1" selected="0">
            <x v="18"/>
          </reference>
        </references>
      </pivotArea>
    </format>
    <format dxfId="965">
      <pivotArea dataOnly="0" labelOnly="1" outline="0" fieldPosition="0">
        <references count="2">
          <reference field="0" count="1">
            <x v="8"/>
          </reference>
          <reference field="5" count="1" selected="0">
            <x v="65"/>
          </reference>
        </references>
      </pivotArea>
    </format>
    <format dxfId="964">
      <pivotArea dataOnly="0" labelOnly="1" outline="0" fieldPosition="0">
        <references count="2">
          <reference field="0" count="1">
            <x v="27"/>
          </reference>
          <reference field="5" count="1" selected="0">
            <x v="30"/>
          </reference>
        </references>
      </pivotArea>
    </format>
    <format dxfId="963">
      <pivotArea dataOnly="0" labelOnly="1" outline="0" fieldPosition="0">
        <references count="2">
          <reference field="0" count="1">
            <x v="21"/>
          </reference>
          <reference field="5" count="1" selected="0">
            <x v="64"/>
          </reference>
        </references>
      </pivotArea>
    </format>
    <format dxfId="962">
      <pivotArea dataOnly="0" labelOnly="1" outline="0" fieldPosition="0">
        <references count="2">
          <reference field="0" count="1">
            <x v="21"/>
          </reference>
          <reference field="5" count="1" selected="0">
            <x v="70"/>
          </reference>
        </references>
      </pivotArea>
    </format>
    <format dxfId="961">
      <pivotArea dataOnly="0" labelOnly="1" outline="0" fieldPosition="0">
        <references count="2">
          <reference field="0" count="1">
            <x v="21"/>
          </reference>
          <reference field="5" count="1" selected="0">
            <x v="68"/>
          </reference>
        </references>
      </pivotArea>
    </format>
    <format dxfId="960">
      <pivotArea dataOnly="0" labelOnly="1" outline="0" fieldPosition="0">
        <references count="2">
          <reference field="0" count="1">
            <x v="20"/>
          </reference>
          <reference field="5" count="1" selected="0">
            <x v="62"/>
          </reference>
        </references>
      </pivotArea>
    </format>
    <format dxfId="959">
      <pivotArea dataOnly="0" labelOnly="1" outline="0" fieldPosition="0">
        <references count="2">
          <reference field="0" count="1">
            <x v="8"/>
          </reference>
          <reference field="5" count="1" selected="0">
            <x v="61"/>
          </reference>
        </references>
      </pivotArea>
    </format>
    <format dxfId="958">
      <pivotArea dataOnly="0" labelOnly="1" outline="0" fieldPosition="0">
        <references count="2">
          <reference field="0" count="1">
            <x v="23"/>
          </reference>
          <reference field="5" count="1" selected="0">
            <x v="2"/>
          </reference>
        </references>
      </pivotArea>
    </format>
    <format dxfId="957">
      <pivotArea dataOnly="0" labelOnly="1" outline="0" fieldPosition="0">
        <references count="2">
          <reference field="0" count="1">
            <x v="24"/>
          </reference>
          <reference field="5" count="1" selected="0">
            <x v="1"/>
          </reference>
        </references>
      </pivotArea>
    </format>
    <format dxfId="956">
      <pivotArea dataOnly="0" labelOnly="1" outline="0" fieldPosition="0">
        <references count="2">
          <reference field="0" count="1">
            <x v="0"/>
          </reference>
          <reference field="5" count="1" selected="0">
            <x v="35"/>
          </reference>
        </references>
      </pivotArea>
    </format>
    <format dxfId="955">
      <pivotArea dataOnly="0" labelOnly="1" outline="0" fieldPosition="0">
        <references count="2">
          <reference field="0" count="1">
            <x v="16"/>
          </reference>
          <reference field="5" count="1" selected="0">
            <x v="10"/>
          </reference>
        </references>
      </pivotArea>
    </format>
    <format dxfId="954">
      <pivotArea dataOnly="0" labelOnly="1" outline="0" fieldPosition="0">
        <references count="2">
          <reference field="0" count="1">
            <x v="5"/>
          </reference>
          <reference field="5" count="1" selected="0">
            <x v="5"/>
          </reference>
        </references>
      </pivotArea>
    </format>
    <format dxfId="953">
      <pivotArea dataOnly="0" labelOnly="1" outline="0" fieldPosition="0">
        <references count="2">
          <reference field="0" count="1">
            <x v="24"/>
          </reference>
          <reference field="5" count="1" selected="0">
            <x v="34"/>
          </reference>
        </references>
      </pivotArea>
    </format>
    <format dxfId="952">
      <pivotArea dataOnly="0" labelOnly="1" outline="0" fieldPosition="0">
        <references count="2">
          <reference field="0" count="1">
            <x v="19"/>
          </reference>
          <reference field="5" count="1" selected="0">
            <x v="17"/>
          </reference>
        </references>
      </pivotArea>
    </format>
    <format dxfId="951">
      <pivotArea dataOnly="0" labelOnly="1" outline="0" fieldPosition="0">
        <references count="2">
          <reference field="0" count="1">
            <x v="27"/>
          </reference>
          <reference field="5" count="1" selected="0">
            <x v="27"/>
          </reference>
        </references>
      </pivotArea>
    </format>
    <format dxfId="950">
      <pivotArea dataOnly="0" labelOnly="1" outline="0" fieldPosition="0">
        <references count="2">
          <reference field="0" count="1">
            <x v="7"/>
          </reference>
          <reference field="5" count="1" selected="0">
            <x v="52"/>
          </reference>
        </references>
      </pivotArea>
    </format>
    <format dxfId="949">
      <pivotArea dataOnly="0" labelOnly="1" outline="0" fieldPosition="0">
        <references count="2">
          <reference field="0" count="1">
            <x v="0"/>
          </reference>
          <reference field="5" count="1" selected="0">
            <x v="37"/>
          </reference>
        </references>
      </pivotArea>
    </format>
    <format dxfId="948">
      <pivotArea dataOnly="0" labelOnly="1" outline="0" fieldPosition="0">
        <references count="2">
          <reference field="0" count="1">
            <x v="5"/>
          </reference>
          <reference field="5" count="1" selected="0">
            <x v="31"/>
          </reference>
        </references>
      </pivotArea>
    </format>
    <format dxfId="947">
      <pivotArea dataOnly="0" labelOnly="1" outline="0" fieldPosition="0">
        <references count="2">
          <reference field="0" count="1">
            <x v="25"/>
          </reference>
          <reference field="5" count="1" selected="0">
            <x v="45"/>
          </reference>
        </references>
      </pivotArea>
    </format>
    <format dxfId="946">
      <pivotArea dataOnly="0" labelOnly="1" outline="0" fieldPosition="0">
        <references count="2">
          <reference field="0" count="1">
            <x v="9"/>
          </reference>
          <reference field="5" count="1" selected="0">
            <x v="54"/>
          </reference>
        </references>
      </pivotArea>
    </format>
    <format dxfId="945">
      <pivotArea dataOnly="0" labelOnly="1" outline="0" fieldPosition="0">
        <references count="2">
          <reference field="0" count="1">
            <x v="14"/>
          </reference>
          <reference field="5" count="1" selected="0">
            <x v="14"/>
          </reference>
        </references>
      </pivotArea>
    </format>
    <format dxfId="944">
      <pivotArea dataOnly="0" labelOnly="1" outline="0" fieldPosition="0">
        <references count="2">
          <reference field="0" count="1">
            <x v="7"/>
          </reference>
          <reference field="5" count="1" selected="0">
            <x v="55"/>
          </reference>
        </references>
      </pivotArea>
    </format>
    <format dxfId="943">
      <pivotArea dataOnly="0" labelOnly="1" outline="0" fieldPosition="0">
        <references count="2">
          <reference field="0" count="1">
            <x v="5"/>
          </reference>
          <reference field="5" count="1" selected="0">
            <x v="36"/>
          </reference>
        </references>
      </pivotArea>
    </format>
    <format dxfId="942">
      <pivotArea dataOnly="0" labelOnly="1" outline="0" fieldPosition="0">
        <references count="2">
          <reference field="0" count="1">
            <x v="5"/>
          </reference>
          <reference field="5" count="1" selected="0">
            <x v="32"/>
          </reference>
        </references>
      </pivotArea>
    </format>
    <format dxfId="941">
      <pivotArea field="0" type="button" dataOnly="0" labelOnly="1" outline="0" axis="axisRow" fieldPosition="1"/>
    </format>
    <format dxfId="940">
      <pivotArea dataOnly="0" labelOnly="1" grandRow="1" outline="0" fieldPosition="0"/>
    </format>
    <format dxfId="939">
      <pivotArea dataOnly="0" labelOnly="1" outline="0" fieldPosition="0">
        <references count="2">
          <reference field="0" count="1">
            <x v="6"/>
          </reference>
          <reference field="5" count="1" selected="0">
            <x v="0"/>
          </reference>
        </references>
      </pivotArea>
    </format>
    <format dxfId="938">
      <pivotArea dataOnly="0" labelOnly="1" outline="0" fieldPosition="0">
        <references count="2">
          <reference field="0" count="1">
            <x v="24"/>
          </reference>
          <reference field="5" count="1" selected="0">
            <x v="38"/>
          </reference>
        </references>
      </pivotArea>
    </format>
    <format dxfId="937">
      <pivotArea dataOnly="0" labelOnly="1" outline="0" fieldPosition="0">
        <references count="2">
          <reference field="0" count="1">
            <x v="13"/>
          </reference>
          <reference field="5" count="1" selected="0">
            <x v="29"/>
          </reference>
        </references>
      </pivotArea>
    </format>
    <format dxfId="936">
      <pivotArea dataOnly="0" labelOnly="1" outline="0" fieldPosition="0">
        <references count="2">
          <reference field="0" count="1">
            <x v="6"/>
          </reference>
          <reference field="5" count="1" selected="0">
            <x v="67"/>
          </reference>
        </references>
      </pivotArea>
    </format>
    <format dxfId="935">
      <pivotArea dataOnly="0" labelOnly="1" outline="0" fieldPosition="0">
        <references count="2">
          <reference field="0" count="1">
            <x v="16"/>
          </reference>
          <reference field="5" count="1" selected="0">
            <x v="3"/>
          </reference>
        </references>
      </pivotArea>
    </format>
    <format dxfId="934">
      <pivotArea dataOnly="0" labelOnly="1" outline="0" fieldPosition="0">
        <references count="2">
          <reference field="0" count="1">
            <x v="12"/>
          </reference>
          <reference field="5" count="1" selected="0">
            <x v="33"/>
          </reference>
        </references>
      </pivotArea>
    </format>
    <format dxfId="933">
      <pivotArea dataOnly="0" labelOnly="1" outline="0" fieldPosition="0">
        <references count="2">
          <reference field="0" count="1">
            <x v="14"/>
          </reference>
          <reference field="5" count="1" selected="0">
            <x v="6"/>
          </reference>
        </references>
      </pivotArea>
    </format>
    <format dxfId="932">
      <pivotArea dataOnly="0" labelOnly="1" outline="0" fieldPosition="0">
        <references count="2">
          <reference field="0" count="1">
            <x v="23"/>
          </reference>
          <reference field="5" count="1" selected="0">
            <x v="69"/>
          </reference>
        </references>
      </pivotArea>
    </format>
    <format dxfId="931">
      <pivotArea dataOnly="0" labelOnly="1" outline="0" fieldPosition="0">
        <references count="2">
          <reference field="0" count="1">
            <x v="28"/>
          </reference>
          <reference field="5" count="1" selected="0">
            <x v="8"/>
          </reference>
        </references>
      </pivotArea>
    </format>
    <format dxfId="930">
      <pivotArea dataOnly="0" labelOnly="1" outline="0" fieldPosition="0">
        <references count="2">
          <reference field="0" count="1">
            <x v="28"/>
          </reference>
          <reference field="5" count="1" selected="0">
            <x v="39"/>
          </reference>
        </references>
      </pivotArea>
    </format>
    <format dxfId="929">
      <pivotArea dataOnly="0" labelOnly="1" outline="0" fieldPosition="0">
        <references count="2">
          <reference field="0" count="1">
            <x v="19"/>
          </reference>
          <reference field="5" count="1" selected="0">
            <x v="11"/>
          </reference>
        </references>
      </pivotArea>
    </format>
    <format dxfId="928">
      <pivotArea dataOnly="0" labelOnly="1" outline="0" fieldPosition="0">
        <references count="2">
          <reference field="0" count="1">
            <x v="11"/>
          </reference>
          <reference field="5" count="1" selected="0">
            <x v="40"/>
          </reference>
        </references>
      </pivotArea>
    </format>
    <format dxfId="927">
      <pivotArea dataOnly="0" labelOnly="1" outline="0" fieldPosition="0">
        <references count="2">
          <reference field="0" count="1">
            <x v="8"/>
          </reference>
          <reference field="5" count="1" selected="0">
            <x v="13"/>
          </reference>
        </references>
      </pivotArea>
    </format>
    <format dxfId="926">
      <pivotArea dataOnly="0" labelOnly="1" outline="0" fieldPosition="0">
        <references count="2">
          <reference field="0" count="1">
            <x v="9"/>
          </reference>
          <reference field="5" count="1" selected="0">
            <x v="41"/>
          </reference>
        </references>
      </pivotArea>
    </format>
    <format dxfId="925">
      <pivotArea dataOnly="0" labelOnly="1" outline="0" fieldPosition="0">
        <references count="2">
          <reference field="0" count="1">
            <x v="24"/>
          </reference>
          <reference field="5" count="1" selected="0">
            <x v="16"/>
          </reference>
        </references>
      </pivotArea>
    </format>
    <format dxfId="924">
      <pivotArea dataOnly="0" labelOnly="1" outline="0" fieldPosition="0">
        <references count="2">
          <reference field="0" count="1">
            <x v="18"/>
          </reference>
          <reference field="5" count="1" selected="0">
            <x v="42"/>
          </reference>
        </references>
      </pivotArea>
    </format>
    <format dxfId="923">
      <pivotArea dataOnly="0" labelOnly="1" outline="0" fieldPosition="0">
        <references count="2">
          <reference field="0" count="1">
            <x v="27"/>
          </reference>
          <reference field="5" count="1" selected="0">
            <x v="19"/>
          </reference>
        </references>
      </pivotArea>
    </format>
    <format dxfId="922">
      <pivotArea dataOnly="0" labelOnly="1" outline="0" fieldPosition="0">
        <references count="2">
          <reference field="0" count="1">
            <x v="10"/>
          </reference>
          <reference field="5" count="1" selected="0">
            <x v="43"/>
          </reference>
        </references>
      </pivotArea>
    </format>
    <format dxfId="921">
      <pivotArea dataOnly="0" labelOnly="1" outline="0" fieldPosition="0">
        <references count="2">
          <reference field="0" count="1">
            <x v="13"/>
          </reference>
          <reference field="5" count="1" selected="0">
            <x v="21"/>
          </reference>
        </references>
      </pivotArea>
    </format>
    <format dxfId="920">
      <pivotArea dataOnly="0" labelOnly="1" outline="0" fieldPosition="0">
        <references count="2">
          <reference field="0" count="1">
            <x v="4"/>
          </reference>
          <reference field="5" count="1" selected="0">
            <x v="44"/>
          </reference>
        </references>
      </pivotArea>
    </format>
    <format dxfId="919">
      <pivotArea dataOnly="0" labelOnly="1" outline="0" fieldPosition="0">
        <references count="2">
          <reference field="0" count="1">
            <x v="27"/>
          </reference>
          <reference field="5" count="1" selected="0">
            <x v="23"/>
          </reference>
        </references>
      </pivotArea>
    </format>
    <format dxfId="918">
      <pivotArea dataOnly="0" labelOnly="1" outline="0" fieldPosition="0">
        <references count="2">
          <reference field="0" count="1">
            <x v="2"/>
          </reference>
          <reference field="5" count="1" selected="0">
            <x v="46"/>
          </reference>
        </references>
      </pivotArea>
    </format>
    <format dxfId="917">
      <pivotArea dataOnly="0" labelOnly="1" outline="0" fieldPosition="0">
        <references count="2">
          <reference field="0" count="1">
            <x v="17"/>
          </reference>
          <reference field="5" count="1" selected="0">
            <x v="25"/>
          </reference>
        </references>
      </pivotArea>
    </format>
    <format dxfId="916">
      <pivotArea dataOnly="0" labelOnly="1" outline="0" fieldPosition="0">
        <references count="2">
          <reference field="0" count="1">
            <x v="1"/>
          </reference>
          <reference field="5" count="1" selected="0">
            <x v="47"/>
          </reference>
        </references>
      </pivotArea>
    </format>
    <format dxfId="915">
      <pivotArea dataOnly="0" labelOnly="1" outline="0" fieldPosition="0">
        <references count="2">
          <reference field="0" count="1">
            <x v="26"/>
          </reference>
          <reference field="5" count="1" selected="0">
            <x v="28"/>
          </reference>
        </references>
      </pivotArea>
    </format>
    <format dxfId="914">
      <pivotArea dataOnly="0" labelOnly="1" outline="0" fieldPosition="0">
        <references count="2">
          <reference field="0" count="1">
            <x v="19"/>
          </reference>
          <reference field="5" count="1" selected="0">
            <x v="48"/>
          </reference>
        </references>
      </pivotArea>
    </format>
    <format dxfId="913">
      <pivotArea dataOnly="0" labelOnly="1" outline="0" fieldPosition="0">
        <references count="2">
          <reference field="0" count="1">
            <x v="14"/>
          </reference>
          <reference field="5" count="1" selected="0">
            <x v="4"/>
          </reference>
        </references>
      </pivotArea>
    </format>
    <format dxfId="912">
      <pivotArea dataOnly="0" labelOnly="1" outline="0" fieldPosition="0">
        <references count="2">
          <reference field="0" count="1">
            <x v="22"/>
          </reference>
          <reference field="5" count="1" selected="0">
            <x v="49"/>
          </reference>
        </references>
      </pivotArea>
    </format>
    <format dxfId="911">
      <pivotArea dataOnly="0" labelOnly="1" outline="0" fieldPosition="0">
        <references count="2">
          <reference field="0" count="1">
            <x v="8"/>
          </reference>
          <reference field="5" count="1" selected="0">
            <x v="9"/>
          </reference>
        </references>
      </pivotArea>
    </format>
    <format dxfId="910">
      <pivotArea dataOnly="0" labelOnly="1" outline="0" fieldPosition="0">
        <references count="2">
          <reference field="0" count="1">
            <x v="19"/>
          </reference>
          <reference field="5" count="1" selected="0">
            <x v="50"/>
          </reference>
        </references>
      </pivotArea>
    </format>
    <format dxfId="909">
      <pivotArea dataOnly="0" labelOnly="1" outline="0" fieldPosition="0">
        <references count="2">
          <reference field="0" count="1">
            <x v="27"/>
          </reference>
          <reference field="5" count="1" selected="0">
            <x v="15"/>
          </reference>
        </references>
      </pivotArea>
    </format>
    <format dxfId="908">
      <pivotArea dataOnly="0" labelOnly="1" outline="0" fieldPosition="0">
        <references count="2">
          <reference field="0" count="1">
            <x v="26"/>
          </reference>
          <reference field="5" count="1" selected="0">
            <x v="51"/>
          </reference>
        </references>
      </pivotArea>
    </format>
    <format dxfId="907">
      <pivotArea dataOnly="0" labelOnly="1" outline="0" fieldPosition="0">
        <references count="2">
          <reference field="0" count="1">
            <x v="11"/>
          </reference>
          <reference field="5" count="1" selected="0">
            <x v="20"/>
          </reference>
        </references>
      </pivotArea>
    </format>
    <format dxfId="906">
      <pivotArea dataOnly="0" labelOnly="1" outline="0" fieldPosition="0">
        <references count="2">
          <reference field="0" count="1">
            <x v="15"/>
          </reference>
          <reference field="5" count="1" selected="0">
            <x v="53"/>
          </reference>
        </references>
      </pivotArea>
    </format>
    <format dxfId="905">
      <pivotArea dataOnly="0" labelOnly="1" outline="0" fieldPosition="0">
        <references count="2">
          <reference field="0" count="1">
            <x v="17"/>
          </reference>
          <reference field="5" count="1" selected="0">
            <x v="24"/>
          </reference>
        </references>
      </pivotArea>
    </format>
    <format dxfId="904">
      <pivotArea dataOnly="0" labelOnly="1" outline="0" fieldPosition="0">
        <references count="2">
          <reference field="0" count="1">
            <x v="22"/>
          </reference>
          <reference field="5" count="1" selected="0">
            <x v="56"/>
          </reference>
        </references>
      </pivotArea>
    </format>
    <format dxfId="903">
      <pivotArea dataOnly="0" labelOnly="1" outline="0" fieldPosition="0">
        <references count="2">
          <reference field="0" count="1">
            <x v="8"/>
          </reference>
          <reference field="5" count="1" selected="0">
            <x v="66"/>
          </reference>
        </references>
      </pivotArea>
    </format>
    <format dxfId="902">
      <pivotArea dataOnly="0" labelOnly="1" outline="0" fieldPosition="0">
        <references count="2">
          <reference field="0" count="1">
            <x v="7"/>
          </reference>
          <reference field="5" count="1" selected="0">
            <x v="57"/>
          </reference>
        </references>
      </pivotArea>
    </format>
    <format dxfId="901">
      <pivotArea dataOnly="0" labelOnly="1" outline="0" fieldPosition="0">
        <references count="2">
          <reference field="0" count="1">
            <x v="14"/>
          </reference>
          <reference field="5" count="1" selected="0">
            <x v="12"/>
          </reference>
        </references>
      </pivotArea>
    </format>
    <format dxfId="900">
      <pivotArea dataOnly="0" labelOnly="1" outline="0" fieldPosition="0">
        <references count="2">
          <reference field="0" count="1">
            <x v="25"/>
          </reference>
          <reference field="5" count="1" selected="0">
            <x v="58"/>
          </reference>
        </references>
      </pivotArea>
    </format>
    <format dxfId="899">
      <pivotArea dataOnly="0" labelOnly="1" outline="0" fieldPosition="0">
        <references count="2">
          <reference field="0" count="1">
            <x v="28"/>
          </reference>
          <reference field="5" count="1" selected="0">
            <x v="22"/>
          </reference>
        </references>
      </pivotArea>
    </format>
    <format dxfId="898">
      <pivotArea dataOnly="0" labelOnly="1" outline="0" fieldPosition="0">
        <references count="2">
          <reference field="0" count="1">
            <x v="27"/>
          </reference>
          <reference field="5" count="1" selected="0">
            <x v="59"/>
          </reference>
        </references>
      </pivotArea>
    </format>
    <format dxfId="897">
      <pivotArea dataOnly="0" labelOnly="1" outline="0" fieldPosition="0">
        <references count="2">
          <reference field="0" count="1">
            <x v="28"/>
          </reference>
          <reference field="5" count="1" selected="0">
            <x v="7"/>
          </reference>
        </references>
      </pivotArea>
    </format>
    <format dxfId="896">
      <pivotArea dataOnly="0" labelOnly="1" outline="0" fieldPosition="0">
        <references count="2">
          <reference field="0" count="1">
            <x v="9"/>
          </reference>
          <reference field="5" count="1" selected="0">
            <x v="60"/>
          </reference>
        </references>
      </pivotArea>
    </format>
    <format dxfId="895">
      <pivotArea dataOnly="0" labelOnly="1" outline="0" fieldPosition="0">
        <references count="2">
          <reference field="0" count="1">
            <x v="3"/>
          </reference>
          <reference field="5" count="1" selected="0">
            <x v="26"/>
          </reference>
        </references>
      </pivotArea>
    </format>
    <format dxfId="894">
      <pivotArea dataOnly="0" labelOnly="1" outline="0" fieldPosition="0">
        <references count="2">
          <reference field="0" count="1">
            <x v="8"/>
          </reference>
          <reference field="5" count="1" selected="0">
            <x v="63"/>
          </reference>
        </references>
      </pivotArea>
    </format>
    <format dxfId="893">
      <pivotArea dataOnly="0" labelOnly="1" outline="0" fieldPosition="0">
        <references count="2">
          <reference field="0" count="1">
            <x v="9"/>
          </reference>
          <reference field="5" count="1" selected="0">
            <x v="18"/>
          </reference>
        </references>
      </pivotArea>
    </format>
    <format dxfId="892">
      <pivotArea dataOnly="0" labelOnly="1" outline="0" fieldPosition="0">
        <references count="2">
          <reference field="0" count="1">
            <x v="8"/>
          </reference>
          <reference field="5" count="1" selected="0">
            <x v="65"/>
          </reference>
        </references>
      </pivotArea>
    </format>
    <format dxfId="891">
      <pivotArea dataOnly="0" labelOnly="1" outline="0" fieldPosition="0">
        <references count="2">
          <reference field="0" count="1">
            <x v="27"/>
          </reference>
          <reference field="5" count="1" selected="0">
            <x v="30"/>
          </reference>
        </references>
      </pivotArea>
    </format>
    <format dxfId="890">
      <pivotArea dataOnly="0" labelOnly="1" outline="0" fieldPosition="0">
        <references count="2">
          <reference field="0" count="1">
            <x v="21"/>
          </reference>
          <reference field="5" count="1" selected="0">
            <x v="64"/>
          </reference>
        </references>
      </pivotArea>
    </format>
    <format dxfId="889">
      <pivotArea dataOnly="0" labelOnly="1" outline="0" fieldPosition="0">
        <references count="2">
          <reference field="0" count="1">
            <x v="21"/>
          </reference>
          <reference field="5" count="1" selected="0">
            <x v="70"/>
          </reference>
        </references>
      </pivotArea>
    </format>
    <format dxfId="888">
      <pivotArea dataOnly="0" labelOnly="1" outline="0" fieldPosition="0">
        <references count="2">
          <reference field="0" count="1">
            <x v="21"/>
          </reference>
          <reference field="5" count="1" selected="0">
            <x v="68"/>
          </reference>
        </references>
      </pivotArea>
    </format>
    <format dxfId="887">
      <pivotArea dataOnly="0" labelOnly="1" outline="0" fieldPosition="0">
        <references count="2">
          <reference field="0" count="1">
            <x v="20"/>
          </reference>
          <reference field="5" count="1" selected="0">
            <x v="62"/>
          </reference>
        </references>
      </pivotArea>
    </format>
    <format dxfId="886">
      <pivotArea dataOnly="0" labelOnly="1" outline="0" fieldPosition="0">
        <references count="2">
          <reference field="0" count="1">
            <x v="8"/>
          </reference>
          <reference field="5" count="1" selected="0">
            <x v="61"/>
          </reference>
        </references>
      </pivotArea>
    </format>
    <format dxfId="885">
      <pivotArea dataOnly="0" labelOnly="1" outline="0" fieldPosition="0">
        <references count="2">
          <reference field="0" count="1">
            <x v="23"/>
          </reference>
          <reference field="5" count="1" selected="0">
            <x v="2"/>
          </reference>
        </references>
      </pivotArea>
    </format>
    <format dxfId="884">
      <pivotArea dataOnly="0" labelOnly="1" outline="0" fieldPosition="0">
        <references count="2">
          <reference field="0" count="1">
            <x v="24"/>
          </reference>
          <reference field="5" count="1" selected="0">
            <x v="1"/>
          </reference>
        </references>
      </pivotArea>
    </format>
    <format dxfId="883">
      <pivotArea dataOnly="0" labelOnly="1" outline="0" fieldPosition="0">
        <references count="2">
          <reference field="0" count="1">
            <x v="0"/>
          </reference>
          <reference field="5" count="1" selected="0">
            <x v="35"/>
          </reference>
        </references>
      </pivotArea>
    </format>
    <format dxfId="882">
      <pivotArea dataOnly="0" labelOnly="1" outline="0" fieldPosition="0">
        <references count="2">
          <reference field="0" count="1">
            <x v="16"/>
          </reference>
          <reference field="5" count="1" selected="0">
            <x v="10"/>
          </reference>
        </references>
      </pivotArea>
    </format>
    <format dxfId="881">
      <pivotArea dataOnly="0" labelOnly="1" outline="0" fieldPosition="0">
        <references count="2">
          <reference field="0" count="1">
            <x v="5"/>
          </reference>
          <reference field="5" count="1" selected="0">
            <x v="5"/>
          </reference>
        </references>
      </pivotArea>
    </format>
    <format dxfId="880">
      <pivotArea dataOnly="0" labelOnly="1" outline="0" fieldPosition="0">
        <references count="2">
          <reference field="0" count="1">
            <x v="24"/>
          </reference>
          <reference field="5" count="1" selected="0">
            <x v="34"/>
          </reference>
        </references>
      </pivotArea>
    </format>
    <format dxfId="879">
      <pivotArea dataOnly="0" labelOnly="1" outline="0" fieldPosition="0">
        <references count="2">
          <reference field="0" count="1">
            <x v="19"/>
          </reference>
          <reference field="5" count="1" selected="0">
            <x v="17"/>
          </reference>
        </references>
      </pivotArea>
    </format>
    <format dxfId="878">
      <pivotArea dataOnly="0" labelOnly="1" outline="0" fieldPosition="0">
        <references count="2">
          <reference field="0" count="1">
            <x v="27"/>
          </reference>
          <reference field="5" count="1" selected="0">
            <x v="27"/>
          </reference>
        </references>
      </pivotArea>
    </format>
    <format dxfId="877">
      <pivotArea dataOnly="0" labelOnly="1" outline="0" fieldPosition="0">
        <references count="2">
          <reference field="0" count="1">
            <x v="7"/>
          </reference>
          <reference field="5" count="1" selected="0">
            <x v="52"/>
          </reference>
        </references>
      </pivotArea>
    </format>
    <format dxfId="876">
      <pivotArea dataOnly="0" labelOnly="1" outline="0" fieldPosition="0">
        <references count="2">
          <reference field="0" count="1">
            <x v="0"/>
          </reference>
          <reference field="5" count="1" selected="0">
            <x v="37"/>
          </reference>
        </references>
      </pivotArea>
    </format>
    <format dxfId="875">
      <pivotArea dataOnly="0" labelOnly="1" outline="0" fieldPosition="0">
        <references count="2">
          <reference field="0" count="1">
            <x v="5"/>
          </reference>
          <reference field="5" count="1" selected="0">
            <x v="31"/>
          </reference>
        </references>
      </pivotArea>
    </format>
    <format dxfId="874">
      <pivotArea dataOnly="0" labelOnly="1" outline="0" fieldPosition="0">
        <references count="2">
          <reference field="0" count="1">
            <x v="25"/>
          </reference>
          <reference field="5" count="1" selected="0">
            <x v="45"/>
          </reference>
        </references>
      </pivotArea>
    </format>
    <format dxfId="873">
      <pivotArea dataOnly="0" labelOnly="1" outline="0" fieldPosition="0">
        <references count="2">
          <reference field="0" count="1">
            <x v="9"/>
          </reference>
          <reference field="5" count="1" selected="0">
            <x v="54"/>
          </reference>
        </references>
      </pivotArea>
    </format>
    <format dxfId="872">
      <pivotArea dataOnly="0" labelOnly="1" outline="0" fieldPosition="0">
        <references count="2">
          <reference field="0" count="1">
            <x v="14"/>
          </reference>
          <reference field="5" count="1" selected="0">
            <x v="14"/>
          </reference>
        </references>
      </pivotArea>
    </format>
    <format dxfId="871">
      <pivotArea dataOnly="0" labelOnly="1" outline="0" fieldPosition="0">
        <references count="2">
          <reference field="0" count="1">
            <x v="7"/>
          </reference>
          <reference field="5" count="1" selected="0">
            <x v="55"/>
          </reference>
        </references>
      </pivotArea>
    </format>
    <format dxfId="870">
      <pivotArea dataOnly="0" labelOnly="1" outline="0" fieldPosition="0">
        <references count="2">
          <reference field="0" count="1">
            <x v="5"/>
          </reference>
          <reference field="5" count="1" selected="0">
            <x v="36"/>
          </reference>
        </references>
      </pivotArea>
    </format>
    <format dxfId="869">
      <pivotArea dataOnly="0" labelOnly="1" outline="0" fieldPosition="0">
        <references count="2">
          <reference field="0" count="1">
            <x v="5"/>
          </reference>
          <reference field="5" count="1" selected="0">
            <x v="32"/>
          </reference>
        </references>
      </pivotArea>
    </format>
  </formats>
  <conditionalFormats count="4">
    <conditionalFormat scope="data" priority="3">
      <pivotAreas count="1">
        <pivotArea outline="0" fieldPosition="0">
          <references count="1">
            <reference field="4294967294" count="1" selected="0">
              <x v="4"/>
            </reference>
          </references>
        </pivotArea>
      </pivotAreas>
    </conditionalFormat>
    <conditionalFormat scope="data" priority="4">
      <pivotAreas count="1">
        <pivotArea outline="0" fieldPosition="0">
          <references count="1">
            <reference field="4294967294" count="1" selected="0">
              <x v="3"/>
            </reference>
          </references>
        </pivotArea>
      </pivotAreas>
    </conditionalFormat>
    <conditionalFormat priority="1">
      <pivotAreas count="1">
        <pivotArea outline="0" fieldPosition="0">
          <references count="1">
            <reference field="4294967294" count="1">
              <x v="4"/>
            </reference>
          </references>
        </pivotArea>
      </pivotAreas>
    </conditionalFormat>
    <conditionalFormat priority="2">
      <pivotAreas count="1">
        <pivotArea outline="0" fieldPosition="0">
          <references count="1">
            <reference field="4294967294" count="1">
              <x v="3"/>
            </reference>
          </references>
        </pivotArea>
      </pivotAreas>
    </conditionalFormat>
  </conditionalFormats>
  <pivotTableStyleInfo name="PivotStyleLight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B15456C-30F2-4449-B4F4-713AF3231152}" name="TablaDinámica6" cacheId="25"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N3:Q9" firstHeaderRow="0" firstDataRow="1" firstDataCol="1"/>
  <pivotFields count="25">
    <pivotField compact="0" numFmtId="1" outline="0" showAll="0"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axis="axisRow" compact="0" outline="0" showAll="0" sortType="ascending" defaultSubtotal="0">
      <items count="5">
        <item x="0"/>
        <item x="4"/>
        <item x="3"/>
        <item x="2"/>
        <item x="1"/>
      </items>
    </pivotField>
    <pivotField compact="0" outline="0" showAll="0" defaultSubtotal="0">
      <items count="24">
        <item x="0"/>
        <item x="7"/>
        <item x="18"/>
        <item x="6"/>
        <item x="12"/>
        <item x="20"/>
        <item x="23"/>
        <item x="13"/>
        <item x="17"/>
        <item x="3"/>
        <item x="10"/>
        <item x="9"/>
        <item x="21"/>
        <item x="4"/>
        <item x="19"/>
        <item x="22"/>
        <item x="15"/>
        <item x="2"/>
        <item x="8"/>
        <item x="1"/>
        <item x="11"/>
        <item x="5"/>
        <item x="16"/>
        <item x="14"/>
      </items>
    </pivotField>
    <pivotField compact="0" outline="0" showAll="0"/>
    <pivotField compact="0" numFmtId="1" outline="0" showAll="0"/>
    <pivotField compact="0" outline="0" showAll="0" sortType="ascending" defaultSubtotal="0">
      <items count="71">
        <item x="11"/>
        <item x="56"/>
        <item x="52"/>
        <item x="36"/>
        <item x="32"/>
        <item x="8"/>
        <item x="34"/>
        <item x="70"/>
        <item x="69"/>
        <item x="17"/>
        <item x="37"/>
        <item x="44"/>
        <item x="31"/>
        <item x="20"/>
        <item x="33"/>
        <item x="63"/>
        <item x="55"/>
        <item x="43"/>
        <item x="22"/>
        <item x="61"/>
        <item x="26"/>
        <item x="29"/>
        <item x="67"/>
        <item x="65"/>
        <item x="39"/>
        <item x="38"/>
        <item x="4"/>
        <item x="64"/>
        <item x="60"/>
        <item x="30"/>
        <item x="62"/>
        <item x="6"/>
        <item x="7"/>
        <item x="28"/>
        <item x="54"/>
        <item x="0"/>
        <item x="9"/>
        <item x="1"/>
        <item x="53"/>
        <item x="68"/>
        <item x="27"/>
        <item x="24"/>
        <item x="40"/>
        <item x="25"/>
        <item x="5"/>
        <item x="57"/>
        <item x="3"/>
        <item x="2"/>
        <item x="41"/>
        <item x="49"/>
        <item x="42"/>
        <item x="59"/>
        <item x="13"/>
        <item x="35"/>
        <item x="23"/>
        <item x="12"/>
        <item x="50"/>
        <item x="14"/>
        <item x="58"/>
        <item x="66"/>
        <item x="21"/>
        <item x="19"/>
        <item x="45"/>
        <item x="15"/>
        <item x="48"/>
        <item x="16"/>
        <item x="18"/>
        <item x="10"/>
        <item x="47"/>
        <item x="51"/>
        <item x="46"/>
      </items>
      <autoSortScope>
        <pivotArea dataOnly="0" outline="0" fieldPosition="0">
          <references count="1">
            <reference field="4294967294" count="1" selected="0">
              <x v="2"/>
            </reference>
          </references>
        </pivotArea>
      </autoSortScope>
    </pivotField>
    <pivotField compact="0" outline="0" showAll="0"/>
    <pivotField compact="0" numFmtId="3" outline="0" showAll="0"/>
    <pivotField compact="0" outline="0" showAll="0"/>
    <pivotField compact="0" numFmtId="3" outline="0" showAll="0"/>
    <pivotField compact="0" outline="0" showAll="0"/>
    <pivotField compact="0" outline="0" showAll="0"/>
    <pivotField dataField="1" compact="0" numFmtId="3" outline="0" showAll="0"/>
    <pivotField dataField="1" compact="0" numFmtId="3" outline="0" showAll="0"/>
    <pivotField compact="0" numFmtId="3" outline="0" showAll="0"/>
    <pivotField compact="0" numFmtId="10" outline="0" showAll="0">
      <items count="259">
        <item x="4"/>
        <item m="1" x="251"/>
        <item m="1" x="249"/>
        <item m="1" x="240"/>
        <item m="1" x="205"/>
        <item m="1" x="225"/>
        <item m="1" x="236"/>
        <item m="1" x="181"/>
        <item m="1" x="241"/>
        <item m="1" x="256"/>
        <item m="1" x="257"/>
        <item m="1" x="169"/>
        <item m="1" x="235"/>
        <item m="1" x="234"/>
        <item m="1" x="255"/>
        <item m="1" x="224"/>
        <item m="1" x="239"/>
        <item m="1" x="178"/>
        <item m="1" x="218"/>
        <item m="1" x="202"/>
        <item m="1" x="242"/>
        <item m="1" x="246"/>
        <item m="1" x="248"/>
        <item m="1" x="216"/>
        <item m="1" x="231"/>
        <item m="1" x="112"/>
        <item m="1" x="250"/>
        <item m="1" x="220"/>
        <item m="1" x="247"/>
        <item m="1" x="233"/>
        <item m="1" x="252"/>
        <item m="1" x="219"/>
        <item m="1" x="253"/>
        <item m="1" x="237"/>
        <item m="1" x="254"/>
        <item m="1" x="238"/>
        <item m="1" x="244"/>
        <item m="1" x="195"/>
        <item m="1" x="228"/>
        <item m="1" x="245"/>
        <item m="1" x="230"/>
        <item m="1" x="243"/>
        <item m="1" x="185"/>
        <item m="1" x="229"/>
        <item m="1" x="226"/>
        <item m="1" x="232"/>
        <item m="1" x="223"/>
        <item m="1" x="227"/>
        <item m="1" x="198"/>
        <item m="1" x="187"/>
        <item m="1" x="153"/>
        <item m="1" x="154"/>
        <item m="1" x="188"/>
        <item m="1" x="116"/>
        <item m="1" x="189"/>
        <item m="1" x="156"/>
        <item m="1" x="190"/>
        <item m="1" x="191"/>
        <item m="1" x="118"/>
        <item m="1" x="192"/>
        <item m="1" x="193"/>
        <item m="1" x="194"/>
        <item m="1" x="160"/>
        <item m="1" x="161"/>
        <item m="1" x="196"/>
        <item m="1" x="197"/>
        <item m="1" x="164"/>
        <item m="1" x="199"/>
        <item m="1" x="200"/>
        <item m="1" x="130"/>
        <item m="1" x="201"/>
        <item m="1" x="131"/>
        <item m="1" x="203"/>
        <item m="1" x="204"/>
        <item m="1" x="222"/>
        <item m="1" x="207"/>
        <item m="1" x="208"/>
        <item m="1" x="209"/>
        <item m="1" x="175"/>
        <item m="1" x="210"/>
        <item m="1" x="211"/>
        <item m="1" x="212"/>
        <item m="1" x="213"/>
        <item m="1" x="177"/>
        <item m="1" x="214"/>
        <item m="1" x="215"/>
        <item x="49"/>
        <item m="1" x="217"/>
        <item m="1" x="149"/>
        <item m="1" x="221"/>
        <item m="1" x="184"/>
        <item x="58"/>
        <item m="1" x="206"/>
        <item m="1" x="152"/>
        <item m="1" x="155"/>
        <item x="7"/>
        <item x="9"/>
        <item m="1" x="157"/>
        <item m="1" x="158"/>
        <item m="1" x="159"/>
        <item m="1" x="121"/>
        <item m="1" x="162"/>
        <item m="1" x="122"/>
        <item m="1" x="163"/>
        <item m="1" x="126"/>
        <item m="1" x="186"/>
        <item m="1" x="128"/>
        <item m="1" x="166"/>
        <item x="27"/>
        <item m="1" x="167"/>
        <item m="1" x="168"/>
        <item m="1" x="170"/>
        <item m="1" x="100"/>
        <item x="21"/>
        <item m="1" x="171"/>
        <item m="1" x="172"/>
        <item m="1" x="173"/>
        <item m="1" x="174"/>
        <item x="39"/>
        <item m="1" x="104"/>
        <item m="1" x="139"/>
        <item m="1" x="176"/>
        <item m="1" x="142"/>
        <item m="1" x="179"/>
        <item m="1" x="180"/>
        <item m="1" x="182"/>
        <item m="1" x="183"/>
        <item m="1" x="147"/>
        <item m="1" x="148"/>
        <item m="1" x="150"/>
        <item m="1" x="125"/>
        <item m="1" x="165"/>
        <item m="1" x="111"/>
        <item m="1" x="113"/>
        <item m="1" x="114"/>
        <item m="1" x="115"/>
        <item m="1" x="89"/>
        <item m="1" x="117"/>
        <item m="1" x="119"/>
        <item m="1" x="120"/>
        <item x="15"/>
        <item x="16"/>
        <item x="17"/>
        <item m="1" x="123"/>
        <item m="1" x="124"/>
        <item m="1" x="127"/>
        <item m="1" x="129"/>
        <item m="1" x="132"/>
        <item m="1" x="133"/>
        <item m="1" x="134"/>
        <item m="1" x="135"/>
        <item x="34"/>
        <item m="1" x="136"/>
        <item x="36"/>
        <item m="1" x="137"/>
        <item m="1" x="138"/>
        <item m="1" x="105"/>
        <item m="1" x="140"/>
        <item m="1" x="141"/>
        <item m="1" x="143"/>
        <item m="1" x="144"/>
        <item x="50"/>
        <item m="1" x="110"/>
        <item m="1" x="145"/>
        <item m="1" x="146"/>
        <item m="1" x="151"/>
        <item x="0"/>
        <item m="1" x="85"/>
        <item m="1" x="86"/>
        <item m="1" x="87"/>
        <item m="1" x="88"/>
        <item m="1" x="64"/>
        <item m="1" x="90"/>
        <item x="11"/>
        <item m="1" x="91"/>
        <item x="13"/>
        <item m="1" x="92"/>
        <item m="1" x="93"/>
        <item m="1" x="65"/>
        <item m="1" x="94"/>
        <item m="1" x="95"/>
        <item m="1" x="96"/>
        <item m="1" x="81"/>
        <item m="1" x="97"/>
        <item m="1" x="98"/>
        <item x="28"/>
        <item x="29"/>
        <item m="1" x="99"/>
        <item x="31"/>
        <item x="32"/>
        <item m="1" x="101"/>
        <item m="1" x="102"/>
        <item m="1" x="103"/>
        <item m="1" x="72"/>
        <item m="1" x="106"/>
        <item m="1" x="107"/>
        <item x="46"/>
        <item m="1" x="108"/>
        <item m="1" x="109"/>
        <item x="52"/>
        <item x="53"/>
        <item x="54"/>
        <item m="1" x="77"/>
        <item x="56"/>
        <item x="57"/>
        <item x="59"/>
        <item x="60"/>
        <item x="1"/>
        <item m="1" x="61"/>
        <item m="1" x="62"/>
        <item m="1" x="63"/>
        <item x="8"/>
        <item x="10"/>
        <item x="12"/>
        <item x="14"/>
        <item x="18"/>
        <item x="20"/>
        <item m="1" x="79"/>
        <item m="1" x="80"/>
        <item m="1" x="69"/>
        <item x="26"/>
        <item m="1" x="70"/>
        <item x="33"/>
        <item x="35"/>
        <item x="37"/>
        <item x="38"/>
        <item m="1" x="71"/>
        <item x="42"/>
        <item m="1" x="73"/>
        <item x="44"/>
        <item m="1" x="74"/>
        <item m="1" x="75"/>
        <item x="48"/>
        <item m="1" x="76"/>
        <item m="1" x="82"/>
        <item m="1" x="83"/>
        <item m="1" x="84"/>
        <item m="1" x="78"/>
        <item m="1" x="67"/>
        <item m="1" x="68"/>
        <item m="1" x="66"/>
        <item x="2"/>
        <item x="3"/>
        <item x="5"/>
        <item x="6"/>
        <item x="19"/>
        <item x="22"/>
        <item x="23"/>
        <item x="24"/>
        <item x="25"/>
        <item x="30"/>
        <item x="40"/>
        <item x="41"/>
        <item x="43"/>
        <item x="45"/>
        <item x="47"/>
        <item x="51"/>
        <item x="55"/>
        <item t="default"/>
      </items>
    </pivotField>
    <pivotField compact="0" outline="0" showAll="0"/>
    <pivotField compact="0" outline="0" showAll="0"/>
    <pivotField compact="0" outline="0" showAll="0"/>
    <pivotField compact="0" outline="0" showAll="0" defaultSubtotal="0">
      <items count="48">
        <item m="1" x="27"/>
        <item x="10"/>
        <item m="1" x="31"/>
        <item m="1" x="36"/>
        <item m="1" x="40"/>
        <item x="20"/>
        <item m="1" x="43"/>
        <item x="2"/>
        <item m="1" x="46"/>
        <item x="22"/>
        <item x="3"/>
        <item x="23"/>
        <item m="1" x="30"/>
        <item x="7"/>
        <item m="1" x="38"/>
        <item m="1" x="29"/>
        <item x="21"/>
        <item m="1" x="41"/>
        <item m="1" x="34"/>
        <item m="1" x="47"/>
        <item m="1" x="45"/>
        <item m="1" x="37"/>
        <item x="24"/>
        <item x="8"/>
        <item m="1" x="28"/>
        <item m="1" x="44"/>
        <item x="11"/>
        <item m="1" x="39"/>
        <item m="1" x="42"/>
        <item m="1" x="26"/>
        <item x="4"/>
        <item x="5"/>
        <item x="6"/>
        <item m="1" x="32"/>
        <item x="15"/>
        <item m="1" x="33"/>
        <item x="17"/>
        <item x="19"/>
        <item m="1" x="35"/>
        <item x="1"/>
        <item x="9"/>
        <item x="12"/>
        <item x="13"/>
        <item x="16"/>
        <item x="18"/>
        <item x="0"/>
        <item x="14"/>
        <item x="25"/>
      </items>
    </pivotField>
    <pivotField compact="0" outline="0" showAll="0"/>
    <pivotField compact="0" outline="0" showAll="0"/>
    <pivotField dataField="1"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1"/>
  </rowFields>
  <rowItems count="6">
    <i>
      <x/>
    </i>
    <i>
      <x v="1"/>
    </i>
    <i>
      <x v="2"/>
    </i>
    <i>
      <x v="3"/>
    </i>
    <i>
      <x v="4"/>
    </i>
    <i t="grand">
      <x/>
    </i>
  </rowItems>
  <colFields count="1">
    <field x="-2"/>
  </colFields>
  <colItems count="3">
    <i>
      <x/>
    </i>
    <i i="1">
      <x v="1"/>
    </i>
    <i i="2">
      <x v="2"/>
    </i>
  </colItems>
  <dataFields count="3">
    <dataField name="Valor POAI 2025." fld="12" baseField="1" baseItem="3" numFmtId="3"/>
    <dataField name="Presupuesto Comprometido." fld="13" baseField="1" baseItem="3" numFmtId="3"/>
    <dataField name="Avance Presupuestal %." fld="22" baseField="1" baseItem="2" numFmtId="3"/>
  </dataFields>
  <formats count="69">
    <format dxfId="434">
      <pivotArea dataOnly="0" labelOnly="1" grandRow="1" outline="0" fieldPosition="0"/>
    </format>
    <format dxfId="433">
      <pivotArea dataOnly="0" labelOnly="1" grandRow="1" outline="0" fieldPosition="0"/>
    </format>
    <format dxfId="432">
      <pivotArea field="5" type="button" dataOnly="0" labelOnly="1" outline="0"/>
    </format>
    <format dxfId="431">
      <pivotArea field="0" type="button" dataOnly="0" labelOnly="1" outline="0"/>
    </format>
    <format dxfId="430">
      <pivotArea field="5" type="button" dataOnly="0" labelOnly="1" outline="0"/>
    </format>
    <format dxfId="429">
      <pivotArea field="5" type="button" dataOnly="0" labelOnly="1" outline="0"/>
    </format>
    <format dxfId="428">
      <pivotArea field="0" type="button" dataOnly="0" labelOnly="1" outline="0"/>
    </format>
    <format dxfId="427">
      <pivotArea field="2" type="button" dataOnly="0" labelOnly="1" outline="0"/>
    </format>
    <format dxfId="426">
      <pivotArea field="1" type="button" dataOnly="0" labelOnly="1" outline="0" axis="axisRow" fieldPosition="0"/>
    </format>
    <format dxfId="425">
      <pivotArea dataOnly="0" labelOnly="1" outline="0" fieldPosition="0">
        <references count="1">
          <reference field="4294967294" count="2">
            <x v="0"/>
            <x v="1"/>
          </reference>
        </references>
      </pivotArea>
    </format>
    <format dxfId="424">
      <pivotArea dataOnly="0" labelOnly="1" outline="0" fieldPosition="0">
        <references count="1">
          <reference field="4294967294" count="1">
            <x v="2"/>
          </reference>
        </references>
      </pivotArea>
    </format>
    <format dxfId="423">
      <pivotArea dataOnly="0" outline="0" fieldPosition="0">
        <references count="1">
          <reference field="4294967294" count="1">
            <x v="2"/>
          </reference>
        </references>
      </pivotArea>
    </format>
    <format dxfId="422">
      <pivotArea dataOnly="0" outline="0" fieldPosition="0">
        <references count="1">
          <reference field="4294967294" count="1">
            <x v="2"/>
          </reference>
        </references>
      </pivotArea>
    </format>
    <format dxfId="421">
      <pivotArea field="5" type="button" dataOnly="0" labelOnly="1" outline="0"/>
    </format>
    <format dxfId="420">
      <pivotArea field="2" type="button" dataOnly="0" labelOnly="1" outline="0"/>
    </format>
    <format dxfId="419">
      <pivotArea dataOnly="0" labelOnly="1" outline="0" fieldPosition="0">
        <references count="1">
          <reference field="4294967294" count="3">
            <x v="0"/>
            <x v="1"/>
            <x v="2"/>
          </reference>
        </references>
      </pivotArea>
    </format>
    <format dxfId="418">
      <pivotArea field="1" type="button" dataOnly="0" labelOnly="1" outline="0" axis="axisRow" fieldPosition="0"/>
    </format>
    <format dxfId="417">
      <pivotArea dataOnly="0" labelOnly="1" outline="0" fieldPosition="0">
        <references count="1">
          <reference field="1" count="1">
            <x v="2"/>
          </reference>
        </references>
      </pivotArea>
    </format>
    <format dxfId="416">
      <pivotArea dataOnly="0" labelOnly="1" outline="0" fieldPosition="0">
        <references count="1">
          <reference field="1" count="1" defaultSubtotal="1">
            <x v="2"/>
          </reference>
        </references>
      </pivotArea>
    </format>
    <format dxfId="415">
      <pivotArea dataOnly="0" labelOnly="1" outline="0" fieldPosition="0">
        <references count="1">
          <reference field="1" count="1">
            <x v="1"/>
          </reference>
        </references>
      </pivotArea>
    </format>
    <format dxfId="414">
      <pivotArea dataOnly="0" labelOnly="1" outline="0" fieldPosition="0">
        <references count="1">
          <reference field="1" count="1" defaultSubtotal="1">
            <x v="1"/>
          </reference>
        </references>
      </pivotArea>
    </format>
    <format dxfId="413">
      <pivotArea dataOnly="0" labelOnly="1" outline="0" fieldPosition="0">
        <references count="1">
          <reference field="1" count="1">
            <x v="0"/>
          </reference>
        </references>
      </pivotArea>
    </format>
    <format dxfId="412">
      <pivotArea dataOnly="0" labelOnly="1" outline="0" fieldPosition="0">
        <references count="1">
          <reference field="1" count="1" defaultSubtotal="1">
            <x v="0"/>
          </reference>
        </references>
      </pivotArea>
    </format>
    <format dxfId="411">
      <pivotArea dataOnly="0" labelOnly="1" outline="0" fieldPosition="0">
        <references count="1">
          <reference field="1" count="1">
            <x v="3"/>
          </reference>
        </references>
      </pivotArea>
    </format>
    <format dxfId="410">
      <pivotArea dataOnly="0" labelOnly="1" outline="0" fieldPosition="0">
        <references count="1">
          <reference field="1" count="1" defaultSubtotal="1">
            <x v="3"/>
          </reference>
        </references>
      </pivotArea>
    </format>
    <format dxfId="409">
      <pivotArea dataOnly="0" labelOnly="1" outline="0" fieldPosition="0">
        <references count="1">
          <reference field="1" count="1">
            <x v="4"/>
          </reference>
        </references>
      </pivotArea>
    </format>
    <format dxfId="408">
      <pivotArea dataOnly="0" labelOnly="1" outline="0" fieldPosition="0">
        <references count="1">
          <reference field="1" count="1" defaultSubtotal="1">
            <x v="4"/>
          </reference>
        </references>
      </pivotArea>
    </format>
    <format dxfId="407">
      <pivotArea dataOnly="0" labelOnly="1" grandRow="1" outline="0" fieldPosition="0"/>
    </format>
    <format dxfId="406">
      <pivotArea dataOnly="0" labelOnly="1" outline="0" fieldPosition="0">
        <references count="1">
          <reference field="1" count="0"/>
        </references>
      </pivotArea>
    </format>
    <format dxfId="405">
      <pivotArea field="1" type="button" dataOnly="0" labelOnly="1" outline="0" axis="axisRow" fieldPosition="0"/>
    </format>
    <format dxfId="404">
      <pivotArea field="0" type="button" dataOnly="0" labelOnly="1" outline="0"/>
    </format>
    <format dxfId="403">
      <pivotArea field="5" type="button" dataOnly="0" labelOnly="1" outline="0"/>
    </format>
    <format dxfId="402">
      <pivotArea dataOnly="0" labelOnly="1" outline="0" fieldPosition="0">
        <references count="1">
          <reference field="4294967294" count="3">
            <x v="0"/>
            <x v="1"/>
            <x v="2"/>
          </reference>
        </references>
      </pivotArea>
    </format>
    <format dxfId="401">
      <pivotArea field="1" type="button" dataOnly="0" labelOnly="1" outline="0" axis="axisRow" fieldPosition="0"/>
    </format>
    <format dxfId="400">
      <pivotArea field="0" type="button" dataOnly="0" labelOnly="1" outline="0"/>
    </format>
    <format dxfId="399">
      <pivotArea field="5" type="button" dataOnly="0" labelOnly="1" outline="0"/>
    </format>
    <format dxfId="398">
      <pivotArea dataOnly="0" labelOnly="1" outline="0" fieldPosition="0">
        <references count="1">
          <reference field="4294967294" count="3">
            <x v="0"/>
            <x v="1"/>
            <x v="2"/>
          </reference>
        </references>
      </pivotArea>
    </format>
    <format dxfId="397">
      <pivotArea field="0" type="button" dataOnly="0" labelOnly="1" outline="0"/>
    </format>
    <format dxfId="396">
      <pivotArea field="0" type="button" dataOnly="0" labelOnly="1" outline="0"/>
    </format>
    <format dxfId="395">
      <pivotArea field="5" type="button" dataOnly="0" labelOnly="1" outline="0"/>
    </format>
    <format dxfId="394">
      <pivotArea dataOnly="0" labelOnly="1" grandRow="1" outline="0" fieldPosition="0"/>
    </format>
    <format dxfId="393">
      <pivotArea field="5" type="button" dataOnly="0" labelOnly="1" outline="0"/>
    </format>
    <format dxfId="392">
      <pivotArea dataOnly="0" labelOnly="1" grandRow="1" outline="0" fieldPosition="0"/>
    </format>
    <format dxfId="391">
      <pivotArea dataOnly="0" labelOnly="1" grandRow="1" outline="0" fieldPosition="0"/>
    </format>
    <format dxfId="390">
      <pivotArea field="0" type="button" dataOnly="0" labelOnly="1" outline="0"/>
    </format>
    <format dxfId="389">
      <pivotArea dataOnly="0" labelOnly="1" grandRow="1" outline="0" fieldPosition="0"/>
    </format>
    <format dxfId="388">
      <pivotArea field="0" type="button" dataOnly="0" labelOnly="1" outline="0"/>
    </format>
    <format dxfId="387">
      <pivotArea dataOnly="0" labelOnly="1" grandRow="1" outline="0" fieldPosition="0"/>
    </format>
    <format dxfId="386">
      <pivotArea field="0" type="button" dataOnly="0" labelOnly="1" outline="0"/>
    </format>
    <format dxfId="385">
      <pivotArea field="0" type="button" dataOnly="0" labelOnly="1" outline="0"/>
    </format>
    <format dxfId="384">
      <pivotArea dataOnly="0" labelOnly="1" grandRow="1" outline="0" fieldPosition="0"/>
    </format>
    <format dxfId="383">
      <pivotArea field="0" type="button" dataOnly="0" labelOnly="1" outline="0"/>
    </format>
    <format dxfId="382">
      <pivotArea field="0" type="button" dataOnly="0" labelOnly="1" outline="0"/>
    </format>
    <format dxfId="381">
      <pivotArea type="all" dataOnly="0" outline="0" fieldPosition="0"/>
    </format>
    <format dxfId="380">
      <pivotArea outline="0" collapsedLevelsAreSubtotals="1" fieldPosition="0"/>
    </format>
    <format dxfId="379">
      <pivotArea field="5" type="button" dataOnly="0" labelOnly="1" outline="0"/>
    </format>
    <format dxfId="378">
      <pivotArea field="0" type="button" dataOnly="0" labelOnly="1" outline="0"/>
    </format>
    <format dxfId="377">
      <pivotArea field="1" type="button" dataOnly="0" labelOnly="1" outline="0" axis="axisRow" fieldPosition="0"/>
    </format>
    <format dxfId="376">
      <pivotArea field="2" type="button" dataOnly="0" labelOnly="1" outline="0"/>
    </format>
    <format dxfId="375">
      <pivotArea dataOnly="0" labelOnly="1" grandRow="1" outline="0" fieldPosition="0"/>
    </format>
    <format dxfId="374">
      <pivotArea dataOnly="0" labelOnly="1" outline="0" fieldPosition="0">
        <references count="1">
          <reference field="4294967294" count="3">
            <x v="0"/>
            <x v="1"/>
            <x v="2"/>
          </reference>
        </references>
      </pivotArea>
    </format>
    <format dxfId="373">
      <pivotArea field="0" type="button" dataOnly="0" labelOnly="1" outline="0"/>
    </format>
    <format dxfId="372">
      <pivotArea field="0" type="button" dataOnly="0" labelOnly="1" outline="0"/>
    </format>
    <format dxfId="371">
      <pivotArea field="19" type="button" dataOnly="0" labelOnly="1" outline="0"/>
    </format>
    <format dxfId="370">
      <pivotArea field="5" type="button" dataOnly="0" labelOnly="1" outline="0"/>
    </format>
    <format dxfId="369">
      <pivotArea dataOnly="0" labelOnly="1" grandRow="1" outline="0" fieldPosition="0"/>
    </format>
    <format dxfId="368">
      <pivotArea field="19" type="button" dataOnly="0" labelOnly="1" outline="0"/>
    </format>
    <format dxfId="367">
      <pivotArea dataOnly="0" labelOnly="1" grandRow="1" outline="0" fieldPosition="0"/>
    </format>
    <format dxfId="366">
      <pivotArea field="15" type="button" dataOnly="0" labelOnly="1" outline="0"/>
    </format>
  </formats>
  <conditionalFormats count="2">
    <conditionalFormat priority="6">
      <pivotAreas count="1">
        <pivotArea outline="0" fieldPosition="0">
          <references count="1">
            <reference field="4294967294" count="1">
              <x v="2"/>
            </reference>
          </references>
        </pivotArea>
      </pivotAreas>
    </conditionalFormat>
    <conditionalFormat scope="data" priority="1">
      <pivotAreas count="1">
        <pivotArea outline="0" fieldPosition="0">
          <references count="1">
            <reference field="4294967294" count="1" selected="0">
              <x v="2"/>
            </reference>
          </references>
        </pivotArea>
      </pivotAreas>
    </conditionalFormat>
  </conditionalFormats>
  <pivotTableStyleInfo name="PivotStyleLight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B6E02E-B378-4227-8C30-465AB855EC52}" name="TablaDinámica1" cacheId="25"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A3:I75" firstHeaderRow="0" firstDataRow="1" firstDataCol="6"/>
  <pivotFields count="25">
    <pivotField axis="axisRow" compact="0" numFmtId="1" outline="0" showAll="0" sortType="ascending"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extLst>
        <ext xmlns:x14="http://schemas.microsoft.com/office/spreadsheetml/2009/9/main" uri="{2946ED86-A175-432a-8AC1-64E0C546D7DE}">
          <x14:pivotField fillDownLabels="1"/>
        </ext>
      </extLst>
    </pivotField>
    <pivotField axis="axisRow" compact="0" outline="0" multipleItemSelectionAllowed="1" showAll="0" sortType="ascending" defaultSubtotal="0">
      <items count="5">
        <item x="0"/>
        <item x="4"/>
        <item x="3"/>
        <item x="2"/>
        <item x="1"/>
      </items>
      <autoSortScope>
        <pivotArea dataOnly="0" outline="0" fieldPosition="0">
          <references count="1">
            <reference field="4294967294" count="1" selected="0">
              <x v="2"/>
            </reference>
          </references>
        </pivotArea>
      </autoSortScope>
      <extLst>
        <ext xmlns:x14="http://schemas.microsoft.com/office/spreadsheetml/2009/9/main" uri="{2946ED86-A175-432a-8AC1-64E0C546D7DE}">
          <x14:pivotField fillDownLabels="1"/>
        </ext>
      </extLst>
    </pivotField>
    <pivotField axis="axisRow" compact="0" outline="0" showAll="0" defaultSubtotal="0">
      <items count="24">
        <item x="0"/>
        <item x="7"/>
        <item x="18"/>
        <item x="6"/>
        <item x="12"/>
        <item x="20"/>
        <item x="23"/>
        <item x="13"/>
        <item x="17"/>
        <item x="3"/>
        <item x="10"/>
        <item x="9"/>
        <item x="21"/>
        <item x="4"/>
        <item x="19"/>
        <item x="22"/>
        <item x="15"/>
        <item x="2"/>
        <item x="8"/>
        <item x="1"/>
        <item x="11"/>
        <item x="5"/>
        <item x="16"/>
        <item x="14"/>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axis="axisRow" compact="0" outline="0" showAll="0" sortType="ascending" defaultSubtotal="0">
      <items count="71">
        <item x="11"/>
        <item x="56"/>
        <item x="52"/>
        <item x="36"/>
        <item x="32"/>
        <item x="8"/>
        <item x="34"/>
        <item x="70"/>
        <item x="69"/>
        <item x="17"/>
        <item x="37"/>
        <item x="44"/>
        <item x="31"/>
        <item x="20"/>
        <item x="33"/>
        <item x="63"/>
        <item x="55"/>
        <item x="43"/>
        <item x="22"/>
        <item x="61"/>
        <item x="26"/>
        <item x="29"/>
        <item x="67"/>
        <item x="65"/>
        <item x="39"/>
        <item x="38"/>
        <item x="4"/>
        <item x="64"/>
        <item x="60"/>
        <item x="30"/>
        <item x="62"/>
        <item x="6"/>
        <item x="7"/>
        <item x="28"/>
        <item x="54"/>
        <item x="0"/>
        <item x="9"/>
        <item x="1"/>
        <item x="53"/>
        <item x="68"/>
        <item x="27"/>
        <item x="24"/>
        <item x="40"/>
        <item x="25"/>
        <item x="5"/>
        <item x="57"/>
        <item x="3"/>
        <item x="2"/>
        <item x="41"/>
        <item x="49"/>
        <item x="42"/>
        <item x="59"/>
        <item x="13"/>
        <item x="35"/>
        <item x="23"/>
        <item x="12"/>
        <item x="50"/>
        <item x="14"/>
        <item x="58"/>
        <item x="66"/>
        <item x="21"/>
        <item x="19"/>
        <item x="45"/>
        <item x="15"/>
        <item x="48"/>
        <item x="16"/>
        <item x="18"/>
        <item x="10"/>
        <item x="47"/>
        <item x="51"/>
        <item x="46"/>
      </items>
      <autoSortScope>
        <pivotArea dataOnly="0" outline="0" fieldPosition="0">
          <references count="1">
            <reference field="4294967294" count="1" selected="0">
              <x v="2"/>
            </reference>
          </references>
        </pivotArea>
      </autoSortScope>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3"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3"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numFmtId="3" outline="0" showAll="0">
      <extLst>
        <ext xmlns:x14="http://schemas.microsoft.com/office/spreadsheetml/2009/9/main" uri="{2946ED86-A175-432a-8AC1-64E0C546D7DE}">
          <x14:pivotField fillDownLabels="1"/>
        </ext>
      </extLst>
    </pivotField>
    <pivotField dataField="1" compact="0" numFmtId="3" outline="0" showAll="0">
      <extLst>
        <ext xmlns:x14="http://schemas.microsoft.com/office/spreadsheetml/2009/9/main" uri="{2946ED86-A175-432a-8AC1-64E0C546D7DE}">
          <x14:pivotField fillDownLabels="1"/>
        </ext>
      </extLst>
    </pivotField>
    <pivotField compact="0" numFmtId="3" outline="0" showAll="0">
      <extLst>
        <ext xmlns:x14="http://schemas.microsoft.com/office/spreadsheetml/2009/9/main" uri="{2946ED86-A175-432a-8AC1-64E0C546D7DE}">
          <x14:pivotField fillDownLabels="1"/>
        </ext>
      </extLst>
    </pivotField>
    <pivotField axis="axisRow" compact="0" numFmtId="10" outline="0" showAll="0">
      <items count="259">
        <item x="4"/>
        <item m="1" x="251"/>
        <item m="1" x="249"/>
        <item m="1" x="240"/>
        <item m="1" x="205"/>
        <item m="1" x="225"/>
        <item m="1" x="236"/>
        <item m="1" x="181"/>
        <item m="1" x="241"/>
        <item m="1" x="256"/>
        <item m="1" x="257"/>
        <item m="1" x="169"/>
        <item m="1" x="235"/>
        <item m="1" x="234"/>
        <item m="1" x="255"/>
        <item m="1" x="224"/>
        <item m="1" x="239"/>
        <item m="1" x="178"/>
        <item m="1" x="218"/>
        <item m="1" x="202"/>
        <item m="1" x="242"/>
        <item m="1" x="246"/>
        <item m="1" x="248"/>
        <item m="1" x="216"/>
        <item m="1" x="231"/>
        <item m="1" x="112"/>
        <item m="1" x="250"/>
        <item m="1" x="220"/>
        <item m="1" x="247"/>
        <item m="1" x="233"/>
        <item m="1" x="252"/>
        <item m="1" x="219"/>
        <item m="1" x="253"/>
        <item m="1" x="237"/>
        <item m="1" x="254"/>
        <item m="1" x="238"/>
        <item m="1" x="244"/>
        <item m="1" x="195"/>
        <item m="1" x="228"/>
        <item m="1" x="245"/>
        <item m="1" x="230"/>
        <item m="1" x="243"/>
        <item m="1" x="185"/>
        <item m="1" x="229"/>
        <item m="1" x="226"/>
        <item m="1" x="232"/>
        <item m="1" x="223"/>
        <item m="1" x="227"/>
        <item m="1" x="198"/>
        <item m="1" x="187"/>
        <item m="1" x="153"/>
        <item m="1" x="154"/>
        <item m="1" x="188"/>
        <item m="1" x="116"/>
        <item m="1" x="189"/>
        <item m="1" x="156"/>
        <item m="1" x="190"/>
        <item m="1" x="191"/>
        <item m="1" x="118"/>
        <item m="1" x="192"/>
        <item m="1" x="193"/>
        <item m="1" x="194"/>
        <item m="1" x="160"/>
        <item m="1" x="161"/>
        <item m="1" x="196"/>
        <item m="1" x="197"/>
        <item m="1" x="164"/>
        <item m="1" x="199"/>
        <item m="1" x="200"/>
        <item m="1" x="130"/>
        <item m="1" x="201"/>
        <item m="1" x="131"/>
        <item m="1" x="203"/>
        <item m="1" x="204"/>
        <item m="1" x="222"/>
        <item m="1" x="207"/>
        <item m="1" x="208"/>
        <item m="1" x="209"/>
        <item m="1" x="175"/>
        <item m="1" x="210"/>
        <item m="1" x="211"/>
        <item m="1" x="212"/>
        <item m="1" x="213"/>
        <item m="1" x="177"/>
        <item m="1" x="214"/>
        <item m="1" x="215"/>
        <item x="49"/>
        <item m="1" x="217"/>
        <item m="1" x="149"/>
        <item m="1" x="221"/>
        <item m="1" x="184"/>
        <item x="58"/>
        <item m="1" x="206"/>
        <item m="1" x="152"/>
        <item m="1" x="155"/>
        <item x="7"/>
        <item x="9"/>
        <item m="1" x="157"/>
        <item m="1" x="158"/>
        <item m="1" x="159"/>
        <item m="1" x="121"/>
        <item m="1" x="162"/>
        <item m="1" x="122"/>
        <item m="1" x="163"/>
        <item m="1" x="126"/>
        <item m="1" x="186"/>
        <item m="1" x="128"/>
        <item m="1" x="166"/>
        <item x="27"/>
        <item m="1" x="167"/>
        <item m="1" x="168"/>
        <item m="1" x="170"/>
        <item m="1" x="100"/>
        <item x="21"/>
        <item m="1" x="171"/>
        <item m="1" x="172"/>
        <item m="1" x="173"/>
        <item m="1" x="174"/>
        <item x="39"/>
        <item m="1" x="104"/>
        <item m="1" x="139"/>
        <item m="1" x="176"/>
        <item m="1" x="142"/>
        <item m="1" x="179"/>
        <item m="1" x="180"/>
        <item m="1" x="182"/>
        <item m="1" x="183"/>
        <item m="1" x="147"/>
        <item m="1" x="148"/>
        <item m="1" x="150"/>
        <item m="1" x="125"/>
        <item m="1" x="165"/>
        <item m="1" x="111"/>
        <item m="1" x="113"/>
        <item m="1" x="114"/>
        <item m="1" x="115"/>
        <item m="1" x="89"/>
        <item m="1" x="117"/>
        <item m="1" x="119"/>
        <item m="1" x="120"/>
        <item x="15"/>
        <item x="16"/>
        <item x="17"/>
        <item m="1" x="123"/>
        <item m="1" x="124"/>
        <item m="1" x="127"/>
        <item m="1" x="129"/>
        <item m="1" x="132"/>
        <item m="1" x="133"/>
        <item m="1" x="134"/>
        <item m="1" x="135"/>
        <item x="34"/>
        <item m="1" x="136"/>
        <item x="36"/>
        <item m="1" x="137"/>
        <item m="1" x="138"/>
        <item m="1" x="105"/>
        <item m="1" x="140"/>
        <item m="1" x="141"/>
        <item m="1" x="143"/>
        <item m="1" x="144"/>
        <item x="50"/>
        <item m="1" x="110"/>
        <item m="1" x="145"/>
        <item m="1" x="146"/>
        <item m="1" x="151"/>
        <item x="0"/>
        <item m="1" x="85"/>
        <item m="1" x="86"/>
        <item m="1" x="87"/>
        <item m="1" x="88"/>
        <item m="1" x="64"/>
        <item m="1" x="90"/>
        <item x="11"/>
        <item m="1" x="91"/>
        <item x="13"/>
        <item m="1" x="92"/>
        <item m="1" x="93"/>
        <item m="1" x="65"/>
        <item m="1" x="94"/>
        <item m="1" x="95"/>
        <item m="1" x="96"/>
        <item m="1" x="81"/>
        <item m="1" x="97"/>
        <item m="1" x="98"/>
        <item x="28"/>
        <item x="29"/>
        <item m="1" x="99"/>
        <item x="31"/>
        <item x="32"/>
        <item m="1" x="101"/>
        <item m="1" x="102"/>
        <item m="1" x="103"/>
        <item m="1" x="72"/>
        <item m="1" x="106"/>
        <item m="1" x="107"/>
        <item x="46"/>
        <item m="1" x="108"/>
        <item m="1" x="109"/>
        <item x="52"/>
        <item x="53"/>
        <item x="54"/>
        <item m="1" x="77"/>
        <item x="56"/>
        <item x="57"/>
        <item x="59"/>
        <item x="60"/>
        <item x="1"/>
        <item m="1" x="61"/>
        <item m="1" x="62"/>
        <item m="1" x="63"/>
        <item x="8"/>
        <item x="10"/>
        <item x="12"/>
        <item x="14"/>
        <item x="18"/>
        <item x="20"/>
        <item m="1" x="79"/>
        <item m="1" x="80"/>
        <item m="1" x="69"/>
        <item x="26"/>
        <item m="1" x="70"/>
        <item x="33"/>
        <item x="35"/>
        <item x="37"/>
        <item x="38"/>
        <item m="1" x="71"/>
        <item x="42"/>
        <item m="1" x="73"/>
        <item x="44"/>
        <item m="1" x="74"/>
        <item m="1" x="75"/>
        <item x="48"/>
        <item m="1" x="76"/>
        <item m="1" x="82"/>
        <item m="1" x="83"/>
        <item m="1" x="84"/>
        <item m="1" x="78"/>
        <item m="1" x="67"/>
        <item m="1" x="68"/>
        <item m="1" x="66"/>
        <item x="2"/>
        <item x="3"/>
        <item x="5"/>
        <item x="6"/>
        <item x="19"/>
        <item x="22"/>
        <item x="23"/>
        <item x="24"/>
        <item x="25"/>
        <item x="30"/>
        <item x="40"/>
        <item x="41"/>
        <item x="43"/>
        <item x="45"/>
        <item x="47"/>
        <item x="51"/>
        <item x="55"/>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48">
        <item m="1" x="27"/>
        <item x="10"/>
        <item m="1" x="31"/>
        <item m="1" x="36"/>
        <item m="1" x="40"/>
        <item x="20"/>
        <item m="1" x="43"/>
        <item x="2"/>
        <item m="1" x="46"/>
        <item x="22"/>
        <item x="3"/>
        <item x="23"/>
        <item m="1" x="30"/>
        <item x="7"/>
        <item m="1" x="38"/>
        <item m="1" x="29"/>
        <item x="21"/>
        <item m="1" x="41"/>
        <item m="1" x="34"/>
        <item m="1" x="47"/>
        <item m="1" x="45"/>
        <item m="1" x="37"/>
        <item x="24"/>
        <item x="8"/>
        <item m="1" x="28"/>
        <item m="1" x="44"/>
        <item x="11"/>
        <item m="1" x="39"/>
        <item m="1" x="42"/>
        <item m="1" x="26"/>
        <item x="4"/>
        <item x="5"/>
        <item x="6"/>
        <item m="1" x="32"/>
        <item x="15"/>
        <item m="1" x="33"/>
        <item x="17"/>
        <item x="19"/>
        <item m="1" x="35"/>
        <item x="1"/>
        <item x="9"/>
        <item x="12"/>
        <item x="13"/>
        <item x="16"/>
        <item x="18"/>
        <item x="0"/>
        <item x="14"/>
        <item x="25"/>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dragToRow="0" dragToCol="0" dragToPage="0" showAll="0" defaultSubtotal="0">
      <extLst>
        <ext xmlns:x14="http://schemas.microsoft.com/office/spreadsheetml/2009/9/main" uri="{2946ED86-A175-432a-8AC1-64E0C546D7DE}">
          <x14:pivotField fillDownLabels="1"/>
        </ext>
      </extLst>
    </pivotField>
    <pivotField compact="0" outline="0" dragToRow="0" dragToCol="0" dragToPage="0" showAll="0" defaultSubtotal="0">
      <extLst>
        <ext xmlns:x14="http://schemas.microsoft.com/office/spreadsheetml/2009/9/main" uri="{2946ED86-A175-432a-8AC1-64E0C546D7DE}">
          <x14:pivotField fillDownLabels="1"/>
        </ext>
      </extLst>
    </pivotField>
    <pivotField compact="0" outline="0" dragToRow="0" dragToCol="0" dragToPage="0" showAll="0" defaultSubtotal="0">
      <extLst>
        <ext xmlns:x14="http://schemas.microsoft.com/office/spreadsheetml/2009/9/main" uri="{2946ED86-A175-432a-8AC1-64E0C546D7DE}">
          <x14:pivotField fillDownLabels="1"/>
        </ext>
      </extLst>
    </pivotField>
  </pivotFields>
  <rowFields count="6">
    <field x="5"/>
    <field x="0"/>
    <field x="1"/>
    <field x="2"/>
    <field x="19"/>
    <field x="15"/>
  </rowFields>
  <rowItems count="72">
    <i>
      <x v="23"/>
      <x v="27"/>
      <x v="4"/>
      <x v="20"/>
      <x v="47"/>
      <x/>
    </i>
    <i>
      <x v="24"/>
      <x v="17"/>
      <x v="3"/>
      <x v="16"/>
      <x v="34"/>
      <x/>
    </i>
    <i>
      <x v="6"/>
      <x v="14"/>
      <x v="1"/>
      <x v="4"/>
      <x v="46"/>
      <x/>
    </i>
    <i>
      <x v="25"/>
      <x v="17"/>
      <x v="3"/>
      <x v="16"/>
      <x v="43"/>
      <x/>
    </i>
    <i>
      <x v="12"/>
      <x v="14"/>
      <x v="1"/>
      <x v="4"/>
      <x v="46"/>
      <x/>
    </i>
    <i>
      <x v="26"/>
      <x v="3"/>
      <x v="2"/>
      <x v="9"/>
      <x v="10"/>
      <x/>
    </i>
    <i>
      <x v="53"/>
      <x v="15"/>
      <x v="2"/>
      <x v="7"/>
      <x v="32"/>
      <x/>
    </i>
    <i>
      <x v="40"/>
      <x v="11"/>
      <x v="3"/>
      <x v="11"/>
      <x v="26"/>
      <x/>
    </i>
    <i>
      <x v="11"/>
      <x v="19"/>
      <x v="1"/>
      <x v="4"/>
      <x v="10"/>
      <x/>
    </i>
    <i>
      <x v="22"/>
      <x v="28"/>
      <x v="2"/>
      <x v="6"/>
      <x v="43"/>
      <x v="204"/>
    </i>
    <i>
      <x v="59"/>
      <x v="27"/>
      <x v="4"/>
      <x v="20"/>
      <x v="22"/>
      <x v="203"/>
    </i>
    <i>
      <x v="51"/>
      <x v="26"/>
      <x v="3"/>
      <x v="15"/>
      <x v="39"/>
      <x v="161"/>
    </i>
    <i>
      <x v="39"/>
      <x v="28"/>
      <x v="2"/>
      <x v="6"/>
      <x v="43"/>
      <x v="91"/>
    </i>
    <i>
      <x v="42"/>
      <x v="18"/>
      <x/>
      <x v="22"/>
      <x v="36"/>
      <x v="222"/>
    </i>
    <i>
      <x v="64"/>
      <x v="21"/>
      <x v="1"/>
      <x v="2"/>
      <x v="44"/>
      <x v="118"/>
    </i>
    <i>
      <x v="58"/>
      <x v="25"/>
      <x v="3"/>
      <x v="12"/>
      <x v="9"/>
      <x v="86"/>
    </i>
    <i>
      <x v="69"/>
      <x v="23"/>
      <x v="1"/>
      <x v="5"/>
      <x v="16"/>
      <x v="227"/>
    </i>
    <i>
      <x v="50"/>
      <x v="19"/>
      <x v="1"/>
      <x v="4"/>
      <x v="10"/>
      <x v="151"/>
    </i>
    <i>
      <x v="43"/>
      <x v="10"/>
      <x v="3"/>
      <x v="11"/>
      <x v="26"/>
      <x v="248"/>
    </i>
    <i>
      <x/>
      <x v="6"/>
      <x v="2"/>
      <x v="9"/>
      <x v="32"/>
      <x v="173"/>
    </i>
    <i>
      <x v="65"/>
      <x v="8"/>
      <x v="1"/>
      <x v="1"/>
      <x v="23"/>
      <x v="141"/>
    </i>
    <i>
      <x v="45"/>
      <x v="25"/>
      <x v="3"/>
      <x v="12"/>
      <x v="9"/>
      <x v="232"/>
    </i>
    <i>
      <x v="34"/>
      <x v="24"/>
      <x v="3"/>
      <x v="12"/>
      <x v="9"/>
      <x v="254"/>
    </i>
    <i>
      <x v="30"/>
      <x v="27"/>
      <x v="4"/>
      <x v="20"/>
      <x v="47"/>
      <x v="200"/>
    </i>
    <i>
      <x v="66"/>
      <x v="8"/>
      <x v="1"/>
      <x v="1"/>
      <x v="23"/>
      <x v="215"/>
    </i>
    <i>
      <x v="4"/>
      <x v="14"/>
      <x v="1"/>
      <x v="4"/>
      <x v="46"/>
      <x v="186"/>
    </i>
    <i>
      <x v="63"/>
      <x v="8"/>
      <x v="1"/>
      <x v="1"/>
      <x v="23"/>
      <x v="140"/>
    </i>
    <i>
      <x v="29"/>
      <x v="13"/>
      <x v="4"/>
      <x v="20"/>
      <x v="42"/>
      <x v="185"/>
    </i>
    <i>
      <x v="16"/>
      <x v="24"/>
      <x v="3"/>
      <x v="12"/>
      <x v="9"/>
      <x v="196"/>
    </i>
    <i>
      <x v="28"/>
      <x v="26"/>
      <x v="3"/>
      <x v="15"/>
      <x v="11"/>
      <x v="256"/>
    </i>
    <i>
      <x v="41"/>
      <x v="9"/>
      <x v="4"/>
      <x v="18"/>
      <x v="40"/>
      <x v="247"/>
    </i>
    <i>
      <x v="15"/>
      <x v="27"/>
      <x v="4"/>
      <x v="20"/>
      <x v="47"/>
      <x v="201"/>
    </i>
    <i>
      <x v="27"/>
      <x v="27"/>
      <x v="4"/>
      <x v="20"/>
      <x v="47"/>
      <x v="257"/>
    </i>
    <i>
      <x v="67"/>
      <x v="6"/>
      <x v="2"/>
      <x v="9"/>
      <x v="32"/>
      <x v="212"/>
    </i>
    <i>
      <x v="62"/>
      <x v="20"/>
      <x/>
      <x v="8"/>
      <x v="44"/>
      <x v="153"/>
    </i>
    <i>
      <x v="20"/>
      <x v="11"/>
      <x v="3"/>
      <x v="11"/>
      <x v="26"/>
      <x v="249"/>
    </i>
    <i>
      <x v="38"/>
      <x v="24"/>
      <x v="3"/>
      <x v="12"/>
      <x v="9"/>
      <x v="229"/>
    </i>
    <i>
      <x v="2"/>
      <x v="23"/>
      <x v="1"/>
      <x v="5"/>
      <x v="16"/>
      <x v="253"/>
    </i>
    <i>
      <x v="57"/>
      <x v="7"/>
      <x v="1"/>
      <x v="3"/>
      <x v="13"/>
      <x v="214"/>
    </i>
    <i>
      <x v="61"/>
      <x v="8"/>
      <x v="1"/>
      <x v="1"/>
      <x v="23"/>
      <x v="245"/>
    </i>
    <i>
      <x v="37"/>
      <x/>
      <x/>
      <x/>
      <x v="45"/>
      <x v="207"/>
    </i>
    <i>
      <x v="68"/>
      <x v="21"/>
      <x v="1"/>
      <x v="2"/>
      <x v="44"/>
      <x v="225"/>
    </i>
    <i>
      <x v="9"/>
      <x v="8"/>
      <x v="1"/>
      <x v="1"/>
      <x v="23"/>
      <x v="142"/>
    </i>
    <i>
      <x v="33"/>
      <x v="12"/>
      <x v="3"/>
      <x v="10"/>
      <x v="41"/>
      <x v="220"/>
    </i>
    <i>
      <x v="70"/>
      <x v="21"/>
      <x v="1"/>
      <x v="2"/>
      <x v="44"/>
      <x v="224"/>
    </i>
    <i>
      <x v="32"/>
      <x v="5"/>
      <x/>
      <x v="21"/>
      <x v="31"/>
      <x v="95"/>
    </i>
    <i>
      <x v="52"/>
      <x v="7"/>
      <x v="1"/>
      <x v="3"/>
      <x v="13"/>
      <x v="175"/>
    </i>
    <i>
      <x v="1"/>
      <x v="24"/>
      <x v="3"/>
      <x v="12"/>
      <x v="9"/>
      <x v="255"/>
    </i>
    <i>
      <x v="36"/>
      <x v="5"/>
      <x/>
      <x v="21"/>
      <x v="31"/>
      <x v="96"/>
    </i>
    <i>
      <x v="13"/>
      <x v="8"/>
      <x v="1"/>
      <x v="1"/>
      <x v="23"/>
      <x v="216"/>
    </i>
    <i>
      <x v="35"/>
      <x/>
      <x/>
      <x/>
      <x v="45"/>
      <x v="166"/>
    </i>
    <i>
      <x v="21"/>
      <x v="13"/>
      <x v="4"/>
      <x v="20"/>
      <x v="42"/>
      <x v="108"/>
    </i>
    <i>
      <x v="46"/>
      <x v="2"/>
      <x v="3"/>
      <x v="17"/>
      <x v="7"/>
      <x v="242"/>
    </i>
    <i>
      <x v="49"/>
      <x v="22"/>
      <x v="3"/>
      <x v="14"/>
      <x v="37"/>
      <x v="251"/>
    </i>
    <i>
      <x v="8"/>
      <x v="28"/>
      <x v="2"/>
      <x v="6"/>
      <x v="43"/>
      <x v="205"/>
    </i>
    <i>
      <x v="55"/>
      <x v="7"/>
      <x v="1"/>
      <x v="3"/>
      <x v="13"/>
      <x v="213"/>
    </i>
    <i>
      <x v="44"/>
      <x v="4"/>
      <x v="3"/>
      <x v="13"/>
      <x v="30"/>
      <x v="243"/>
    </i>
    <i>
      <x v="5"/>
      <x v="5"/>
      <x/>
      <x v="21"/>
      <x v="31"/>
      <x v="211"/>
    </i>
    <i>
      <x v="10"/>
      <x v="16"/>
      <x v="1"/>
      <x v="23"/>
      <x v="34"/>
      <x v="189"/>
    </i>
    <i>
      <x v="14"/>
      <x v="14"/>
      <x v="1"/>
      <x v="4"/>
      <x v="46"/>
      <x v="250"/>
    </i>
    <i>
      <x v="54"/>
      <x v="9"/>
      <x v="4"/>
      <x v="18"/>
      <x v="1"/>
      <x v="246"/>
    </i>
    <i>
      <x v="31"/>
      <x v="5"/>
      <x/>
      <x v="21"/>
      <x v="31"/>
      <x v="244"/>
    </i>
    <i>
      <x v="3"/>
      <x v="16"/>
      <x v="1"/>
      <x v="23"/>
      <x v="34"/>
      <x v="188"/>
    </i>
    <i>
      <x v="7"/>
      <x v="28"/>
      <x v="2"/>
      <x v="6"/>
      <x v="43"/>
      <x v="206"/>
    </i>
    <i>
      <x v="17"/>
      <x v="19"/>
      <x v="1"/>
      <x v="4"/>
      <x v="10"/>
      <x v="223"/>
    </i>
    <i>
      <x v="47"/>
      <x v="1"/>
      <x v="4"/>
      <x v="19"/>
      <x v="39"/>
      <x v="241"/>
    </i>
    <i>
      <x v="56"/>
      <x v="22"/>
      <x v="3"/>
      <x v="14"/>
      <x v="5"/>
      <x v="252"/>
    </i>
    <i>
      <x v="19"/>
      <x v="27"/>
      <x v="4"/>
      <x v="20"/>
      <x v="22"/>
      <x v="199"/>
    </i>
    <i>
      <x v="60"/>
      <x v="9"/>
      <x v="4"/>
      <x v="18"/>
      <x v="40"/>
      <x v="113"/>
    </i>
    <i>
      <x v="18"/>
      <x v="9"/>
      <x v="4"/>
      <x v="18"/>
      <x v="40"/>
      <x v="113"/>
    </i>
    <i>
      <x v="48"/>
      <x v="19"/>
      <x v="1"/>
      <x v="4"/>
      <x v="10"/>
      <x v="113"/>
    </i>
    <i t="grand">
      <x/>
    </i>
  </rowItems>
  <colFields count="1">
    <field x="-2"/>
  </colFields>
  <colItems count="3">
    <i>
      <x/>
    </i>
    <i i="1">
      <x v="1"/>
    </i>
    <i i="2">
      <x v="2"/>
    </i>
  </colItems>
  <dataFields count="3">
    <dataField name="Valor POAI 2025." fld="12" baseField="1" baseItem="3" numFmtId="3"/>
    <dataField name="Presupuesto Comprometido." fld="13" baseField="1" baseItem="3" numFmtId="3"/>
    <dataField name="Avance Presupuestal %." fld="22" baseField="1" baseItem="2" numFmtId="3"/>
  </dataFields>
  <formats count="373">
    <format dxfId="807">
      <pivotArea dataOnly="0" labelOnly="1" grandRow="1" outline="0" fieldPosition="0"/>
    </format>
    <format dxfId="806">
      <pivotArea dataOnly="0" labelOnly="1" grandRow="1" outline="0" fieldPosition="0"/>
    </format>
    <format dxfId="805">
      <pivotArea field="5" type="button" dataOnly="0" labelOnly="1" outline="0" axis="axisRow" fieldPosition="0"/>
    </format>
    <format dxfId="804">
      <pivotArea field="0" type="button" dataOnly="0" labelOnly="1" outline="0" axis="axisRow" fieldPosition="1"/>
    </format>
    <format dxfId="803">
      <pivotArea field="5" type="button" dataOnly="0" labelOnly="1" outline="0" axis="axisRow" fieldPosition="0"/>
    </format>
    <format dxfId="802">
      <pivotArea field="5" type="button" dataOnly="0" labelOnly="1" outline="0" axis="axisRow" fieldPosition="0"/>
    </format>
    <format dxfId="801">
      <pivotArea field="0" type="button" dataOnly="0" labelOnly="1" outline="0" axis="axisRow" fieldPosition="1"/>
    </format>
    <format dxfId="800">
      <pivotArea field="2" type="button" dataOnly="0" labelOnly="1" outline="0" axis="axisRow" fieldPosition="3"/>
    </format>
    <format dxfId="799">
      <pivotArea field="1" type="button" dataOnly="0" labelOnly="1" outline="0" axis="axisRow" fieldPosition="2"/>
    </format>
    <format dxfId="798">
      <pivotArea dataOnly="0" labelOnly="1" outline="0" fieldPosition="0">
        <references count="1">
          <reference field="4294967294" count="2">
            <x v="0"/>
            <x v="1"/>
          </reference>
        </references>
      </pivotArea>
    </format>
    <format dxfId="797">
      <pivotArea dataOnly="0" labelOnly="1" outline="0" fieldPosition="0">
        <references count="1">
          <reference field="4294967294" count="1">
            <x v="2"/>
          </reference>
        </references>
      </pivotArea>
    </format>
    <format dxfId="796">
      <pivotArea dataOnly="0" outline="0" fieldPosition="0">
        <references count="1">
          <reference field="4294967294" count="1">
            <x v="2"/>
          </reference>
        </references>
      </pivotArea>
    </format>
    <format dxfId="795">
      <pivotArea dataOnly="0" outline="0" fieldPosition="0">
        <references count="1">
          <reference field="4294967294" count="1">
            <x v="2"/>
          </reference>
        </references>
      </pivotArea>
    </format>
    <format dxfId="794">
      <pivotArea field="5" type="button" dataOnly="0" labelOnly="1" outline="0" axis="axisRow" fieldPosition="0"/>
    </format>
    <format dxfId="793">
      <pivotArea field="2" type="button" dataOnly="0" labelOnly="1" outline="0" axis="axisRow" fieldPosition="3"/>
    </format>
    <format dxfId="792">
      <pivotArea dataOnly="0" labelOnly="1" outline="0" fieldPosition="0">
        <references count="1">
          <reference field="4294967294" count="3">
            <x v="0"/>
            <x v="1"/>
            <x v="2"/>
          </reference>
        </references>
      </pivotArea>
    </format>
    <format dxfId="791">
      <pivotArea field="1" type="button" dataOnly="0" labelOnly="1" outline="0" axis="axisRow" fieldPosition="2"/>
    </format>
    <format dxfId="790">
      <pivotArea dataOnly="0" labelOnly="1" outline="0" fieldPosition="0">
        <references count="1">
          <reference field="1" count="1" defaultSubtotal="1">
            <x v="2"/>
          </reference>
        </references>
      </pivotArea>
    </format>
    <format dxfId="789">
      <pivotArea dataOnly="0" labelOnly="1" outline="0" fieldPosition="0">
        <references count="1">
          <reference field="1" count="1" defaultSubtotal="1">
            <x v="1"/>
          </reference>
        </references>
      </pivotArea>
    </format>
    <format dxfId="788">
      <pivotArea dataOnly="0" labelOnly="1" outline="0" fieldPosition="0">
        <references count="1">
          <reference field="1" count="1" defaultSubtotal="1">
            <x v="0"/>
          </reference>
        </references>
      </pivotArea>
    </format>
    <format dxfId="787">
      <pivotArea dataOnly="0" labelOnly="1" outline="0" fieldPosition="0">
        <references count="1">
          <reference field="1" count="1" defaultSubtotal="1">
            <x v="3"/>
          </reference>
        </references>
      </pivotArea>
    </format>
    <format dxfId="786">
      <pivotArea dataOnly="0" labelOnly="1" outline="0" fieldPosition="0">
        <references count="1">
          <reference field="1" count="1" defaultSubtotal="1">
            <x v="4"/>
          </reference>
        </references>
      </pivotArea>
    </format>
    <format dxfId="785">
      <pivotArea dataOnly="0" labelOnly="1" grandRow="1" outline="0" fieldPosition="0"/>
    </format>
    <format dxfId="784">
      <pivotArea dataOnly="0" labelOnly="1" outline="0" fieldPosition="0">
        <references count="1">
          <reference field="1" count="0"/>
        </references>
      </pivotArea>
    </format>
    <format dxfId="783">
      <pivotArea field="1" type="button" dataOnly="0" labelOnly="1" outline="0" axis="axisRow" fieldPosition="2"/>
    </format>
    <format dxfId="782">
      <pivotArea field="0" type="button" dataOnly="0" labelOnly="1" outline="0" axis="axisRow" fieldPosition="1"/>
    </format>
    <format dxfId="781">
      <pivotArea field="5" type="button" dataOnly="0" labelOnly="1" outline="0" axis="axisRow" fieldPosition="0"/>
    </format>
    <format dxfId="780">
      <pivotArea dataOnly="0" labelOnly="1" outline="0" fieldPosition="0">
        <references count="1">
          <reference field="4294967294" count="3">
            <x v="0"/>
            <x v="1"/>
            <x v="2"/>
          </reference>
        </references>
      </pivotArea>
    </format>
    <format dxfId="779">
      <pivotArea field="1" type="button" dataOnly="0" labelOnly="1" outline="0" axis="axisRow" fieldPosition="2"/>
    </format>
    <format dxfId="778">
      <pivotArea field="0" type="button" dataOnly="0" labelOnly="1" outline="0" axis="axisRow" fieldPosition="1"/>
    </format>
    <format dxfId="777">
      <pivotArea field="5" type="button" dataOnly="0" labelOnly="1" outline="0" axis="axisRow" fieldPosition="0"/>
    </format>
    <format dxfId="776">
      <pivotArea dataOnly="0" labelOnly="1" outline="0" fieldPosition="0">
        <references count="1">
          <reference field="4294967294" count="3">
            <x v="0"/>
            <x v="1"/>
            <x v="2"/>
          </reference>
        </references>
      </pivotArea>
    </format>
    <format dxfId="775">
      <pivotArea field="0" type="button" dataOnly="0" labelOnly="1" outline="0" axis="axisRow" fieldPosition="1"/>
    </format>
    <format dxfId="774">
      <pivotArea field="0" type="button" dataOnly="0" labelOnly="1" outline="0" axis="axisRow" fieldPosition="1"/>
    </format>
    <format dxfId="773">
      <pivotArea field="5" type="button" dataOnly="0" labelOnly="1" outline="0" axis="axisRow" fieldPosition="0"/>
    </format>
    <format dxfId="772">
      <pivotArea dataOnly="0" labelOnly="1" outline="0" fieldPosition="0">
        <references count="1">
          <reference field="5" count="50">
            <x v="0"/>
            <x v="3"/>
            <x v="4"/>
            <x v="6"/>
            <x v="7"/>
            <x v="8"/>
            <x v="11"/>
            <x v="12"/>
            <x v="16"/>
            <x v="18"/>
            <x v="19"/>
            <x v="20"/>
            <x v="21"/>
            <x v="22"/>
            <x v="23"/>
            <x v="24"/>
            <x v="25"/>
            <x v="26"/>
            <x v="27"/>
            <x v="28"/>
            <x v="29"/>
            <x v="30"/>
            <x v="33"/>
            <x v="34"/>
            <x v="37"/>
            <x v="39"/>
            <x v="40"/>
            <x v="41"/>
            <x v="42"/>
            <x v="43"/>
            <x v="45"/>
            <x v="46"/>
            <x v="47"/>
            <x v="48"/>
            <x v="49"/>
            <x v="50"/>
            <x v="51"/>
            <x v="53"/>
            <x v="56"/>
            <x v="57"/>
            <x v="58"/>
            <x v="59"/>
            <x v="62"/>
            <x v="63"/>
            <x v="64"/>
            <x v="65"/>
            <x v="66"/>
            <x v="67"/>
            <x v="68"/>
            <x v="69"/>
          </reference>
        </references>
      </pivotArea>
    </format>
    <format dxfId="771">
      <pivotArea dataOnly="0" labelOnly="1" outline="0" fieldPosition="0">
        <references count="1">
          <reference field="5" count="21">
            <x v="1"/>
            <x v="2"/>
            <x v="5"/>
            <x v="9"/>
            <x v="10"/>
            <x v="13"/>
            <x v="14"/>
            <x v="15"/>
            <x v="17"/>
            <x v="31"/>
            <x v="32"/>
            <x v="35"/>
            <x v="36"/>
            <x v="38"/>
            <x v="44"/>
            <x v="52"/>
            <x v="54"/>
            <x v="55"/>
            <x v="60"/>
            <x v="61"/>
            <x v="70"/>
          </reference>
        </references>
      </pivotArea>
    </format>
    <format dxfId="770">
      <pivotArea dataOnly="0" labelOnly="1" grandRow="1" outline="0" fieldPosition="0"/>
    </format>
    <format dxfId="769">
      <pivotArea field="5" type="button" dataOnly="0" labelOnly="1" outline="0" axis="axisRow" fieldPosition="0"/>
    </format>
    <format dxfId="768">
      <pivotArea dataOnly="0" labelOnly="1" outline="0" fieldPosition="0">
        <references count="1">
          <reference field="5" count="50">
            <x v="0"/>
            <x v="3"/>
            <x v="4"/>
            <x v="6"/>
            <x v="7"/>
            <x v="8"/>
            <x v="11"/>
            <x v="12"/>
            <x v="16"/>
            <x v="18"/>
            <x v="19"/>
            <x v="20"/>
            <x v="21"/>
            <x v="22"/>
            <x v="23"/>
            <x v="24"/>
            <x v="25"/>
            <x v="26"/>
            <x v="27"/>
            <x v="28"/>
            <x v="29"/>
            <x v="30"/>
            <x v="33"/>
            <x v="34"/>
            <x v="37"/>
            <x v="39"/>
            <x v="40"/>
            <x v="41"/>
            <x v="42"/>
            <x v="43"/>
            <x v="45"/>
            <x v="46"/>
            <x v="47"/>
            <x v="48"/>
            <x v="49"/>
            <x v="50"/>
            <x v="51"/>
            <x v="53"/>
            <x v="56"/>
            <x v="57"/>
            <x v="58"/>
            <x v="59"/>
            <x v="62"/>
            <x v="63"/>
            <x v="64"/>
            <x v="65"/>
            <x v="66"/>
            <x v="67"/>
            <x v="68"/>
            <x v="69"/>
          </reference>
        </references>
      </pivotArea>
    </format>
    <format dxfId="767">
      <pivotArea dataOnly="0" labelOnly="1" outline="0" fieldPosition="0">
        <references count="1">
          <reference field="5" count="21">
            <x v="1"/>
            <x v="2"/>
            <x v="5"/>
            <x v="9"/>
            <x v="10"/>
            <x v="13"/>
            <x v="14"/>
            <x v="15"/>
            <x v="17"/>
            <x v="31"/>
            <x v="32"/>
            <x v="35"/>
            <x v="36"/>
            <x v="38"/>
            <x v="44"/>
            <x v="52"/>
            <x v="54"/>
            <x v="55"/>
            <x v="60"/>
            <x v="61"/>
            <x v="70"/>
          </reference>
        </references>
      </pivotArea>
    </format>
    <format dxfId="766">
      <pivotArea dataOnly="0" labelOnly="1" grandRow="1" outline="0" fieldPosition="0"/>
    </format>
    <format dxfId="765">
      <pivotArea dataOnly="0" labelOnly="1" outline="0" fieldPosition="0">
        <references count="1">
          <reference field="5" count="50">
            <x v="0"/>
            <x v="3"/>
            <x v="4"/>
            <x v="6"/>
            <x v="7"/>
            <x v="8"/>
            <x v="11"/>
            <x v="12"/>
            <x v="16"/>
            <x v="18"/>
            <x v="19"/>
            <x v="20"/>
            <x v="21"/>
            <x v="22"/>
            <x v="23"/>
            <x v="24"/>
            <x v="25"/>
            <x v="26"/>
            <x v="27"/>
            <x v="28"/>
            <x v="29"/>
            <x v="30"/>
            <x v="33"/>
            <x v="34"/>
            <x v="37"/>
            <x v="39"/>
            <x v="40"/>
            <x v="41"/>
            <x v="42"/>
            <x v="43"/>
            <x v="45"/>
            <x v="46"/>
            <x v="47"/>
            <x v="48"/>
            <x v="49"/>
            <x v="50"/>
            <x v="51"/>
            <x v="53"/>
            <x v="56"/>
            <x v="57"/>
            <x v="58"/>
            <x v="59"/>
            <x v="62"/>
            <x v="63"/>
            <x v="64"/>
            <x v="65"/>
            <x v="66"/>
            <x v="67"/>
            <x v="68"/>
            <x v="69"/>
          </reference>
        </references>
      </pivotArea>
    </format>
    <format dxfId="764">
      <pivotArea dataOnly="0" labelOnly="1" outline="0" fieldPosition="0">
        <references count="1">
          <reference field="5" count="21">
            <x v="1"/>
            <x v="2"/>
            <x v="5"/>
            <x v="9"/>
            <x v="10"/>
            <x v="13"/>
            <x v="14"/>
            <x v="15"/>
            <x v="17"/>
            <x v="31"/>
            <x v="32"/>
            <x v="35"/>
            <x v="36"/>
            <x v="38"/>
            <x v="44"/>
            <x v="52"/>
            <x v="54"/>
            <x v="55"/>
            <x v="60"/>
            <x v="61"/>
            <x v="70"/>
          </reference>
        </references>
      </pivotArea>
    </format>
    <format dxfId="763">
      <pivotArea dataOnly="0" labelOnly="1" grandRow="1" outline="0" fieldPosition="0"/>
    </format>
    <format dxfId="762">
      <pivotArea field="0" type="button" dataOnly="0" labelOnly="1" outline="0" axis="axisRow" fieldPosition="1"/>
    </format>
    <format dxfId="761">
      <pivotArea dataOnly="0" labelOnly="1" grandRow="1" outline="0" fieldPosition="0"/>
    </format>
    <format dxfId="760">
      <pivotArea dataOnly="0" labelOnly="1" outline="0" fieldPosition="0">
        <references count="3">
          <reference field="0" count="1">
            <x v="6"/>
          </reference>
          <reference field="1" count="1" selected="0">
            <x v="2"/>
          </reference>
          <reference field="5" count="1" selected="0">
            <x v="0"/>
          </reference>
        </references>
      </pivotArea>
    </format>
    <format dxfId="759">
      <pivotArea dataOnly="0" labelOnly="1" outline="0" fieldPosition="0">
        <references count="3">
          <reference field="0" count="1">
            <x v="23"/>
          </reference>
          <reference field="1" count="1" selected="0">
            <x v="1"/>
          </reference>
          <reference field="5" count="1" selected="0">
            <x v="69"/>
          </reference>
        </references>
      </pivotArea>
    </format>
    <format dxfId="758">
      <pivotArea dataOnly="0" labelOnly="1" outline="0" fieldPosition="0">
        <references count="3">
          <reference field="0" count="1">
            <x v="28"/>
          </reference>
          <reference field="1" count="1" selected="0">
            <x v="2"/>
          </reference>
          <reference field="5" count="1" selected="0">
            <x v="39"/>
          </reference>
        </references>
      </pivotArea>
    </format>
    <format dxfId="757">
      <pivotArea dataOnly="0" labelOnly="1" outline="0" fieldPosition="0">
        <references count="3">
          <reference field="0" count="1">
            <x v="14"/>
          </reference>
          <reference field="1" count="1" selected="0">
            <x v="1"/>
          </reference>
          <reference field="5" count="1" selected="0">
            <x v="6"/>
          </reference>
        </references>
      </pivotArea>
    </format>
    <format dxfId="756">
      <pivotArea dataOnly="0" labelOnly="1" outline="0" fieldPosition="0">
        <references count="3">
          <reference field="0" count="1">
            <x v="11"/>
          </reference>
          <reference field="1" count="1" selected="0">
            <x v="3"/>
          </reference>
          <reference field="5" count="1" selected="0">
            <x v="40"/>
          </reference>
        </references>
      </pivotArea>
    </format>
    <format dxfId="755">
      <pivotArea dataOnly="0" labelOnly="1" outline="0" fieldPosition="0">
        <references count="3">
          <reference field="0" count="1">
            <x v="13"/>
          </reference>
          <reference field="1" count="1" selected="0">
            <x v="4"/>
          </reference>
          <reference field="5" count="1" selected="0">
            <x v="29"/>
          </reference>
        </references>
      </pivotArea>
    </format>
    <format dxfId="754">
      <pivotArea dataOnly="0" labelOnly="1" outline="0" fieldPosition="0">
        <references count="3">
          <reference field="0" count="1">
            <x v="27"/>
          </reference>
          <reference field="1" count="1" selected="0">
            <x v="4"/>
          </reference>
          <reference field="5" count="1" selected="0">
            <x v="59"/>
          </reference>
        </references>
      </pivotArea>
    </format>
    <format dxfId="753">
      <pivotArea dataOnly="0" labelOnly="1" outline="0" fieldPosition="0">
        <references count="3">
          <reference field="0" count="1">
            <x v="14"/>
          </reference>
          <reference field="1" count="1" selected="0">
            <x v="1"/>
          </reference>
          <reference field="5" count="1" selected="0">
            <x v="12"/>
          </reference>
        </references>
      </pivotArea>
    </format>
    <format dxfId="752">
      <pivotArea dataOnly="0" labelOnly="1" outline="0" fieldPosition="0">
        <references count="3">
          <reference field="0" count="1">
            <x v="25"/>
          </reference>
          <reference field="1" count="1" selected="0">
            <x v="3"/>
          </reference>
          <reference field="5" count="1" selected="0">
            <x v="58"/>
          </reference>
        </references>
      </pivotArea>
    </format>
    <format dxfId="751">
      <pivotArea dataOnly="0" labelOnly="1" outline="0" fieldPosition="0">
        <references count="3">
          <reference field="0" count="1">
            <x v="24"/>
          </reference>
          <reference field="1" count="1" selected="0">
            <x v="3"/>
          </reference>
          <reference field="5" count="1" selected="0">
            <x v="16"/>
          </reference>
        </references>
      </pivotArea>
    </format>
    <format dxfId="750">
      <pivotArea dataOnly="0" labelOnly="1" outline="0" fieldPosition="0">
        <references count="3">
          <reference field="0" count="1">
            <x v="27"/>
          </reference>
          <reference field="1" count="1" selected="0">
            <x v="4"/>
          </reference>
          <reference field="5" count="1" selected="0">
            <x v="19"/>
          </reference>
        </references>
      </pivotArea>
    </format>
    <format dxfId="749">
      <pivotArea dataOnly="0" labelOnly="1" outline="0" fieldPosition="0">
        <references count="3">
          <reference field="0" count="1">
            <x v="19"/>
          </reference>
          <reference field="1" count="1" selected="0">
            <x v="1"/>
          </reference>
          <reference field="5" count="1" selected="0">
            <x v="11"/>
          </reference>
        </references>
      </pivotArea>
    </format>
    <format dxfId="748">
      <pivotArea dataOnly="0" labelOnly="1" outline="0" fieldPosition="0">
        <references count="3">
          <reference field="0" count="1">
            <x v="27"/>
          </reference>
          <reference field="1" count="1" selected="0">
            <x v="4"/>
          </reference>
          <reference field="5" count="1" selected="0">
            <x v="23"/>
          </reference>
        </references>
      </pivotArea>
    </format>
    <format dxfId="747">
      <pivotArea dataOnly="0" labelOnly="1" outline="0" fieldPosition="0">
        <references count="3">
          <reference field="0" count="1">
            <x v="10"/>
          </reference>
          <reference field="1" count="1" selected="0">
            <x v="3"/>
          </reference>
          <reference field="5" count="1" selected="0">
            <x v="43"/>
          </reference>
        </references>
      </pivotArea>
    </format>
    <format dxfId="746">
      <pivotArea dataOnly="0" labelOnly="1" outline="0" fieldPosition="0">
        <references count="3">
          <reference field="0" count="1">
            <x v="17"/>
          </reference>
          <reference field="1" count="1" selected="0">
            <x v="3"/>
          </reference>
          <reference field="5" count="1" selected="0">
            <x v="25"/>
          </reference>
        </references>
      </pivotArea>
    </format>
    <format dxfId="745">
      <pivotArea dataOnly="0" labelOnly="1" outline="0" fieldPosition="0">
        <references count="3">
          <reference field="0" count="1">
            <x v="19"/>
          </reference>
          <reference field="1" count="1" selected="0">
            <x v="1"/>
          </reference>
          <reference field="5" count="1" selected="0">
            <x v="48"/>
          </reference>
        </references>
      </pivotArea>
    </format>
    <format dxfId="744">
      <pivotArea dataOnly="0" labelOnly="1" outline="0" fieldPosition="0">
        <references count="3">
          <reference field="0" count="1">
            <x v="9"/>
          </reference>
          <reference field="1" count="1" selected="0">
            <x v="4"/>
          </reference>
          <reference field="5" count="1" selected="0">
            <x v="18"/>
          </reference>
        </references>
      </pivotArea>
    </format>
    <format dxfId="743">
      <pivotArea dataOnly="0" labelOnly="1" outline="0" fieldPosition="0">
        <references count="3">
          <reference field="0" count="1">
            <x v="19"/>
          </reference>
          <reference field="1" count="1" selected="0">
            <x v="1"/>
          </reference>
          <reference field="5" count="1" selected="0">
            <x v="50"/>
          </reference>
        </references>
      </pivotArea>
    </format>
    <format dxfId="742">
      <pivotArea dataOnly="0" labelOnly="1" outline="0" fieldPosition="0">
        <references count="3">
          <reference field="0" count="1">
            <x v="17"/>
          </reference>
          <reference field="1" count="1" selected="0">
            <x v="3"/>
          </reference>
          <reference field="5" count="1" selected="0">
            <x v="24"/>
          </reference>
        </references>
      </pivotArea>
    </format>
    <format dxfId="741">
      <pivotArea dataOnly="0" labelOnly="1" outline="0" fieldPosition="0">
        <references count="3">
          <reference field="0" count="1">
            <x v="15"/>
          </reference>
          <reference field="1" count="1" selected="0">
            <x v="2"/>
          </reference>
          <reference field="5" count="1" selected="0">
            <x v="53"/>
          </reference>
        </references>
      </pivotArea>
    </format>
    <format dxfId="740">
      <pivotArea dataOnly="0" labelOnly="1" outline="0" fieldPosition="0">
        <references count="3">
          <reference field="0" count="1">
            <x v="28"/>
          </reference>
          <reference field="1" count="1" selected="0">
            <x v="2"/>
          </reference>
          <reference field="5" count="1" selected="0">
            <x v="22"/>
          </reference>
        </references>
      </pivotArea>
    </format>
    <format dxfId="739">
      <pivotArea dataOnly="0" labelOnly="1" outline="0" fieldPosition="0">
        <references count="3">
          <reference field="0" count="1">
            <x v="7"/>
          </reference>
          <reference field="1" count="1" selected="0">
            <x v="1"/>
          </reference>
          <reference field="5" count="1" selected="0">
            <x v="57"/>
          </reference>
        </references>
      </pivotArea>
    </format>
    <format dxfId="738">
      <pivotArea dataOnly="0" labelOnly="1" outline="0" fieldPosition="0">
        <references count="3">
          <reference field="0" count="1">
            <x v="3"/>
          </reference>
          <reference field="1" count="1" selected="0">
            <x v="2"/>
          </reference>
          <reference field="5" count="1" selected="0">
            <x v="26"/>
          </reference>
        </references>
      </pivotArea>
    </format>
    <format dxfId="737">
      <pivotArea dataOnly="0" labelOnly="1" outline="0" fieldPosition="0">
        <references count="3">
          <reference field="0" count="1">
            <x v="22"/>
          </reference>
          <reference field="1" count="1" selected="0">
            <x v="3"/>
          </reference>
          <reference field="5" count="1" selected="0">
            <x v="56"/>
          </reference>
        </references>
      </pivotArea>
    </format>
    <format dxfId="736">
      <pivotArea dataOnly="0" labelOnly="1" outline="0" fieldPosition="0">
        <references count="3">
          <reference field="0" count="1">
            <x v="21"/>
          </reference>
          <reference field="1" count="1" selected="0">
            <x v="1"/>
          </reference>
          <reference field="5" count="1" selected="0">
            <x v="64"/>
          </reference>
        </references>
      </pivotArea>
    </format>
    <format dxfId="735">
      <pivotArea dataOnly="0" labelOnly="1" outline="0" fieldPosition="0">
        <references count="3">
          <reference field="0" count="1">
            <x v="11"/>
          </reference>
          <reference field="1" count="1" selected="0">
            <x v="3"/>
          </reference>
          <reference field="5" count="1" selected="0">
            <x v="20"/>
          </reference>
        </references>
      </pivotArea>
    </format>
    <format dxfId="734">
      <pivotArea dataOnly="0" labelOnly="1" outline="0" fieldPosition="0">
        <references count="3">
          <reference field="0" count="1">
            <x v="18"/>
          </reference>
          <reference field="1" count="1" selected="0">
            <x v="0"/>
          </reference>
          <reference field="5" count="1" selected="0">
            <x v="42"/>
          </reference>
        </references>
      </pivotArea>
    </format>
    <format dxfId="733">
      <pivotArea dataOnly="0" labelOnly="1" outline="0" fieldPosition="0">
        <references count="3">
          <reference field="0" count="1">
            <x v="2"/>
          </reference>
          <reference field="1" count="1" selected="0">
            <x v="3"/>
          </reference>
          <reference field="5" count="1" selected="0">
            <x v="46"/>
          </reference>
        </references>
      </pivotArea>
    </format>
    <format dxfId="732">
      <pivotArea dataOnly="0" labelOnly="1" outline="0" fieldPosition="0">
        <references count="3">
          <reference field="0" count="1">
            <x v="8"/>
          </reference>
          <reference field="1" count="1" selected="0">
            <x v="1"/>
          </reference>
          <reference field="5" count="1" selected="0">
            <x v="66"/>
          </reference>
        </references>
      </pivotArea>
    </format>
    <format dxfId="731">
      <pivotArea dataOnly="0" labelOnly="1" outline="0" fieldPosition="0">
        <references count="3">
          <reference field="0" count="1">
            <x v="26"/>
          </reference>
          <reference field="1" count="1" selected="0">
            <x v="3"/>
          </reference>
          <reference field="5" count="1" selected="0">
            <x v="51"/>
          </reference>
        </references>
      </pivotArea>
    </format>
    <format dxfId="730">
      <pivotArea dataOnly="0" labelOnly="1" outline="0" fieldPosition="0">
        <references count="3">
          <reference field="0" count="1">
            <x v="12"/>
          </reference>
          <reference field="1" count="1" selected="0">
            <x v="3"/>
          </reference>
          <reference field="5" count="1" selected="0">
            <x v="33"/>
          </reference>
        </references>
      </pivotArea>
    </format>
    <format dxfId="729">
      <pivotArea dataOnly="0" labelOnly="1" outline="0" fieldPosition="0">
        <references count="3">
          <reference field="0" count="1">
            <x v="28"/>
          </reference>
          <reference field="1" count="1" selected="0">
            <x v="2"/>
          </reference>
          <reference field="5" count="1" selected="0">
            <x v="8"/>
          </reference>
        </references>
      </pivotArea>
    </format>
    <format dxfId="728">
      <pivotArea dataOnly="0" labelOnly="1" outline="0" fieldPosition="0">
        <references count="3">
          <reference field="0" count="1">
            <x v="28"/>
          </reference>
          <reference field="1" count="1" selected="0">
            <x v="2"/>
          </reference>
          <reference field="5" count="1" selected="0">
            <x v="7"/>
          </reference>
        </references>
      </pivotArea>
    </format>
    <format dxfId="727">
      <pivotArea dataOnly="0" labelOnly="1" outline="0" fieldPosition="0">
        <references count="3">
          <reference field="0" count="1">
            <x v="16"/>
          </reference>
          <reference field="1" count="1" selected="0">
            <x v="1"/>
          </reference>
          <reference field="5" count="1" selected="0">
            <x v="3"/>
          </reference>
        </references>
      </pivotArea>
    </format>
    <format dxfId="726">
      <pivotArea dataOnly="0" labelOnly="1" outline="0" fieldPosition="0">
        <references count="3">
          <reference field="0" count="1">
            <x v="8"/>
          </reference>
          <reference field="1" count="1" selected="0">
            <x v="1"/>
          </reference>
          <reference field="5" count="1" selected="0">
            <x v="65"/>
          </reference>
        </references>
      </pivotArea>
    </format>
    <format dxfId="725">
      <pivotArea dataOnly="0" labelOnly="1" outline="0" fieldPosition="0">
        <references count="3">
          <reference field="0" count="1">
            <x v="8"/>
          </reference>
          <reference field="1" count="1" selected="0">
            <x v="1"/>
          </reference>
          <reference field="5" count="1" selected="0">
            <x v="63"/>
          </reference>
        </references>
      </pivotArea>
    </format>
    <format dxfId="724">
      <pivotArea dataOnly="0" labelOnly="1" outline="0" fieldPosition="0">
        <references count="3">
          <reference field="0" count="1">
            <x v="26"/>
          </reference>
          <reference field="1" count="1" selected="0">
            <x v="3"/>
          </reference>
          <reference field="5" count="1" selected="0">
            <x v="28"/>
          </reference>
        </references>
      </pivotArea>
    </format>
    <format dxfId="723">
      <pivotArea dataOnly="0" labelOnly="1" outline="0" fieldPosition="0">
        <references count="3">
          <reference field="0" count="1">
            <x v="1"/>
          </reference>
          <reference field="1" count="1" selected="0">
            <x v="4"/>
          </reference>
          <reference field="5" count="1" selected="0">
            <x v="47"/>
          </reference>
        </references>
      </pivotArea>
    </format>
    <format dxfId="722">
      <pivotArea dataOnly="0" labelOnly="1" outline="0" fieldPosition="0">
        <references count="3">
          <reference field="0" count="1">
            <x v="9"/>
          </reference>
          <reference field="1" count="1" selected="0">
            <x v="4"/>
          </reference>
          <reference field="5" count="1" selected="0">
            <x v="41"/>
          </reference>
        </references>
      </pivotArea>
    </format>
    <format dxfId="721">
      <pivotArea dataOnly="0" labelOnly="1" outline="0" fieldPosition="0">
        <references count="3">
          <reference field="0" count="1">
            <x v="24"/>
          </reference>
          <reference field="1" count="1" selected="0">
            <x v="3"/>
          </reference>
          <reference field="5" count="1" selected="0">
            <x v="34"/>
          </reference>
        </references>
      </pivotArea>
    </format>
    <format dxfId="720">
      <pivotArea dataOnly="0" labelOnly="1" outline="0" fieldPosition="0">
        <references count="3">
          <reference field="0" count="1">
            <x v="27"/>
          </reference>
          <reference field="1" count="1" selected="0">
            <x v="4"/>
          </reference>
          <reference field="5" count="1" selected="0">
            <x v="30"/>
          </reference>
        </references>
      </pivotArea>
    </format>
    <format dxfId="719">
      <pivotArea dataOnly="0" labelOnly="1" outline="0" fieldPosition="0">
        <references count="3">
          <reference field="0" count="1">
            <x v="14"/>
          </reference>
          <reference field="1" count="1" selected="0">
            <x v="1"/>
          </reference>
          <reference field="5" count="1" selected="0">
            <x v="4"/>
          </reference>
        </references>
      </pivotArea>
    </format>
    <format dxfId="718">
      <pivotArea dataOnly="0" labelOnly="1" outline="0" fieldPosition="0">
        <references count="3">
          <reference field="0" count="1">
            <x v="13"/>
          </reference>
          <reference field="1" count="1" selected="0">
            <x v="4"/>
          </reference>
          <reference field="5" count="1" selected="0">
            <x v="21"/>
          </reference>
        </references>
      </pivotArea>
    </format>
    <format dxfId="717">
      <pivotArea dataOnly="0" labelOnly="1" outline="0" fieldPosition="0">
        <references count="3">
          <reference field="0" count="1">
            <x v="20"/>
          </reference>
          <reference field="1" count="1" selected="0">
            <x v="0"/>
          </reference>
          <reference field="5" count="1" selected="0">
            <x v="62"/>
          </reference>
        </references>
      </pivotArea>
    </format>
    <format dxfId="716">
      <pivotArea dataOnly="0" labelOnly="1" outline="0" fieldPosition="0">
        <references count="3">
          <reference field="0" count="1">
            <x v="21"/>
          </reference>
          <reference field="1" count="1" selected="0">
            <x v="1"/>
          </reference>
          <reference field="5" count="1" selected="0">
            <x v="68"/>
          </reference>
        </references>
      </pivotArea>
    </format>
    <format dxfId="715">
      <pivotArea dataOnly="0" labelOnly="1" outline="0" fieldPosition="0">
        <references count="3">
          <reference field="0" count="1">
            <x v="25"/>
          </reference>
          <reference field="1" count="1" selected="0">
            <x v="3"/>
          </reference>
          <reference field="5" count="1" selected="0">
            <x v="45"/>
          </reference>
        </references>
      </pivotArea>
    </format>
    <format dxfId="714">
      <pivotArea dataOnly="0" labelOnly="1" outline="0" fieldPosition="0">
        <references count="3">
          <reference field="0" count="1">
            <x v="6"/>
          </reference>
          <reference field="1" count="1" selected="0">
            <x v="2"/>
          </reference>
          <reference field="5" count="1" selected="0">
            <x v="67"/>
          </reference>
        </references>
      </pivotArea>
    </format>
    <format dxfId="713">
      <pivotArea dataOnly="0" labelOnly="1" outline="0" fieldPosition="0">
        <references count="3">
          <reference field="0" count="1">
            <x v="0"/>
          </reference>
          <reference field="1" count="1" selected="0">
            <x v="0"/>
          </reference>
          <reference field="5" count="1" selected="0">
            <x v="37"/>
          </reference>
        </references>
      </pivotArea>
    </format>
    <format dxfId="712">
      <pivotArea dataOnly="0" labelOnly="1" outline="0" fieldPosition="0">
        <references count="3">
          <reference field="0" count="1">
            <x v="22"/>
          </reference>
          <reference field="1" count="1" selected="0">
            <x v="3"/>
          </reference>
          <reference field="5" count="1" selected="0">
            <x v="49"/>
          </reference>
        </references>
      </pivotArea>
    </format>
    <format dxfId="711">
      <pivotArea dataOnly="0" labelOnly="1" outline="0" fieldPosition="0">
        <references count="3">
          <reference field="0" count="1">
            <x v="27"/>
          </reference>
          <reference field="1" count="1" selected="0">
            <x v="4"/>
          </reference>
          <reference field="5" count="1" selected="0">
            <x v="27"/>
          </reference>
        </references>
      </pivotArea>
    </format>
    <format dxfId="710">
      <pivotArea dataOnly="0" labelOnly="1" outline="0" fieldPosition="0">
        <references count="3">
          <reference field="0" count="1">
            <x v="21"/>
          </reference>
          <reference field="1" count="1" selected="0">
            <x v="1"/>
          </reference>
          <reference field="5" count="1" selected="0">
            <x v="70"/>
          </reference>
        </references>
      </pivotArea>
    </format>
    <format dxfId="709">
      <pivotArea dataOnly="0" labelOnly="1" outline="0" fieldPosition="0">
        <references count="3">
          <reference field="0" count="1">
            <x v="7"/>
          </reference>
          <reference field="1" count="1" selected="0">
            <x v="1"/>
          </reference>
          <reference field="5" count="1" selected="0">
            <x v="52"/>
          </reference>
        </references>
      </pivotArea>
    </format>
    <format dxfId="708">
      <pivotArea dataOnly="0" labelOnly="1" outline="0" fieldPosition="0">
        <references count="3">
          <reference field="0" count="1">
            <x v="23"/>
          </reference>
          <reference field="1" count="1" selected="0">
            <x v="1"/>
          </reference>
          <reference field="5" count="1" selected="0">
            <x v="2"/>
          </reference>
        </references>
      </pivotArea>
    </format>
    <format dxfId="707">
      <pivotArea dataOnly="0" labelOnly="1" outline="0" fieldPosition="0">
        <references count="3">
          <reference field="0" count="1">
            <x v="27"/>
          </reference>
          <reference field="1" count="1" selected="0">
            <x v="4"/>
          </reference>
          <reference field="5" count="1" selected="0">
            <x v="15"/>
          </reference>
        </references>
      </pivotArea>
    </format>
    <format dxfId="706">
      <pivotArea dataOnly="0" labelOnly="1" outline="0" fieldPosition="0">
        <references count="3">
          <reference field="0" count="1">
            <x v="24"/>
          </reference>
          <reference field="1" count="1" selected="0">
            <x v="3"/>
          </reference>
          <reference field="5" count="1" selected="0">
            <x v="38"/>
          </reference>
        </references>
      </pivotArea>
    </format>
    <format dxfId="705">
      <pivotArea dataOnly="0" labelOnly="1" outline="0" fieldPosition="0">
        <references count="3">
          <reference field="0" count="1">
            <x v="8"/>
          </reference>
          <reference field="1" count="1" selected="0">
            <x v="1"/>
          </reference>
          <reference field="5" count="1" selected="0">
            <x v="61"/>
          </reference>
        </references>
      </pivotArea>
    </format>
    <format dxfId="704">
      <pivotArea dataOnly="0" labelOnly="1" outline="0" fieldPosition="0">
        <references count="3">
          <reference field="0" count="1">
            <x v="24"/>
          </reference>
          <reference field="1" count="1" selected="0">
            <x v="3"/>
          </reference>
          <reference field="5" count="1" selected="0">
            <x v="1"/>
          </reference>
        </references>
      </pivotArea>
    </format>
    <format dxfId="703">
      <pivotArea dataOnly="0" labelOnly="1" outline="0" fieldPosition="0">
        <references count="3">
          <reference field="0" count="1">
            <x v="8"/>
          </reference>
          <reference field="1" count="1" selected="0">
            <x v="1"/>
          </reference>
          <reference field="5" count="1" selected="0">
            <x v="13"/>
          </reference>
        </references>
      </pivotArea>
    </format>
    <format dxfId="702">
      <pivotArea dataOnly="0" labelOnly="1" outline="0" fieldPosition="0">
        <references count="3">
          <reference field="0" count="1">
            <x v="16"/>
          </reference>
          <reference field="1" count="1" selected="0">
            <x v="1"/>
          </reference>
          <reference field="5" count="1" selected="0">
            <x v="10"/>
          </reference>
        </references>
      </pivotArea>
    </format>
    <format dxfId="701">
      <pivotArea dataOnly="0" labelOnly="1" outline="0" fieldPosition="0">
        <references count="3">
          <reference field="0" count="1">
            <x v="8"/>
          </reference>
          <reference field="1" count="1" selected="0">
            <x v="1"/>
          </reference>
          <reference field="5" count="1" selected="0">
            <x v="9"/>
          </reference>
        </references>
      </pivotArea>
    </format>
    <format dxfId="700">
      <pivotArea dataOnly="0" labelOnly="1" outline="0" fieldPosition="0">
        <references count="3">
          <reference field="0" count="1">
            <x v="5"/>
          </reference>
          <reference field="1" count="1" selected="0">
            <x v="0"/>
          </reference>
          <reference field="5" count="1" selected="0">
            <x v="32"/>
          </reference>
        </references>
      </pivotArea>
    </format>
    <format dxfId="699">
      <pivotArea dataOnly="0" labelOnly="1" outline="0" fieldPosition="0">
        <references count="3">
          <reference field="0" count="1">
            <x v="19"/>
          </reference>
          <reference field="1" count="1" selected="0">
            <x v="1"/>
          </reference>
          <reference field="5" count="1" selected="0">
            <x v="17"/>
          </reference>
        </references>
      </pivotArea>
    </format>
    <format dxfId="698">
      <pivotArea dataOnly="0" labelOnly="1" outline="0" fieldPosition="0">
        <references count="3">
          <reference field="0" count="1">
            <x v="5"/>
          </reference>
          <reference field="1" count="1" selected="0">
            <x v="0"/>
          </reference>
          <reference field="5" count="1" selected="0">
            <x v="36"/>
          </reference>
        </references>
      </pivotArea>
    </format>
    <format dxfId="697">
      <pivotArea dataOnly="0" labelOnly="1" outline="0" fieldPosition="0">
        <references count="3">
          <reference field="0" count="1">
            <x v="14"/>
          </reference>
          <reference field="1" count="1" selected="0">
            <x v="1"/>
          </reference>
          <reference field="5" count="1" selected="0">
            <x v="14"/>
          </reference>
        </references>
      </pivotArea>
    </format>
    <format dxfId="696">
      <pivotArea dataOnly="0" labelOnly="1" outline="0" fieldPosition="0">
        <references count="3">
          <reference field="0" count="1">
            <x v="9"/>
          </reference>
          <reference field="1" count="1" selected="0">
            <x v="4"/>
          </reference>
          <reference field="5" count="1" selected="0">
            <x v="60"/>
          </reference>
        </references>
      </pivotArea>
    </format>
    <format dxfId="695">
      <pivotArea dataOnly="0" labelOnly="1" outline="0" fieldPosition="0">
        <references count="3">
          <reference field="0" count="1">
            <x v="5"/>
          </reference>
          <reference field="1" count="1" selected="0">
            <x v="0"/>
          </reference>
          <reference field="5" count="1" selected="0">
            <x v="5"/>
          </reference>
        </references>
      </pivotArea>
    </format>
    <format dxfId="694">
      <pivotArea dataOnly="0" labelOnly="1" outline="0" fieldPosition="0">
        <references count="3">
          <reference field="0" count="1">
            <x v="4"/>
          </reference>
          <reference field="1" count="1" selected="0">
            <x v="3"/>
          </reference>
          <reference field="5" count="1" selected="0">
            <x v="44"/>
          </reference>
        </references>
      </pivotArea>
    </format>
    <format dxfId="693">
      <pivotArea dataOnly="0" labelOnly="1" outline="0" fieldPosition="0">
        <references count="3">
          <reference field="0" count="1">
            <x v="7"/>
          </reference>
          <reference field="1" count="1" selected="0">
            <x v="1"/>
          </reference>
          <reference field="5" count="1" selected="0">
            <x v="55"/>
          </reference>
        </references>
      </pivotArea>
    </format>
    <format dxfId="692">
      <pivotArea dataOnly="0" labelOnly="1" outline="0" fieldPosition="0">
        <references count="3">
          <reference field="0" count="1">
            <x v="0"/>
          </reference>
          <reference field="1" count="1" selected="0">
            <x v="0"/>
          </reference>
          <reference field="5" count="1" selected="0">
            <x v="35"/>
          </reference>
        </references>
      </pivotArea>
    </format>
    <format dxfId="691">
      <pivotArea dataOnly="0" labelOnly="1" outline="0" fieldPosition="0">
        <references count="3">
          <reference field="0" count="1">
            <x v="5"/>
          </reference>
          <reference field="1" count="1" selected="0">
            <x v="0"/>
          </reference>
          <reference field="5" count="1" selected="0">
            <x v="31"/>
          </reference>
        </references>
      </pivotArea>
    </format>
    <format dxfId="690">
      <pivotArea dataOnly="0" labelOnly="1" outline="0" fieldPosition="0">
        <references count="3">
          <reference field="0" count="1">
            <x v="9"/>
          </reference>
          <reference field="1" count="1" selected="0">
            <x v="4"/>
          </reference>
          <reference field="5" count="1" selected="0">
            <x v="54"/>
          </reference>
        </references>
      </pivotArea>
    </format>
    <format dxfId="689">
      <pivotArea field="0" type="button" dataOnly="0" labelOnly="1" outline="0" axis="axisRow" fieldPosition="1"/>
    </format>
    <format dxfId="688">
      <pivotArea dataOnly="0" labelOnly="1" grandRow="1" outline="0" fieldPosition="0"/>
    </format>
    <format dxfId="687">
      <pivotArea dataOnly="0" labelOnly="1" outline="0" fieldPosition="0">
        <references count="3">
          <reference field="0" count="1">
            <x v="6"/>
          </reference>
          <reference field="1" count="1" selected="0">
            <x v="2"/>
          </reference>
          <reference field="5" count="1" selected="0">
            <x v="0"/>
          </reference>
        </references>
      </pivotArea>
    </format>
    <format dxfId="686">
      <pivotArea dataOnly="0" labelOnly="1" outline="0" fieldPosition="0">
        <references count="3">
          <reference field="0" count="1">
            <x v="23"/>
          </reference>
          <reference field="1" count="1" selected="0">
            <x v="1"/>
          </reference>
          <reference field="5" count="1" selected="0">
            <x v="69"/>
          </reference>
        </references>
      </pivotArea>
    </format>
    <format dxfId="685">
      <pivotArea dataOnly="0" labelOnly="1" outline="0" fieldPosition="0">
        <references count="3">
          <reference field="0" count="1">
            <x v="28"/>
          </reference>
          <reference field="1" count="1" selected="0">
            <x v="2"/>
          </reference>
          <reference field="5" count="1" selected="0">
            <x v="39"/>
          </reference>
        </references>
      </pivotArea>
    </format>
    <format dxfId="684">
      <pivotArea dataOnly="0" labelOnly="1" outline="0" fieldPosition="0">
        <references count="3">
          <reference field="0" count="1">
            <x v="14"/>
          </reference>
          <reference field="1" count="1" selected="0">
            <x v="1"/>
          </reference>
          <reference field="5" count="1" selected="0">
            <x v="6"/>
          </reference>
        </references>
      </pivotArea>
    </format>
    <format dxfId="683">
      <pivotArea dataOnly="0" labelOnly="1" outline="0" fieldPosition="0">
        <references count="3">
          <reference field="0" count="1">
            <x v="11"/>
          </reference>
          <reference field="1" count="1" selected="0">
            <x v="3"/>
          </reference>
          <reference field="5" count="1" selected="0">
            <x v="40"/>
          </reference>
        </references>
      </pivotArea>
    </format>
    <format dxfId="682">
      <pivotArea dataOnly="0" labelOnly="1" outline="0" fieldPosition="0">
        <references count="3">
          <reference field="0" count="1">
            <x v="13"/>
          </reference>
          <reference field="1" count="1" selected="0">
            <x v="4"/>
          </reference>
          <reference field="5" count="1" selected="0">
            <x v="29"/>
          </reference>
        </references>
      </pivotArea>
    </format>
    <format dxfId="681">
      <pivotArea dataOnly="0" labelOnly="1" outline="0" fieldPosition="0">
        <references count="3">
          <reference field="0" count="1">
            <x v="27"/>
          </reference>
          <reference field="1" count="1" selected="0">
            <x v="4"/>
          </reference>
          <reference field="5" count="1" selected="0">
            <x v="59"/>
          </reference>
        </references>
      </pivotArea>
    </format>
    <format dxfId="680">
      <pivotArea dataOnly="0" labelOnly="1" outline="0" fieldPosition="0">
        <references count="3">
          <reference field="0" count="1">
            <x v="14"/>
          </reference>
          <reference field="1" count="1" selected="0">
            <x v="1"/>
          </reference>
          <reference field="5" count="1" selected="0">
            <x v="12"/>
          </reference>
        </references>
      </pivotArea>
    </format>
    <format dxfId="679">
      <pivotArea dataOnly="0" labelOnly="1" outline="0" fieldPosition="0">
        <references count="3">
          <reference field="0" count="1">
            <x v="25"/>
          </reference>
          <reference field="1" count="1" selected="0">
            <x v="3"/>
          </reference>
          <reference field="5" count="1" selected="0">
            <x v="58"/>
          </reference>
        </references>
      </pivotArea>
    </format>
    <format dxfId="678">
      <pivotArea dataOnly="0" labelOnly="1" outline="0" fieldPosition="0">
        <references count="3">
          <reference field="0" count="1">
            <x v="24"/>
          </reference>
          <reference field="1" count="1" selected="0">
            <x v="3"/>
          </reference>
          <reference field="5" count="1" selected="0">
            <x v="16"/>
          </reference>
        </references>
      </pivotArea>
    </format>
    <format dxfId="677">
      <pivotArea dataOnly="0" labelOnly="1" outline="0" fieldPosition="0">
        <references count="3">
          <reference field="0" count="1">
            <x v="27"/>
          </reference>
          <reference field="1" count="1" selected="0">
            <x v="4"/>
          </reference>
          <reference field="5" count="1" selected="0">
            <x v="19"/>
          </reference>
        </references>
      </pivotArea>
    </format>
    <format dxfId="676">
      <pivotArea dataOnly="0" labelOnly="1" outline="0" fieldPosition="0">
        <references count="3">
          <reference field="0" count="1">
            <x v="19"/>
          </reference>
          <reference field="1" count="1" selected="0">
            <x v="1"/>
          </reference>
          <reference field="5" count="1" selected="0">
            <x v="11"/>
          </reference>
        </references>
      </pivotArea>
    </format>
    <format dxfId="675">
      <pivotArea dataOnly="0" labelOnly="1" outline="0" fieldPosition="0">
        <references count="3">
          <reference field="0" count="1">
            <x v="27"/>
          </reference>
          <reference field="1" count="1" selected="0">
            <x v="4"/>
          </reference>
          <reference field="5" count="1" selected="0">
            <x v="23"/>
          </reference>
        </references>
      </pivotArea>
    </format>
    <format dxfId="674">
      <pivotArea dataOnly="0" labelOnly="1" outline="0" fieldPosition="0">
        <references count="3">
          <reference field="0" count="1">
            <x v="10"/>
          </reference>
          <reference field="1" count="1" selected="0">
            <x v="3"/>
          </reference>
          <reference field="5" count="1" selected="0">
            <x v="43"/>
          </reference>
        </references>
      </pivotArea>
    </format>
    <format dxfId="673">
      <pivotArea dataOnly="0" labelOnly="1" outline="0" fieldPosition="0">
        <references count="3">
          <reference field="0" count="1">
            <x v="17"/>
          </reference>
          <reference field="1" count="1" selected="0">
            <x v="3"/>
          </reference>
          <reference field="5" count="1" selected="0">
            <x v="25"/>
          </reference>
        </references>
      </pivotArea>
    </format>
    <format dxfId="672">
      <pivotArea dataOnly="0" labelOnly="1" outline="0" fieldPosition="0">
        <references count="3">
          <reference field="0" count="1">
            <x v="19"/>
          </reference>
          <reference field="1" count="1" selected="0">
            <x v="1"/>
          </reference>
          <reference field="5" count="1" selected="0">
            <x v="48"/>
          </reference>
        </references>
      </pivotArea>
    </format>
    <format dxfId="671">
      <pivotArea dataOnly="0" labelOnly="1" outline="0" fieldPosition="0">
        <references count="3">
          <reference field="0" count="1">
            <x v="9"/>
          </reference>
          <reference field="1" count="1" selected="0">
            <x v="4"/>
          </reference>
          <reference field="5" count="1" selected="0">
            <x v="18"/>
          </reference>
        </references>
      </pivotArea>
    </format>
    <format dxfId="670">
      <pivotArea dataOnly="0" labelOnly="1" outline="0" fieldPosition="0">
        <references count="3">
          <reference field="0" count="1">
            <x v="19"/>
          </reference>
          <reference field="1" count="1" selected="0">
            <x v="1"/>
          </reference>
          <reference field="5" count="1" selected="0">
            <x v="50"/>
          </reference>
        </references>
      </pivotArea>
    </format>
    <format dxfId="669">
      <pivotArea dataOnly="0" labelOnly="1" outline="0" fieldPosition="0">
        <references count="3">
          <reference field="0" count="1">
            <x v="17"/>
          </reference>
          <reference field="1" count="1" selected="0">
            <x v="3"/>
          </reference>
          <reference field="5" count="1" selected="0">
            <x v="24"/>
          </reference>
        </references>
      </pivotArea>
    </format>
    <format dxfId="668">
      <pivotArea dataOnly="0" labelOnly="1" outline="0" fieldPosition="0">
        <references count="3">
          <reference field="0" count="1">
            <x v="15"/>
          </reference>
          <reference field="1" count="1" selected="0">
            <x v="2"/>
          </reference>
          <reference field="5" count="1" selected="0">
            <x v="53"/>
          </reference>
        </references>
      </pivotArea>
    </format>
    <format dxfId="667">
      <pivotArea dataOnly="0" labelOnly="1" outline="0" fieldPosition="0">
        <references count="3">
          <reference field="0" count="1">
            <x v="28"/>
          </reference>
          <reference field="1" count="1" selected="0">
            <x v="2"/>
          </reference>
          <reference field="5" count="1" selected="0">
            <x v="22"/>
          </reference>
        </references>
      </pivotArea>
    </format>
    <format dxfId="666">
      <pivotArea dataOnly="0" labelOnly="1" outline="0" fieldPosition="0">
        <references count="3">
          <reference field="0" count="1">
            <x v="7"/>
          </reference>
          <reference field="1" count="1" selected="0">
            <x v="1"/>
          </reference>
          <reference field="5" count="1" selected="0">
            <x v="57"/>
          </reference>
        </references>
      </pivotArea>
    </format>
    <format dxfId="665">
      <pivotArea dataOnly="0" labelOnly="1" outline="0" fieldPosition="0">
        <references count="3">
          <reference field="0" count="1">
            <x v="3"/>
          </reference>
          <reference field="1" count="1" selected="0">
            <x v="2"/>
          </reference>
          <reference field="5" count="1" selected="0">
            <x v="26"/>
          </reference>
        </references>
      </pivotArea>
    </format>
    <format dxfId="664">
      <pivotArea dataOnly="0" labelOnly="1" outline="0" fieldPosition="0">
        <references count="3">
          <reference field="0" count="1">
            <x v="22"/>
          </reference>
          <reference field="1" count="1" selected="0">
            <x v="3"/>
          </reference>
          <reference field="5" count="1" selected="0">
            <x v="56"/>
          </reference>
        </references>
      </pivotArea>
    </format>
    <format dxfId="663">
      <pivotArea dataOnly="0" labelOnly="1" outline="0" fieldPosition="0">
        <references count="3">
          <reference field="0" count="1">
            <x v="21"/>
          </reference>
          <reference field="1" count="1" selected="0">
            <x v="1"/>
          </reference>
          <reference field="5" count="1" selected="0">
            <x v="64"/>
          </reference>
        </references>
      </pivotArea>
    </format>
    <format dxfId="662">
      <pivotArea dataOnly="0" labelOnly="1" outline="0" fieldPosition="0">
        <references count="3">
          <reference field="0" count="1">
            <x v="11"/>
          </reference>
          <reference field="1" count="1" selected="0">
            <x v="3"/>
          </reference>
          <reference field="5" count="1" selected="0">
            <x v="20"/>
          </reference>
        </references>
      </pivotArea>
    </format>
    <format dxfId="661">
      <pivotArea dataOnly="0" labelOnly="1" outline="0" fieldPosition="0">
        <references count="3">
          <reference field="0" count="1">
            <x v="18"/>
          </reference>
          <reference field="1" count="1" selected="0">
            <x v="0"/>
          </reference>
          <reference field="5" count="1" selected="0">
            <x v="42"/>
          </reference>
        </references>
      </pivotArea>
    </format>
    <format dxfId="660">
      <pivotArea dataOnly="0" labelOnly="1" outline="0" fieldPosition="0">
        <references count="3">
          <reference field="0" count="1">
            <x v="2"/>
          </reference>
          <reference field="1" count="1" selected="0">
            <x v="3"/>
          </reference>
          <reference field="5" count="1" selected="0">
            <x v="46"/>
          </reference>
        </references>
      </pivotArea>
    </format>
    <format dxfId="659">
      <pivotArea dataOnly="0" labelOnly="1" outline="0" fieldPosition="0">
        <references count="3">
          <reference field="0" count="1">
            <x v="8"/>
          </reference>
          <reference field="1" count="1" selected="0">
            <x v="1"/>
          </reference>
          <reference field="5" count="1" selected="0">
            <x v="66"/>
          </reference>
        </references>
      </pivotArea>
    </format>
    <format dxfId="658">
      <pivotArea dataOnly="0" labelOnly="1" outline="0" fieldPosition="0">
        <references count="3">
          <reference field="0" count="1">
            <x v="26"/>
          </reference>
          <reference field="1" count="1" selected="0">
            <x v="3"/>
          </reference>
          <reference field="5" count="1" selected="0">
            <x v="51"/>
          </reference>
        </references>
      </pivotArea>
    </format>
    <format dxfId="657">
      <pivotArea dataOnly="0" labelOnly="1" outline="0" fieldPosition="0">
        <references count="3">
          <reference field="0" count="1">
            <x v="12"/>
          </reference>
          <reference field="1" count="1" selected="0">
            <x v="3"/>
          </reference>
          <reference field="5" count="1" selected="0">
            <x v="33"/>
          </reference>
        </references>
      </pivotArea>
    </format>
    <format dxfId="656">
      <pivotArea dataOnly="0" labelOnly="1" outline="0" fieldPosition="0">
        <references count="3">
          <reference field="0" count="1">
            <x v="28"/>
          </reference>
          <reference field="1" count="1" selected="0">
            <x v="2"/>
          </reference>
          <reference field="5" count="1" selected="0">
            <x v="8"/>
          </reference>
        </references>
      </pivotArea>
    </format>
    <format dxfId="655">
      <pivotArea dataOnly="0" labelOnly="1" outline="0" fieldPosition="0">
        <references count="3">
          <reference field="0" count="1">
            <x v="28"/>
          </reference>
          <reference field="1" count="1" selected="0">
            <x v="2"/>
          </reference>
          <reference field="5" count="1" selected="0">
            <x v="7"/>
          </reference>
        </references>
      </pivotArea>
    </format>
    <format dxfId="654">
      <pivotArea dataOnly="0" labelOnly="1" outline="0" fieldPosition="0">
        <references count="3">
          <reference field="0" count="1">
            <x v="16"/>
          </reference>
          <reference field="1" count="1" selected="0">
            <x v="1"/>
          </reference>
          <reference field="5" count="1" selected="0">
            <x v="3"/>
          </reference>
        </references>
      </pivotArea>
    </format>
    <format dxfId="653">
      <pivotArea dataOnly="0" labelOnly="1" outline="0" fieldPosition="0">
        <references count="3">
          <reference field="0" count="1">
            <x v="8"/>
          </reference>
          <reference field="1" count="1" selected="0">
            <x v="1"/>
          </reference>
          <reference field="5" count="1" selected="0">
            <x v="65"/>
          </reference>
        </references>
      </pivotArea>
    </format>
    <format dxfId="652">
      <pivotArea dataOnly="0" labelOnly="1" outline="0" fieldPosition="0">
        <references count="3">
          <reference field="0" count="1">
            <x v="8"/>
          </reference>
          <reference field="1" count="1" selected="0">
            <x v="1"/>
          </reference>
          <reference field="5" count="1" selected="0">
            <x v="63"/>
          </reference>
        </references>
      </pivotArea>
    </format>
    <format dxfId="651">
      <pivotArea dataOnly="0" labelOnly="1" outline="0" fieldPosition="0">
        <references count="3">
          <reference field="0" count="1">
            <x v="26"/>
          </reference>
          <reference field="1" count="1" selected="0">
            <x v="3"/>
          </reference>
          <reference field="5" count="1" selected="0">
            <x v="28"/>
          </reference>
        </references>
      </pivotArea>
    </format>
    <format dxfId="650">
      <pivotArea dataOnly="0" labelOnly="1" outline="0" fieldPosition="0">
        <references count="3">
          <reference field="0" count="1">
            <x v="1"/>
          </reference>
          <reference field="1" count="1" selected="0">
            <x v="4"/>
          </reference>
          <reference field="5" count="1" selected="0">
            <x v="47"/>
          </reference>
        </references>
      </pivotArea>
    </format>
    <format dxfId="649">
      <pivotArea dataOnly="0" labelOnly="1" outline="0" fieldPosition="0">
        <references count="3">
          <reference field="0" count="1">
            <x v="9"/>
          </reference>
          <reference field="1" count="1" selected="0">
            <x v="4"/>
          </reference>
          <reference field="5" count="1" selected="0">
            <x v="41"/>
          </reference>
        </references>
      </pivotArea>
    </format>
    <format dxfId="648">
      <pivotArea dataOnly="0" labelOnly="1" outline="0" fieldPosition="0">
        <references count="3">
          <reference field="0" count="1">
            <x v="24"/>
          </reference>
          <reference field="1" count="1" selected="0">
            <x v="3"/>
          </reference>
          <reference field="5" count="1" selected="0">
            <x v="34"/>
          </reference>
        </references>
      </pivotArea>
    </format>
    <format dxfId="647">
      <pivotArea dataOnly="0" labelOnly="1" outline="0" fieldPosition="0">
        <references count="3">
          <reference field="0" count="1">
            <x v="27"/>
          </reference>
          <reference field="1" count="1" selected="0">
            <x v="4"/>
          </reference>
          <reference field="5" count="1" selected="0">
            <x v="30"/>
          </reference>
        </references>
      </pivotArea>
    </format>
    <format dxfId="646">
      <pivotArea dataOnly="0" labelOnly="1" outline="0" fieldPosition="0">
        <references count="3">
          <reference field="0" count="1">
            <x v="14"/>
          </reference>
          <reference field="1" count="1" selected="0">
            <x v="1"/>
          </reference>
          <reference field="5" count="1" selected="0">
            <x v="4"/>
          </reference>
        </references>
      </pivotArea>
    </format>
    <format dxfId="645">
      <pivotArea dataOnly="0" labelOnly="1" outline="0" fieldPosition="0">
        <references count="3">
          <reference field="0" count="1">
            <x v="13"/>
          </reference>
          <reference field="1" count="1" selected="0">
            <x v="4"/>
          </reference>
          <reference field="5" count="1" selected="0">
            <x v="21"/>
          </reference>
        </references>
      </pivotArea>
    </format>
    <format dxfId="644">
      <pivotArea dataOnly="0" labelOnly="1" outline="0" fieldPosition="0">
        <references count="3">
          <reference field="0" count="1">
            <x v="20"/>
          </reference>
          <reference field="1" count="1" selected="0">
            <x v="0"/>
          </reference>
          <reference field="5" count="1" selected="0">
            <x v="62"/>
          </reference>
        </references>
      </pivotArea>
    </format>
    <format dxfId="643">
      <pivotArea dataOnly="0" labelOnly="1" outline="0" fieldPosition="0">
        <references count="3">
          <reference field="0" count="1">
            <x v="21"/>
          </reference>
          <reference field="1" count="1" selected="0">
            <x v="1"/>
          </reference>
          <reference field="5" count="1" selected="0">
            <x v="68"/>
          </reference>
        </references>
      </pivotArea>
    </format>
    <format dxfId="642">
      <pivotArea dataOnly="0" labelOnly="1" outline="0" fieldPosition="0">
        <references count="3">
          <reference field="0" count="1">
            <x v="25"/>
          </reference>
          <reference field="1" count="1" selected="0">
            <x v="3"/>
          </reference>
          <reference field="5" count="1" selected="0">
            <x v="45"/>
          </reference>
        </references>
      </pivotArea>
    </format>
    <format dxfId="641">
      <pivotArea dataOnly="0" labelOnly="1" outline="0" fieldPosition="0">
        <references count="3">
          <reference field="0" count="1">
            <x v="6"/>
          </reference>
          <reference field="1" count="1" selected="0">
            <x v="2"/>
          </reference>
          <reference field="5" count="1" selected="0">
            <x v="67"/>
          </reference>
        </references>
      </pivotArea>
    </format>
    <format dxfId="640">
      <pivotArea dataOnly="0" labelOnly="1" outline="0" fieldPosition="0">
        <references count="3">
          <reference field="0" count="1">
            <x v="0"/>
          </reference>
          <reference field="1" count="1" selected="0">
            <x v="0"/>
          </reference>
          <reference field="5" count="1" selected="0">
            <x v="37"/>
          </reference>
        </references>
      </pivotArea>
    </format>
    <format dxfId="639">
      <pivotArea dataOnly="0" labelOnly="1" outline="0" fieldPosition="0">
        <references count="3">
          <reference field="0" count="1">
            <x v="22"/>
          </reference>
          <reference field="1" count="1" selected="0">
            <x v="3"/>
          </reference>
          <reference field="5" count="1" selected="0">
            <x v="49"/>
          </reference>
        </references>
      </pivotArea>
    </format>
    <format dxfId="638">
      <pivotArea dataOnly="0" labelOnly="1" outline="0" fieldPosition="0">
        <references count="3">
          <reference field="0" count="1">
            <x v="27"/>
          </reference>
          <reference field="1" count="1" selected="0">
            <x v="4"/>
          </reference>
          <reference field="5" count="1" selected="0">
            <x v="27"/>
          </reference>
        </references>
      </pivotArea>
    </format>
    <format dxfId="637">
      <pivotArea dataOnly="0" labelOnly="1" outline="0" fieldPosition="0">
        <references count="3">
          <reference field="0" count="1">
            <x v="21"/>
          </reference>
          <reference field="1" count="1" selected="0">
            <x v="1"/>
          </reference>
          <reference field="5" count="1" selected="0">
            <x v="70"/>
          </reference>
        </references>
      </pivotArea>
    </format>
    <format dxfId="636">
      <pivotArea dataOnly="0" labelOnly="1" outline="0" fieldPosition="0">
        <references count="3">
          <reference field="0" count="1">
            <x v="7"/>
          </reference>
          <reference field="1" count="1" selected="0">
            <x v="1"/>
          </reference>
          <reference field="5" count="1" selected="0">
            <x v="52"/>
          </reference>
        </references>
      </pivotArea>
    </format>
    <format dxfId="635">
      <pivotArea dataOnly="0" labelOnly="1" outline="0" fieldPosition="0">
        <references count="3">
          <reference field="0" count="1">
            <x v="23"/>
          </reference>
          <reference field="1" count="1" selected="0">
            <x v="1"/>
          </reference>
          <reference field="5" count="1" selected="0">
            <x v="2"/>
          </reference>
        </references>
      </pivotArea>
    </format>
    <format dxfId="634">
      <pivotArea dataOnly="0" labelOnly="1" outline="0" fieldPosition="0">
        <references count="3">
          <reference field="0" count="1">
            <x v="27"/>
          </reference>
          <reference field="1" count="1" selected="0">
            <x v="4"/>
          </reference>
          <reference field="5" count="1" selected="0">
            <x v="15"/>
          </reference>
        </references>
      </pivotArea>
    </format>
    <format dxfId="633">
      <pivotArea dataOnly="0" labelOnly="1" outline="0" fieldPosition="0">
        <references count="3">
          <reference field="0" count="1">
            <x v="24"/>
          </reference>
          <reference field="1" count="1" selected="0">
            <x v="3"/>
          </reference>
          <reference field="5" count="1" selected="0">
            <x v="38"/>
          </reference>
        </references>
      </pivotArea>
    </format>
    <format dxfId="632">
      <pivotArea dataOnly="0" labelOnly="1" outline="0" fieldPosition="0">
        <references count="3">
          <reference field="0" count="1">
            <x v="8"/>
          </reference>
          <reference field="1" count="1" selected="0">
            <x v="1"/>
          </reference>
          <reference field="5" count="1" selected="0">
            <x v="61"/>
          </reference>
        </references>
      </pivotArea>
    </format>
    <format dxfId="631">
      <pivotArea dataOnly="0" labelOnly="1" outline="0" fieldPosition="0">
        <references count="3">
          <reference field="0" count="1">
            <x v="24"/>
          </reference>
          <reference field="1" count="1" selected="0">
            <x v="3"/>
          </reference>
          <reference field="5" count="1" selected="0">
            <x v="1"/>
          </reference>
        </references>
      </pivotArea>
    </format>
    <format dxfId="630">
      <pivotArea dataOnly="0" labelOnly="1" outline="0" fieldPosition="0">
        <references count="3">
          <reference field="0" count="1">
            <x v="8"/>
          </reference>
          <reference field="1" count="1" selected="0">
            <x v="1"/>
          </reference>
          <reference field="5" count="1" selected="0">
            <x v="13"/>
          </reference>
        </references>
      </pivotArea>
    </format>
    <format dxfId="629">
      <pivotArea dataOnly="0" labelOnly="1" outline="0" fieldPosition="0">
        <references count="3">
          <reference field="0" count="1">
            <x v="16"/>
          </reference>
          <reference field="1" count="1" selected="0">
            <x v="1"/>
          </reference>
          <reference field="5" count="1" selected="0">
            <x v="10"/>
          </reference>
        </references>
      </pivotArea>
    </format>
    <format dxfId="628">
      <pivotArea dataOnly="0" labelOnly="1" outline="0" fieldPosition="0">
        <references count="3">
          <reference field="0" count="1">
            <x v="8"/>
          </reference>
          <reference field="1" count="1" selected="0">
            <x v="1"/>
          </reference>
          <reference field="5" count="1" selected="0">
            <x v="9"/>
          </reference>
        </references>
      </pivotArea>
    </format>
    <format dxfId="627">
      <pivotArea dataOnly="0" labelOnly="1" outline="0" fieldPosition="0">
        <references count="3">
          <reference field="0" count="1">
            <x v="5"/>
          </reference>
          <reference field="1" count="1" selected="0">
            <x v="0"/>
          </reference>
          <reference field="5" count="1" selected="0">
            <x v="32"/>
          </reference>
        </references>
      </pivotArea>
    </format>
    <format dxfId="626">
      <pivotArea dataOnly="0" labelOnly="1" outline="0" fieldPosition="0">
        <references count="3">
          <reference field="0" count="1">
            <x v="19"/>
          </reference>
          <reference field="1" count="1" selected="0">
            <x v="1"/>
          </reference>
          <reference field="5" count="1" selected="0">
            <x v="17"/>
          </reference>
        </references>
      </pivotArea>
    </format>
    <format dxfId="625">
      <pivotArea dataOnly="0" labelOnly="1" outline="0" fieldPosition="0">
        <references count="3">
          <reference field="0" count="1">
            <x v="5"/>
          </reference>
          <reference field="1" count="1" selected="0">
            <x v="0"/>
          </reference>
          <reference field="5" count="1" selected="0">
            <x v="36"/>
          </reference>
        </references>
      </pivotArea>
    </format>
    <format dxfId="624">
      <pivotArea dataOnly="0" labelOnly="1" outline="0" fieldPosition="0">
        <references count="3">
          <reference field="0" count="1">
            <x v="14"/>
          </reference>
          <reference field="1" count="1" selected="0">
            <x v="1"/>
          </reference>
          <reference field="5" count="1" selected="0">
            <x v="14"/>
          </reference>
        </references>
      </pivotArea>
    </format>
    <format dxfId="623">
      <pivotArea dataOnly="0" labelOnly="1" outline="0" fieldPosition="0">
        <references count="3">
          <reference field="0" count="1">
            <x v="9"/>
          </reference>
          <reference field="1" count="1" selected="0">
            <x v="4"/>
          </reference>
          <reference field="5" count="1" selected="0">
            <x v="60"/>
          </reference>
        </references>
      </pivotArea>
    </format>
    <format dxfId="622">
      <pivotArea dataOnly="0" labelOnly="1" outline="0" fieldPosition="0">
        <references count="3">
          <reference field="0" count="1">
            <x v="5"/>
          </reference>
          <reference field="1" count="1" selected="0">
            <x v="0"/>
          </reference>
          <reference field="5" count="1" selected="0">
            <x v="5"/>
          </reference>
        </references>
      </pivotArea>
    </format>
    <format dxfId="621">
      <pivotArea dataOnly="0" labelOnly="1" outline="0" fieldPosition="0">
        <references count="3">
          <reference field="0" count="1">
            <x v="4"/>
          </reference>
          <reference field="1" count="1" selected="0">
            <x v="3"/>
          </reference>
          <reference field="5" count="1" selected="0">
            <x v="44"/>
          </reference>
        </references>
      </pivotArea>
    </format>
    <format dxfId="620">
      <pivotArea dataOnly="0" labelOnly="1" outline="0" fieldPosition="0">
        <references count="3">
          <reference field="0" count="1">
            <x v="7"/>
          </reference>
          <reference field="1" count="1" selected="0">
            <x v="1"/>
          </reference>
          <reference field="5" count="1" selected="0">
            <x v="55"/>
          </reference>
        </references>
      </pivotArea>
    </format>
    <format dxfId="619">
      <pivotArea dataOnly="0" labelOnly="1" outline="0" fieldPosition="0">
        <references count="3">
          <reference field="0" count="1">
            <x v="0"/>
          </reference>
          <reference field="1" count="1" selected="0">
            <x v="0"/>
          </reference>
          <reference field="5" count="1" selected="0">
            <x v="35"/>
          </reference>
        </references>
      </pivotArea>
    </format>
    <format dxfId="618">
      <pivotArea dataOnly="0" labelOnly="1" outline="0" fieldPosition="0">
        <references count="3">
          <reference field="0" count="1">
            <x v="5"/>
          </reference>
          <reference field="1" count="1" selected="0">
            <x v="0"/>
          </reference>
          <reference field="5" count="1" selected="0">
            <x v="31"/>
          </reference>
        </references>
      </pivotArea>
    </format>
    <format dxfId="617">
      <pivotArea dataOnly="0" labelOnly="1" outline="0" fieldPosition="0">
        <references count="3">
          <reference field="0" count="1">
            <x v="9"/>
          </reference>
          <reference field="1" count="1" selected="0">
            <x v="4"/>
          </reference>
          <reference field="5" count="1" selected="0">
            <x v="54"/>
          </reference>
        </references>
      </pivotArea>
    </format>
    <format dxfId="616">
      <pivotArea field="0" type="button" dataOnly="0" labelOnly="1" outline="0" axis="axisRow" fieldPosition="1"/>
    </format>
    <format dxfId="615">
      <pivotArea dataOnly="0" labelOnly="1" outline="0" fieldPosition="0">
        <references count="3">
          <reference field="0" count="1">
            <x v="6"/>
          </reference>
          <reference field="1" count="1" selected="0">
            <x v="2"/>
          </reference>
          <reference field="5" count="1" selected="0">
            <x v="0"/>
          </reference>
        </references>
      </pivotArea>
    </format>
    <format dxfId="614">
      <pivotArea dataOnly="0" labelOnly="1" outline="0" fieldPosition="0">
        <references count="3">
          <reference field="0" count="1">
            <x v="23"/>
          </reference>
          <reference field="1" count="1" selected="0">
            <x v="1"/>
          </reference>
          <reference field="5" count="1" selected="0">
            <x v="69"/>
          </reference>
        </references>
      </pivotArea>
    </format>
    <format dxfId="613">
      <pivotArea dataOnly="0" labelOnly="1" outline="0" fieldPosition="0">
        <references count="3">
          <reference field="0" count="1">
            <x v="28"/>
          </reference>
          <reference field="1" count="1" selected="0">
            <x v="2"/>
          </reference>
          <reference field="5" count="1" selected="0">
            <x v="39"/>
          </reference>
        </references>
      </pivotArea>
    </format>
    <format dxfId="612">
      <pivotArea dataOnly="0" labelOnly="1" outline="0" fieldPosition="0">
        <references count="3">
          <reference field="0" count="1">
            <x v="14"/>
          </reference>
          <reference field="1" count="1" selected="0">
            <x v="1"/>
          </reference>
          <reference field="5" count="1" selected="0">
            <x v="6"/>
          </reference>
        </references>
      </pivotArea>
    </format>
    <format dxfId="611">
      <pivotArea dataOnly="0" labelOnly="1" outline="0" fieldPosition="0">
        <references count="3">
          <reference field="0" count="1">
            <x v="11"/>
          </reference>
          <reference field="1" count="1" selected="0">
            <x v="3"/>
          </reference>
          <reference field="5" count="1" selected="0">
            <x v="40"/>
          </reference>
        </references>
      </pivotArea>
    </format>
    <format dxfId="610">
      <pivotArea dataOnly="0" labelOnly="1" outline="0" fieldPosition="0">
        <references count="3">
          <reference field="0" count="1">
            <x v="13"/>
          </reference>
          <reference field="1" count="1" selected="0">
            <x v="4"/>
          </reference>
          <reference field="5" count="1" selected="0">
            <x v="29"/>
          </reference>
        </references>
      </pivotArea>
    </format>
    <format dxfId="609">
      <pivotArea dataOnly="0" labelOnly="1" outline="0" fieldPosition="0">
        <references count="3">
          <reference field="0" count="1">
            <x v="27"/>
          </reference>
          <reference field="1" count="1" selected="0">
            <x v="4"/>
          </reference>
          <reference field="5" count="1" selected="0">
            <x v="59"/>
          </reference>
        </references>
      </pivotArea>
    </format>
    <format dxfId="608">
      <pivotArea dataOnly="0" labelOnly="1" outline="0" fieldPosition="0">
        <references count="3">
          <reference field="0" count="1">
            <x v="14"/>
          </reference>
          <reference field="1" count="1" selected="0">
            <x v="1"/>
          </reference>
          <reference field="5" count="1" selected="0">
            <x v="12"/>
          </reference>
        </references>
      </pivotArea>
    </format>
    <format dxfId="607">
      <pivotArea dataOnly="0" labelOnly="1" outline="0" fieldPosition="0">
        <references count="3">
          <reference field="0" count="1">
            <x v="25"/>
          </reference>
          <reference field="1" count="1" selected="0">
            <x v="3"/>
          </reference>
          <reference field="5" count="1" selected="0">
            <x v="58"/>
          </reference>
        </references>
      </pivotArea>
    </format>
    <format dxfId="606">
      <pivotArea dataOnly="0" labelOnly="1" outline="0" fieldPosition="0">
        <references count="3">
          <reference field="0" count="1">
            <x v="24"/>
          </reference>
          <reference field="1" count="1" selected="0">
            <x v="3"/>
          </reference>
          <reference field="5" count="1" selected="0">
            <x v="16"/>
          </reference>
        </references>
      </pivotArea>
    </format>
    <format dxfId="605">
      <pivotArea dataOnly="0" labelOnly="1" outline="0" fieldPosition="0">
        <references count="3">
          <reference field="0" count="1">
            <x v="27"/>
          </reference>
          <reference field="1" count="1" selected="0">
            <x v="4"/>
          </reference>
          <reference field="5" count="1" selected="0">
            <x v="19"/>
          </reference>
        </references>
      </pivotArea>
    </format>
    <format dxfId="604">
      <pivotArea dataOnly="0" labelOnly="1" outline="0" fieldPosition="0">
        <references count="3">
          <reference field="0" count="1">
            <x v="19"/>
          </reference>
          <reference field="1" count="1" selected="0">
            <x v="1"/>
          </reference>
          <reference field="5" count="1" selected="0">
            <x v="11"/>
          </reference>
        </references>
      </pivotArea>
    </format>
    <format dxfId="603">
      <pivotArea dataOnly="0" labelOnly="1" outline="0" fieldPosition="0">
        <references count="3">
          <reference field="0" count="1">
            <x v="27"/>
          </reference>
          <reference field="1" count="1" selected="0">
            <x v="4"/>
          </reference>
          <reference field="5" count="1" selected="0">
            <x v="23"/>
          </reference>
        </references>
      </pivotArea>
    </format>
    <format dxfId="602">
      <pivotArea dataOnly="0" labelOnly="1" outline="0" fieldPosition="0">
        <references count="3">
          <reference field="0" count="1">
            <x v="10"/>
          </reference>
          <reference field="1" count="1" selected="0">
            <x v="3"/>
          </reference>
          <reference field="5" count="1" selected="0">
            <x v="43"/>
          </reference>
        </references>
      </pivotArea>
    </format>
    <format dxfId="601">
      <pivotArea dataOnly="0" labelOnly="1" outline="0" fieldPosition="0">
        <references count="3">
          <reference field="0" count="1">
            <x v="17"/>
          </reference>
          <reference field="1" count="1" selected="0">
            <x v="3"/>
          </reference>
          <reference field="5" count="1" selected="0">
            <x v="25"/>
          </reference>
        </references>
      </pivotArea>
    </format>
    <format dxfId="600">
      <pivotArea dataOnly="0" labelOnly="1" outline="0" fieldPosition="0">
        <references count="3">
          <reference field="0" count="1">
            <x v="19"/>
          </reference>
          <reference field="1" count="1" selected="0">
            <x v="1"/>
          </reference>
          <reference field="5" count="1" selected="0">
            <x v="48"/>
          </reference>
        </references>
      </pivotArea>
    </format>
    <format dxfId="599">
      <pivotArea dataOnly="0" labelOnly="1" outline="0" fieldPosition="0">
        <references count="3">
          <reference field="0" count="1">
            <x v="9"/>
          </reference>
          <reference field="1" count="1" selected="0">
            <x v="4"/>
          </reference>
          <reference field="5" count="1" selected="0">
            <x v="18"/>
          </reference>
        </references>
      </pivotArea>
    </format>
    <format dxfId="598">
      <pivotArea dataOnly="0" labelOnly="1" outline="0" fieldPosition="0">
        <references count="3">
          <reference field="0" count="1">
            <x v="19"/>
          </reference>
          <reference field="1" count="1" selected="0">
            <x v="1"/>
          </reference>
          <reference field="5" count="1" selected="0">
            <x v="50"/>
          </reference>
        </references>
      </pivotArea>
    </format>
    <format dxfId="597">
      <pivotArea dataOnly="0" labelOnly="1" outline="0" fieldPosition="0">
        <references count="3">
          <reference field="0" count="1">
            <x v="17"/>
          </reference>
          <reference field="1" count="1" selected="0">
            <x v="3"/>
          </reference>
          <reference field="5" count="1" selected="0">
            <x v="24"/>
          </reference>
        </references>
      </pivotArea>
    </format>
    <format dxfId="596">
      <pivotArea dataOnly="0" labelOnly="1" outline="0" fieldPosition="0">
        <references count="3">
          <reference field="0" count="1">
            <x v="15"/>
          </reference>
          <reference field="1" count="1" selected="0">
            <x v="2"/>
          </reference>
          <reference field="5" count="1" selected="0">
            <x v="53"/>
          </reference>
        </references>
      </pivotArea>
    </format>
    <format dxfId="595">
      <pivotArea dataOnly="0" labelOnly="1" outline="0" fieldPosition="0">
        <references count="3">
          <reference field="0" count="1">
            <x v="28"/>
          </reference>
          <reference field="1" count="1" selected="0">
            <x v="2"/>
          </reference>
          <reference field="5" count="1" selected="0">
            <x v="22"/>
          </reference>
        </references>
      </pivotArea>
    </format>
    <format dxfId="594">
      <pivotArea dataOnly="0" labelOnly="1" outline="0" fieldPosition="0">
        <references count="3">
          <reference field="0" count="1">
            <x v="7"/>
          </reference>
          <reference field="1" count="1" selected="0">
            <x v="1"/>
          </reference>
          <reference field="5" count="1" selected="0">
            <x v="57"/>
          </reference>
        </references>
      </pivotArea>
    </format>
    <format dxfId="593">
      <pivotArea dataOnly="0" labelOnly="1" outline="0" fieldPosition="0">
        <references count="3">
          <reference field="0" count="1">
            <x v="3"/>
          </reference>
          <reference field="1" count="1" selected="0">
            <x v="2"/>
          </reference>
          <reference field="5" count="1" selected="0">
            <x v="26"/>
          </reference>
        </references>
      </pivotArea>
    </format>
    <format dxfId="592">
      <pivotArea dataOnly="0" labelOnly="1" outline="0" fieldPosition="0">
        <references count="3">
          <reference field="0" count="1">
            <x v="22"/>
          </reference>
          <reference field="1" count="1" selected="0">
            <x v="3"/>
          </reference>
          <reference field="5" count="1" selected="0">
            <x v="56"/>
          </reference>
        </references>
      </pivotArea>
    </format>
    <format dxfId="591">
      <pivotArea dataOnly="0" labelOnly="1" outline="0" fieldPosition="0">
        <references count="3">
          <reference field="0" count="1">
            <x v="11"/>
          </reference>
          <reference field="1" count="1" selected="0">
            <x v="3"/>
          </reference>
          <reference field="5" count="1" selected="0">
            <x v="20"/>
          </reference>
        </references>
      </pivotArea>
    </format>
    <format dxfId="590">
      <pivotArea dataOnly="0" labelOnly="1" outline="0" fieldPosition="0">
        <references count="3">
          <reference field="0" count="1">
            <x v="18"/>
          </reference>
          <reference field="1" count="1" selected="0">
            <x v="0"/>
          </reference>
          <reference field="5" count="1" selected="0">
            <x v="42"/>
          </reference>
        </references>
      </pivotArea>
    </format>
    <format dxfId="589">
      <pivotArea dataOnly="0" labelOnly="1" outline="0" fieldPosition="0">
        <references count="3">
          <reference field="0" count="1">
            <x v="2"/>
          </reference>
          <reference field="1" count="1" selected="0">
            <x v="3"/>
          </reference>
          <reference field="5" count="1" selected="0">
            <x v="46"/>
          </reference>
        </references>
      </pivotArea>
    </format>
    <format dxfId="588">
      <pivotArea dataOnly="0" labelOnly="1" outline="0" fieldPosition="0">
        <references count="3">
          <reference field="0" count="1">
            <x v="8"/>
          </reference>
          <reference field="1" count="1" selected="0">
            <x v="1"/>
          </reference>
          <reference field="5" count="1" selected="0">
            <x v="66"/>
          </reference>
        </references>
      </pivotArea>
    </format>
    <format dxfId="587">
      <pivotArea dataOnly="0" labelOnly="1" outline="0" fieldPosition="0">
        <references count="3">
          <reference field="0" count="1">
            <x v="26"/>
          </reference>
          <reference field="1" count="1" selected="0">
            <x v="3"/>
          </reference>
          <reference field="5" count="1" selected="0">
            <x v="51"/>
          </reference>
        </references>
      </pivotArea>
    </format>
    <format dxfId="586">
      <pivotArea dataOnly="0" labelOnly="1" outline="0" fieldPosition="0">
        <references count="3">
          <reference field="0" count="1">
            <x v="12"/>
          </reference>
          <reference field="1" count="1" selected="0">
            <x v="3"/>
          </reference>
          <reference field="5" count="1" selected="0">
            <x v="33"/>
          </reference>
        </references>
      </pivotArea>
    </format>
    <format dxfId="585">
      <pivotArea dataOnly="0" labelOnly="1" outline="0" fieldPosition="0">
        <references count="3">
          <reference field="0" count="1">
            <x v="28"/>
          </reference>
          <reference field="1" count="1" selected="0">
            <x v="2"/>
          </reference>
          <reference field="5" count="1" selected="0">
            <x v="8"/>
          </reference>
        </references>
      </pivotArea>
    </format>
    <format dxfId="584">
      <pivotArea dataOnly="0" labelOnly="1" outline="0" fieldPosition="0">
        <references count="3">
          <reference field="0" count="1">
            <x v="28"/>
          </reference>
          <reference field="1" count="1" selected="0">
            <x v="2"/>
          </reference>
          <reference field="5" count="1" selected="0">
            <x v="7"/>
          </reference>
        </references>
      </pivotArea>
    </format>
    <format dxfId="583">
      <pivotArea dataOnly="0" labelOnly="1" outline="0" fieldPosition="0">
        <references count="3">
          <reference field="0" count="1">
            <x v="16"/>
          </reference>
          <reference field="1" count="1" selected="0">
            <x v="1"/>
          </reference>
          <reference field="5" count="1" selected="0">
            <x v="3"/>
          </reference>
        </references>
      </pivotArea>
    </format>
    <format dxfId="582">
      <pivotArea dataOnly="0" labelOnly="1" outline="0" fieldPosition="0">
        <references count="3">
          <reference field="0" count="1">
            <x v="8"/>
          </reference>
          <reference field="1" count="1" selected="0">
            <x v="1"/>
          </reference>
          <reference field="5" count="1" selected="0">
            <x v="65"/>
          </reference>
        </references>
      </pivotArea>
    </format>
    <format dxfId="581">
      <pivotArea dataOnly="0" labelOnly="1" outline="0" fieldPosition="0">
        <references count="3">
          <reference field="0" count="1">
            <x v="8"/>
          </reference>
          <reference field="1" count="1" selected="0">
            <x v="1"/>
          </reference>
          <reference field="5" count="1" selected="0">
            <x v="63"/>
          </reference>
        </references>
      </pivotArea>
    </format>
    <format dxfId="580">
      <pivotArea dataOnly="0" labelOnly="1" outline="0" fieldPosition="0">
        <references count="3">
          <reference field="0" count="1">
            <x v="26"/>
          </reference>
          <reference field="1" count="1" selected="0">
            <x v="3"/>
          </reference>
          <reference field="5" count="1" selected="0">
            <x v="28"/>
          </reference>
        </references>
      </pivotArea>
    </format>
    <format dxfId="579">
      <pivotArea dataOnly="0" labelOnly="1" outline="0" fieldPosition="0">
        <references count="3">
          <reference field="0" count="1">
            <x v="1"/>
          </reference>
          <reference field="1" count="1" selected="0">
            <x v="4"/>
          </reference>
          <reference field="5" count="1" selected="0">
            <x v="47"/>
          </reference>
        </references>
      </pivotArea>
    </format>
    <format dxfId="578">
      <pivotArea dataOnly="0" labelOnly="1" outline="0" fieldPosition="0">
        <references count="3">
          <reference field="0" count="1">
            <x v="9"/>
          </reference>
          <reference field="1" count="1" selected="0">
            <x v="4"/>
          </reference>
          <reference field="5" count="1" selected="0">
            <x v="41"/>
          </reference>
        </references>
      </pivotArea>
    </format>
    <format dxfId="577">
      <pivotArea dataOnly="0" labelOnly="1" outline="0" fieldPosition="0">
        <references count="3">
          <reference field="0" count="1">
            <x v="24"/>
          </reference>
          <reference field="1" count="1" selected="0">
            <x v="3"/>
          </reference>
          <reference field="5" count="1" selected="0">
            <x v="34"/>
          </reference>
        </references>
      </pivotArea>
    </format>
    <format dxfId="576">
      <pivotArea dataOnly="0" labelOnly="1" outline="0" fieldPosition="0">
        <references count="3">
          <reference field="0" count="1">
            <x v="27"/>
          </reference>
          <reference field="1" count="1" selected="0">
            <x v="4"/>
          </reference>
          <reference field="5" count="1" selected="0">
            <x v="30"/>
          </reference>
        </references>
      </pivotArea>
    </format>
    <format dxfId="575">
      <pivotArea dataOnly="0" labelOnly="1" outline="0" fieldPosition="0">
        <references count="3">
          <reference field="0" count="1">
            <x v="14"/>
          </reference>
          <reference field="1" count="1" selected="0">
            <x v="1"/>
          </reference>
          <reference field="5" count="1" selected="0">
            <x v="4"/>
          </reference>
        </references>
      </pivotArea>
    </format>
    <format dxfId="574">
      <pivotArea dataOnly="0" labelOnly="1" outline="0" fieldPosition="0">
        <references count="3">
          <reference field="0" count="1">
            <x v="13"/>
          </reference>
          <reference field="1" count="1" selected="0">
            <x v="4"/>
          </reference>
          <reference field="5" count="1" selected="0">
            <x v="21"/>
          </reference>
        </references>
      </pivotArea>
    </format>
    <format dxfId="573">
      <pivotArea dataOnly="0" labelOnly="1" outline="0" fieldPosition="0">
        <references count="3">
          <reference field="0" count="1">
            <x v="20"/>
          </reference>
          <reference field="1" count="1" selected="0">
            <x v="0"/>
          </reference>
          <reference field="5" count="1" selected="0">
            <x v="62"/>
          </reference>
        </references>
      </pivotArea>
    </format>
    <format dxfId="572">
      <pivotArea dataOnly="0" labelOnly="1" outline="0" fieldPosition="0">
        <references count="3">
          <reference field="0" count="1">
            <x v="21"/>
          </reference>
          <reference field="1" count="1" selected="0">
            <x v="1"/>
          </reference>
          <reference field="5" count="1" selected="0">
            <x v="68"/>
          </reference>
        </references>
      </pivotArea>
    </format>
    <format dxfId="571">
      <pivotArea dataOnly="0" labelOnly="1" outline="0" fieldPosition="0">
        <references count="3">
          <reference field="0" count="1">
            <x v="25"/>
          </reference>
          <reference field="1" count="1" selected="0">
            <x v="3"/>
          </reference>
          <reference field="5" count="1" selected="0">
            <x v="45"/>
          </reference>
        </references>
      </pivotArea>
    </format>
    <format dxfId="570">
      <pivotArea dataOnly="0" labelOnly="1" outline="0" fieldPosition="0">
        <references count="3">
          <reference field="0" count="1">
            <x v="6"/>
          </reference>
          <reference field="1" count="1" selected="0">
            <x v="2"/>
          </reference>
          <reference field="5" count="1" selected="0">
            <x v="67"/>
          </reference>
        </references>
      </pivotArea>
    </format>
    <format dxfId="569">
      <pivotArea dataOnly="0" labelOnly="1" outline="0" fieldPosition="0">
        <references count="3">
          <reference field="0" count="1">
            <x v="0"/>
          </reference>
          <reference field="1" count="1" selected="0">
            <x v="0"/>
          </reference>
          <reference field="5" count="1" selected="0">
            <x v="37"/>
          </reference>
        </references>
      </pivotArea>
    </format>
    <format dxfId="568">
      <pivotArea dataOnly="0" labelOnly="1" outline="0" fieldPosition="0">
        <references count="3">
          <reference field="0" count="1">
            <x v="22"/>
          </reference>
          <reference field="1" count="1" selected="0">
            <x v="3"/>
          </reference>
          <reference field="5" count="1" selected="0">
            <x v="49"/>
          </reference>
        </references>
      </pivotArea>
    </format>
    <format dxfId="567">
      <pivotArea dataOnly="0" labelOnly="1" outline="0" fieldPosition="0">
        <references count="3">
          <reference field="0" count="1">
            <x v="27"/>
          </reference>
          <reference field="1" count="1" selected="0">
            <x v="4"/>
          </reference>
          <reference field="5" count="1" selected="0">
            <x v="27"/>
          </reference>
        </references>
      </pivotArea>
    </format>
    <format dxfId="566">
      <pivotArea dataOnly="0" labelOnly="1" outline="0" fieldPosition="0">
        <references count="3">
          <reference field="0" count="1">
            <x v="21"/>
          </reference>
          <reference field="1" count="1" selected="0">
            <x v="1"/>
          </reference>
          <reference field="5" count="1" selected="0">
            <x v="70"/>
          </reference>
        </references>
      </pivotArea>
    </format>
    <format dxfId="565">
      <pivotArea dataOnly="0" labelOnly="1" outline="0" fieldPosition="0">
        <references count="3">
          <reference field="0" count="1">
            <x v="7"/>
          </reference>
          <reference field="1" count="1" selected="0">
            <x v="1"/>
          </reference>
          <reference field="5" count="1" selected="0">
            <x v="52"/>
          </reference>
        </references>
      </pivotArea>
    </format>
    <format dxfId="564">
      <pivotArea dataOnly="0" labelOnly="1" outline="0" fieldPosition="0">
        <references count="3">
          <reference field="0" count="1">
            <x v="23"/>
          </reference>
          <reference field="1" count="1" selected="0">
            <x v="1"/>
          </reference>
          <reference field="5" count="1" selected="0">
            <x v="2"/>
          </reference>
        </references>
      </pivotArea>
    </format>
    <format dxfId="563">
      <pivotArea dataOnly="0" labelOnly="1" outline="0" fieldPosition="0">
        <references count="3">
          <reference field="0" count="1">
            <x v="27"/>
          </reference>
          <reference field="1" count="1" selected="0">
            <x v="4"/>
          </reference>
          <reference field="5" count="1" selected="0">
            <x v="15"/>
          </reference>
        </references>
      </pivotArea>
    </format>
    <format dxfId="562">
      <pivotArea dataOnly="0" labelOnly="1" outline="0" fieldPosition="0">
        <references count="3">
          <reference field="0" count="1">
            <x v="24"/>
          </reference>
          <reference field="1" count="1" selected="0">
            <x v="3"/>
          </reference>
          <reference field="5" count="1" selected="0">
            <x v="38"/>
          </reference>
        </references>
      </pivotArea>
    </format>
    <format dxfId="561">
      <pivotArea dataOnly="0" labelOnly="1" outline="0" fieldPosition="0">
        <references count="3">
          <reference field="0" count="1">
            <x v="8"/>
          </reference>
          <reference field="1" count="1" selected="0">
            <x v="1"/>
          </reference>
          <reference field="5" count="1" selected="0">
            <x v="61"/>
          </reference>
        </references>
      </pivotArea>
    </format>
    <format dxfId="560">
      <pivotArea dataOnly="0" labelOnly="1" outline="0" fieldPosition="0">
        <references count="3">
          <reference field="0" count="1">
            <x v="24"/>
          </reference>
          <reference field="1" count="1" selected="0">
            <x v="3"/>
          </reference>
          <reference field="5" count="1" selected="0">
            <x v="1"/>
          </reference>
        </references>
      </pivotArea>
    </format>
    <format dxfId="559">
      <pivotArea dataOnly="0" labelOnly="1" outline="0" fieldPosition="0">
        <references count="3">
          <reference field="0" count="1">
            <x v="8"/>
          </reference>
          <reference field="1" count="1" selected="0">
            <x v="1"/>
          </reference>
          <reference field="5" count="1" selected="0">
            <x v="13"/>
          </reference>
        </references>
      </pivotArea>
    </format>
    <format dxfId="558">
      <pivotArea dataOnly="0" labelOnly="1" outline="0" fieldPosition="0">
        <references count="3">
          <reference field="0" count="1">
            <x v="16"/>
          </reference>
          <reference field="1" count="1" selected="0">
            <x v="1"/>
          </reference>
          <reference field="5" count="1" selected="0">
            <x v="10"/>
          </reference>
        </references>
      </pivotArea>
    </format>
    <format dxfId="557">
      <pivotArea dataOnly="0" labelOnly="1" outline="0" fieldPosition="0">
        <references count="3">
          <reference field="0" count="1">
            <x v="8"/>
          </reference>
          <reference field="1" count="1" selected="0">
            <x v="1"/>
          </reference>
          <reference field="5" count="1" selected="0">
            <x v="9"/>
          </reference>
        </references>
      </pivotArea>
    </format>
    <format dxfId="556">
      <pivotArea dataOnly="0" labelOnly="1" outline="0" fieldPosition="0">
        <references count="3">
          <reference field="0" count="1">
            <x v="5"/>
          </reference>
          <reference field="1" count="1" selected="0">
            <x v="0"/>
          </reference>
          <reference field="5" count="1" selected="0">
            <x v="32"/>
          </reference>
        </references>
      </pivotArea>
    </format>
    <format dxfId="555">
      <pivotArea dataOnly="0" labelOnly="1" outline="0" fieldPosition="0">
        <references count="3">
          <reference field="0" count="1">
            <x v="19"/>
          </reference>
          <reference field="1" count="1" selected="0">
            <x v="1"/>
          </reference>
          <reference field="5" count="1" selected="0">
            <x v="17"/>
          </reference>
        </references>
      </pivotArea>
    </format>
    <format dxfId="554">
      <pivotArea dataOnly="0" labelOnly="1" outline="0" fieldPosition="0">
        <references count="3">
          <reference field="0" count="1">
            <x v="5"/>
          </reference>
          <reference field="1" count="1" selected="0">
            <x v="0"/>
          </reference>
          <reference field="5" count="1" selected="0">
            <x v="36"/>
          </reference>
        </references>
      </pivotArea>
    </format>
    <format dxfId="553">
      <pivotArea dataOnly="0" labelOnly="1" outline="0" fieldPosition="0">
        <references count="3">
          <reference field="0" count="1">
            <x v="14"/>
          </reference>
          <reference field="1" count="1" selected="0">
            <x v="1"/>
          </reference>
          <reference field="5" count="1" selected="0">
            <x v="14"/>
          </reference>
        </references>
      </pivotArea>
    </format>
    <format dxfId="552">
      <pivotArea dataOnly="0" labelOnly="1" outline="0" fieldPosition="0">
        <references count="3">
          <reference field="0" count="1">
            <x v="9"/>
          </reference>
          <reference field="1" count="1" selected="0">
            <x v="4"/>
          </reference>
          <reference field="5" count="1" selected="0">
            <x v="60"/>
          </reference>
        </references>
      </pivotArea>
    </format>
    <format dxfId="551">
      <pivotArea dataOnly="0" labelOnly="1" outline="0" fieldPosition="0">
        <references count="3">
          <reference field="0" count="1">
            <x v="5"/>
          </reference>
          <reference field="1" count="1" selected="0">
            <x v="0"/>
          </reference>
          <reference field="5" count="1" selected="0">
            <x v="5"/>
          </reference>
        </references>
      </pivotArea>
    </format>
    <format dxfId="550">
      <pivotArea dataOnly="0" labelOnly="1" outline="0" fieldPosition="0">
        <references count="3">
          <reference field="0" count="1">
            <x v="4"/>
          </reference>
          <reference field="1" count="1" selected="0">
            <x v="3"/>
          </reference>
          <reference field="5" count="1" selected="0">
            <x v="44"/>
          </reference>
        </references>
      </pivotArea>
    </format>
    <format dxfId="549">
      <pivotArea dataOnly="0" labelOnly="1" outline="0" fieldPosition="0">
        <references count="3">
          <reference field="0" count="1">
            <x v="7"/>
          </reference>
          <reference field="1" count="1" selected="0">
            <x v="1"/>
          </reference>
          <reference field="5" count="1" selected="0">
            <x v="55"/>
          </reference>
        </references>
      </pivotArea>
    </format>
    <format dxfId="548">
      <pivotArea dataOnly="0" labelOnly="1" outline="0" fieldPosition="0">
        <references count="3">
          <reference field="0" count="1">
            <x v="0"/>
          </reference>
          <reference field="1" count="1" selected="0">
            <x v="0"/>
          </reference>
          <reference field="5" count="1" selected="0">
            <x v="35"/>
          </reference>
        </references>
      </pivotArea>
    </format>
    <format dxfId="547">
      <pivotArea dataOnly="0" labelOnly="1" outline="0" fieldPosition="0">
        <references count="3">
          <reference field="0" count="1">
            <x v="5"/>
          </reference>
          <reference field="1" count="1" selected="0">
            <x v="0"/>
          </reference>
          <reference field="5" count="1" selected="0">
            <x v="31"/>
          </reference>
        </references>
      </pivotArea>
    </format>
    <format dxfId="546">
      <pivotArea dataOnly="0" labelOnly="1" outline="0" fieldPosition="0">
        <references count="3">
          <reference field="0" count="1">
            <x v="9"/>
          </reference>
          <reference field="1" count="1" selected="0">
            <x v="4"/>
          </reference>
          <reference field="5" count="1" selected="0">
            <x v="54"/>
          </reference>
        </references>
      </pivotArea>
    </format>
    <format dxfId="545">
      <pivotArea field="0" type="button" dataOnly="0" labelOnly="1" outline="0" axis="axisRow" fieldPosition="1"/>
    </format>
    <format dxfId="544">
      <pivotArea dataOnly="0" labelOnly="1" grandRow="1" outline="0" fieldPosition="0"/>
    </format>
    <format dxfId="543">
      <pivotArea dataOnly="0" labelOnly="1" outline="0" fieldPosition="0">
        <references count="3">
          <reference field="0" count="1">
            <x v="6"/>
          </reference>
          <reference field="1" count="1" selected="0">
            <x v="2"/>
          </reference>
          <reference field="5" count="1" selected="0">
            <x v="0"/>
          </reference>
        </references>
      </pivotArea>
    </format>
    <format dxfId="542">
      <pivotArea dataOnly="0" labelOnly="1" outline="0" fieldPosition="0">
        <references count="3">
          <reference field="0" count="1">
            <x v="23"/>
          </reference>
          <reference field="1" count="1" selected="0">
            <x v="1"/>
          </reference>
          <reference field="5" count="1" selected="0">
            <x v="69"/>
          </reference>
        </references>
      </pivotArea>
    </format>
    <format dxfId="541">
      <pivotArea dataOnly="0" labelOnly="1" outline="0" fieldPosition="0">
        <references count="3">
          <reference field="0" count="1">
            <x v="28"/>
          </reference>
          <reference field="1" count="1" selected="0">
            <x v="2"/>
          </reference>
          <reference field="5" count="1" selected="0">
            <x v="39"/>
          </reference>
        </references>
      </pivotArea>
    </format>
    <format dxfId="540">
      <pivotArea dataOnly="0" labelOnly="1" outline="0" fieldPosition="0">
        <references count="3">
          <reference field="0" count="1">
            <x v="14"/>
          </reference>
          <reference field="1" count="1" selected="0">
            <x v="1"/>
          </reference>
          <reference field="5" count="1" selected="0">
            <x v="6"/>
          </reference>
        </references>
      </pivotArea>
    </format>
    <format dxfId="539">
      <pivotArea dataOnly="0" labelOnly="1" outline="0" fieldPosition="0">
        <references count="3">
          <reference field="0" count="1">
            <x v="11"/>
          </reference>
          <reference field="1" count="1" selected="0">
            <x v="3"/>
          </reference>
          <reference field="5" count="1" selected="0">
            <x v="40"/>
          </reference>
        </references>
      </pivotArea>
    </format>
    <format dxfId="538">
      <pivotArea dataOnly="0" labelOnly="1" outline="0" fieldPosition="0">
        <references count="3">
          <reference field="0" count="1">
            <x v="13"/>
          </reference>
          <reference field="1" count="1" selected="0">
            <x v="4"/>
          </reference>
          <reference field="5" count="1" selected="0">
            <x v="29"/>
          </reference>
        </references>
      </pivotArea>
    </format>
    <format dxfId="537">
      <pivotArea dataOnly="0" labelOnly="1" outline="0" fieldPosition="0">
        <references count="3">
          <reference field="0" count="1">
            <x v="27"/>
          </reference>
          <reference field="1" count="1" selected="0">
            <x v="4"/>
          </reference>
          <reference field="5" count="1" selected="0">
            <x v="59"/>
          </reference>
        </references>
      </pivotArea>
    </format>
    <format dxfId="536">
      <pivotArea dataOnly="0" labelOnly="1" outline="0" fieldPosition="0">
        <references count="3">
          <reference field="0" count="1">
            <x v="14"/>
          </reference>
          <reference field="1" count="1" selected="0">
            <x v="1"/>
          </reference>
          <reference field="5" count="1" selected="0">
            <x v="12"/>
          </reference>
        </references>
      </pivotArea>
    </format>
    <format dxfId="535">
      <pivotArea dataOnly="0" labelOnly="1" outline="0" fieldPosition="0">
        <references count="3">
          <reference field="0" count="1">
            <x v="25"/>
          </reference>
          <reference field="1" count="1" selected="0">
            <x v="3"/>
          </reference>
          <reference field="5" count="1" selected="0">
            <x v="58"/>
          </reference>
        </references>
      </pivotArea>
    </format>
    <format dxfId="534">
      <pivotArea dataOnly="0" labelOnly="1" outline="0" fieldPosition="0">
        <references count="3">
          <reference field="0" count="1">
            <x v="24"/>
          </reference>
          <reference field="1" count="1" selected="0">
            <x v="3"/>
          </reference>
          <reference field="5" count="1" selected="0">
            <x v="16"/>
          </reference>
        </references>
      </pivotArea>
    </format>
    <format dxfId="533">
      <pivotArea dataOnly="0" labelOnly="1" outline="0" fieldPosition="0">
        <references count="3">
          <reference field="0" count="1">
            <x v="27"/>
          </reference>
          <reference field="1" count="1" selected="0">
            <x v="4"/>
          </reference>
          <reference field="5" count="1" selected="0">
            <x v="19"/>
          </reference>
        </references>
      </pivotArea>
    </format>
    <format dxfId="532">
      <pivotArea dataOnly="0" labelOnly="1" outline="0" fieldPosition="0">
        <references count="3">
          <reference field="0" count="1">
            <x v="19"/>
          </reference>
          <reference field="1" count="1" selected="0">
            <x v="1"/>
          </reference>
          <reference field="5" count="1" selected="0">
            <x v="11"/>
          </reference>
        </references>
      </pivotArea>
    </format>
    <format dxfId="531">
      <pivotArea dataOnly="0" labelOnly="1" outline="0" fieldPosition="0">
        <references count="3">
          <reference field="0" count="1">
            <x v="27"/>
          </reference>
          <reference field="1" count="1" selected="0">
            <x v="4"/>
          </reference>
          <reference field="5" count="1" selected="0">
            <x v="23"/>
          </reference>
        </references>
      </pivotArea>
    </format>
    <format dxfId="530">
      <pivotArea dataOnly="0" labelOnly="1" outline="0" fieldPosition="0">
        <references count="3">
          <reference field="0" count="1">
            <x v="10"/>
          </reference>
          <reference field="1" count="1" selected="0">
            <x v="3"/>
          </reference>
          <reference field="5" count="1" selected="0">
            <x v="43"/>
          </reference>
        </references>
      </pivotArea>
    </format>
    <format dxfId="529">
      <pivotArea dataOnly="0" labelOnly="1" outline="0" fieldPosition="0">
        <references count="3">
          <reference field="0" count="1">
            <x v="17"/>
          </reference>
          <reference field="1" count="1" selected="0">
            <x v="3"/>
          </reference>
          <reference field="5" count="1" selected="0">
            <x v="25"/>
          </reference>
        </references>
      </pivotArea>
    </format>
    <format dxfId="528">
      <pivotArea dataOnly="0" labelOnly="1" outline="0" fieldPosition="0">
        <references count="3">
          <reference field="0" count="1">
            <x v="19"/>
          </reference>
          <reference field="1" count="1" selected="0">
            <x v="1"/>
          </reference>
          <reference field="5" count="1" selected="0">
            <x v="48"/>
          </reference>
        </references>
      </pivotArea>
    </format>
    <format dxfId="527">
      <pivotArea dataOnly="0" labelOnly="1" outline="0" fieldPosition="0">
        <references count="3">
          <reference field="0" count="1">
            <x v="9"/>
          </reference>
          <reference field="1" count="1" selected="0">
            <x v="4"/>
          </reference>
          <reference field="5" count="1" selected="0">
            <x v="18"/>
          </reference>
        </references>
      </pivotArea>
    </format>
    <format dxfId="526">
      <pivotArea dataOnly="0" labelOnly="1" outline="0" fieldPosition="0">
        <references count="3">
          <reference field="0" count="1">
            <x v="19"/>
          </reference>
          <reference field="1" count="1" selected="0">
            <x v="1"/>
          </reference>
          <reference field="5" count="1" selected="0">
            <x v="50"/>
          </reference>
        </references>
      </pivotArea>
    </format>
    <format dxfId="525">
      <pivotArea dataOnly="0" labelOnly="1" outline="0" fieldPosition="0">
        <references count="3">
          <reference field="0" count="1">
            <x v="17"/>
          </reference>
          <reference field="1" count="1" selected="0">
            <x v="3"/>
          </reference>
          <reference field="5" count="1" selected="0">
            <x v="24"/>
          </reference>
        </references>
      </pivotArea>
    </format>
    <format dxfId="524">
      <pivotArea dataOnly="0" labelOnly="1" outline="0" fieldPosition="0">
        <references count="3">
          <reference field="0" count="1">
            <x v="15"/>
          </reference>
          <reference field="1" count="1" selected="0">
            <x v="2"/>
          </reference>
          <reference field="5" count="1" selected="0">
            <x v="53"/>
          </reference>
        </references>
      </pivotArea>
    </format>
    <format dxfId="523">
      <pivotArea dataOnly="0" labelOnly="1" outline="0" fieldPosition="0">
        <references count="3">
          <reference field="0" count="1">
            <x v="28"/>
          </reference>
          <reference field="1" count="1" selected="0">
            <x v="2"/>
          </reference>
          <reference field="5" count="1" selected="0">
            <x v="22"/>
          </reference>
        </references>
      </pivotArea>
    </format>
    <format dxfId="522">
      <pivotArea dataOnly="0" labelOnly="1" outline="0" fieldPosition="0">
        <references count="3">
          <reference field="0" count="1">
            <x v="7"/>
          </reference>
          <reference field="1" count="1" selected="0">
            <x v="1"/>
          </reference>
          <reference field="5" count="1" selected="0">
            <x v="57"/>
          </reference>
        </references>
      </pivotArea>
    </format>
    <format dxfId="521">
      <pivotArea dataOnly="0" labelOnly="1" outline="0" fieldPosition="0">
        <references count="3">
          <reference field="0" count="1">
            <x v="3"/>
          </reference>
          <reference field="1" count="1" selected="0">
            <x v="2"/>
          </reference>
          <reference field="5" count="1" selected="0">
            <x v="26"/>
          </reference>
        </references>
      </pivotArea>
    </format>
    <format dxfId="520">
      <pivotArea dataOnly="0" labelOnly="1" outline="0" fieldPosition="0">
        <references count="3">
          <reference field="0" count="1">
            <x v="22"/>
          </reference>
          <reference field="1" count="1" selected="0">
            <x v="3"/>
          </reference>
          <reference field="5" count="1" selected="0">
            <x v="56"/>
          </reference>
        </references>
      </pivotArea>
    </format>
    <format dxfId="519">
      <pivotArea dataOnly="0" labelOnly="1" outline="0" fieldPosition="0">
        <references count="3">
          <reference field="0" count="1">
            <x v="21"/>
          </reference>
          <reference field="1" count="1" selected="0">
            <x v="1"/>
          </reference>
          <reference field="5" count="1" selected="0">
            <x v="64"/>
          </reference>
        </references>
      </pivotArea>
    </format>
    <format dxfId="518">
      <pivotArea dataOnly="0" labelOnly="1" outline="0" fieldPosition="0">
        <references count="3">
          <reference field="0" count="1">
            <x v="11"/>
          </reference>
          <reference field="1" count="1" selected="0">
            <x v="3"/>
          </reference>
          <reference field="5" count="1" selected="0">
            <x v="20"/>
          </reference>
        </references>
      </pivotArea>
    </format>
    <format dxfId="517">
      <pivotArea dataOnly="0" labelOnly="1" outline="0" fieldPosition="0">
        <references count="3">
          <reference field="0" count="1">
            <x v="18"/>
          </reference>
          <reference field="1" count="1" selected="0">
            <x v="0"/>
          </reference>
          <reference field="5" count="1" selected="0">
            <x v="42"/>
          </reference>
        </references>
      </pivotArea>
    </format>
    <format dxfId="516">
      <pivotArea dataOnly="0" labelOnly="1" outline="0" fieldPosition="0">
        <references count="3">
          <reference field="0" count="1">
            <x v="2"/>
          </reference>
          <reference field="1" count="1" selected="0">
            <x v="3"/>
          </reference>
          <reference field="5" count="1" selected="0">
            <x v="46"/>
          </reference>
        </references>
      </pivotArea>
    </format>
    <format dxfId="515">
      <pivotArea dataOnly="0" labelOnly="1" outline="0" fieldPosition="0">
        <references count="3">
          <reference field="0" count="1">
            <x v="8"/>
          </reference>
          <reference field="1" count="1" selected="0">
            <x v="1"/>
          </reference>
          <reference field="5" count="1" selected="0">
            <x v="66"/>
          </reference>
        </references>
      </pivotArea>
    </format>
    <format dxfId="514">
      <pivotArea dataOnly="0" labelOnly="1" outline="0" fieldPosition="0">
        <references count="3">
          <reference field="0" count="1">
            <x v="26"/>
          </reference>
          <reference field="1" count="1" selected="0">
            <x v="3"/>
          </reference>
          <reference field="5" count="1" selected="0">
            <x v="51"/>
          </reference>
        </references>
      </pivotArea>
    </format>
    <format dxfId="513">
      <pivotArea dataOnly="0" labelOnly="1" outline="0" fieldPosition="0">
        <references count="3">
          <reference field="0" count="1">
            <x v="12"/>
          </reference>
          <reference field="1" count="1" selected="0">
            <x v="3"/>
          </reference>
          <reference field="5" count="1" selected="0">
            <x v="33"/>
          </reference>
        </references>
      </pivotArea>
    </format>
    <format dxfId="512">
      <pivotArea dataOnly="0" labelOnly="1" outline="0" fieldPosition="0">
        <references count="3">
          <reference field="0" count="1">
            <x v="28"/>
          </reference>
          <reference field="1" count="1" selected="0">
            <x v="2"/>
          </reference>
          <reference field="5" count="1" selected="0">
            <x v="8"/>
          </reference>
        </references>
      </pivotArea>
    </format>
    <format dxfId="511">
      <pivotArea dataOnly="0" labelOnly="1" outline="0" fieldPosition="0">
        <references count="3">
          <reference field="0" count="1">
            <x v="28"/>
          </reference>
          <reference field="1" count="1" selected="0">
            <x v="2"/>
          </reference>
          <reference field="5" count="1" selected="0">
            <x v="7"/>
          </reference>
        </references>
      </pivotArea>
    </format>
    <format dxfId="510">
      <pivotArea dataOnly="0" labelOnly="1" outline="0" fieldPosition="0">
        <references count="3">
          <reference field="0" count="1">
            <x v="16"/>
          </reference>
          <reference field="1" count="1" selected="0">
            <x v="1"/>
          </reference>
          <reference field="5" count="1" selected="0">
            <x v="3"/>
          </reference>
        </references>
      </pivotArea>
    </format>
    <format dxfId="509">
      <pivotArea dataOnly="0" labelOnly="1" outline="0" fieldPosition="0">
        <references count="3">
          <reference field="0" count="1">
            <x v="8"/>
          </reference>
          <reference field="1" count="1" selected="0">
            <x v="1"/>
          </reference>
          <reference field="5" count="1" selected="0">
            <x v="65"/>
          </reference>
        </references>
      </pivotArea>
    </format>
    <format dxfId="508">
      <pivotArea dataOnly="0" labelOnly="1" outline="0" fieldPosition="0">
        <references count="3">
          <reference field="0" count="1">
            <x v="8"/>
          </reference>
          <reference field="1" count="1" selected="0">
            <x v="1"/>
          </reference>
          <reference field="5" count="1" selected="0">
            <x v="63"/>
          </reference>
        </references>
      </pivotArea>
    </format>
    <format dxfId="507">
      <pivotArea dataOnly="0" labelOnly="1" outline="0" fieldPosition="0">
        <references count="3">
          <reference field="0" count="1">
            <x v="26"/>
          </reference>
          <reference field="1" count="1" selected="0">
            <x v="3"/>
          </reference>
          <reference field="5" count="1" selected="0">
            <x v="28"/>
          </reference>
        </references>
      </pivotArea>
    </format>
    <format dxfId="506">
      <pivotArea dataOnly="0" labelOnly="1" outline="0" fieldPosition="0">
        <references count="3">
          <reference field="0" count="1">
            <x v="1"/>
          </reference>
          <reference field="1" count="1" selected="0">
            <x v="4"/>
          </reference>
          <reference field="5" count="1" selected="0">
            <x v="47"/>
          </reference>
        </references>
      </pivotArea>
    </format>
    <format dxfId="505">
      <pivotArea dataOnly="0" labelOnly="1" outline="0" fieldPosition="0">
        <references count="3">
          <reference field="0" count="1">
            <x v="9"/>
          </reference>
          <reference field="1" count="1" selected="0">
            <x v="4"/>
          </reference>
          <reference field="5" count="1" selected="0">
            <x v="41"/>
          </reference>
        </references>
      </pivotArea>
    </format>
    <format dxfId="504">
      <pivotArea dataOnly="0" labelOnly="1" outline="0" fieldPosition="0">
        <references count="3">
          <reference field="0" count="1">
            <x v="24"/>
          </reference>
          <reference field="1" count="1" selected="0">
            <x v="3"/>
          </reference>
          <reference field="5" count="1" selected="0">
            <x v="34"/>
          </reference>
        </references>
      </pivotArea>
    </format>
    <format dxfId="503">
      <pivotArea dataOnly="0" labelOnly="1" outline="0" fieldPosition="0">
        <references count="3">
          <reference field="0" count="1">
            <x v="27"/>
          </reference>
          <reference field="1" count="1" selected="0">
            <x v="4"/>
          </reference>
          <reference field="5" count="1" selected="0">
            <x v="30"/>
          </reference>
        </references>
      </pivotArea>
    </format>
    <format dxfId="502">
      <pivotArea dataOnly="0" labelOnly="1" outline="0" fieldPosition="0">
        <references count="3">
          <reference field="0" count="1">
            <x v="14"/>
          </reference>
          <reference field="1" count="1" selected="0">
            <x v="1"/>
          </reference>
          <reference field="5" count="1" selected="0">
            <x v="4"/>
          </reference>
        </references>
      </pivotArea>
    </format>
    <format dxfId="501">
      <pivotArea dataOnly="0" labelOnly="1" outline="0" fieldPosition="0">
        <references count="3">
          <reference field="0" count="1">
            <x v="13"/>
          </reference>
          <reference field="1" count="1" selected="0">
            <x v="4"/>
          </reference>
          <reference field="5" count="1" selected="0">
            <x v="21"/>
          </reference>
        </references>
      </pivotArea>
    </format>
    <format dxfId="500">
      <pivotArea dataOnly="0" labelOnly="1" outline="0" fieldPosition="0">
        <references count="3">
          <reference field="0" count="1">
            <x v="20"/>
          </reference>
          <reference field="1" count="1" selected="0">
            <x v="0"/>
          </reference>
          <reference field="5" count="1" selected="0">
            <x v="62"/>
          </reference>
        </references>
      </pivotArea>
    </format>
    <format dxfId="499">
      <pivotArea dataOnly="0" labelOnly="1" outline="0" fieldPosition="0">
        <references count="3">
          <reference field="0" count="1">
            <x v="21"/>
          </reference>
          <reference field="1" count="1" selected="0">
            <x v="1"/>
          </reference>
          <reference field="5" count="1" selected="0">
            <x v="68"/>
          </reference>
        </references>
      </pivotArea>
    </format>
    <format dxfId="498">
      <pivotArea dataOnly="0" labelOnly="1" outline="0" fieldPosition="0">
        <references count="3">
          <reference field="0" count="1">
            <x v="25"/>
          </reference>
          <reference field="1" count="1" selected="0">
            <x v="3"/>
          </reference>
          <reference field="5" count="1" selected="0">
            <x v="45"/>
          </reference>
        </references>
      </pivotArea>
    </format>
    <format dxfId="497">
      <pivotArea dataOnly="0" labelOnly="1" outline="0" fieldPosition="0">
        <references count="3">
          <reference field="0" count="1">
            <x v="6"/>
          </reference>
          <reference field="1" count="1" selected="0">
            <x v="2"/>
          </reference>
          <reference field="5" count="1" selected="0">
            <x v="67"/>
          </reference>
        </references>
      </pivotArea>
    </format>
    <format dxfId="496">
      <pivotArea dataOnly="0" labelOnly="1" outline="0" fieldPosition="0">
        <references count="3">
          <reference field="0" count="1">
            <x v="0"/>
          </reference>
          <reference field="1" count="1" selected="0">
            <x v="0"/>
          </reference>
          <reference field="5" count="1" selected="0">
            <x v="37"/>
          </reference>
        </references>
      </pivotArea>
    </format>
    <format dxfId="495">
      <pivotArea dataOnly="0" labelOnly="1" outline="0" fieldPosition="0">
        <references count="3">
          <reference field="0" count="1">
            <x v="22"/>
          </reference>
          <reference field="1" count="1" selected="0">
            <x v="3"/>
          </reference>
          <reference field="5" count="1" selected="0">
            <x v="49"/>
          </reference>
        </references>
      </pivotArea>
    </format>
    <format dxfId="494">
      <pivotArea dataOnly="0" labelOnly="1" outline="0" fieldPosition="0">
        <references count="3">
          <reference field="0" count="1">
            <x v="27"/>
          </reference>
          <reference field="1" count="1" selected="0">
            <x v="4"/>
          </reference>
          <reference field="5" count="1" selected="0">
            <x v="27"/>
          </reference>
        </references>
      </pivotArea>
    </format>
    <format dxfId="493">
      <pivotArea dataOnly="0" labelOnly="1" outline="0" fieldPosition="0">
        <references count="3">
          <reference field="0" count="1">
            <x v="21"/>
          </reference>
          <reference field="1" count="1" selected="0">
            <x v="1"/>
          </reference>
          <reference field="5" count="1" selected="0">
            <x v="70"/>
          </reference>
        </references>
      </pivotArea>
    </format>
    <format dxfId="492">
      <pivotArea dataOnly="0" labelOnly="1" outline="0" fieldPosition="0">
        <references count="3">
          <reference field="0" count="1">
            <x v="7"/>
          </reference>
          <reference field="1" count="1" selected="0">
            <x v="1"/>
          </reference>
          <reference field="5" count="1" selected="0">
            <x v="52"/>
          </reference>
        </references>
      </pivotArea>
    </format>
    <format dxfId="491">
      <pivotArea dataOnly="0" labelOnly="1" outline="0" fieldPosition="0">
        <references count="3">
          <reference field="0" count="1">
            <x v="23"/>
          </reference>
          <reference field="1" count="1" selected="0">
            <x v="1"/>
          </reference>
          <reference field="5" count="1" selected="0">
            <x v="2"/>
          </reference>
        </references>
      </pivotArea>
    </format>
    <format dxfId="490">
      <pivotArea dataOnly="0" labelOnly="1" outline="0" fieldPosition="0">
        <references count="3">
          <reference field="0" count="1">
            <x v="27"/>
          </reference>
          <reference field="1" count="1" selected="0">
            <x v="4"/>
          </reference>
          <reference field="5" count="1" selected="0">
            <x v="15"/>
          </reference>
        </references>
      </pivotArea>
    </format>
    <format dxfId="489">
      <pivotArea dataOnly="0" labelOnly="1" outline="0" fieldPosition="0">
        <references count="3">
          <reference field="0" count="1">
            <x v="24"/>
          </reference>
          <reference field="1" count="1" selected="0">
            <x v="3"/>
          </reference>
          <reference field="5" count="1" selected="0">
            <x v="38"/>
          </reference>
        </references>
      </pivotArea>
    </format>
    <format dxfId="488">
      <pivotArea dataOnly="0" labelOnly="1" outline="0" fieldPosition="0">
        <references count="3">
          <reference field="0" count="1">
            <x v="8"/>
          </reference>
          <reference field="1" count="1" selected="0">
            <x v="1"/>
          </reference>
          <reference field="5" count="1" selected="0">
            <x v="61"/>
          </reference>
        </references>
      </pivotArea>
    </format>
    <format dxfId="487">
      <pivotArea dataOnly="0" labelOnly="1" outline="0" fieldPosition="0">
        <references count="3">
          <reference field="0" count="1">
            <x v="24"/>
          </reference>
          <reference field="1" count="1" selected="0">
            <x v="3"/>
          </reference>
          <reference field="5" count="1" selected="0">
            <x v="1"/>
          </reference>
        </references>
      </pivotArea>
    </format>
    <format dxfId="486">
      <pivotArea dataOnly="0" labelOnly="1" outline="0" fieldPosition="0">
        <references count="3">
          <reference field="0" count="1">
            <x v="8"/>
          </reference>
          <reference field="1" count="1" selected="0">
            <x v="1"/>
          </reference>
          <reference field="5" count="1" selected="0">
            <x v="13"/>
          </reference>
        </references>
      </pivotArea>
    </format>
    <format dxfId="485">
      <pivotArea dataOnly="0" labelOnly="1" outline="0" fieldPosition="0">
        <references count="3">
          <reference field="0" count="1">
            <x v="16"/>
          </reference>
          <reference field="1" count="1" selected="0">
            <x v="1"/>
          </reference>
          <reference field="5" count="1" selected="0">
            <x v="10"/>
          </reference>
        </references>
      </pivotArea>
    </format>
    <format dxfId="484">
      <pivotArea dataOnly="0" labelOnly="1" outline="0" fieldPosition="0">
        <references count="3">
          <reference field="0" count="1">
            <x v="8"/>
          </reference>
          <reference field="1" count="1" selected="0">
            <x v="1"/>
          </reference>
          <reference field="5" count="1" selected="0">
            <x v="9"/>
          </reference>
        </references>
      </pivotArea>
    </format>
    <format dxfId="483">
      <pivotArea dataOnly="0" labelOnly="1" outline="0" fieldPosition="0">
        <references count="3">
          <reference field="0" count="1">
            <x v="5"/>
          </reference>
          <reference field="1" count="1" selected="0">
            <x v="0"/>
          </reference>
          <reference field="5" count="1" selected="0">
            <x v="32"/>
          </reference>
        </references>
      </pivotArea>
    </format>
    <format dxfId="482">
      <pivotArea dataOnly="0" labelOnly="1" outline="0" fieldPosition="0">
        <references count="3">
          <reference field="0" count="1">
            <x v="19"/>
          </reference>
          <reference field="1" count="1" selected="0">
            <x v="1"/>
          </reference>
          <reference field="5" count="1" selected="0">
            <x v="17"/>
          </reference>
        </references>
      </pivotArea>
    </format>
    <format dxfId="481">
      <pivotArea dataOnly="0" labelOnly="1" outline="0" fieldPosition="0">
        <references count="3">
          <reference field="0" count="1">
            <x v="5"/>
          </reference>
          <reference field="1" count="1" selected="0">
            <x v="0"/>
          </reference>
          <reference field="5" count="1" selected="0">
            <x v="36"/>
          </reference>
        </references>
      </pivotArea>
    </format>
    <format dxfId="480">
      <pivotArea dataOnly="0" labelOnly="1" outline="0" fieldPosition="0">
        <references count="3">
          <reference field="0" count="1">
            <x v="14"/>
          </reference>
          <reference field="1" count="1" selected="0">
            <x v="1"/>
          </reference>
          <reference field="5" count="1" selected="0">
            <x v="14"/>
          </reference>
        </references>
      </pivotArea>
    </format>
    <format dxfId="479">
      <pivotArea dataOnly="0" labelOnly="1" outline="0" fieldPosition="0">
        <references count="3">
          <reference field="0" count="1">
            <x v="9"/>
          </reference>
          <reference field="1" count="1" selected="0">
            <x v="4"/>
          </reference>
          <reference field="5" count="1" selected="0">
            <x v="60"/>
          </reference>
        </references>
      </pivotArea>
    </format>
    <format dxfId="478">
      <pivotArea dataOnly="0" labelOnly="1" outline="0" fieldPosition="0">
        <references count="3">
          <reference field="0" count="1">
            <x v="5"/>
          </reference>
          <reference field="1" count="1" selected="0">
            <x v="0"/>
          </reference>
          <reference field="5" count="1" selected="0">
            <x v="5"/>
          </reference>
        </references>
      </pivotArea>
    </format>
    <format dxfId="477">
      <pivotArea dataOnly="0" labelOnly="1" outline="0" fieldPosition="0">
        <references count="3">
          <reference field="0" count="1">
            <x v="4"/>
          </reference>
          <reference field="1" count="1" selected="0">
            <x v="3"/>
          </reference>
          <reference field="5" count="1" selected="0">
            <x v="44"/>
          </reference>
        </references>
      </pivotArea>
    </format>
    <format dxfId="476">
      <pivotArea dataOnly="0" labelOnly="1" outline="0" fieldPosition="0">
        <references count="3">
          <reference field="0" count="1">
            <x v="7"/>
          </reference>
          <reference field="1" count="1" selected="0">
            <x v="1"/>
          </reference>
          <reference field="5" count="1" selected="0">
            <x v="55"/>
          </reference>
        </references>
      </pivotArea>
    </format>
    <format dxfId="475">
      <pivotArea dataOnly="0" labelOnly="1" outline="0" fieldPosition="0">
        <references count="3">
          <reference field="0" count="1">
            <x v="0"/>
          </reference>
          <reference field="1" count="1" selected="0">
            <x v="0"/>
          </reference>
          <reference field="5" count="1" selected="0">
            <x v="35"/>
          </reference>
        </references>
      </pivotArea>
    </format>
    <format dxfId="474">
      <pivotArea dataOnly="0" labelOnly="1" outline="0" fieldPosition="0">
        <references count="3">
          <reference field="0" count="1">
            <x v="5"/>
          </reference>
          <reference field="1" count="1" selected="0">
            <x v="0"/>
          </reference>
          <reference field="5" count="1" selected="0">
            <x v="31"/>
          </reference>
        </references>
      </pivotArea>
    </format>
    <format dxfId="473">
      <pivotArea dataOnly="0" labelOnly="1" outline="0" fieldPosition="0">
        <references count="3">
          <reference field="0" count="1">
            <x v="9"/>
          </reference>
          <reference field="1" count="1" selected="0">
            <x v="4"/>
          </reference>
          <reference field="5" count="1" selected="0">
            <x v="54"/>
          </reference>
        </references>
      </pivotArea>
    </format>
    <format dxfId="472">
      <pivotArea field="0" type="button" dataOnly="0" labelOnly="1" outline="0" axis="axisRow" fieldPosition="1"/>
    </format>
    <format dxfId="471">
      <pivotArea field="0" type="button" dataOnly="0" labelOnly="1" outline="0" axis="axisRow" fieldPosition="1"/>
    </format>
    <format dxfId="470">
      <pivotArea type="all" dataOnly="0" outline="0" fieldPosition="0"/>
    </format>
    <format dxfId="469">
      <pivotArea outline="0" collapsedLevelsAreSubtotals="1" fieldPosition="0"/>
    </format>
    <format dxfId="468">
      <pivotArea field="5" type="button" dataOnly="0" labelOnly="1" outline="0" axis="axisRow" fieldPosition="0"/>
    </format>
    <format dxfId="467">
      <pivotArea field="0" type="button" dataOnly="0" labelOnly="1" outline="0" axis="axisRow" fieldPosition="1"/>
    </format>
    <format dxfId="466">
      <pivotArea field="1" type="button" dataOnly="0" labelOnly="1" outline="0" axis="axisRow" fieldPosition="2"/>
    </format>
    <format dxfId="465">
      <pivotArea field="2" type="button" dataOnly="0" labelOnly="1" outline="0" axis="axisRow" fieldPosition="3"/>
    </format>
    <format dxfId="464">
      <pivotArea dataOnly="0" labelOnly="1" outline="0" fieldPosition="0">
        <references count="1">
          <reference field="5" count="3">
            <x v="64"/>
            <x v="68"/>
            <x v="70"/>
          </reference>
        </references>
      </pivotArea>
    </format>
    <format dxfId="463">
      <pivotArea dataOnly="0" labelOnly="1" grandRow="1" outline="0" fieldPosition="0"/>
    </format>
    <format dxfId="462">
      <pivotArea dataOnly="0" labelOnly="1" outline="0" fieldPosition="0">
        <references count="2">
          <reference field="0" count="1">
            <x v="21"/>
          </reference>
          <reference field="5" count="1" selected="0">
            <x v="64"/>
          </reference>
        </references>
      </pivotArea>
    </format>
    <format dxfId="461">
      <pivotArea dataOnly="0" labelOnly="1" outline="0" fieldPosition="0">
        <references count="3">
          <reference field="0" count="1" selected="0">
            <x v="21"/>
          </reference>
          <reference field="1" count="1">
            <x v="1"/>
          </reference>
          <reference field="5" count="1" selected="0">
            <x v="64"/>
          </reference>
        </references>
      </pivotArea>
    </format>
    <format dxfId="460">
      <pivotArea dataOnly="0" labelOnly="1" outline="0" fieldPosition="0">
        <references count="4">
          <reference field="0" count="1" selected="0">
            <x v="21"/>
          </reference>
          <reference field="1" count="1" selected="0">
            <x v="1"/>
          </reference>
          <reference field="2" count="0"/>
          <reference field="5" count="1" selected="0">
            <x v="64"/>
          </reference>
        </references>
      </pivotArea>
    </format>
    <format dxfId="459">
      <pivotArea dataOnly="0" labelOnly="1" outline="0" fieldPosition="0">
        <references count="4">
          <reference field="0" count="1" selected="0">
            <x v="21"/>
          </reference>
          <reference field="1" count="1" selected="0">
            <x v="1"/>
          </reference>
          <reference field="2" count="0"/>
          <reference field="5" count="1" selected="0">
            <x v="68"/>
          </reference>
        </references>
      </pivotArea>
    </format>
    <format dxfId="458">
      <pivotArea dataOnly="0" labelOnly="1" outline="0" fieldPosition="0">
        <references count="4">
          <reference field="0" count="1" selected="0">
            <x v="21"/>
          </reference>
          <reference field="1" count="1" selected="0">
            <x v="1"/>
          </reference>
          <reference field="2" count="0"/>
          <reference field="5" count="1" selected="0">
            <x v="70"/>
          </reference>
        </references>
      </pivotArea>
    </format>
    <format dxfId="457">
      <pivotArea dataOnly="0" labelOnly="1" outline="0" fieldPosition="0">
        <references count="1">
          <reference field="4294967294" count="3">
            <x v="0"/>
            <x v="1"/>
            <x v="2"/>
          </reference>
        </references>
      </pivotArea>
    </format>
    <format dxfId="456">
      <pivotArea field="0" type="button" dataOnly="0" labelOnly="1" outline="0" axis="axisRow" fieldPosition="1"/>
    </format>
    <format dxfId="455">
      <pivotArea field="0" type="button" dataOnly="0" labelOnly="1" outline="0" axis="axisRow" fieldPosition="1"/>
    </format>
    <format dxfId="454">
      <pivotArea dataOnly="0" labelOnly="1" outline="0" fieldPosition="0">
        <references count="1">
          <reference field="0" count="0"/>
        </references>
      </pivotArea>
    </format>
    <format dxfId="453">
      <pivotArea dataOnly="0" labelOnly="1" outline="0" fieldPosition="0">
        <references count="1">
          <reference field="0" count="0"/>
        </references>
      </pivotArea>
    </format>
    <format dxfId="452">
      <pivotArea field="19" type="button" dataOnly="0" labelOnly="1" outline="0" axis="axisRow" fieldPosition="4"/>
    </format>
    <format dxfId="451">
      <pivotArea field="5" type="button" dataOnly="0" labelOnly="1" outline="0" axis="axisRow" fieldPosition="0"/>
    </format>
    <format dxfId="450">
      <pivotArea dataOnly="0" labelOnly="1" outline="0" fieldPosition="0">
        <references count="1">
          <reference field="5" count="50">
            <x v="0"/>
            <x v="3"/>
            <x v="4"/>
            <x v="6"/>
            <x v="7"/>
            <x v="8"/>
            <x v="11"/>
            <x v="12"/>
            <x v="16"/>
            <x v="18"/>
            <x v="19"/>
            <x v="20"/>
            <x v="21"/>
            <x v="22"/>
            <x v="23"/>
            <x v="24"/>
            <x v="25"/>
            <x v="26"/>
            <x v="27"/>
            <x v="28"/>
            <x v="29"/>
            <x v="30"/>
            <x v="33"/>
            <x v="34"/>
            <x v="37"/>
            <x v="39"/>
            <x v="40"/>
            <x v="41"/>
            <x v="42"/>
            <x v="43"/>
            <x v="45"/>
            <x v="46"/>
            <x v="47"/>
            <x v="48"/>
            <x v="49"/>
            <x v="50"/>
            <x v="51"/>
            <x v="53"/>
            <x v="56"/>
            <x v="57"/>
            <x v="58"/>
            <x v="59"/>
            <x v="62"/>
            <x v="63"/>
            <x v="64"/>
            <x v="65"/>
            <x v="66"/>
            <x v="67"/>
            <x v="68"/>
            <x v="69"/>
          </reference>
        </references>
      </pivotArea>
    </format>
    <format dxfId="449">
      <pivotArea dataOnly="0" labelOnly="1" outline="0" fieldPosition="0">
        <references count="1">
          <reference field="5" count="21">
            <x v="1"/>
            <x v="2"/>
            <x v="5"/>
            <x v="9"/>
            <x v="10"/>
            <x v="13"/>
            <x v="14"/>
            <x v="15"/>
            <x v="17"/>
            <x v="31"/>
            <x v="32"/>
            <x v="35"/>
            <x v="36"/>
            <x v="38"/>
            <x v="44"/>
            <x v="52"/>
            <x v="54"/>
            <x v="55"/>
            <x v="60"/>
            <x v="61"/>
            <x v="70"/>
          </reference>
        </references>
      </pivotArea>
    </format>
    <format dxfId="448">
      <pivotArea dataOnly="0" labelOnly="1" grandRow="1" outline="0" fieldPosition="0"/>
    </format>
    <format dxfId="447">
      <pivotArea field="19" type="button" dataOnly="0" labelOnly="1" outline="0" axis="axisRow" fieldPosition="4"/>
    </format>
    <format dxfId="446">
      <pivotArea dataOnly="0" labelOnly="1" grandRow="1" outline="0" fieldPosition="0"/>
    </format>
    <format dxfId="445">
      <pivotArea dataOnly="0" labelOnly="1" outline="0" fieldPosition="0">
        <references count="1">
          <reference field="15" count="0"/>
        </references>
      </pivotArea>
    </format>
    <format dxfId="444">
      <pivotArea dataOnly="0" labelOnly="1" outline="0" fieldPosition="0">
        <references count="1">
          <reference field="15" count="0"/>
        </references>
      </pivotArea>
    </format>
    <format dxfId="443">
      <pivotArea dataOnly="0" labelOnly="1" outline="0" fieldPosition="0">
        <references count="1">
          <reference field="15" count="0"/>
        </references>
      </pivotArea>
    </format>
    <format dxfId="442">
      <pivotArea field="15" type="button" dataOnly="0" labelOnly="1" outline="0" axis="axisRow" fieldPosition="5"/>
    </format>
    <format dxfId="441">
      <pivotArea dataOnly="0" outline="0" fieldPosition="0">
        <references count="1">
          <reference field="1" count="0"/>
        </references>
      </pivotArea>
    </format>
    <format dxfId="440">
      <pivotArea dataOnly="0" outline="0" fieldPosition="0">
        <references count="1">
          <reference field="1" count="0"/>
        </references>
      </pivotArea>
    </format>
    <format dxfId="439">
      <pivotArea dataOnly="0" outline="0" fieldPosition="0">
        <references count="1">
          <reference field="1" count="0"/>
        </references>
      </pivotArea>
    </format>
    <format dxfId="438">
      <pivotArea field="1" type="button" dataOnly="0" labelOnly="1" outline="0" axis="axisRow" fieldPosition="2"/>
    </format>
    <format dxfId="437">
      <pivotArea field="1" type="button" dataOnly="0" labelOnly="1" outline="0" axis="axisRow" fieldPosition="2"/>
    </format>
    <format dxfId="436">
      <pivotArea field="1" type="button" dataOnly="0" labelOnly="1" outline="0" axis="axisRow" fieldPosition="2"/>
    </format>
    <format dxfId="435">
      <pivotArea dataOnly="0" labelOnly="1" outline="0" fieldPosition="0">
        <references count="1">
          <reference field="19" count="0"/>
        </references>
      </pivotArea>
    </format>
  </formats>
  <conditionalFormats count="2">
    <conditionalFormat priority="12">
      <pivotAreas count="1">
        <pivotArea outline="0" fieldPosition="0">
          <references count="1">
            <reference field="4294967294" count="1">
              <x v="2"/>
            </reference>
          </references>
        </pivotArea>
      </pivotAreas>
    </conditionalFormat>
    <conditionalFormat scope="field" priority="11">
      <pivotAreas count="1">
        <pivotArea outline="0" collapsedLevelsAreSubtotals="1" fieldPosition="0">
          <references count="2">
            <reference field="4294967294" count="1" selected="0">
              <x v="2"/>
            </reference>
            <reference field="15" count="0" selected="0"/>
          </references>
        </pivotArea>
      </pivotAreas>
    </conditionalFormat>
  </conditionalFormats>
  <pivotTableStyleInfo name="PivotStyleLight12"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0EAF9EB-94DC-4F36-A9E2-9CAEAA8E354D}" name="TablaDinámica7" cacheId="25"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T4:W34" firstHeaderRow="0" firstDataRow="1" firstDataCol="1" rowPageCount="2" colPageCount="1"/>
  <pivotFields count="25">
    <pivotField axis="axisRow" compact="0" numFmtId="1" outline="0" showAll="0" sortType="ascending"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autoSortScope>
        <pivotArea dataOnly="0" outline="0" fieldPosition="0">
          <references count="1">
            <reference field="4294967294" count="1" selected="0">
              <x v="2"/>
            </reference>
          </references>
        </pivotArea>
      </autoSortScope>
    </pivotField>
    <pivotField axis="axisPage" compact="0" outline="0" showAll="0" sortType="ascending" defaultSubtotal="0">
      <items count="5">
        <item x="0"/>
        <item x="4"/>
        <item x="3"/>
        <item x="2"/>
        <item x="1"/>
      </items>
      <autoSortScope>
        <pivotArea dataOnly="0" outline="0" fieldPosition="0">
          <references count="1">
            <reference field="4294967294" count="1" selected="0">
              <x v="2"/>
            </reference>
          </references>
        </pivotArea>
      </autoSortScope>
    </pivotField>
    <pivotField axis="axisPage" compact="0" outline="0" showAll="0" defaultSubtotal="0">
      <items count="24">
        <item x="0"/>
        <item x="7"/>
        <item x="18"/>
        <item x="6"/>
        <item x="12"/>
        <item x="20"/>
        <item x="23"/>
        <item x="13"/>
        <item x="17"/>
        <item x="3"/>
        <item x="10"/>
        <item x="9"/>
        <item x="21"/>
        <item x="4"/>
        <item x="19"/>
        <item x="22"/>
        <item x="15"/>
        <item x="2"/>
        <item x="8"/>
        <item x="1"/>
        <item x="11"/>
        <item x="5"/>
        <item x="16"/>
        <item x="14"/>
      </items>
    </pivotField>
    <pivotField compact="0" outline="0" showAll="0"/>
    <pivotField compact="0" numFmtId="1" outline="0" showAll="0"/>
    <pivotField compact="0" outline="0" showAll="0" sortType="ascending" defaultSubtotal="0">
      <items count="71">
        <item x="11"/>
        <item x="56"/>
        <item x="52"/>
        <item x="36"/>
        <item x="32"/>
        <item x="8"/>
        <item x="34"/>
        <item x="70"/>
        <item x="69"/>
        <item x="17"/>
        <item x="37"/>
        <item x="44"/>
        <item x="31"/>
        <item x="20"/>
        <item x="33"/>
        <item x="63"/>
        <item x="55"/>
        <item x="43"/>
        <item x="22"/>
        <item x="61"/>
        <item x="26"/>
        <item x="29"/>
        <item x="67"/>
        <item x="65"/>
        <item x="39"/>
        <item x="38"/>
        <item x="4"/>
        <item x="64"/>
        <item x="60"/>
        <item x="30"/>
        <item x="62"/>
        <item x="6"/>
        <item x="7"/>
        <item x="28"/>
        <item x="54"/>
        <item x="0"/>
        <item x="9"/>
        <item x="1"/>
        <item x="53"/>
        <item x="68"/>
        <item x="27"/>
        <item x="24"/>
        <item x="40"/>
        <item x="25"/>
        <item x="5"/>
        <item x="57"/>
        <item x="3"/>
        <item x="2"/>
        <item x="41"/>
        <item x="49"/>
        <item x="42"/>
        <item x="59"/>
        <item x="13"/>
        <item x="35"/>
        <item x="23"/>
        <item x="12"/>
        <item x="50"/>
        <item x="14"/>
        <item x="58"/>
        <item x="66"/>
        <item x="21"/>
        <item x="19"/>
        <item x="45"/>
        <item x="15"/>
        <item x="48"/>
        <item x="16"/>
        <item x="18"/>
        <item x="10"/>
        <item x="47"/>
        <item x="51"/>
        <item x="46"/>
      </items>
      <autoSortScope>
        <pivotArea dataOnly="0" outline="0" fieldPosition="0">
          <references count="1">
            <reference field="4294967294" count="1" selected="0">
              <x v="2"/>
            </reference>
          </references>
        </pivotArea>
      </autoSortScope>
    </pivotField>
    <pivotField compact="0" outline="0" showAll="0"/>
    <pivotField compact="0" numFmtId="3" outline="0" showAll="0"/>
    <pivotField compact="0" outline="0" showAll="0"/>
    <pivotField compact="0" numFmtId="3" outline="0" showAll="0"/>
    <pivotField compact="0" outline="0" showAll="0"/>
    <pivotField compact="0" outline="0" showAll="0"/>
    <pivotField dataField="1" compact="0" numFmtId="3" outline="0" showAll="0"/>
    <pivotField dataField="1" compact="0" numFmtId="3" outline="0" showAll="0"/>
    <pivotField compact="0" numFmtId="3" outline="0" showAll="0"/>
    <pivotField compact="0" numFmtId="10" outline="0" showAll="0">
      <items count="259">
        <item x="4"/>
        <item m="1" x="251"/>
        <item m="1" x="249"/>
        <item m="1" x="240"/>
        <item m="1" x="205"/>
        <item m="1" x="225"/>
        <item m="1" x="236"/>
        <item m="1" x="181"/>
        <item m="1" x="241"/>
        <item m="1" x="256"/>
        <item m="1" x="257"/>
        <item m="1" x="169"/>
        <item m="1" x="235"/>
        <item m="1" x="234"/>
        <item m="1" x="255"/>
        <item m="1" x="224"/>
        <item m="1" x="239"/>
        <item m="1" x="178"/>
        <item m="1" x="218"/>
        <item m="1" x="202"/>
        <item m="1" x="242"/>
        <item m="1" x="246"/>
        <item m="1" x="248"/>
        <item m="1" x="216"/>
        <item m="1" x="231"/>
        <item m="1" x="112"/>
        <item m="1" x="250"/>
        <item m="1" x="220"/>
        <item m="1" x="247"/>
        <item m="1" x="233"/>
        <item m="1" x="252"/>
        <item m="1" x="219"/>
        <item m="1" x="253"/>
        <item m="1" x="237"/>
        <item m="1" x="254"/>
        <item m="1" x="238"/>
        <item m="1" x="244"/>
        <item m="1" x="195"/>
        <item m="1" x="228"/>
        <item m="1" x="245"/>
        <item m="1" x="230"/>
        <item m="1" x="243"/>
        <item m="1" x="185"/>
        <item m="1" x="229"/>
        <item m="1" x="226"/>
        <item m="1" x="232"/>
        <item m="1" x="223"/>
        <item m="1" x="227"/>
        <item m="1" x="198"/>
        <item m="1" x="187"/>
        <item m="1" x="153"/>
        <item m="1" x="154"/>
        <item m="1" x="188"/>
        <item m="1" x="116"/>
        <item m="1" x="189"/>
        <item m="1" x="156"/>
        <item m="1" x="190"/>
        <item m="1" x="191"/>
        <item m="1" x="118"/>
        <item m="1" x="192"/>
        <item m="1" x="193"/>
        <item m="1" x="194"/>
        <item m="1" x="160"/>
        <item m="1" x="161"/>
        <item m="1" x="196"/>
        <item m="1" x="197"/>
        <item m="1" x="164"/>
        <item m="1" x="199"/>
        <item m="1" x="200"/>
        <item m="1" x="130"/>
        <item m="1" x="201"/>
        <item m="1" x="131"/>
        <item m="1" x="203"/>
        <item m="1" x="204"/>
        <item m="1" x="222"/>
        <item m="1" x="207"/>
        <item m="1" x="208"/>
        <item m="1" x="209"/>
        <item m="1" x="175"/>
        <item m="1" x="210"/>
        <item m="1" x="211"/>
        <item m="1" x="212"/>
        <item m="1" x="213"/>
        <item m="1" x="177"/>
        <item m="1" x="214"/>
        <item m="1" x="215"/>
        <item x="49"/>
        <item m="1" x="217"/>
        <item m="1" x="149"/>
        <item m="1" x="221"/>
        <item m="1" x="184"/>
        <item x="58"/>
        <item m="1" x="206"/>
        <item m="1" x="152"/>
        <item m="1" x="155"/>
        <item x="7"/>
        <item x="9"/>
        <item m="1" x="157"/>
        <item m="1" x="158"/>
        <item m="1" x="159"/>
        <item m="1" x="121"/>
        <item m="1" x="162"/>
        <item m="1" x="122"/>
        <item m="1" x="163"/>
        <item m="1" x="126"/>
        <item m="1" x="186"/>
        <item m="1" x="128"/>
        <item m="1" x="166"/>
        <item x="27"/>
        <item m="1" x="167"/>
        <item m="1" x="168"/>
        <item m="1" x="170"/>
        <item m="1" x="100"/>
        <item x="21"/>
        <item m="1" x="171"/>
        <item m="1" x="172"/>
        <item m="1" x="173"/>
        <item m="1" x="174"/>
        <item x="39"/>
        <item m="1" x="104"/>
        <item m="1" x="139"/>
        <item m="1" x="176"/>
        <item m="1" x="142"/>
        <item m="1" x="179"/>
        <item m="1" x="180"/>
        <item m="1" x="182"/>
        <item m="1" x="183"/>
        <item m="1" x="147"/>
        <item m="1" x="148"/>
        <item m="1" x="150"/>
        <item m="1" x="125"/>
        <item m="1" x="165"/>
        <item m="1" x="111"/>
        <item m="1" x="113"/>
        <item m="1" x="114"/>
        <item m="1" x="115"/>
        <item m="1" x="89"/>
        <item m="1" x="117"/>
        <item m="1" x="119"/>
        <item m="1" x="120"/>
        <item x="15"/>
        <item x="16"/>
        <item x="17"/>
        <item m="1" x="123"/>
        <item m="1" x="124"/>
        <item m="1" x="127"/>
        <item m="1" x="129"/>
        <item m="1" x="132"/>
        <item m="1" x="133"/>
        <item m="1" x="134"/>
        <item m="1" x="135"/>
        <item x="34"/>
        <item m="1" x="136"/>
        <item x="36"/>
        <item m="1" x="137"/>
        <item m="1" x="138"/>
        <item m="1" x="105"/>
        <item m="1" x="140"/>
        <item m="1" x="141"/>
        <item m="1" x="143"/>
        <item m="1" x="144"/>
        <item x="50"/>
        <item m="1" x="110"/>
        <item m="1" x="145"/>
        <item m="1" x="146"/>
        <item m="1" x="151"/>
        <item x="0"/>
        <item m="1" x="85"/>
        <item m="1" x="86"/>
        <item m="1" x="87"/>
        <item m="1" x="88"/>
        <item m="1" x="64"/>
        <item m="1" x="90"/>
        <item x="11"/>
        <item m="1" x="91"/>
        <item x="13"/>
        <item m="1" x="92"/>
        <item m="1" x="93"/>
        <item m="1" x="65"/>
        <item m="1" x="94"/>
        <item m="1" x="95"/>
        <item m="1" x="96"/>
        <item m="1" x="81"/>
        <item m="1" x="97"/>
        <item m="1" x="98"/>
        <item x="28"/>
        <item x="29"/>
        <item m="1" x="99"/>
        <item x="31"/>
        <item x="32"/>
        <item m="1" x="101"/>
        <item m="1" x="102"/>
        <item m="1" x="103"/>
        <item m="1" x="72"/>
        <item m="1" x="106"/>
        <item m="1" x="107"/>
        <item x="46"/>
        <item m="1" x="108"/>
        <item m="1" x="109"/>
        <item x="52"/>
        <item x="53"/>
        <item x="54"/>
        <item m="1" x="77"/>
        <item x="56"/>
        <item x="57"/>
        <item x="59"/>
        <item x="60"/>
        <item x="1"/>
        <item m="1" x="61"/>
        <item m="1" x="62"/>
        <item m="1" x="63"/>
        <item x="8"/>
        <item x="10"/>
        <item x="12"/>
        <item x="14"/>
        <item x="18"/>
        <item x="20"/>
        <item m="1" x="79"/>
        <item m="1" x="80"/>
        <item m="1" x="69"/>
        <item x="26"/>
        <item m="1" x="70"/>
        <item x="33"/>
        <item x="35"/>
        <item x="37"/>
        <item x="38"/>
        <item m="1" x="71"/>
        <item x="42"/>
        <item m="1" x="73"/>
        <item x="44"/>
        <item m="1" x="74"/>
        <item m="1" x="75"/>
        <item x="48"/>
        <item m="1" x="76"/>
        <item m="1" x="82"/>
        <item m="1" x="83"/>
        <item m="1" x="84"/>
        <item m="1" x="78"/>
        <item m="1" x="67"/>
        <item m="1" x="68"/>
        <item m="1" x="66"/>
        <item x="2"/>
        <item x="3"/>
        <item x="5"/>
        <item x="6"/>
        <item x="19"/>
        <item x="22"/>
        <item x="23"/>
        <item x="24"/>
        <item x="25"/>
        <item x="30"/>
        <item x="40"/>
        <item x="41"/>
        <item x="43"/>
        <item x="45"/>
        <item x="47"/>
        <item x="51"/>
        <item x="55"/>
        <item t="default"/>
      </items>
    </pivotField>
    <pivotField compact="0" outline="0" showAll="0"/>
    <pivotField compact="0" outline="0" showAll="0"/>
    <pivotField compact="0" outline="0" showAll="0"/>
    <pivotField compact="0" outline="0" showAll="0" defaultSubtotal="0">
      <items count="48">
        <item m="1" x="27"/>
        <item x="10"/>
        <item m="1" x="31"/>
        <item m="1" x="36"/>
        <item m="1" x="40"/>
        <item x="20"/>
        <item m="1" x="43"/>
        <item x="2"/>
        <item m="1" x="46"/>
        <item x="22"/>
        <item x="3"/>
        <item x="23"/>
        <item m="1" x="30"/>
        <item x="7"/>
        <item m="1" x="38"/>
        <item m="1" x="29"/>
        <item x="21"/>
        <item m="1" x="41"/>
        <item m="1" x="34"/>
        <item m="1" x="47"/>
        <item m="1" x="45"/>
        <item m="1" x="37"/>
        <item x="24"/>
        <item x="8"/>
        <item m="1" x="28"/>
        <item m="1" x="44"/>
        <item x="11"/>
        <item m="1" x="39"/>
        <item m="1" x="42"/>
        <item m="1" x="26"/>
        <item x="4"/>
        <item x="5"/>
        <item x="6"/>
        <item m="1" x="32"/>
        <item x="15"/>
        <item m="1" x="33"/>
        <item x="17"/>
        <item x="19"/>
        <item m="1" x="35"/>
        <item x="1"/>
        <item x="9"/>
        <item x="12"/>
        <item x="13"/>
        <item x="16"/>
        <item x="18"/>
        <item x="0"/>
        <item x="14"/>
        <item x="25"/>
      </items>
    </pivotField>
    <pivotField compact="0" outline="0" showAll="0"/>
    <pivotField compact="0" outline="0" showAll="0"/>
    <pivotField dataField="1"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0"/>
  </rowFields>
  <rowItems count="30">
    <i>
      <x v="15"/>
    </i>
    <i>
      <x v="17"/>
    </i>
    <i>
      <x v="3"/>
    </i>
    <i>
      <x v="18"/>
    </i>
    <i>
      <x v="10"/>
    </i>
    <i>
      <x v="25"/>
    </i>
    <i>
      <x v="26"/>
    </i>
    <i>
      <x v="21"/>
    </i>
    <i>
      <x v="6"/>
    </i>
    <i>
      <x v="19"/>
    </i>
    <i>
      <x v="27"/>
    </i>
    <i>
      <x v="23"/>
    </i>
    <i>
      <x v="8"/>
    </i>
    <i>
      <x v="11"/>
    </i>
    <i>
      <x v="14"/>
    </i>
    <i>
      <x v="20"/>
    </i>
    <i>
      <x v="24"/>
    </i>
    <i>
      <x v="12"/>
    </i>
    <i>
      <x v="13"/>
    </i>
    <i>
      <x v="28"/>
    </i>
    <i>
      <x/>
    </i>
    <i>
      <x v="7"/>
    </i>
    <i>
      <x v="5"/>
    </i>
    <i>
      <x v="2"/>
    </i>
    <i>
      <x v="4"/>
    </i>
    <i>
      <x v="16"/>
    </i>
    <i>
      <x v="9"/>
    </i>
    <i>
      <x v="22"/>
    </i>
    <i>
      <x v="1"/>
    </i>
    <i t="grand">
      <x/>
    </i>
  </rowItems>
  <colFields count="1">
    <field x="-2"/>
  </colFields>
  <colItems count="3">
    <i>
      <x/>
    </i>
    <i i="1">
      <x v="1"/>
    </i>
    <i i="2">
      <x v="2"/>
    </i>
  </colItems>
  <pageFields count="2">
    <pageField fld="1" hier="-1"/>
    <pageField fld="2" hier="-1"/>
  </pageFields>
  <dataFields count="3">
    <dataField name="Valor POAI 2025." fld="12" baseField="1" baseItem="3" numFmtId="3"/>
    <dataField name="Presupuesto Comprometido." fld="13" baseField="1" baseItem="3" numFmtId="3"/>
    <dataField name="Avance Presupuestal %." fld="22" baseField="1" baseItem="2" numFmtId="3"/>
  </dataFields>
  <formats count="61">
    <format dxfId="868">
      <pivotArea dataOnly="0" labelOnly="1" grandRow="1" outline="0" fieldPosition="0"/>
    </format>
    <format dxfId="867">
      <pivotArea dataOnly="0" labelOnly="1" grandRow="1" outline="0" fieldPosition="0"/>
    </format>
    <format dxfId="866">
      <pivotArea field="5" type="button" dataOnly="0" labelOnly="1" outline="0"/>
    </format>
    <format dxfId="865">
      <pivotArea field="0" type="button" dataOnly="0" labelOnly="1" outline="0" axis="axisRow" fieldPosition="0"/>
    </format>
    <format dxfId="864">
      <pivotArea field="5" type="button" dataOnly="0" labelOnly="1" outline="0"/>
    </format>
    <format dxfId="863">
      <pivotArea field="5" type="button" dataOnly="0" labelOnly="1" outline="0"/>
    </format>
    <format dxfId="862">
      <pivotArea field="0" type="button" dataOnly="0" labelOnly="1" outline="0" axis="axisRow" fieldPosition="0"/>
    </format>
    <format dxfId="861">
      <pivotArea field="2" type="button" dataOnly="0" labelOnly="1" outline="0" axis="axisPage" fieldPosition="1"/>
    </format>
    <format dxfId="860">
      <pivotArea field="1" type="button" dataOnly="0" labelOnly="1" outline="0" axis="axisPage" fieldPosition="0"/>
    </format>
    <format dxfId="859">
      <pivotArea dataOnly="0" labelOnly="1" outline="0" fieldPosition="0">
        <references count="1">
          <reference field="4294967294" count="2">
            <x v="0"/>
            <x v="1"/>
          </reference>
        </references>
      </pivotArea>
    </format>
    <format dxfId="858">
      <pivotArea dataOnly="0" labelOnly="1" outline="0" fieldPosition="0">
        <references count="1">
          <reference field="4294967294" count="1">
            <x v="2"/>
          </reference>
        </references>
      </pivotArea>
    </format>
    <format dxfId="857">
      <pivotArea dataOnly="0" outline="0" fieldPosition="0">
        <references count="1">
          <reference field="4294967294" count="1">
            <x v="2"/>
          </reference>
        </references>
      </pivotArea>
    </format>
    <format dxfId="856">
      <pivotArea dataOnly="0" outline="0" fieldPosition="0">
        <references count="1">
          <reference field="4294967294" count="1">
            <x v="2"/>
          </reference>
        </references>
      </pivotArea>
    </format>
    <format dxfId="855">
      <pivotArea field="5" type="button" dataOnly="0" labelOnly="1" outline="0"/>
    </format>
    <format dxfId="854">
      <pivotArea field="2" type="button" dataOnly="0" labelOnly="1" outline="0" axis="axisPage" fieldPosition="1"/>
    </format>
    <format dxfId="853">
      <pivotArea dataOnly="0" labelOnly="1" outline="0" fieldPosition="0">
        <references count="1">
          <reference field="4294967294" count="3">
            <x v="0"/>
            <x v="1"/>
            <x v="2"/>
          </reference>
        </references>
      </pivotArea>
    </format>
    <format dxfId="852">
      <pivotArea field="1" type="button" dataOnly="0" labelOnly="1" outline="0" axis="axisPage" fieldPosition="0"/>
    </format>
    <format dxfId="851">
      <pivotArea dataOnly="0" labelOnly="1" grandRow="1" outline="0" fieldPosition="0"/>
    </format>
    <format dxfId="850">
      <pivotArea field="1" type="button" dataOnly="0" labelOnly="1" outline="0" axis="axisPage" fieldPosition="0"/>
    </format>
    <format dxfId="849">
      <pivotArea field="0" type="button" dataOnly="0" labelOnly="1" outline="0" axis="axisRow" fieldPosition="0"/>
    </format>
    <format dxfId="848">
      <pivotArea field="5" type="button" dataOnly="0" labelOnly="1" outline="0"/>
    </format>
    <format dxfId="847">
      <pivotArea dataOnly="0" labelOnly="1" outline="0" fieldPosition="0">
        <references count="1">
          <reference field="4294967294" count="3">
            <x v="0"/>
            <x v="1"/>
            <x v="2"/>
          </reference>
        </references>
      </pivotArea>
    </format>
    <format dxfId="846">
      <pivotArea field="1" type="button" dataOnly="0" labelOnly="1" outline="0" axis="axisPage" fieldPosition="0"/>
    </format>
    <format dxfId="845">
      <pivotArea field="0" type="button" dataOnly="0" labelOnly="1" outline="0" axis="axisRow" fieldPosition="0"/>
    </format>
    <format dxfId="844">
      <pivotArea field="5" type="button" dataOnly="0" labelOnly="1" outline="0"/>
    </format>
    <format dxfId="843">
      <pivotArea dataOnly="0" labelOnly="1" outline="0" fieldPosition="0">
        <references count="1">
          <reference field="4294967294" count="3">
            <x v="0"/>
            <x v="1"/>
            <x v="2"/>
          </reference>
        </references>
      </pivotArea>
    </format>
    <format dxfId="842">
      <pivotArea field="0" type="button" dataOnly="0" labelOnly="1" outline="0" axis="axisRow" fieldPosition="0"/>
    </format>
    <format dxfId="841">
      <pivotArea field="0" type="button" dataOnly="0" labelOnly="1" outline="0" axis="axisRow" fieldPosition="0"/>
    </format>
    <format dxfId="840">
      <pivotArea field="5" type="button" dataOnly="0" labelOnly="1" outline="0"/>
    </format>
    <format dxfId="839">
      <pivotArea dataOnly="0" labelOnly="1" grandRow="1" outline="0" fieldPosition="0"/>
    </format>
    <format dxfId="838">
      <pivotArea field="5" type="button" dataOnly="0" labelOnly="1" outline="0"/>
    </format>
    <format dxfId="837">
      <pivotArea dataOnly="0" labelOnly="1" grandRow="1" outline="0" fieldPosition="0"/>
    </format>
    <format dxfId="836">
      <pivotArea dataOnly="0" labelOnly="1" grandRow="1" outline="0" fieldPosition="0"/>
    </format>
    <format dxfId="835">
      <pivotArea field="0" type="button" dataOnly="0" labelOnly="1" outline="0" axis="axisRow" fieldPosition="0"/>
    </format>
    <format dxfId="834">
      <pivotArea dataOnly="0" labelOnly="1" grandRow="1" outline="0" fieldPosition="0"/>
    </format>
    <format dxfId="833">
      <pivotArea field="0" type="button" dataOnly="0" labelOnly="1" outline="0" axis="axisRow" fieldPosition="0"/>
    </format>
    <format dxfId="832">
      <pivotArea dataOnly="0" labelOnly="1" grandRow="1" outline="0" fieldPosition="0"/>
    </format>
    <format dxfId="831">
      <pivotArea field="0" type="button" dataOnly="0" labelOnly="1" outline="0" axis="axisRow" fieldPosition="0"/>
    </format>
    <format dxfId="830">
      <pivotArea field="0" type="button" dataOnly="0" labelOnly="1" outline="0" axis="axisRow" fieldPosition="0"/>
    </format>
    <format dxfId="829">
      <pivotArea dataOnly="0" labelOnly="1" grandRow="1" outline="0" fieldPosition="0"/>
    </format>
    <format dxfId="828">
      <pivotArea field="0" type="button" dataOnly="0" labelOnly="1" outline="0" axis="axisRow" fieldPosition="0"/>
    </format>
    <format dxfId="827">
      <pivotArea field="0" type="button" dataOnly="0" labelOnly="1" outline="0" axis="axisRow" fieldPosition="0"/>
    </format>
    <format dxfId="826">
      <pivotArea type="all" dataOnly="0" outline="0" fieldPosition="0"/>
    </format>
    <format dxfId="825">
      <pivotArea outline="0" collapsedLevelsAreSubtotals="1" fieldPosition="0"/>
    </format>
    <format dxfId="824">
      <pivotArea field="5" type="button" dataOnly="0" labelOnly="1" outline="0"/>
    </format>
    <format dxfId="823">
      <pivotArea field="0" type="button" dataOnly="0" labelOnly="1" outline="0" axis="axisRow" fieldPosition="0"/>
    </format>
    <format dxfId="822">
      <pivotArea field="1" type="button" dataOnly="0" labelOnly="1" outline="0" axis="axisPage" fieldPosition="0"/>
    </format>
    <format dxfId="821">
      <pivotArea field="2" type="button" dataOnly="0" labelOnly="1" outline="0" axis="axisPage" fieldPosition="1"/>
    </format>
    <format dxfId="820">
      <pivotArea dataOnly="0" labelOnly="1" grandRow="1" outline="0" fieldPosition="0"/>
    </format>
    <format dxfId="819">
      <pivotArea dataOnly="0" labelOnly="1" outline="0" fieldPosition="0">
        <references count="1">
          <reference field="4294967294" count="3">
            <x v="0"/>
            <x v="1"/>
            <x v="2"/>
          </reference>
        </references>
      </pivotArea>
    </format>
    <format dxfId="818">
      <pivotArea field="0" type="button" dataOnly="0" labelOnly="1" outline="0" axis="axisRow" fieldPosition="0"/>
    </format>
    <format dxfId="817">
      <pivotArea field="0" type="button" dataOnly="0" labelOnly="1" outline="0" axis="axisRow" fieldPosition="0"/>
    </format>
    <format dxfId="816">
      <pivotArea field="19" type="button" dataOnly="0" labelOnly="1" outline="0"/>
    </format>
    <format dxfId="815">
      <pivotArea field="5" type="button" dataOnly="0" labelOnly="1" outline="0"/>
    </format>
    <format dxfId="814">
      <pivotArea dataOnly="0" labelOnly="1" grandRow="1" outline="0" fieldPosition="0"/>
    </format>
    <format dxfId="813">
      <pivotArea field="19" type="button" dataOnly="0" labelOnly="1" outline="0"/>
    </format>
    <format dxfId="812">
      <pivotArea dataOnly="0" labelOnly="1" grandRow="1" outline="0" fieldPosition="0"/>
    </format>
    <format dxfId="811">
      <pivotArea field="15" type="button" dataOnly="0" labelOnly="1" outline="0"/>
    </format>
    <format dxfId="810">
      <pivotArea dataOnly="0" labelOnly="1" outline="0" fieldPosition="0">
        <references count="1">
          <reference field="0" count="0"/>
        </references>
      </pivotArea>
    </format>
    <format dxfId="809">
      <pivotArea dataOnly="0" labelOnly="1" outline="0" fieldPosition="0">
        <references count="1">
          <reference field="0" count="0"/>
        </references>
      </pivotArea>
    </format>
    <format dxfId="808">
      <pivotArea dataOnly="0" labelOnly="1" outline="0" fieldPosition="0">
        <references count="1">
          <reference field="0" count="0"/>
        </references>
      </pivotArea>
    </format>
  </formats>
  <conditionalFormats count="2">
    <conditionalFormat priority="3">
      <pivotAreas count="1">
        <pivotArea outline="0" fieldPosition="0">
          <references count="1">
            <reference field="4294967294" count="1">
              <x v="2"/>
            </reference>
          </references>
        </pivotArea>
      </pivotAreas>
    </conditionalFormat>
    <conditionalFormat scope="data" priority="2">
      <pivotAreas count="1">
        <pivotArea outline="0" fieldPosition="0">
          <references count="1">
            <reference field="4294967294" count="1" selected="0">
              <x v="2"/>
            </reference>
          </references>
        </pivotArea>
      </pivotAreas>
    </conditionalFormat>
  </conditional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90DADF2-9D7E-4D70-A7F1-6406A64C320F}" name="TablaDinámica2" cacheId="24"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A5:F1039" firstHeaderRow="0" firstDataRow="1" firstDataCol="4" rowPageCount="3" colPageCount="1"/>
  <pivotFields count="30">
    <pivotField compact="0" outline="0" showAll="0">
      <extLst>
        <ext xmlns:x14="http://schemas.microsoft.com/office/spreadsheetml/2009/9/main" uri="{2946ED86-A175-432a-8AC1-64E0C546D7DE}">
          <x14:pivotField fillDownLabels="1"/>
        </ext>
      </extLst>
    </pivotField>
    <pivotField axis="axisPage" compact="0" outline="0" multipleItemSelectionAllowed="1" showAll="0">
      <items count="13">
        <item x="0"/>
        <item x="1"/>
        <item x="2"/>
        <item x="3"/>
        <item x="4"/>
        <item x="11"/>
        <item x="5"/>
        <item x="6"/>
        <item x="7"/>
        <item x="8"/>
        <item x="9"/>
        <item x="1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8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893"/>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577">
        <item x="178"/>
        <item x="160"/>
        <item x="243"/>
        <item x="215"/>
        <item x="311"/>
        <item x="137"/>
        <item x="355"/>
        <item x="264"/>
        <item x="104"/>
        <item x="75"/>
        <item x="326"/>
        <item x="351"/>
        <item x="33"/>
        <item x="55"/>
        <item x="327"/>
        <item x="204"/>
        <item x="240"/>
        <item x="27"/>
        <item x="314"/>
        <item x="73"/>
        <item x="287"/>
        <item x="152"/>
        <item x="57"/>
        <item x="43"/>
        <item x="44"/>
        <item x="24"/>
        <item x="211"/>
        <item x="315"/>
        <item x="221"/>
        <item x="122"/>
        <item x="63"/>
        <item x="179"/>
        <item x="364"/>
        <item x="155"/>
        <item x="124"/>
        <item x="82"/>
        <item x="228"/>
        <item x="259"/>
        <item x="125"/>
        <item x="239"/>
        <item x="58"/>
        <item x="154"/>
        <item x="3"/>
        <item x="142"/>
        <item x="50"/>
        <item x="23"/>
        <item x="120"/>
        <item x="96"/>
        <item x="101"/>
        <item x="150"/>
        <item x="141"/>
        <item x="353"/>
        <item x="348"/>
        <item x="145"/>
        <item x="245"/>
        <item x="56"/>
        <item x="186"/>
        <item x="289"/>
        <item x="249"/>
        <item x="216"/>
        <item x="300"/>
        <item x="329"/>
        <item x="368"/>
        <item x="369"/>
        <item x="237"/>
        <item x="274"/>
        <item x="241"/>
        <item x="89"/>
        <item x="47"/>
        <item x="305"/>
        <item x="283"/>
        <item x="359"/>
        <item x="10"/>
        <item x="46"/>
        <item x="250"/>
        <item x="66"/>
        <item x="321"/>
        <item x="217"/>
        <item x="77"/>
        <item x="276"/>
        <item x="295"/>
        <item x="168"/>
        <item x="87"/>
        <item x="130"/>
        <item x="19"/>
        <item x="177"/>
        <item x="32"/>
        <item x="313"/>
        <item x="115"/>
        <item x="54"/>
        <item x="114"/>
        <item x="291"/>
        <item x="79"/>
        <item x="21"/>
        <item x="350"/>
        <item x="65"/>
        <item x="192"/>
        <item x="200"/>
        <item x="332"/>
        <item x="346"/>
        <item x="97"/>
        <item x="53"/>
        <item x="182"/>
        <item x="252"/>
        <item x="224"/>
        <item x="339"/>
        <item x="148"/>
        <item x="206"/>
        <item x="340"/>
        <item x="156"/>
        <item x="365"/>
        <item x="282"/>
        <item x="131"/>
        <item x="31"/>
        <item x="172"/>
        <item x="209"/>
        <item x="255"/>
        <item x="91"/>
        <item x="92"/>
        <item x="159"/>
        <item x="251"/>
        <item x="128"/>
        <item x="100"/>
        <item x="166"/>
        <item x="323"/>
        <item x="338"/>
        <item x="341"/>
        <item x="318"/>
        <item x="14"/>
        <item x="328"/>
        <item x="15"/>
        <item x="181"/>
        <item x="271"/>
        <item x="270"/>
        <item x="309"/>
        <item x="261"/>
        <item x="151"/>
        <item x="191"/>
        <item x="107"/>
        <item x="226"/>
        <item x="349"/>
        <item x="342"/>
        <item x="344"/>
        <item x="347"/>
        <item x="366"/>
        <item x="49"/>
        <item x="129"/>
        <item x="219"/>
        <item x="39"/>
        <item x="265"/>
        <item x="176"/>
        <item x="233"/>
        <item x="170"/>
        <item x="272"/>
        <item x="78"/>
        <item x="229"/>
        <item x="362"/>
        <item x="225"/>
        <item x="86"/>
        <item x="319"/>
        <item x="76"/>
        <item x="201"/>
        <item x="98"/>
        <item x="88"/>
        <item x="223"/>
        <item x="106"/>
        <item x="26"/>
        <item x="83"/>
        <item x="307"/>
        <item x="147"/>
        <item x="113"/>
        <item x="231"/>
        <item x="81"/>
        <item x="20"/>
        <item x="258"/>
        <item x="22"/>
        <item x="146"/>
        <item x="111"/>
        <item x="135"/>
        <item x="40"/>
        <item x="358"/>
        <item x="42"/>
        <item x="316"/>
        <item x="171"/>
        <item x="222"/>
        <item x="202"/>
        <item x="306"/>
        <item x="213"/>
        <item x="2"/>
        <item x="18"/>
        <item x="117"/>
        <item x="13"/>
        <item x="17"/>
        <item x="278"/>
        <item x="203"/>
        <item x="227"/>
        <item x="64"/>
        <item x="70"/>
        <item x="116"/>
        <item x="174"/>
        <item x="36"/>
        <item x="187"/>
        <item x="118"/>
        <item x="173"/>
        <item x="253"/>
        <item x="102"/>
        <item x="199"/>
        <item x="308"/>
        <item x="256"/>
        <item x="196"/>
        <item x="303"/>
        <item x="286"/>
        <item x="285"/>
        <item x="8"/>
        <item x="6"/>
        <item x="61"/>
        <item x="60"/>
        <item x="133"/>
        <item x="25"/>
        <item x="238"/>
        <item x="72"/>
        <item x="284"/>
        <item x="84"/>
        <item x="16"/>
        <item x="132"/>
        <item x="218"/>
        <item x="112"/>
        <item x="109"/>
        <item x="80"/>
        <item x="158"/>
        <item x="67"/>
        <item x="322"/>
        <item x="110"/>
        <item x="69"/>
        <item x="197"/>
        <item x="357"/>
        <item x="279"/>
        <item x="360"/>
        <item x="59"/>
        <item x="193"/>
        <item x="140"/>
        <item x="52"/>
        <item x="296"/>
        <item x="169"/>
        <item x="260"/>
        <item x="266"/>
        <item x="298"/>
        <item x="214"/>
        <item x="248"/>
        <item x="188"/>
        <item x="184"/>
        <item x="301"/>
        <item x="164"/>
        <item x="149"/>
        <item x="247"/>
        <item x="263"/>
        <item x="94"/>
        <item x="95"/>
        <item x="281"/>
        <item x="345"/>
        <item x="220"/>
        <item x="190"/>
        <item x="103"/>
        <item x="48"/>
        <item x="194"/>
        <item x="167"/>
        <item x="269"/>
        <item x="105"/>
        <item x="12"/>
        <item x="108"/>
        <item x="294"/>
        <item x="68"/>
        <item x="62"/>
        <item x="183"/>
        <item x="185"/>
        <item x="7"/>
        <item x="343"/>
        <item x="180"/>
        <item x="4"/>
        <item x="35"/>
        <item x="275"/>
        <item x="29"/>
        <item x="210"/>
        <item x="297"/>
        <item x="143"/>
        <item x="363"/>
        <item x="162"/>
        <item x="30"/>
        <item x="195"/>
        <item x="290"/>
        <item x="330"/>
        <item x="38"/>
        <item x="293"/>
        <item x="262"/>
        <item x="280"/>
        <item x="136"/>
        <item x="302"/>
        <item x="208"/>
        <item x="9"/>
        <item x="45"/>
        <item x="267"/>
        <item x="207"/>
        <item x="11"/>
        <item x="28"/>
        <item x="198"/>
        <item x="317"/>
        <item x="292"/>
        <item x="232"/>
        <item x="354"/>
        <item x="246"/>
        <item x="324"/>
        <item x="41"/>
        <item x="139"/>
        <item x="90"/>
        <item x="325"/>
        <item x="320"/>
        <item x="361"/>
        <item x="356"/>
        <item x="257"/>
        <item x="288"/>
        <item x="1"/>
        <item x="134"/>
        <item x="74"/>
        <item x="153"/>
        <item x="0"/>
        <item x="331"/>
        <item x="352"/>
        <item x="189"/>
        <item x="138"/>
        <item x="99"/>
        <item x="121"/>
        <item x="161"/>
        <item x="333"/>
        <item x="144"/>
        <item x="93"/>
        <item x="51"/>
        <item x="126"/>
        <item x="127"/>
        <item x="310"/>
        <item x="277"/>
        <item x="334"/>
        <item x="175"/>
        <item x="163"/>
        <item x="205"/>
        <item x="273"/>
        <item x="336"/>
        <item x="85"/>
        <item x="230"/>
        <item x="5"/>
        <item x="235"/>
        <item x="335"/>
        <item x="337"/>
        <item x="34"/>
        <item x="242"/>
        <item x="234"/>
        <item x="119"/>
        <item x="157"/>
        <item x="299"/>
        <item x="236"/>
        <item x="244"/>
        <item x="304"/>
        <item x="268"/>
        <item x="254"/>
        <item x="312"/>
        <item x="367"/>
        <item x="212"/>
        <item x="37"/>
        <item x="123"/>
        <item x="165"/>
        <item x="71"/>
        <item x="576"/>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28">
        <item x="7"/>
        <item x="14"/>
        <item x="20"/>
        <item x="1"/>
        <item x="5"/>
        <item x="12"/>
        <item x="19"/>
        <item x="6"/>
        <item x="0"/>
        <item x="23"/>
        <item x="22"/>
        <item x="24"/>
        <item sd="0" x="10"/>
        <item x="8"/>
        <item x="16"/>
        <item x="21"/>
        <item x="13"/>
        <item x="15"/>
        <item x="4"/>
        <item x="3"/>
        <item x="2"/>
        <item x="18"/>
        <item x="9"/>
        <item x="17"/>
        <item x="11"/>
        <item x="26"/>
        <item x="25"/>
        <item t="default"/>
      </items>
      <extLst>
        <ext xmlns:x14="http://schemas.microsoft.com/office/spreadsheetml/2009/9/main" uri="{2946ED86-A175-432a-8AC1-64E0C546D7DE}">
          <x14:pivotField fillDownLabels="1"/>
        </ext>
      </extLst>
    </pivotField>
    <pivotField axis="axisRow" compact="0" outline="0" showAll="0">
      <items count="65">
        <item x="2"/>
        <item x="3"/>
        <item x="10"/>
        <item x="13"/>
        <item x="36"/>
        <item x="42"/>
        <item x="15"/>
        <item x="8"/>
        <item x="30"/>
        <item x="37"/>
        <item x="14"/>
        <item x="22"/>
        <item x="39"/>
        <item x="44"/>
        <item x="47"/>
        <item x="24"/>
        <item x="34"/>
        <item x="28"/>
        <item x="29"/>
        <item x="7"/>
        <item x="43"/>
        <item x="35"/>
        <item x="9"/>
        <item x="33"/>
        <item x="45"/>
        <item x="19"/>
        <item x="5"/>
        <item x="21"/>
        <item x="1"/>
        <item x="23"/>
        <item x="31"/>
        <item x="18"/>
        <item x="6"/>
        <item x="12"/>
        <item x="26"/>
        <item x="0"/>
        <item x="41"/>
        <item x="32"/>
        <item x="4"/>
        <item x="11"/>
        <item x="17"/>
        <item x="40"/>
        <item x="25"/>
        <item x="38"/>
        <item x="46"/>
        <item x="16"/>
        <item x="20"/>
        <item x="62"/>
        <item x="48"/>
        <item x="49"/>
        <item x="50"/>
        <item x="51"/>
        <item x="52"/>
        <item x="53"/>
        <item x="54"/>
        <item x="55"/>
        <item x="56"/>
        <item x="27"/>
        <item m="1" x="63"/>
        <item x="58"/>
        <item x="59"/>
        <item x="60"/>
        <item x="57"/>
        <item x="61"/>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7">
        <item x="3"/>
        <item x="2"/>
        <item x="4"/>
        <item x="1"/>
        <item x="0"/>
        <item x="5"/>
        <item t="default"/>
      </items>
      <extLst>
        <ext xmlns:x14="http://schemas.microsoft.com/office/spreadsheetml/2009/9/main" uri="{2946ED86-A175-432a-8AC1-64E0C546D7DE}">
          <x14:pivotField fillDownLabels="1"/>
        </ext>
      </extLst>
    </pivotField>
    <pivotField axis="axisPage" compact="0" outline="0" showAll="0">
      <items count="24">
        <item x="7"/>
        <item x="6"/>
        <item x="15"/>
        <item x="18"/>
        <item x="10"/>
        <item x="3"/>
        <item x="11"/>
        <item x="13"/>
        <item x="12"/>
        <item x="20"/>
        <item x="21"/>
        <item x="2"/>
        <item x="1"/>
        <item x="4"/>
        <item x="9"/>
        <item x="19"/>
        <item x="0"/>
        <item x="14"/>
        <item x="17"/>
        <item x="5"/>
        <item x="16"/>
        <item x="8"/>
        <item x="22"/>
        <item t="default"/>
      </items>
      <extLst>
        <ext xmlns:x14="http://schemas.microsoft.com/office/spreadsheetml/2009/9/main" uri="{2946ED86-A175-432a-8AC1-64E0C546D7DE}">
          <x14:pivotField fillDownLabels="1"/>
        </ext>
      </extLst>
    </pivotField>
  </pivotFields>
  <rowFields count="4">
    <field x="24"/>
    <field x="25"/>
    <field x="18"/>
    <field x="13"/>
  </rowFields>
  <rowItems count="1034">
    <i>
      <x/>
      <x v="22"/>
      <x v="28"/>
      <x v="226"/>
    </i>
    <i r="3">
      <x v="628"/>
    </i>
    <i r="2">
      <x v="60"/>
      <x v="307"/>
    </i>
    <i r="3">
      <x v="565"/>
    </i>
    <i r="2">
      <x v="73"/>
      <x v="46"/>
    </i>
    <i r="2">
      <x v="312"/>
      <x v="269"/>
    </i>
    <i r="2">
      <x v="338"/>
      <x v="320"/>
    </i>
    <i r="2">
      <x v="360"/>
      <x v="311"/>
    </i>
    <i r="3">
      <x v="655"/>
    </i>
    <i r="2">
      <x v="372"/>
      <x v="391"/>
    </i>
    <i r="2">
      <x v="379"/>
      <x v="406"/>
    </i>
    <i r="2">
      <x v="472"/>
      <x v="703"/>
    </i>
    <i t="default" r="1">
      <x v="22"/>
    </i>
    <i r="1">
      <x v="24"/>
      <x v="80"/>
      <x v="302"/>
    </i>
    <i r="2">
      <x v="338"/>
      <x v="320"/>
    </i>
    <i r="2">
      <x v="566"/>
      <x v="825"/>
    </i>
    <i t="default" r="1">
      <x v="24"/>
    </i>
    <i t="default">
      <x/>
    </i>
    <i>
      <x v="1"/>
      <x v="31"/>
      <x v="168"/>
      <x v="314"/>
    </i>
    <i r="2">
      <x v="242"/>
      <x v="303"/>
    </i>
    <i r="3">
      <x v="653"/>
    </i>
    <i r="2">
      <x v="277"/>
      <x v="182"/>
    </i>
    <i r="3">
      <x v="551"/>
    </i>
    <i r="2">
      <x v="322"/>
      <x v="74"/>
    </i>
    <i r="2">
      <x v="372"/>
      <x v="391"/>
    </i>
    <i r="2">
      <x v="423"/>
      <x v="640"/>
    </i>
    <i r="2">
      <x v="445"/>
      <x v="673"/>
    </i>
    <i r="2">
      <x v="450"/>
      <x v="678"/>
    </i>
    <i r="2">
      <x v="493"/>
      <x v="729"/>
    </i>
    <i r="3">
      <x v="844"/>
    </i>
    <i r="2">
      <x v="535"/>
      <x v="784"/>
    </i>
    <i t="default" r="1">
      <x v="31"/>
    </i>
    <i t="default">
      <x v="1"/>
    </i>
    <i>
      <x v="2"/>
      <x v="30"/>
      <x v="161"/>
      <x v="204"/>
    </i>
    <i r="3">
      <x v="547"/>
    </i>
    <i r="2">
      <x v="169"/>
      <x v="149"/>
    </i>
    <i r="3">
      <x v="594"/>
    </i>
    <i r="3">
      <x v="883"/>
    </i>
    <i r="2">
      <x v="338"/>
      <x v="320"/>
    </i>
    <i r="2">
      <x v="372"/>
      <x v="391"/>
    </i>
    <i r="2">
      <x v="456"/>
      <x v="684"/>
    </i>
    <i r="2">
      <x v="525"/>
      <x v="769"/>
    </i>
    <i r="2">
      <x v="564"/>
      <x v="821"/>
    </i>
    <i t="default" r="1">
      <x v="30"/>
    </i>
    <i t="default">
      <x v="2"/>
    </i>
    <i>
      <x v="3"/>
      <x v="28"/>
      <x v="6"/>
      <x v="367"/>
    </i>
    <i r="2">
      <x v="7"/>
      <x v="787"/>
    </i>
    <i r="2">
      <x v="11"/>
      <x v="363"/>
    </i>
    <i r="2">
      <x v="25"/>
      <x v="24"/>
    </i>
    <i r="2">
      <x v="30"/>
      <x v="63"/>
    </i>
    <i r="3">
      <x v="459"/>
    </i>
    <i r="2">
      <x v="32"/>
      <x v="376"/>
    </i>
    <i r="2">
      <x v="33"/>
      <x v="157"/>
    </i>
    <i r="3">
      <x v="291"/>
    </i>
    <i r="3">
      <x v="380"/>
    </i>
    <i r="3">
      <x v="392"/>
    </i>
    <i r="3">
      <x v="393"/>
    </i>
    <i r="3">
      <x v="582"/>
    </i>
    <i r="3">
      <x v="601"/>
    </i>
    <i r="3">
      <x v="785"/>
    </i>
    <i r="2">
      <x v="45"/>
      <x v="23"/>
    </i>
    <i r="3">
      <x v="401"/>
    </i>
    <i r="2">
      <x v="50"/>
      <x v="142"/>
    </i>
    <i r="2">
      <x v="52"/>
      <x v="359"/>
    </i>
    <i r="2">
      <x v="62"/>
      <x v="385"/>
    </i>
    <i r="2">
      <x v="63"/>
      <x v="386"/>
    </i>
    <i r="2">
      <x v="71"/>
      <x v="371"/>
    </i>
    <i r="2">
      <x v="79"/>
      <x v="282"/>
    </i>
    <i r="3">
      <x v="529"/>
    </i>
    <i r="2">
      <x v="88"/>
      <x v="116"/>
    </i>
    <i r="3">
      <x v="467"/>
    </i>
    <i r="2">
      <x v="94"/>
      <x v="362"/>
    </i>
    <i r="2">
      <x v="95"/>
      <x v="65"/>
    </i>
    <i r="3">
      <x v="496"/>
    </i>
    <i r="3">
      <x v="888"/>
    </i>
    <i r="2">
      <x v="99"/>
      <x v="357"/>
    </i>
    <i r="2">
      <x v="101"/>
      <x v="53"/>
    </i>
    <i r="3">
      <x v="417"/>
    </i>
    <i r="2">
      <x v="105"/>
      <x v="349"/>
    </i>
    <i r="2">
      <x v="108"/>
      <x v="350"/>
    </i>
    <i r="2">
      <x v="113"/>
      <x v="31"/>
    </i>
    <i r="2">
      <x v="116"/>
      <x v="260"/>
    </i>
    <i r="3">
      <x v="439"/>
    </i>
    <i r="2">
      <x v="118"/>
      <x v="93"/>
    </i>
    <i r="2">
      <x v="125"/>
      <x v="348"/>
    </i>
    <i r="2">
      <x v="133"/>
      <x v="276"/>
    </i>
    <i r="3">
      <x v="589"/>
    </i>
    <i r="2">
      <x v="134"/>
      <x v="319"/>
    </i>
    <i r="3">
      <x v="377"/>
    </i>
    <i r="2">
      <x v="135"/>
      <x v="266"/>
    </i>
    <i r="2">
      <x v="138"/>
      <x v="108"/>
    </i>
    <i r="2">
      <x v="140"/>
      <x v="360"/>
    </i>
    <i r="3">
      <x v="361"/>
    </i>
    <i r="2">
      <x v="141"/>
      <x v="353"/>
    </i>
    <i r="2">
      <x v="142"/>
      <x v="355"/>
    </i>
    <i r="2">
      <x v="143"/>
      <x v="358"/>
    </i>
    <i r="2">
      <x v="144"/>
      <x v="382"/>
    </i>
    <i r="3">
      <x v="817"/>
    </i>
    <i r="2">
      <x v="146"/>
      <x v="130"/>
    </i>
    <i r="3">
      <x v="782"/>
    </i>
    <i r="2">
      <x v="155"/>
      <x v="780"/>
    </i>
    <i r="2">
      <x v="156"/>
      <x v="374"/>
    </i>
    <i r="2">
      <x v="158"/>
      <x v="86"/>
    </i>
    <i r="2">
      <x v="164"/>
      <x v="228"/>
    </i>
    <i r="2">
      <x v="174"/>
      <x v="263"/>
    </i>
    <i r="3">
      <x v="592"/>
    </i>
    <i r="2">
      <x v="180"/>
      <x v="370"/>
    </i>
    <i r="2">
      <x v="181"/>
      <x v="42"/>
    </i>
    <i r="2">
      <x v="192"/>
      <x v="17"/>
    </i>
    <i r="3">
      <x v="434"/>
    </i>
    <i r="3">
      <x v="835"/>
    </i>
    <i r="2">
      <x v="194"/>
      <x v="208"/>
    </i>
    <i r="3">
      <x v="607"/>
    </i>
    <i r="2">
      <x v="201"/>
      <x v="189"/>
    </i>
    <i r="3">
      <x v="566"/>
    </i>
    <i r="2">
      <x v="206"/>
      <x v="202"/>
    </i>
    <i r="3">
      <x v="472"/>
    </i>
    <i r="2">
      <x v="228"/>
      <x v="80"/>
    </i>
    <i r="2">
      <x v="230"/>
      <x v="67"/>
    </i>
    <i r="3">
      <x v="460"/>
    </i>
    <i r="2">
      <x v="233"/>
      <x v="69"/>
    </i>
    <i r="3">
      <x v="498"/>
    </i>
    <i r="2">
      <x v="237"/>
      <x v="372"/>
    </i>
    <i r="2">
      <x v="241"/>
      <x v="52"/>
    </i>
    <i r="3">
      <x v="424"/>
    </i>
    <i r="2">
      <x v="259"/>
      <x v="356"/>
    </i>
    <i r="2">
      <x v="265"/>
      <x v="169"/>
    </i>
    <i r="3">
      <x v="591"/>
    </i>
    <i r="2">
      <x v="276"/>
      <x v="354"/>
    </i>
    <i r="2">
      <x v="281"/>
      <x v="29"/>
    </i>
    <i r="2">
      <x v="284"/>
      <x v="145"/>
    </i>
    <i r="2">
      <x v="285"/>
      <x v="375"/>
    </i>
    <i r="2">
      <x v="287"/>
      <x v="30"/>
    </i>
    <i r="2">
      <x v="293"/>
      <x v="267"/>
    </i>
    <i r="2">
      <x v="308"/>
      <x v="366"/>
    </i>
    <i r="2">
      <x v="312"/>
      <x v="269"/>
    </i>
    <i r="3">
      <x v="388"/>
    </i>
    <i r="3">
      <x v="389"/>
    </i>
    <i r="3">
      <x v="396"/>
    </i>
    <i r="3">
      <x v="542"/>
    </i>
    <i r="3">
      <x v="634"/>
    </i>
    <i r="3">
      <x v="788"/>
    </i>
    <i r="3">
      <x v="851"/>
    </i>
    <i r="2">
      <x v="313"/>
      <x v="90"/>
    </i>
    <i r="2">
      <x v="316"/>
      <x v="373"/>
    </i>
    <i r="2">
      <x v="317"/>
      <x v="368"/>
    </i>
    <i r="2">
      <x v="326"/>
      <x v="364"/>
    </i>
    <i r="2">
      <x v="331"/>
      <x v="163"/>
    </i>
    <i r="2">
      <x v="334"/>
      <x v="94"/>
    </i>
    <i r="3">
      <x v="457"/>
    </i>
    <i r="3">
      <x v="868"/>
    </i>
    <i r="2">
      <x v="335"/>
      <x v="51"/>
    </i>
    <i r="3">
      <x v="500"/>
    </i>
    <i r="3">
      <x v="856"/>
    </i>
    <i r="2">
      <x v="336"/>
      <x v="127"/>
    </i>
    <i r="2">
      <x v="337"/>
      <x v="128"/>
    </i>
    <i r="3">
      <x v="576"/>
    </i>
    <i r="3">
      <x v="877"/>
    </i>
    <i r="2">
      <x v="338"/>
      <x v="320"/>
    </i>
    <i r="2">
      <x v="339"/>
      <x v="283"/>
    </i>
    <i r="2">
      <x v="345"/>
      <x v="346"/>
    </i>
    <i r="2">
      <x v="348"/>
      <x v="5"/>
    </i>
    <i r="3">
      <x v="491"/>
    </i>
    <i r="3">
      <x v="849"/>
    </i>
    <i r="2">
      <x v="350"/>
      <x v="345"/>
    </i>
    <i r="2">
      <x v="351"/>
      <x v="347"/>
    </i>
    <i r="2">
      <x v="372"/>
      <x v="391"/>
    </i>
    <i r="2">
      <x v="378"/>
      <x v="403"/>
    </i>
    <i r="2">
      <x v="382"/>
      <x v="419"/>
    </i>
    <i r="2">
      <x v="388"/>
      <x v="463"/>
    </i>
    <i r="2">
      <x v="389"/>
      <x v="476"/>
    </i>
    <i r="2">
      <x v="390"/>
      <x v="480"/>
    </i>
    <i r="3">
      <x v="838"/>
    </i>
    <i r="2">
      <x v="401"/>
      <x v="561"/>
    </i>
    <i r="2">
      <x v="404"/>
      <x v="574"/>
    </i>
    <i r="3">
      <x v="871"/>
    </i>
    <i r="2">
      <x v="406"/>
      <x v="599"/>
    </i>
    <i r="2">
      <x v="421"/>
      <x v="638"/>
    </i>
    <i r="2">
      <x v="432"/>
      <x v="657"/>
    </i>
    <i r="2">
      <x v="444"/>
      <x v="672"/>
    </i>
    <i r="2">
      <x v="446"/>
      <x v="674"/>
    </i>
    <i r="2">
      <x v="448"/>
      <x v="676"/>
    </i>
    <i r="2">
      <x v="468"/>
      <x v="699"/>
    </i>
    <i r="2">
      <x v="481"/>
      <x v="714"/>
    </i>
    <i r="2">
      <x v="482"/>
      <x v="715"/>
    </i>
    <i r="2">
      <x v="483"/>
      <x v="717"/>
    </i>
    <i r="2">
      <x v="485"/>
      <x v="719"/>
    </i>
    <i r="2">
      <x v="501"/>
      <x v="741"/>
    </i>
    <i t="default" r="1">
      <x v="28"/>
    </i>
    <i t="default">
      <x v="3"/>
    </i>
    <i>
      <x v="4"/>
      <x v="4"/>
      <x v="4"/>
      <x v="321"/>
    </i>
    <i r="2">
      <x v="199"/>
      <x v="176"/>
    </i>
    <i r="3">
      <x v="583"/>
    </i>
    <i r="2">
      <x v="372"/>
      <x v="391"/>
    </i>
    <i r="2">
      <x v="540"/>
      <x v="794"/>
    </i>
    <i t="default" r="1">
      <x v="4"/>
    </i>
    <i r="1">
      <x v="18"/>
      <x v="114"/>
      <x v="174"/>
    </i>
    <i r="2">
      <x v="150"/>
      <x v="178"/>
    </i>
    <i r="2">
      <x v="301"/>
      <x v="212"/>
    </i>
    <i r="3">
      <x v="618"/>
    </i>
    <i r="2">
      <x v="312"/>
      <x v="140"/>
    </i>
    <i r="3">
      <x v="269"/>
    </i>
    <i r="3">
      <x v="851"/>
    </i>
    <i r="2">
      <x v="372"/>
      <x v="391"/>
    </i>
    <i t="default" r="1">
      <x v="18"/>
    </i>
    <i r="1">
      <x v="19"/>
      <x v="92"/>
      <x v="79"/>
    </i>
    <i r="3">
      <x v="425"/>
    </i>
    <i r="2">
      <x v="366"/>
      <x v="37"/>
    </i>
    <i r="3">
      <x v="423"/>
    </i>
    <i r="2">
      <x v="372"/>
      <x v="391"/>
    </i>
    <i t="default" r="1">
      <x v="19"/>
    </i>
    <i r="1">
      <x v="23"/>
      <x v="342"/>
      <x v="165"/>
    </i>
    <i r="3">
      <x v="470"/>
    </i>
    <i r="2">
      <x v="372"/>
      <x v="391"/>
    </i>
    <i t="default" r="1">
      <x v="23"/>
    </i>
    <i t="default">
      <x v="4"/>
    </i>
    <i>
      <x v="5"/>
      <x v="45"/>
      <x v="139"/>
      <x v="231"/>
    </i>
    <i r="2">
      <x v="145"/>
      <x v="694"/>
    </i>
    <i r="2">
      <x v="193"/>
      <x v="284"/>
    </i>
    <i r="2">
      <x v="271"/>
      <x v="68"/>
    </i>
    <i r="2">
      <x v="272"/>
      <x v="62"/>
    </i>
    <i r="2">
      <x v="325"/>
      <x v="341"/>
    </i>
    <i r="3">
      <x v="585"/>
    </i>
    <i r="2">
      <x v="344"/>
      <x v="279"/>
    </i>
    <i r="3">
      <x v="598"/>
    </i>
    <i r="2">
      <x v="349"/>
      <x v="240"/>
    </i>
    <i r="3">
      <x v="564"/>
    </i>
    <i r="2">
      <x v="353"/>
      <x v="247"/>
    </i>
    <i r="3">
      <x v="522"/>
    </i>
    <i r="2">
      <x v="372"/>
      <x v="391"/>
    </i>
    <i r="2">
      <x v="376"/>
      <x v="398"/>
    </i>
    <i r="2">
      <x v="407"/>
      <x v="600"/>
    </i>
    <i r="2">
      <x v="427"/>
      <x v="645"/>
    </i>
    <i r="2">
      <x v="454"/>
      <x v="682"/>
    </i>
    <i r="2">
      <x v="463"/>
      <x v="692"/>
    </i>
    <i r="2">
      <x v="530"/>
      <x v="775"/>
    </i>
    <i r="2">
      <x v="534"/>
      <x v="779"/>
    </i>
    <i t="default" r="1">
      <x v="45"/>
    </i>
    <i r="1">
      <x v="48"/>
      <x v="372"/>
      <x v="391"/>
    </i>
    <i r="2">
      <x v="425"/>
      <x v="643"/>
    </i>
    <i r="2">
      <x v="453"/>
      <x v="681"/>
    </i>
    <i r="2">
      <x v="457"/>
      <x v="685"/>
    </i>
    <i r="2">
      <x v="464"/>
      <x v="693"/>
    </i>
    <i t="default" r="1">
      <x v="48"/>
    </i>
    <i t="default">
      <x v="5"/>
    </i>
    <i>
      <x v="6"/>
      <x v="34"/>
      <x v="121"/>
      <x v="129"/>
    </i>
    <i r="3">
      <x v="524"/>
    </i>
    <i r="2">
      <x v="225"/>
      <x v="223"/>
    </i>
    <i r="2">
      <x v="236"/>
      <x v="285"/>
    </i>
    <i r="2">
      <x v="254"/>
      <x v="252"/>
    </i>
    <i r="3">
      <x v="523"/>
    </i>
    <i r="2">
      <x v="372"/>
      <x v="391"/>
    </i>
    <i r="2">
      <x v="376"/>
      <x v="398"/>
    </i>
    <i r="2">
      <x v="399"/>
      <x v="557"/>
    </i>
    <i r="2">
      <x v="412"/>
      <x v="615"/>
    </i>
    <i t="default" r="1">
      <x v="34"/>
    </i>
    <i r="1">
      <x v="36"/>
      <x v="115"/>
      <x v="214"/>
    </i>
    <i r="2">
      <x v="282"/>
      <x v="215"/>
    </i>
    <i r="3">
      <x v="656"/>
    </i>
    <i r="2">
      <x v="332"/>
      <x v="343"/>
    </i>
    <i r="2">
      <x v="338"/>
      <x v="320"/>
    </i>
    <i r="2">
      <x v="372"/>
      <x v="391"/>
    </i>
    <i r="2">
      <x v="376"/>
      <x v="398"/>
    </i>
    <i r="2">
      <x v="506"/>
      <x v="746"/>
    </i>
    <i t="default" r="1">
      <x v="36"/>
    </i>
    <i r="1">
      <x v="49"/>
      <x v="372"/>
      <x v="391"/>
    </i>
    <i r="2">
      <x v="376"/>
      <x v="398"/>
    </i>
    <i r="2">
      <x v="436"/>
      <x v="662"/>
    </i>
    <i r="2">
      <x v="562"/>
      <x v="818"/>
    </i>
    <i t="default" r="1">
      <x v="49"/>
    </i>
    <i t="default">
      <x v="6"/>
    </i>
    <i>
      <x v="7"/>
      <x v="7"/>
      <x v="179"/>
      <x v="40"/>
    </i>
    <i r="3">
      <x v="462"/>
    </i>
    <i r="2">
      <x v="253"/>
      <x v="151"/>
    </i>
    <i r="3">
      <x v="516"/>
    </i>
    <i t="default" r="1">
      <x v="7"/>
    </i>
    <i r="1">
      <x v="9"/>
      <x v="70"/>
      <x v="289"/>
    </i>
    <i r="3">
      <x v="637"/>
    </i>
    <i r="2">
      <x v="341"/>
      <x v="177"/>
    </i>
    <i r="3">
      <x v="605"/>
    </i>
    <i r="2">
      <x v="372"/>
      <x v="391"/>
    </i>
    <i r="2">
      <x v="424"/>
      <x v="642"/>
    </i>
    <i r="2">
      <x v="503"/>
      <x v="743"/>
    </i>
    <i t="default" r="1">
      <x v="9"/>
    </i>
    <i r="1">
      <x v="39"/>
      <x v="20"/>
      <x v="294"/>
    </i>
    <i r="3">
      <x v="597"/>
    </i>
    <i r="2">
      <x v="36"/>
      <x v="233"/>
    </i>
    <i r="2">
      <x v="89"/>
      <x v="54"/>
    </i>
    <i r="2">
      <x v="195"/>
      <x v="232"/>
    </i>
    <i r="3">
      <x v="620"/>
    </i>
    <i r="2">
      <x v="222"/>
      <x v="84"/>
    </i>
    <i r="3">
      <x v="411"/>
    </i>
    <i r="2">
      <x v="247"/>
      <x v="219"/>
    </i>
    <i r="3">
      <x v="537"/>
    </i>
    <i r="2">
      <x v="330"/>
      <x v="122"/>
    </i>
    <i r="2">
      <x v="346"/>
      <x v="85"/>
    </i>
    <i r="3">
      <x v="567"/>
    </i>
    <i r="2">
      <x v="372"/>
      <x v="391"/>
    </i>
    <i r="2">
      <x v="380"/>
      <x v="408"/>
    </i>
    <i r="3">
      <x v="866"/>
    </i>
    <i r="2">
      <x v="391"/>
      <x v="484"/>
    </i>
    <i t="default" r="1">
      <x v="39"/>
    </i>
    <i r="1">
      <x v="41"/>
      <x v="209"/>
      <x v="198"/>
    </i>
    <i r="3">
      <x v="536"/>
    </i>
    <i r="2">
      <x v="372"/>
      <x v="391"/>
    </i>
    <i t="default" r="1">
      <x v="41"/>
    </i>
    <i r="1">
      <x v="43"/>
      <x v="239"/>
      <x v="195"/>
    </i>
    <i r="3">
      <x v="541"/>
    </i>
    <i r="2">
      <x v="372"/>
      <x v="391"/>
    </i>
    <i t="default" r="1">
      <x v="43"/>
    </i>
    <i r="1">
      <x v="44"/>
      <x v="357"/>
      <x v="306"/>
    </i>
    <i r="3">
      <x v="666"/>
    </i>
    <i r="2">
      <x v="372"/>
      <x v="391"/>
    </i>
    <i r="2">
      <x v="376"/>
      <x v="398"/>
    </i>
    <i r="2">
      <x v="473"/>
      <x v="704"/>
    </i>
    <i r="2">
      <x v="527"/>
      <x v="771"/>
    </i>
    <i t="default" r="1">
      <x v="44"/>
    </i>
    <i t="default">
      <x v="7"/>
    </i>
    <i>
      <x v="8"/>
      <x v="26"/>
      <x v="38"/>
      <x v="126"/>
    </i>
    <i r="3">
      <x v="422"/>
    </i>
    <i r="2">
      <x v="190"/>
      <x v="118"/>
    </i>
    <i r="2">
      <x v="218"/>
      <x v="25"/>
    </i>
    <i r="3">
      <x v="446"/>
    </i>
    <i r="2">
      <x v="372"/>
      <x v="391"/>
    </i>
    <i t="default" r="1">
      <x v="26"/>
    </i>
    <i r="1">
      <x v="35"/>
      <x/>
      <x v="180"/>
    </i>
    <i r="3">
      <x v="602"/>
    </i>
    <i r="2">
      <x v="2"/>
      <x v="248"/>
    </i>
    <i r="3">
      <x v="619"/>
    </i>
    <i r="2">
      <x v="4"/>
      <x v="736"/>
    </i>
    <i r="2">
      <x v="5"/>
      <x v="138"/>
    </i>
    <i r="2">
      <x v="7"/>
      <x v="270"/>
    </i>
    <i r="2">
      <x v="8"/>
      <x v="105"/>
    </i>
    <i r="2">
      <x v="9"/>
      <x v="75"/>
    </i>
    <i r="3">
      <x v="436"/>
    </i>
    <i r="2">
      <x v="10"/>
      <x v="336"/>
    </i>
    <i r="3">
      <x v="781"/>
    </i>
    <i r="2">
      <x v="17"/>
      <x v="27"/>
    </i>
    <i r="2">
      <x v="18"/>
      <x v="324"/>
    </i>
    <i r="3">
      <x v="710"/>
    </i>
    <i r="2">
      <x v="21"/>
      <x v="154"/>
    </i>
    <i r="3">
      <x v="489"/>
    </i>
    <i r="2">
      <x v="23"/>
      <x v="43"/>
    </i>
    <i r="3">
      <x v="461"/>
    </i>
    <i r="2">
      <x v="24"/>
      <x v="44"/>
    </i>
    <i r="2">
      <x v="31"/>
      <x v="181"/>
    </i>
    <i r="3">
      <x v="477"/>
    </i>
    <i r="2">
      <x v="35"/>
      <x v="82"/>
    </i>
    <i r="2">
      <x v="37"/>
      <x v="264"/>
    </i>
    <i r="3">
      <x v="549"/>
    </i>
    <i r="2">
      <x v="40"/>
      <x v="58"/>
    </i>
    <i r="3">
      <x v="568"/>
    </i>
    <i r="2">
      <x v="42"/>
      <x v="3"/>
    </i>
    <i r="3">
      <x v="91"/>
    </i>
    <i r="2">
      <x v="44"/>
      <x v="50"/>
    </i>
    <i r="3">
      <x v="469"/>
    </i>
    <i r="3">
      <x v="846"/>
    </i>
    <i r="2">
      <x v="48"/>
      <x v="102"/>
    </i>
    <i r="3">
      <x v="478"/>
    </i>
    <i r="2">
      <x v="49"/>
      <x v="152"/>
    </i>
    <i r="2">
      <x v="51"/>
      <x v="365"/>
    </i>
    <i r="2">
      <x v="53"/>
      <x v="147"/>
    </i>
    <i r="3">
      <x v="437"/>
    </i>
    <i r="3">
      <x v="892"/>
    </i>
    <i r="2">
      <x v="54"/>
      <x v="250"/>
    </i>
    <i r="3">
      <x v="735"/>
    </i>
    <i r="2">
      <x v="56"/>
      <x v="188"/>
    </i>
    <i r="3">
      <x v="580"/>
    </i>
    <i r="2">
      <x v="61"/>
      <x v="339"/>
    </i>
    <i r="3">
      <x v="881"/>
    </i>
    <i r="2">
      <x v="67"/>
      <x v="89"/>
    </i>
    <i r="2">
      <x v="68"/>
      <x v="47"/>
    </i>
    <i r="3">
      <x v="465"/>
    </i>
    <i r="2">
      <x v="74"/>
      <x v="255"/>
    </i>
    <i r="3">
      <x v="521"/>
    </i>
    <i r="2">
      <x v="75"/>
      <x v="66"/>
    </i>
    <i r="2">
      <x v="77"/>
      <x v="222"/>
    </i>
    <i r="3">
      <x v="530"/>
    </i>
    <i r="2">
      <x v="78"/>
      <x v="77"/>
    </i>
    <i r="2">
      <x v="84"/>
      <x v="19"/>
    </i>
    <i r="3">
      <x v="413"/>
    </i>
    <i r="3">
      <x v="831"/>
    </i>
    <i r="2">
      <x v="86"/>
      <x v="32"/>
    </i>
    <i r="3">
      <x v="412"/>
    </i>
    <i r="2">
      <x v="87"/>
      <x v="323"/>
    </i>
    <i r="3">
      <x v="559"/>
    </i>
    <i r="2">
      <x v="90"/>
      <x v="115"/>
    </i>
    <i r="2">
      <x v="91"/>
      <x v="298"/>
    </i>
    <i r="2">
      <x v="97"/>
      <x v="203"/>
    </i>
    <i r="3">
      <x v="205"/>
    </i>
    <i r="2">
      <x v="98"/>
      <x v="342"/>
    </i>
    <i r="2">
      <x v="102"/>
      <x v="184"/>
    </i>
    <i r="3">
      <x v="526"/>
    </i>
    <i r="2">
      <x v="104"/>
      <x v="229"/>
    </i>
    <i r="3">
      <x v="573"/>
    </i>
    <i r="2">
      <x v="106"/>
      <x v="150"/>
    </i>
    <i r="3">
      <x v="550"/>
    </i>
    <i r="3">
      <x v="891"/>
    </i>
    <i r="2">
      <x v="107"/>
      <x v="211"/>
    </i>
    <i r="3">
      <x v="611"/>
    </i>
    <i r="2">
      <x v="109"/>
      <x v="158"/>
    </i>
    <i r="2">
      <x v="117"/>
      <x v="92"/>
    </i>
    <i r="2">
      <x v="119"/>
      <x v="161"/>
    </i>
    <i r="3">
      <x v="527"/>
    </i>
    <i r="2">
      <x v="120"/>
      <x v="256"/>
    </i>
    <i r="2">
      <x v="122"/>
      <x v="101"/>
    </i>
    <i r="3">
      <x v="441"/>
    </i>
    <i r="2">
      <x v="127"/>
      <x v="328"/>
    </i>
    <i r="3">
      <x v="737"/>
    </i>
    <i r="2">
      <x v="128"/>
      <x v="14"/>
    </i>
    <i r="2">
      <x v="129"/>
      <x v="338"/>
    </i>
    <i r="3">
      <x v="508"/>
    </i>
    <i r="2">
      <x v="130"/>
      <x v="15"/>
    </i>
    <i r="3">
      <x v="435"/>
    </i>
    <i r="3">
      <x v="836"/>
    </i>
    <i r="2">
      <x v="131"/>
      <x v="183"/>
    </i>
    <i r="3">
      <x v="546"/>
    </i>
    <i r="2">
      <x v="132"/>
      <x v="277"/>
    </i>
    <i r="2">
      <x v="136"/>
      <x v="153"/>
    </i>
    <i r="2">
      <x v="137"/>
      <x v="621"/>
    </i>
    <i r="2">
      <x v="144"/>
      <x v="382"/>
    </i>
    <i r="3">
      <x v="817"/>
    </i>
    <i r="2">
      <x v="147"/>
      <x v="224"/>
    </i>
    <i r="3">
      <x v="595"/>
    </i>
    <i r="2">
      <x v="148"/>
      <x v="39"/>
    </i>
    <i r="2">
      <x v="149"/>
      <x v="271"/>
    </i>
    <i r="3">
      <x v="852"/>
    </i>
    <i r="2">
      <x v="151"/>
      <x v="238"/>
    </i>
    <i r="2">
      <x v="152"/>
      <x v="172"/>
    </i>
    <i r="3">
      <x v="440"/>
    </i>
    <i r="2">
      <x v="153"/>
      <x v="278"/>
    </i>
    <i r="2">
      <x v="154"/>
      <x v="78"/>
    </i>
    <i r="3">
      <x v="407"/>
    </i>
    <i r="3">
      <x v="855"/>
    </i>
    <i r="2">
      <x v="155"/>
      <x v="234"/>
    </i>
    <i r="2">
      <x v="157"/>
      <x v="230"/>
    </i>
    <i r="2">
      <x v="163"/>
      <x v="88"/>
    </i>
    <i r="3">
      <x v="449"/>
    </i>
    <i r="3">
      <x v="870"/>
    </i>
    <i r="2">
      <x v="165"/>
      <x v="107"/>
    </i>
    <i r="3">
      <x v="486"/>
    </i>
    <i r="2">
      <x v="166"/>
      <x v="26"/>
    </i>
    <i r="3">
      <x v="497"/>
    </i>
    <i r="3">
      <x v="834"/>
    </i>
    <i r="2">
      <x v="170"/>
      <x v="114"/>
    </i>
    <i r="3">
      <x v="445"/>
    </i>
    <i r="2">
      <x v="171"/>
      <x v="236"/>
    </i>
    <i r="3">
      <x v="533"/>
    </i>
    <i r="2">
      <x v="172"/>
      <x v="81"/>
    </i>
    <i r="3">
      <x v="499"/>
    </i>
    <i r="2">
      <x v="173"/>
      <x v="20"/>
    </i>
    <i r="3">
      <x v="473"/>
    </i>
    <i r="2">
      <x v="175"/>
      <x v="22"/>
    </i>
    <i r="3">
      <x v="458"/>
    </i>
    <i r="3">
      <x v="833"/>
    </i>
    <i r="2">
      <x v="176"/>
      <x v="148"/>
    </i>
    <i r="2">
      <x v="177"/>
      <x v="861"/>
    </i>
    <i r="2">
      <x v="183"/>
      <x v="173"/>
    </i>
    <i r="3">
      <x v="448"/>
    </i>
    <i r="2">
      <x v="184"/>
      <x v="227"/>
    </i>
    <i r="3">
      <x v="727"/>
    </i>
    <i r="2">
      <x v="185"/>
      <x v="207"/>
    </i>
    <i r="3">
      <x v="609"/>
    </i>
    <i r="2">
      <x v="188"/>
      <x v="2"/>
    </i>
    <i r="3">
      <x v="429"/>
    </i>
    <i r="3">
      <x v="732"/>
    </i>
    <i r="3">
      <x v="826"/>
    </i>
    <i r="2">
      <x v="189"/>
      <x v="18"/>
    </i>
    <i r="3">
      <x v="431"/>
    </i>
    <i r="3">
      <x v="773"/>
    </i>
    <i r="2">
      <x v="191"/>
      <x v="13"/>
    </i>
    <i r="3">
      <x v="581"/>
    </i>
    <i r="3">
      <x v="857"/>
    </i>
    <i r="2">
      <x v="198"/>
      <x v="117"/>
    </i>
    <i r="3">
      <x v="575"/>
    </i>
    <i r="2">
      <x v="205"/>
      <x v="103"/>
    </i>
    <i r="2">
      <x v="207"/>
      <x v="315"/>
    </i>
    <i r="3">
      <x v="503"/>
    </i>
    <i r="2">
      <x v="210"/>
      <x v="310"/>
    </i>
    <i r="2">
      <x v="211"/>
      <x v="293"/>
    </i>
    <i r="3">
      <x v="748"/>
    </i>
    <i r="2">
      <x v="213"/>
      <x v="8"/>
    </i>
    <i r="2">
      <x v="214"/>
      <x v="6"/>
    </i>
    <i r="3">
      <x v="409"/>
    </i>
    <i r="3">
      <x v="829"/>
    </i>
    <i r="2">
      <x v="220"/>
      <x v="72"/>
    </i>
    <i r="2">
      <x v="229"/>
      <x v="160"/>
    </i>
    <i r="2">
      <x v="231"/>
      <x v="332"/>
    </i>
    <i r="3">
      <x v="562"/>
    </i>
    <i r="2">
      <x v="235"/>
      <x v="369"/>
    </i>
    <i r="2">
      <x v="245"/>
      <x v="272"/>
    </i>
    <i r="3">
      <x v="627"/>
    </i>
    <i r="2">
      <x v="248"/>
      <x v="253"/>
    </i>
    <i r="2">
      <x v="249"/>
      <x v="190"/>
    </i>
    <i r="3">
      <x v="531"/>
    </i>
    <i r="2">
      <x v="250"/>
      <x v="186"/>
    </i>
    <i r="2">
      <x v="256"/>
      <x v="95"/>
    </i>
    <i r="3">
      <x v="482"/>
    </i>
    <i r="3">
      <x v="864"/>
    </i>
    <i r="2">
      <x v="258"/>
      <x v="287"/>
    </i>
    <i r="3">
      <x v="650"/>
    </i>
    <i r="2">
      <x v="261"/>
      <x v="192"/>
    </i>
    <i r="3">
      <x v="579"/>
    </i>
    <i r="2">
      <x v="263"/>
      <x v="48"/>
    </i>
    <i r="2">
      <x v="268"/>
      <x v="12"/>
    </i>
    <i r="2">
      <x v="269"/>
      <x v="109"/>
    </i>
    <i r="2">
      <x v="270"/>
      <x v="301"/>
    </i>
    <i r="3">
      <x v="515"/>
    </i>
    <i r="2">
      <x v="275"/>
      <x v="7"/>
    </i>
    <i r="3">
      <x v="402"/>
    </i>
    <i r="3">
      <x v="827"/>
    </i>
    <i r="2">
      <x v="278"/>
      <x v="4"/>
    </i>
    <i r="3">
      <x v="433"/>
    </i>
    <i r="3">
      <x v="749"/>
    </i>
    <i r="3">
      <x v="828"/>
    </i>
    <i r="2">
      <x v="279"/>
      <x v="35"/>
    </i>
    <i r="2">
      <x v="286"/>
      <x v="164"/>
    </i>
    <i r="3">
      <x v="447"/>
    </i>
    <i r="2">
      <x v="288"/>
      <x v="197"/>
    </i>
    <i r="2">
      <x v="289"/>
      <x v="297"/>
    </i>
    <i r="2">
      <x v="290"/>
      <x v="340"/>
    </i>
    <i r="3">
      <x v="790"/>
    </i>
    <i r="2">
      <x v="291"/>
      <x v="38"/>
    </i>
    <i r="2">
      <x v="294"/>
      <x v="286"/>
    </i>
    <i r="3">
      <x v="882"/>
    </i>
    <i r="2">
      <x v="298"/>
      <x v="9"/>
    </i>
    <i r="3">
      <x v="426"/>
    </i>
    <i r="2">
      <x v="299"/>
      <x v="45"/>
    </i>
    <i r="3">
      <x v="451"/>
    </i>
    <i r="3">
      <x v="847"/>
    </i>
    <i r="2">
      <x v="302"/>
      <x v="11"/>
    </i>
    <i r="2">
      <x v="303"/>
      <x v="28"/>
    </i>
    <i r="3">
      <x v="421"/>
    </i>
    <i r="3">
      <x v="824"/>
    </i>
    <i r="2">
      <x v="304"/>
      <x v="201"/>
    </i>
    <i r="2">
      <x v="306"/>
      <x v="299"/>
    </i>
    <i r="2">
      <x v="309"/>
      <x v="251"/>
    </i>
    <i r="2">
      <x v="311"/>
      <x v="41"/>
    </i>
    <i r="3">
      <x v="418"/>
    </i>
    <i r="2">
      <x v="312"/>
      <x v="140"/>
    </i>
    <i r="3">
      <x v="269"/>
    </i>
    <i r="2">
      <x v="314"/>
      <x v="335"/>
    </i>
    <i r="3">
      <x v="570"/>
    </i>
    <i r="2">
      <x v="315"/>
      <x v="330"/>
    </i>
    <i r="3">
      <x v="545"/>
    </i>
    <i r="2">
      <x v="318"/>
      <x v="262"/>
    </i>
    <i r="3">
      <x v="517"/>
    </i>
    <i r="2">
      <x v="319"/>
      <x v="295"/>
    </i>
    <i r="3">
      <x v="514"/>
    </i>
    <i r="2">
      <x v="320"/>
      <x v="1"/>
    </i>
    <i r="3">
      <x v="416"/>
    </i>
    <i r="2">
      <x v="321"/>
      <x v="135"/>
    </i>
    <i r="3">
      <x v="552"/>
    </i>
    <i r="3">
      <x v="873"/>
    </i>
    <i r="2">
      <x v="323"/>
      <x v="155"/>
    </i>
    <i r="2">
      <x v="324"/>
      <x/>
    </i>
    <i r="3">
      <x v="414"/>
    </i>
    <i r="3">
      <x v="823"/>
    </i>
    <i r="2">
      <x v="327"/>
      <x v="191"/>
    </i>
    <i r="3">
      <x v="553"/>
    </i>
    <i r="2">
      <x v="328"/>
      <x v="139"/>
    </i>
    <i r="2">
      <x v="329"/>
      <x v="100"/>
    </i>
    <i r="2">
      <x v="333"/>
      <x v="146"/>
    </i>
    <i r="3">
      <x v="593"/>
    </i>
    <i r="3">
      <x v="884"/>
    </i>
    <i r="2">
      <x v="340"/>
      <x v="344"/>
    </i>
    <i r="2">
      <x v="343"/>
      <x v="210"/>
    </i>
    <i r="3">
      <x v="614"/>
    </i>
    <i r="2">
      <x v="356"/>
      <x v="159"/>
    </i>
    <i r="3">
      <x v="588"/>
    </i>
    <i r="2">
      <x v="359"/>
      <x v="249"/>
    </i>
    <i r="3">
      <x v="520"/>
    </i>
    <i r="2">
      <x v="362"/>
      <x v="259"/>
    </i>
    <i r="3">
      <x v="792"/>
    </i>
    <i r="2">
      <x v="363"/>
      <x v="322"/>
    </i>
    <i r="3">
      <x v="507"/>
    </i>
    <i r="2">
      <x v="369"/>
      <x v="71"/>
    </i>
    <i r="3">
      <x v="474"/>
    </i>
    <i r="3">
      <x v="867"/>
    </i>
    <i r="2">
      <x v="381"/>
      <x v="415"/>
    </i>
    <i r="2">
      <x v="383"/>
      <x v="420"/>
    </i>
    <i r="2">
      <x v="384"/>
      <x v="430"/>
    </i>
    <i r="3">
      <x v="716"/>
    </i>
    <i r="2">
      <x v="386"/>
      <x v="442"/>
    </i>
    <i r="3">
      <x v="848"/>
    </i>
    <i r="2">
      <x v="392"/>
      <x v="493"/>
    </i>
    <i r="3">
      <x v="845"/>
    </i>
    <i r="2">
      <x v="393"/>
      <x v="494"/>
    </i>
    <i r="3">
      <x v="819"/>
    </i>
    <i r="2">
      <x v="397"/>
      <x v="538"/>
    </i>
    <i r="3">
      <x v="869"/>
    </i>
    <i r="2">
      <x v="398"/>
      <x v="554"/>
    </i>
    <i r="2">
      <x v="409"/>
      <x v="604"/>
    </i>
    <i r="2">
      <x v="413"/>
      <x v="623"/>
    </i>
    <i r="2">
      <x v="414"/>
      <x v="624"/>
    </i>
    <i r="2">
      <x v="415"/>
      <x v="625"/>
    </i>
    <i r="2">
      <x v="417"/>
      <x v="630"/>
    </i>
    <i r="2">
      <x v="419"/>
      <x v="635"/>
    </i>
    <i r="2">
      <x v="422"/>
      <x v="639"/>
    </i>
    <i r="3">
      <x v="698"/>
    </i>
    <i r="2">
      <x v="429"/>
      <x v="647"/>
    </i>
    <i r="2">
      <x v="430"/>
      <x v="648"/>
    </i>
    <i r="2">
      <x v="433"/>
      <x v="659"/>
    </i>
    <i r="2">
      <x v="434"/>
      <x v="660"/>
    </i>
    <i r="2">
      <x v="437"/>
      <x v="663"/>
    </i>
    <i r="2">
      <x v="438"/>
      <x v="664"/>
    </i>
    <i r="2">
      <x v="440"/>
      <x v="667"/>
    </i>
    <i r="2">
      <x v="441"/>
      <x v="668"/>
    </i>
    <i r="2">
      <x v="442"/>
      <x v="670"/>
    </i>
    <i r="2">
      <x v="443"/>
      <x v="671"/>
    </i>
    <i r="2">
      <x v="447"/>
      <x v="675"/>
    </i>
    <i r="2">
      <x v="451"/>
      <x v="679"/>
    </i>
    <i r="2">
      <x v="455"/>
      <x v="683"/>
    </i>
    <i r="2">
      <x v="459"/>
      <x v="688"/>
    </i>
    <i r="2">
      <x v="461"/>
      <x v="690"/>
    </i>
    <i r="2">
      <x v="462"/>
      <x v="691"/>
    </i>
    <i r="2">
      <x v="466"/>
      <x v="696"/>
    </i>
    <i r="2">
      <x v="467"/>
      <x v="697"/>
    </i>
    <i r="2">
      <x v="470"/>
      <x v="701"/>
    </i>
    <i r="2">
      <x v="484"/>
      <x v="718"/>
    </i>
    <i r="2">
      <x v="486"/>
      <x v="720"/>
    </i>
    <i r="2">
      <x v="487"/>
      <x v="721"/>
    </i>
    <i r="2">
      <x v="488"/>
      <x v="722"/>
    </i>
    <i r="2">
      <x v="490"/>
      <x v="725"/>
    </i>
    <i r="2">
      <x v="492"/>
      <x v="728"/>
    </i>
    <i r="2">
      <x v="494"/>
      <x v="730"/>
    </i>
    <i r="2">
      <x v="495"/>
      <x v="731"/>
    </i>
    <i r="2">
      <x v="498"/>
      <x v="738"/>
    </i>
    <i r="2">
      <x v="499"/>
      <x v="739"/>
    </i>
    <i r="2">
      <x v="500"/>
      <x v="740"/>
    </i>
    <i r="2">
      <x v="502"/>
      <x v="742"/>
    </i>
    <i r="2">
      <x v="504"/>
      <x v="744"/>
    </i>
    <i r="2">
      <x v="510"/>
      <x v="754"/>
    </i>
    <i r="2">
      <x v="513"/>
      <x v="757"/>
    </i>
    <i r="2">
      <x v="514"/>
      <x v="758"/>
    </i>
    <i r="2">
      <x v="516"/>
      <x v="760"/>
    </i>
    <i r="2">
      <x v="518"/>
      <x v="762"/>
    </i>
    <i r="2">
      <x v="521"/>
      <x v="765"/>
    </i>
    <i r="2">
      <x v="523"/>
      <x v="767"/>
    </i>
    <i r="2">
      <x v="526"/>
      <x v="770"/>
    </i>
    <i r="2">
      <x v="528"/>
      <x v="772"/>
    </i>
    <i r="2">
      <x v="541"/>
      <x v="795"/>
    </i>
    <i r="2">
      <x v="542"/>
      <x v="796"/>
    </i>
    <i r="2">
      <x v="544"/>
      <x v="798"/>
    </i>
    <i r="2">
      <x v="547"/>
      <x v="802"/>
    </i>
    <i r="2">
      <x v="548"/>
      <x v="803"/>
    </i>
    <i r="2">
      <x v="549"/>
      <x v="804"/>
    </i>
    <i r="2">
      <x v="551"/>
      <x v="806"/>
    </i>
    <i r="2">
      <x v="553"/>
      <x v="893"/>
    </i>
    <i r="2">
      <x v="558"/>
      <x v="813"/>
    </i>
    <i r="2">
      <x v="560"/>
      <x v="815"/>
    </i>
    <i r="2">
      <x v="563"/>
      <x v="820"/>
    </i>
    <i r="2">
      <x v="567"/>
      <x v="830"/>
    </i>
    <i r="2">
      <x v="571"/>
      <x v="843"/>
    </i>
    <i r="2">
      <x v="572"/>
      <x v="858"/>
    </i>
    <i r="2">
      <x v="573"/>
      <x v="860"/>
    </i>
    <i r="2">
      <x v="574"/>
      <x v="863"/>
    </i>
    <i r="2">
      <x v="576"/>
      <x v="880"/>
    </i>
    <i t="default" r="1">
      <x v="35"/>
    </i>
    <i r="1">
      <x v="38"/>
      <x v="81"/>
      <x v="170"/>
    </i>
    <i r="3">
      <x v="456"/>
    </i>
    <i r="2">
      <x v="93"/>
      <x v="21"/>
    </i>
    <i r="3">
      <x v="316"/>
    </i>
    <i r="3">
      <x v="352"/>
    </i>
    <i r="2">
      <x v="126"/>
      <x v="351"/>
    </i>
    <i r="2">
      <x v="545"/>
      <x v="799"/>
    </i>
    <i r="2">
      <x v="546"/>
      <x v="800"/>
    </i>
    <i t="default" r="1">
      <x v="38"/>
    </i>
    <i r="1">
      <x v="62"/>
      <x v="377"/>
      <x v="400"/>
    </i>
    <i t="default" r="1">
      <x v="62"/>
    </i>
    <i t="default">
      <x v="8"/>
    </i>
    <i>
      <x v="9"/>
      <x v="13"/>
      <x v="244"/>
      <x v="265"/>
    </i>
    <i r="2">
      <x v="312"/>
      <x v="851"/>
    </i>
    <i r="2">
      <x v="372"/>
      <x v="391"/>
    </i>
    <i r="2">
      <x v="373"/>
      <x v="394"/>
    </i>
    <i r="2">
      <x v="374"/>
      <x v="395"/>
    </i>
    <i r="2">
      <x v="538"/>
      <x v="791"/>
    </i>
    <i r="2">
      <x v="556"/>
      <x v="811"/>
    </i>
    <i r="2">
      <x v="557"/>
      <x v="812"/>
    </i>
    <i t="default" r="1">
      <x v="13"/>
    </i>
    <i t="default">
      <x v="9"/>
    </i>
    <i>
      <x v="10"/>
      <x v="20"/>
      <x v="58"/>
      <x v="254"/>
    </i>
    <i r="2">
      <x v="372"/>
      <x v="391"/>
    </i>
    <i r="2">
      <x v="428"/>
      <x v="646"/>
    </i>
    <i r="2">
      <x v="452"/>
      <x v="680"/>
    </i>
    <i r="2">
      <x v="489"/>
      <x v="724"/>
    </i>
    <i r="2">
      <x v="505"/>
      <x v="745"/>
    </i>
    <i t="default" r="1">
      <x v="20"/>
    </i>
    <i t="default">
      <x v="10"/>
    </i>
    <i>
      <x v="11"/>
      <x v="14"/>
      <x v="364"/>
      <x v="383"/>
    </i>
    <i r="2">
      <x v="372"/>
      <x v="391"/>
    </i>
    <i r="2">
      <x v="376"/>
      <x v="398"/>
    </i>
    <i t="default" r="1">
      <x v="14"/>
    </i>
    <i r="1">
      <x v="50"/>
      <x v="372"/>
      <x v="391"/>
    </i>
    <i r="2">
      <x v="426"/>
      <x v="644"/>
    </i>
    <i r="2">
      <x v="449"/>
      <x v="677"/>
    </i>
    <i t="default" r="1">
      <x v="50"/>
    </i>
    <i t="default">
      <x v="11"/>
    </i>
    <i>
      <x v="12"/>
    </i>
    <i>
      <x v="13"/>
      <x v="2"/>
      <x v="145"/>
      <x v="49"/>
    </i>
    <i r="2">
      <x v="403"/>
      <x v="572"/>
    </i>
    <i t="default" r="1">
      <x v="2"/>
    </i>
    <i r="1">
      <x v="8"/>
      <x v="43"/>
      <x v="143"/>
    </i>
    <i r="3">
      <x v="144"/>
    </i>
    <i r="3">
      <x v="317"/>
    </i>
    <i r="3">
      <x v="318"/>
    </i>
    <i r="3">
      <x v="378"/>
    </i>
    <i r="3">
      <x v="379"/>
    </i>
    <i r="3">
      <x v="384"/>
    </i>
    <i r="2">
      <x v="65"/>
      <x v="280"/>
    </i>
    <i r="3">
      <x v="558"/>
    </i>
    <i r="2">
      <x v="274"/>
      <x v="187"/>
    </i>
    <i r="3">
      <x v="544"/>
    </i>
    <i r="2">
      <x v="338"/>
      <x v="320"/>
    </i>
    <i r="2">
      <x v="368"/>
      <x v="167"/>
    </i>
    <i r="3">
      <x v="569"/>
    </i>
    <i r="2">
      <x v="372"/>
      <x v="391"/>
    </i>
    <i r="2">
      <x v="376"/>
      <x v="398"/>
    </i>
    <i r="2">
      <x v="403"/>
      <x v="572"/>
    </i>
    <i t="default" r="1">
      <x v="8"/>
    </i>
    <i t="default">
      <x v="13"/>
    </i>
    <i>
      <x v="14"/>
      <x v="27"/>
      <x v="82"/>
      <x v="87"/>
    </i>
    <i r="3">
      <x v="438"/>
    </i>
    <i r="2">
      <x v="553"/>
      <x v="808"/>
    </i>
    <i t="default" r="1">
      <x v="27"/>
    </i>
    <i t="default">
      <x v="14"/>
    </i>
    <i>
      <x v="15"/>
      <x v="12"/>
      <x v="14"/>
      <x v="337"/>
    </i>
    <i r="3">
      <x v="613"/>
    </i>
    <i r="2">
      <x v="15"/>
      <x v="209"/>
    </i>
    <i r="3">
      <x v="629"/>
    </i>
    <i r="2">
      <x v="27"/>
      <x v="325"/>
    </i>
    <i r="3">
      <x v="723"/>
    </i>
    <i r="2">
      <x v="57"/>
      <x v="752"/>
    </i>
    <i r="2">
      <x v="76"/>
      <x v="331"/>
    </i>
    <i r="2">
      <x v="124"/>
      <x v="333"/>
    </i>
    <i r="2">
      <x v="159"/>
      <x v="329"/>
    </i>
    <i r="3">
      <x v="705"/>
    </i>
    <i r="2">
      <x v="208"/>
      <x v="261"/>
    </i>
    <i r="3">
      <x v="631"/>
    </i>
    <i r="2">
      <x v="234"/>
      <x v="199"/>
    </i>
    <i r="3">
      <x v="518"/>
    </i>
    <i r="2">
      <x v="246"/>
      <x v="305"/>
    </i>
    <i r="3">
      <x v="658"/>
    </i>
    <i r="2">
      <x v="251"/>
      <x v="308"/>
    </i>
    <i r="3">
      <x v="586"/>
    </i>
    <i r="2">
      <x v="264"/>
      <x v="196"/>
    </i>
    <i r="3">
      <x v="525"/>
    </i>
    <i r="2">
      <x v="296"/>
      <x v="309"/>
    </i>
    <i r="2">
      <x v="305"/>
      <x v="327"/>
    </i>
    <i r="2">
      <x v="338"/>
      <x v="320"/>
    </i>
    <i r="2">
      <x v="372"/>
      <x v="391"/>
    </i>
    <i r="2">
      <x v="376"/>
      <x v="398"/>
    </i>
    <i r="3">
      <x v="399"/>
    </i>
    <i r="2">
      <x v="402"/>
      <x v="563"/>
    </i>
    <i r="2">
      <x v="431"/>
      <x v="649"/>
    </i>
    <i r="2">
      <x v="458"/>
      <x v="687"/>
    </i>
    <i r="2">
      <x v="478"/>
      <x v="711"/>
    </i>
    <i r="2">
      <x v="508"/>
      <x v="750"/>
    </i>
    <i r="2">
      <x v="531"/>
      <x v="776"/>
    </i>
    <i r="2">
      <x v="550"/>
      <x v="805"/>
    </i>
    <i t="default" r="1">
      <x v="12"/>
    </i>
    <i r="1">
      <x v="51"/>
      <x v="372"/>
      <x v="391"/>
    </i>
    <i r="2">
      <x v="376"/>
      <x v="398"/>
    </i>
    <i r="2">
      <x v="411"/>
      <x v="608"/>
    </i>
    <i t="default" r="1">
      <x v="51"/>
    </i>
    <i r="1">
      <x v="56"/>
      <x v="375"/>
      <x v="397"/>
    </i>
    <i t="default" r="1">
      <x v="56"/>
    </i>
    <i t="default">
      <x v="15"/>
    </i>
    <i>
      <x v="16"/>
      <x v="40"/>
      <x v="19"/>
      <x v="73"/>
    </i>
    <i r="3">
      <x v="495"/>
    </i>
    <i r="2">
      <x v="83"/>
      <x v="131"/>
    </i>
    <i r="3">
      <x v="471"/>
    </i>
    <i r="2">
      <x v="372"/>
      <x v="391"/>
    </i>
    <i r="2">
      <x v="376"/>
      <x v="398"/>
    </i>
    <i t="default" r="1">
      <x v="40"/>
    </i>
    <i t="default">
      <x v="16"/>
    </i>
    <i>
      <x v="17"/>
      <x v="42"/>
      <x v="34"/>
      <x v="125"/>
    </i>
    <i r="3">
      <x v="405"/>
    </i>
    <i r="2">
      <x v="372"/>
      <x v="391"/>
    </i>
    <i t="default" r="1">
      <x v="42"/>
    </i>
    <i r="1">
      <x v="46"/>
      <x v="115"/>
      <x v="783"/>
    </i>
    <i r="2">
      <x v="167"/>
      <x v="83"/>
    </i>
    <i r="3">
      <x v="543"/>
    </i>
    <i r="2">
      <x v="226"/>
      <x v="113"/>
    </i>
    <i r="2">
      <x v="338"/>
      <x v="320"/>
    </i>
    <i r="2">
      <x v="372"/>
      <x v="391"/>
    </i>
    <i r="2">
      <x v="480"/>
      <x v="713"/>
    </i>
    <i r="2">
      <x v="491"/>
      <x v="726"/>
    </i>
    <i t="default" r="1">
      <x v="46"/>
    </i>
    <i r="1">
      <x v="57"/>
      <x v="69"/>
      <x v="312"/>
    </i>
    <i r="3">
      <x v="654"/>
    </i>
    <i r="2">
      <x v="112"/>
      <x v="132"/>
    </i>
    <i r="2">
      <x v="217"/>
      <x v="134"/>
    </i>
    <i r="3">
      <x v="466"/>
    </i>
    <i r="2">
      <x v="280"/>
      <x v="281"/>
    </i>
    <i r="2">
      <x v="305"/>
      <x v="686"/>
    </i>
    <i r="2">
      <x v="372"/>
      <x v="391"/>
    </i>
    <i r="2">
      <x v="394"/>
      <x v="501"/>
    </i>
    <i r="2">
      <x v="400"/>
      <x v="560"/>
    </i>
    <i r="2">
      <x v="509"/>
      <x v="751"/>
    </i>
    <i r="2">
      <x v="511"/>
      <x v="755"/>
    </i>
    <i r="2">
      <x v="529"/>
      <x v="774"/>
    </i>
    <i t="default" r="1">
      <x v="57"/>
    </i>
    <i t="default">
      <x v="17"/>
    </i>
    <i>
      <x v="18"/>
      <x v="32"/>
      <x v="23"/>
      <x v="890"/>
    </i>
    <i r="2">
      <x v="107"/>
      <x v="887"/>
    </i>
    <i r="2">
      <x v="198"/>
      <x v="889"/>
    </i>
    <i r="2">
      <x v="200"/>
      <x v="36"/>
    </i>
    <i r="3">
      <x v="488"/>
    </i>
    <i r="3">
      <x v="841"/>
    </i>
    <i r="2">
      <x v="202"/>
      <x v="119"/>
    </i>
    <i r="3">
      <x v="483"/>
    </i>
    <i r="2">
      <x v="249"/>
      <x v="885"/>
    </i>
    <i r="2">
      <x v="352"/>
      <x v="34"/>
    </i>
    <i r="2">
      <x v="356"/>
      <x v="853"/>
    </i>
    <i r="2">
      <x v="372"/>
      <x v="391"/>
    </i>
    <i r="2">
      <x v="512"/>
      <x v="756"/>
    </i>
    <i r="2">
      <x v="517"/>
      <x v="761"/>
    </i>
    <i r="2">
      <x v="522"/>
      <x v="766"/>
    </i>
    <i r="2">
      <x v="570"/>
      <x v="840"/>
    </i>
    <i t="default" r="1">
      <x v="32"/>
    </i>
    <i r="1">
      <x v="37"/>
      <x v="41"/>
      <x v="156"/>
    </i>
    <i r="3">
      <x v="468"/>
    </i>
    <i r="2">
      <x v="266"/>
      <x v="886"/>
    </i>
    <i r="2">
      <x v="273"/>
      <x v="185"/>
    </i>
    <i r="2">
      <x v="338"/>
      <x v="320"/>
    </i>
    <i r="2">
      <x v="372"/>
      <x v="391"/>
    </i>
    <i r="2">
      <x v="479"/>
      <x v="712"/>
    </i>
    <i r="2">
      <x v="481"/>
      <x v="879"/>
    </i>
    <i r="2">
      <x v="496"/>
      <x v="733"/>
    </i>
    <i r="2">
      <x v="569"/>
      <x v="839"/>
    </i>
    <i t="default" r="1">
      <x v="37"/>
    </i>
    <i t="default">
      <x v="18"/>
    </i>
    <i>
      <x v="19"/>
      <x v="1"/>
      <x v="100"/>
      <x v="98"/>
    </i>
    <i r="3">
      <x v="481"/>
    </i>
    <i r="3">
      <x v="875"/>
    </i>
    <i r="2">
      <x v="103"/>
      <x v="257"/>
    </i>
    <i r="3">
      <x v="534"/>
    </i>
    <i r="2">
      <x v="162"/>
      <x v="99"/>
    </i>
    <i r="3">
      <x v="587"/>
    </i>
    <i r="2">
      <x v="223"/>
      <x v="16"/>
    </i>
    <i r="2">
      <x v="292"/>
      <x v="300"/>
    </i>
    <i r="3">
      <x v="548"/>
    </i>
    <i r="2">
      <x v="312"/>
      <x v="269"/>
    </i>
    <i r="2">
      <x v="347"/>
      <x v="235"/>
    </i>
    <i r="2">
      <x v="361"/>
      <x v="274"/>
    </i>
    <i r="2">
      <x v="372"/>
      <x v="391"/>
    </i>
    <i r="2">
      <x v="515"/>
      <x v="759"/>
    </i>
    <i t="default" r="1">
      <x v="1"/>
    </i>
    <i r="1">
      <x v="61"/>
      <x v="497"/>
      <x v="734"/>
    </i>
    <i t="default" r="1">
      <x v="61"/>
    </i>
    <i t="default">
      <x v="19"/>
    </i>
    <i>
      <x v="20"/>
      <x/>
      <x v="12"/>
      <x v="33"/>
    </i>
    <i r="3">
      <x v="612"/>
    </i>
    <i r="2">
      <x v="55"/>
      <x v="56"/>
    </i>
    <i r="3">
      <x v="487"/>
    </i>
    <i r="3">
      <x v="850"/>
    </i>
    <i r="2">
      <x v="72"/>
      <x v="10"/>
    </i>
    <i r="2">
      <x v="96"/>
      <x v="194"/>
    </i>
    <i r="3">
      <x v="610"/>
    </i>
    <i r="2">
      <x v="196"/>
      <x v="64"/>
    </i>
    <i r="3">
      <x v="492"/>
    </i>
    <i r="3">
      <x v="842"/>
    </i>
    <i r="2">
      <x v="204"/>
      <x v="258"/>
    </i>
    <i r="3">
      <x v="641"/>
    </i>
    <i r="2">
      <x v="219"/>
      <x v="243"/>
    </i>
    <i r="3">
      <x v="502"/>
    </i>
    <i r="2">
      <x v="221"/>
      <x v="290"/>
    </i>
    <i r="3">
      <x v="652"/>
    </i>
    <i r="2">
      <x v="227"/>
      <x v="110"/>
    </i>
    <i r="3">
      <x v="485"/>
    </i>
    <i r="3">
      <x v="876"/>
    </i>
    <i r="2">
      <x v="238"/>
      <x v="59"/>
    </i>
    <i r="3">
      <x v="410"/>
    </i>
    <i r="2">
      <x v="240"/>
      <x v="141"/>
    </i>
    <i r="2">
      <x v="252"/>
      <x v="166"/>
    </i>
    <i r="3">
      <x v="404"/>
    </i>
    <i r="2">
      <x v="255"/>
      <x v="268"/>
    </i>
    <i r="2">
      <x v="257"/>
      <x v="96"/>
    </i>
    <i r="3">
      <x v="428"/>
    </i>
    <i r="2">
      <x v="304"/>
      <x v="200"/>
    </i>
    <i r="3">
      <x v="206"/>
    </i>
    <i r="3">
      <x v="490"/>
    </i>
    <i r="2">
      <x v="307"/>
      <x v="237"/>
    </i>
    <i r="3">
      <x v="510"/>
    </i>
    <i r="2">
      <x v="312"/>
      <x v="269"/>
    </i>
    <i r="3">
      <x v="788"/>
    </i>
    <i r="3">
      <x v="851"/>
    </i>
    <i r="2">
      <x v="338"/>
      <x v="320"/>
    </i>
    <i r="2">
      <x v="372"/>
      <x v="391"/>
    </i>
    <i r="2">
      <x v="385"/>
      <x v="432"/>
    </i>
    <i r="3">
      <x v="837"/>
    </i>
    <i r="2">
      <x v="418"/>
      <x v="633"/>
    </i>
    <i r="2">
      <x v="507"/>
      <x v="747"/>
    </i>
    <i r="2">
      <x v="520"/>
      <x v="764"/>
    </i>
    <i r="2">
      <x v="524"/>
      <x v="768"/>
    </i>
    <i r="2">
      <x v="532"/>
      <x v="777"/>
    </i>
    <i r="2">
      <x v="533"/>
      <x v="778"/>
    </i>
    <i r="2">
      <x v="536"/>
      <x v="786"/>
    </i>
    <i r="2">
      <x v="543"/>
      <x v="797"/>
    </i>
    <i r="2">
      <x v="554"/>
      <x v="809"/>
    </i>
    <i r="2">
      <x v="555"/>
      <x v="810"/>
    </i>
    <i r="2">
      <x v="561"/>
      <x v="816"/>
    </i>
    <i t="default" r="1">
      <x/>
    </i>
    <i r="1">
      <x v="21"/>
      <x v="203"/>
      <x v="175"/>
    </i>
    <i r="3">
      <x v="511"/>
    </i>
    <i r="3">
      <x v="859"/>
    </i>
    <i r="2">
      <x v="354"/>
      <x v="239"/>
    </i>
    <i r="3">
      <x v="617"/>
    </i>
    <i r="2">
      <x v="539"/>
      <x v="793"/>
    </i>
    <i t="default" r="1">
      <x v="21"/>
    </i>
    <i r="1">
      <x v="25"/>
      <x v="64"/>
      <x v="242"/>
    </i>
    <i r="2">
      <x v="160"/>
      <x v="76"/>
    </i>
    <i r="2">
      <x v="177"/>
      <x v="112"/>
    </i>
    <i r="3">
      <x v="571"/>
    </i>
    <i r="3">
      <x v="801"/>
    </i>
    <i r="2">
      <x v="178"/>
      <x v="136"/>
    </i>
    <i r="2">
      <x v="372"/>
      <x v="391"/>
    </i>
    <i r="2">
      <x v="559"/>
      <x v="814"/>
    </i>
    <i t="default" r="1">
      <x v="25"/>
    </i>
    <i r="1">
      <x v="52"/>
      <x v="372"/>
      <x v="391"/>
    </i>
    <i r="2">
      <x v="376"/>
      <x v="398"/>
    </i>
    <i r="2">
      <x v="420"/>
      <x v="636"/>
    </i>
    <i r="2">
      <x v="460"/>
      <x v="689"/>
    </i>
    <i r="2">
      <x v="465"/>
      <x v="695"/>
    </i>
    <i t="default" r="1">
      <x v="52"/>
    </i>
    <i t="default">
      <x v="20"/>
    </i>
    <i>
      <x v="21"/>
      <x v="29"/>
      <x v="16"/>
      <x v="245"/>
    </i>
    <i r="3">
      <x v="584"/>
    </i>
    <i r="2">
      <x v="39"/>
      <x v="244"/>
    </i>
    <i r="3">
      <x v="590"/>
    </i>
    <i r="2">
      <x v="66"/>
      <x v="246"/>
    </i>
    <i r="2">
      <x v="111"/>
      <x v="288"/>
    </i>
    <i r="3">
      <x v="505"/>
    </i>
    <i r="2">
      <x v="123"/>
      <x v="168"/>
    </i>
    <i r="3">
      <x v="512"/>
    </i>
    <i r="2">
      <x v="262"/>
      <x v="104"/>
    </i>
    <i r="3">
      <x v="513"/>
    </i>
    <i r="2">
      <x v="312"/>
      <x v="269"/>
    </i>
    <i r="3">
      <x v="396"/>
    </i>
    <i r="3">
      <x v="542"/>
    </i>
    <i r="3">
      <x v="634"/>
    </i>
    <i r="3">
      <x v="788"/>
    </i>
    <i r="2">
      <x v="358"/>
      <x v="241"/>
    </i>
    <i r="3">
      <x v="506"/>
    </i>
    <i r="2">
      <x v="568"/>
      <x v="832"/>
    </i>
    <i t="default" r="1">
      <x v="29"/>
    </i>
    <i r="1">
      <x v="53"/>
      <x v="372"/>
      <x v="391"/>
    </i>
    <i t="default" r="1">
      <x v="53"/>
    </i>
    <i t="default">
      <x v="21"/>
    </i>
    <i>
      <x v="22"/>
      <x v="16"/>
      <x v="182"/>
      <x v="326"/>
    </i>
    <i r="3">
      <x v="535"/>
    </i>
    <i r="2">
      <x v="186"/>
      <x v="313"/>
    </i>
    <i r="2">
      <x v="187"/>
      <x v="218"/>
    </i>
    <i r="2">
      <x v="212"/>
      <x v="292"/>
    </i>
    <i r="3">
      <x v="519"/>
    </i>
    <i r="2">
      <x v="243"/>
      <x v="171"/>
    </i>
    <i r="3">
      <x v="450"/>
    </i>
    <i r="3">
      <x v="872"/>
    </i>
    <i r="2">
      <x v="338"/>
      <x v="320"/>
    </i>
    <i r="2">
      <x v="372"/>
      <x v="391"/>
    </i>
    <i r="2">
      <x v="396"/>
      <x v="532"/>
    </i>
    <i r="2">
      <x v="405"/>
      <x v="596"/>
    </i>
    <i r="2">
      <x v="537"/>
      <x v="789"/>
    </i>
    <i r="2">
      <x v="552"/>
      <x v="807"/>
    </i>
    <i t="default" r="1">
      <x v="16"/>
    </i>
    <i r="1">
      <x v="33"/>
      <x v="13"/>
      <x v="55"/>
    </i>
    <i r="2">
      <x v="310"/>
      <x v="334"/>
    </i>
    <i r="3">
      <x v="509"/>
    </i>
    <i t="default" r="1">
      <x v="33"/>
    </i>
    <i t="default">
      <x v="22"/>
    </i>
    <i>
      <x v="23"/>
      <x v="11"/>
      <x v="47"/>
      <x v="97"/>
    </i>
    <i r="2">
      <x v="295"/>
      <x v="137"/>
    </i>
    <i r="3">
      <x v="444"/>
    </i>
    <i r="2">
      <x v="338"/>
      <x v="320"/>
    </i>
    <i r="2">
      <x v="435"/>
      <x v="661"/>
    </i>
    <i t="default" r="1">
      <x v="11"/>
    </i>
    <i r="1">
      <x v="15"/>
      <x v="29"/>
      <x v="123"/>
    </i>
    <i r="3">
      <x v="475"/>
    </i>
    <i r="3">
      <x v="862"/>
    </i>
    <i r="2">
      <x v="283"/>
      <x v="304"/>
    </i>
    <i r="3">
      <x v="651"/>
    </i>
    <i r="2">
      <x v="338"/>
      <x v="320"/>
    </i>
    <i r="2">
      <x v="367"/>
      <x v="124"/>
    </i>
    <i r="3">
      <x v="464"/>
    </i>
    <i r="2">
      <x v="469"/>
      <x v="700"/>
    </i>
    <i r="2">
      <x v="476"/>
      <x v="708"/>
    </i>
    <i t="default" r="1">
      <x v="15"/>
    </i>
    <i r="1">
      <x v="17"/>
      <x v="57"/>
      <x v="296"/>
    </i>
    <i r="2">
      <x v="224"/>
      <x v="133"/>
    </i>
    <i r="3">
      <x v="555"/>
    </i>
    <i r="2">
      <x v="338"/>
      <x v="320"/>
    </i>
    <i r="2">
      <x v="376"/>
      <x v="398"/>
    </i>
    <i r="2">
      <x v="439"/>
      <x v="665"/>
    </i>
    <i t="default" r="1">
      <x v="17"/>
    </i>
    <i r="1">
      <x v="59"/>
      <x v="408"/>
      <x v="603"/>
    </i>
    <i r="2">
      <x v="410"/>
      <x v="606"/>
    </i>
    <i t="default" r="1">
      <x v="59"/>
    </i>
    <i r="1">
      <x v="60"/>
      <x v="471"/>
      <x v="702"/>
    </i>
    <i t="default" r="1">
      <x v="60"/>
    </i>
    <i t="default">
      <x v="23"/>
    </i>
    <i>
      <x v="24"/>
      <x v="5"/>
      <x v="26"/>
      <x v="216"/>
    </i>
    <i r="3">
      <x v="577"/>
    </i>
    <i r="2">
      <x v="365"/>
      <x v="217"/>
    </i>
    <i r="3">
      <x v="556"/>
    </i>
    <i r="2">
      <x v="371"/>
      <x v="390"/>
    </i>
    <i r="2">
      <x v="372"/>
      <x v="391"/>
    </i>
    <i t="default" r="1">
      <x v="5"/>
    </i>
    <i r="1">
      <x v="6"/>
      <x v="59"/>
      <x v="221"/>
    </i>
    <i r="3">
      <x v="616"/>
    </i>
    <i r="2">
      <x v="197"/>
      <x v="70"/>
    </i>
    <i r="3">
      <x v="427"/>
    </i>
    <i r="3">
      <x v="455"/>
    </i>
    <i r="2">
      <x v="215"/>
      <x v="61"/>
    </i>
    <i r="2">
      <x v="371"/>
      <x v="390"/>
    </i>
    <i r="2">
      <x v="372"/>
      <x v="391"/>
    </i>
    <i r="2">
      <x v="376"/>
      <x v="398"/>
    </i>
    <i r="2">
      <x v="474"/>
      <x v="706"/>
    </i>
    <i r="2">
      <x v="477"/>
      <x v="709"/>
    </i>
    <i t="default" r="1">
      <x v="6"/>
    </i>
    <i r="1">
      <x v="54"/>
      <x v="372"/>
      <x v="391"/>
    </i>
    <i t="default" r="1">
      <x v="54"/>
    </i>
    <i r="1">
      <x v="55"/>
      <x v="372"/>
      <x v="391"/>
    </i>
    <i t="default" r="1">
      <x v="55"/>
    </i>
    <i t="default">
      <x v="24"/>
    </i>
    <i>
      <x v="25"/>
      <x v="47"/>
      <x v="370"/>
      <x v="387"/>
    </i>
    <i t="default" r="1">
      <x v="47"/>
    </i>
    <i t="default">
      <x v="25"/>
    </i>
    <i>
      <x v="26"/>
      <x v="63"/>
      <x v="92"/>
      <x v="874"/>
    </i>
    <i r="2">
      <x v="173"/>
      <x v="878"/>
    </i>
    <i r="2">
      <x v="295"/>
      <x v="854"/>
    </i>
    <i t="default" r="1">
      <x v="63"/>
    </i>
    <i t="default">
      <x v="26"/>
    </i>
    <i t="grand">
      <x/>
    </i>
  </rowItems>
  <colFields count="1">
    <field x="-2"/>
  </colFields>
  <colItems count="2">
    <i>
      <x/>
    </i>
    <i i="1">
      <x v="1"/>
    </i>
  </colItems>
  <pageFields count="3">
    <pageField fld="1" hier="-1"/>
    <pageField fld="28" hier="-1"/>
    <pageField fld="29" hier="-1"/>
  </pageFields>
  <dataFields count="2">
    <dataField name="Valor Comprometido" fld="21" baseField="13" baseItem="46" numFmtId="3"/>
    <dataField name="Autorizacion giro." fld="22" baseField="13" baseItem="46" numFmtId="3"/>
  </dataFields>
  <formats count="366">
    <format dxfId="365">
      <pivotArea type="all" dataOnly="0" outline="0" fieldPosition="0"/>
    </format>
    <format dxfId="364">
      <pivotArea field="24" type="button" dataOnly="0" labelOnly="1" outline="0" axis="axisRow" fieldPosition="0"/>
    </format>
    <format dxfId="363">
      <pivotArea dataOnly="0" labelOnly="1" outline="0" fieldPosition="0">
        <references count="1">
          <reference field="24" count="0"/>
        </references>
      </pivotArea>
    </format>
    <format dxfId="362">
      <pivotArea type="all" dataOnly="0" outline="0" fieldPosition="0"/>
    </format>
    <format dxfId="361">
      <pivotArea field="24" type="button" dataOnly="0" labelOnly="1" outline="0" axis="axisRow" fieldPosition="0"/>
    </format>
    <format dxfId="360">
      <pivotArea dataOnly="0" labelOnly="1" outline="0" fieldPosition="0">
        <references count="1">
          <reference field="24" count="0"/>
        </references>
      </pivotArea>
    </format>
    <format dxfId="359">
      <pivotArea dataOnly="0" labelOnly="1" outline="0" fieldPosition="0">
        <references count="2">
          <reference field="24" count="1" selected="0">
            <x v="0"/>
          </reference>
          <reference field="25" count="2">
            <x v="22"/>
            <x v="24"/>
          </reference>
        </references>
      </pivotArea>
    </format>
    <format dxfId="358">
      <pivotArea dataOnly="0" labelOnly="1" outline="0" fieldPosition="0">
        <references count="2">
          <reference field="24" count="1" selected="0">
            <x v="1"/>
          </reference>
          <reference field="25" count="1">
            <x v="31"/>
          </reference>
        </references>
      </pivotArea>
    </format>
    <format dxfId="357">
      <pivotArea dataOnly="0" labelOnly="1" outline="0" fieldPosition="0">
        <references count="2">
          <reference field="24" count="1" selected="0">
            <x v="2"/>
          </reference>
          <reference field="25" count="1">
            <x v="30"/>
          </reference>
        </references>
      </pivotArea>
    </format>
    <format dxfId="356">
      <pivotArea dataOnly="0" labelOnly="1" outline="0" fieldPosition="0">
        <references count="2">
          <reference field="24" count="1" selected="0">
            <x v="3"/>
          </reference>
          <reference field="25" count="1">
            <x v="28"/>
          </reference>
        </references>
      </pivotArea>
    </format>
    <format dxfId="355">
      <pivotArea dataOnly="0" labelOnly="1" outline="0" fieldPosition="0">
        <references count="2">
          <reference field="24" count="1" selected="0">
            <x v="4"/>
          </reference>
          <reference field="25" count="4">
            <x v="4"/>
            <x v="18"/>
            <x v="19"/>
            <x v="23"/>
          </reference>
        </references>
      </pivotArea>
    </format>
    <format dxfId="354">
      <pivotArea dataOnly="0" labelOnly="1" outline="0" fieldPosition="0">
        <references count="2">
          <reference field="24" count="1" selected="0">
            <x v="5"/>
          </reference>
          <reference field="25" count="1">
            <x v="45"/>
          </reference>
        </references>
      </pivotArea>
    </format>
    <format dxfId="353">
      <pivotArea dataOnly="0" labelOnly="1" outline="0" fieldPosition="0">
        <references count="2">
          <reference field="24" count="1" selected="0">
            <x v="6"/>
          </reference>
          <reference field="25" count="2">
            <x v="34"/>
            <x v="36"/>
          </reference>
        </references>
      </pivotArea>
    </format>
    <format dxfId="352">
      <pivotArea dataOnly="0" labelOnly="1" outline="0" fieldPosition="0">
        <references count="2">
          <reference field="24" count="1" selected="0">
            <x v="7"/>
          </reference>
          <reference field="25" count="6">
            <x v="7"/>
            <x v="9"/>
            <x v="39"/>
            <x v="41"/>
            <x v="43"/>
            <x v="44"/>
          </reference>
        </references>
      </pivotArea>
    </format>
    <format dxfId="351">
      <pivotArea dataOnly="0" labelOnly="1" outline="0" fieldPosition="0">
        <references count="2">
          <reference field="24" count="1" selected="0">
            <x v="8"/>
          </reference>
          <reference field="25" count="3">
            <x v="26"/>
            <x v="35"/>
            <x v="38"/>
          </reference>
        </references>
      </pivotArea>
    </format>
    <format dxfId="350">
      <pivotArea dataOnly="0" labelOnly="1" outline="0" fieldPosition="0">
        <references count="2">
          <reference field="24" count="1" selected="0">
            <x v="9"/>
          </reference>
          <reference field="25" count="1">
            <x v="13"/>
          </reference>
        </references>
      </pivotArea>
    </format>
    <format dxfId="349">
      <pivotArea dataOnly="0" labelOnly="1" outline="0" fieldPosition="0">
        <references count="2">
          <reference field="24" count="1" selected="0">
            <x v="10"/>
          </reference>
          <reference field="25" count="1">
            <x v="20"/>
          </reference>
        </references>
      </pivotArea>
    </format>
    <format dxfId="348">
      <pivotArea dataOnly="0" labelOnly="1" outline="0" fieldPosition="0">
        <references count="2">
          <reference field="24" count="1" selected="0">
            <x v="11"/>
          </reference>
          <reference field="25" count="1">
            <x v="14"/>
          </reference>
        </references>
      </pivotArea>
    </format>
    <format dxfId="347">
      <pivotArea dataOnly="0" labelOnly="1" outline="0" fieldPosition="0">
        <references count="2">
          <reference field="24" count="1" selected="0">
            <x v="12"/>
          </reference>
          <reference field="25" count="2">
            <x v="3"/>
            <x v="10"/>
          </reference>
        </references>
      </pivotArea>
    </format>
    <format dxfId="346">
      <pivotArea dataOnly="0" labelOnly="1" outline="0" fieldPosition="0">
        <references count="2">
          <reference field="24" count="1" selected="0">
            <x v="13"/>
          </reference>
          <reference field="25" count="2">
            <x v="2"/>
            <x v="8"/>
          </reference>
        </references>
      </pivotArea>
    </format>
    <format dxfId="345">
      <pivotArea dataOnly="0" labelOnly="1" outline="0" fieldPosition="0">
        <references count="2">
          <reference field="24" count="1" selected="0">
            <x v="14"/>
          </reference>
          <reference field="25" count="1">
            <x v="27"/>
          </reference>
        </references>
      </pivotArea>
    </format>
    <format dxfId="344">
      <pivotArea dataOnly="0" labelOnly="1" outline="0" fieldPosition="0">
        <references count="2">
          <reference field="24" count="1" selected="0">
            <x v="15"/>
          </reference>
          <reference field="25" count="1">
            <x v="12"/>
          </reference>
        </references>
      </pivotArea>
    </format>
    <format dxfId="343">
      <pivotArea dataOnly="0" labelOnly="1" outline="0" fieldPosition="0">
        <references count="2">
          <reference field="24" count="1" selected="0">
            <x v="16"/>
          </reference>
          <reference field="25" count="1">
            <x v="40"/>
          </reference>
        </references>
      </pivotArea>
    </format>
    <format dxfId="342">
      <pivotArea dataOnly="0" labelOnly="1" outline="0" fieldPosition="0">
        <references count="2">
          <reference field="24" count="1" selected="0">
            <x v="17"/>
          </reference>
          <reference field="25" count="2">
            <x v="42"/>
            <x v="46"/>
          </reference>
        </references>
      </pivotArea>
    </format>
    <format dxfId="341">
      <pivotArea dataOnly="0" labelOnly="1" outline="0" fieldPosition="0">
        <references count="2">
          <reference field="24" count="1" selected="0">
            <x v="18"/>
          </reference>
          <reference field="25" count="2">
            <x v="32"/>
            <x v="37"/>
          </reference>
        </references>
      </pivotArea>
    </format>
    <format dxfId="340">
      <pivotArea dataOnly="0" labelOnly="1" outline="0" fieldPosition="0">
        <references count="2">
          <reference field="24" count="1" selected="0">
            <x v="19"/>
          </reference>
          <reference field="25" count="1">
            <x v="1"/>
          </reference>
        </references>
      </pivotArea>
    </format>
    <format dxfId="339">
      <pivotArea dataOnly="0" labelOnly="1" outline="0" fieldPosition="0">
        <references count="2">
          <reference field="24" count="1" selected="0">
            <x v="20"/>
          </reference>
          <reference field="25" count="3">
            <x v="0"/>
            <x v="21"/>
            <x v="25"/>
          </reference>
        </references>
      </pivotArea>
    </format>
    <format dxfId="338">
      <pivotArea dataOnly="0" labelOnly="1" outline="0" fieldPosition="0">
        <references count="2">
          <reference field="24" count="1" selected="0">
            <x v="21"/>
          </reference>
          <reference field="25" count="1">
            <x v="29"/>
          </reference>
        </references>
      </pivotArea>
    </format>
    <format dxfId="337">
      <pivotArea dataOnly="0" labelOnly="1" outline="0" fieldPosition="0">
        <references count="2">
          <reference field="24" count="1" selected="0">
            <x v="22"/>
          </reference>
          <reference field="25" count="2">
            <x v="16"/>
            <x v="33"/>
          </reference>
        </references>
      </pivotArea>
    </format>
    <format dxfId="336">
      <pivotArea dataOnly="0" labelOnly="1" outline="0" fieldPosition="0">
        <references count="2">
          <reference field="24" count="1" selected="0">
            <x v="23"/>
          </reference>
          <reference field="25" count="3">
            <x v="11"/>
            <x v="15"/>
            <x v="17"/>
          </reference>
        </references>
      </pivotArea>
    </format>
    <format dxfId="335">
      <pivotArea dataOnly="0" labelOnly="1" outline="0" fieldPosition="0">
        <references count="2">
          <reference field="24" count="1" selected="0">
            <x v="24"/>
          </reference>
          <reference field="25" count="2">
            <x v="5"/>
            <x v="6"/>
          </reference>
        </references>
      </pivotArea>
    </format>
    <format dxfId="334">
      <pivotArea dataOnly="0" labelOnly="1" outline="0" fieldPosition="0">
        <references count="2">
          <reference field="24" count="1" selected="0">
            <x v="25"/>
          </reference>
          <reference field="25" count="1">
            <x v="47"/>
          </reference>
        </references>
      </pivotArea>
    </format>
    <format dxfId="333">
      <pivotArea field="25" type="button" dataOnly="0" labelOnly="1" outline="0" axis="axisRow" fieldPosition="1"/>
    </format>
    <format dxfId="332">
      <pivotArea field="18" type="button" dataOnly="0" labelOnly="1" outline="0" axis="axisRow" fieldPosition="2"/>
    </format>
    <format dxfId="331">
      <pivotArea dataOnly="0" labelOnly="1" outline="0" fieldPosition="0">
        <references count="1">
          <reference field="24" count="1" defaultSubtotal="1">
            <x v="0"/>
          </reference>
        </references>
      </pivotArea>
    </format>
    <format dxfId="330">
      <pivotArea dataOnly="0" labelOnly="1" outline="0" fieldPosition="0">
        <references count="1">
          <reference field="24" count="1" defaultSubtotal="1">
            <x v="1"/>
          </reference>
        </references>
      </pivotArea>
    </format>
    <format dxfId="329">
      <pivotArea dataOnly="0" labelOnly="1" outline="0" fieldPosition="0">
        <references count="1">
          <reference field="24" count="1" defaultSubtotal="1">
            <x v="2"/>
          </reference>
        </references>
      </pivotArea>
    </format>
    <format dxfId="328">
      <pivotArea dataOnly="0" labelOnly="1" outline="0" fieldPosition="0">
        <references count="1">
          <reference field="24" count="1" defaultSubtotal="1">
            <x v="3"/>
          </reference>
        </references>
      </pivotArea>
    </format>
    <format dxfId="327">
      <pivotArea dataOnly="0" labelOnly="1" outline="0" fieldPosition="0">
        <references count="1">
          <reference field="24" count="1" defaultSubtotal="1">
            <x v="4"/>
          </reference>
        </references>
      </pivotArea>
    </format>
    <format dxfId="326">
      <pivotArea dataOnly="0" labelOnly="1" outline="0" fieldPosition="0">
        <references count="1">
          <reference field="24" count="1" defaultSubtotal="1">
            <x v="5"/>
          </reference>
        </references>
      </pivotArea>
    </format>
    <format dxfId="325">
      <pivotArea dataOnly="0" labelOnly="1" outline="0" fieldPosition="0">
        <references count="1">
          <reference field="24" count="1" defaultSubtotal="1">
            <x v="6"/>
          </reference>
        </references>
      </pivotArea>
    </format>
    <format dxfId="324">
      <pivotArea dataOnly="0" labelOnly="1" outline="0" fieldPosition="0">
        <references count="1">
          <reference field="24" count="1" defaultSubtotal="1">
            <x v="7"/>
          </reference>
        </references>
      </pivotArea>
    </format>
    <format dxfId="323">
      <pivotArea dataOnly="0" labelOnly="1" outline="0" fieldPosition="0">
        <references count="1">
          <reference field="24" count="1" defaultSubtotal="1">
            <x v="8"/>
          </reference>
        </references>
      </pivotArea>
    </format>
    <format dxfId="322">
      <pivotArea dataOnly="0" labelOnly="1" outline="0" fieldPosition="0">
        <references count="1">
          <reference field="24" count="1" defaultSubtotal="1">
            <x v="9"/>
          </reference>
        </references>
      </pivotArea>
    </format>
    <format dxfId="321">
      <pivotArea dataOnly="0" labelOnly="1" outline="0" fieldPosition="0">
        <references count="1">
          <reference field="24" count="1" defaultSubtotal="1">
            <x v="10"/>
          </reference>
        </references>
      </pivotArea>
    </format>
    <format dxfId="320">
      <pivotArea dataOnly="0" labelOnly="1" outline="0" fieldPosition="0">
        <references count="1">
          <reference field="24" count="1" defaultSubtotal="1">
            <x v="11"/>
          </reference>
        </references>
      </pivotArea>
    </format>
    <format dxfId="319">
      <pivotArea dataOnly="0" labelOnly="1" outline="0" fieldPosition="0">
        <references count="1">
          <reference field="24" count="1" defaultSubtotal="1">
            <x v="12"/>
          </reference>
        </references>
      </pivotArea>
    </format>
    <format dxfId="318">
      <pivotArea dataOnly="0" labelOnly="1" outline="0" fieldPosition="0">
        <references count="1">
          <reference field="24" count="1" defaultSubtotal="1">
            <x v="13"/>
          </reference>
        </references>
      </pivotArea>
    </format>
    <format dxfId="317">
      <pivotArea dataOnly="0" labelOnly="1" outline="0" fieldPosition="0">
        <references count="1">
          <reference field="24" count="1" defaultSubtotal="1">
            <x v="14"/>
          </reference>
        </references>
      </pivotArea>
    </format>
    <format dxfId="316">
      <pivotArea dataOnly="0" labelOnly="1" outline="0" fieldPosition="0">
        <references count="1">
          <reference field="24" count="1" defaultSubtotal="1">
            <x v="15"/>
          </reference>
        </references>
      </pivotArea>
    </format>
    <format dxfId="315">
      <pivotArea dataOnly="0" labelOnly="1" outline="0" fieldPosition="0">
        <references count="1">
          <reference field="24" count="1" defaultSubtotal="1">
            <x v="16"/>
          </reference>
        </references>
      </pivotArea>
    </format>
    <format dxfId="314">
      <pivotArea dataOnly="0" labelOnly="1" outline="0" fieldPosition="0">
        <references count="1">
          <reference field="24" count="1" defaultSubtotal="1">
            <x v="17"/>
          </reference>
        </references>
      </pivotArea>
    </format>
    <format dxfId="313">
      <pivotArea dataOnly="0" labelOnly="1" outline="0" fieldPosition="0">
        <references count="1">
          <reference field="24" count="1" defaultSubtotal="1">
            <x v="18"/>
          </reference>
        </references>
      </pivotArea>
    </format>
    <format dxfId="312">
      <pivotArea dataOnly="0" labelOnly="1" outline="0" fieldPosition="0">
        <references count="1">
          <reference field="24" count="1" defaultSubtotal="1">
            <x v="19"/>
          </reference>
        </references>
      </pivotArea>
    </format>
    <format dxfId="311">
      <pivotArea dataOnly="0" labelOnly="1" outline="0" fieldPosition="0">
        <references count="1">
          <reference field="24" count="1" defaultSubtotal="1">
            <x v="20"/>
          </reference>
        </references>
      </pivotArea>
    </format>
    <format dxfId="310">
      <pivotArea dataOnly="0" labelOnly="1" outline="0" fieldPosition="0">
        <references count="1">
          <reference field="24" count="1" defaultSubtotal="1">
            <x v="21"/>
          </reference>
        </references>
      </pivotArea>
    </format>
    <format dxfId="309">
      <pivotArea dataOnly="0" labelOnly="1" outline="0" fieldPosition="0">
        <references count="1">
          <reference field="24" count="1" defaultSubtotal="1">
            <x v="22"/>
          </reference>
        </references>
      </pivotArea>
    </format>
    <format dxfId="308">
      <pivotArea dataOnly="0" labelOnly="1" outline="0" fieldPosition="0">
        <references count="1">
          <reference field="24" count="1" defaultSubtotal="1">
            <x v="23"/>
          </reference>
        </references>
      </pivotArea>
    </format>
    <format dxfId="307">
      <pivotArea dataOnly="0" labelOnly="1" outline="0" fieldPosition="0">
        <references count="1">
          <reference field="24" count="1" defaultSubtotal="1">
            <x v="24"/>
          </reference>
        </references>
      </pivotArea>
    </format>
    <format dxfId="306">
      <pivotArea dataOnly="0" labelOnly="1" outline="0" fieldPosition="0">
        <references count="1">
          <reference field="24" count="1" defaultSubtotal="1">
            <x v="25"/>
          </reference>
        </references>
      </pivotArea>
    </format>
    <format dxfId="305">
      <pivotArea dataOnly="0" labelOnly="1" grandRow="1" outline="0" fieldPosition="0"/>
    </format>
    <format dxfId="304">
      <pivotArea dataOnly="0" labelOnly="1" outline="0" fieldPosition="0">
        <references count="2">
          <reference field="24" count="1" selected="0">
            <x v="0"/>
          </reference>
          <reference field="25" count="1" defaultSubtotal="1">
            <x v="22"/>
          </reference>
        </references>
      </pivotArea>
    </format>
    <format dxfId="303">
      <pivotArea dataOnly="0" labelOnly="1" outline="0" fieldPosition="0">
        <references count="2">
          <reference field="24" count="1" selected="0">
            <x v="0"/>
          </reference>
          <reference field="25" count="1" defaultSubtotal="1">
            <x v="24"/>
          </reference>
        </references>
      </pivotArea>
    </format>
    <format dxfId="302">
      <pivotArea dataOnly="0" labelOnly="1" outline="0" fieldPosition="0">
        <references count="2">
          <reference field="24" count="1" selected="0">
            <x v="1"/>
          </reference>
          <reference field="25" count="1" defaultSubtotal="1">
            <x v="31"/>
          </reference>
        </references>
      </pivotArea>
    </format>
    <format dxfId="301">
      <pivotArea dataOnly="0" labelOnly="1" outline="0" fieldPosition="0">
        <references count="2">
          <reference field="24" count="1" selected="0">
            <x v="2"/>
          </reference>
          <reference field="25" count="1" defaultSubtotal="1">
            <x v="30"/>
          </reference>
        </references>
      </pivotArea>
    </format>
    <format dxfId="300">
      <pivotArea dataOnly="0" labelOnly="1" outline="0" fieldPosition="0">
        <references count="2">
          <reference field="24" count="1" selected="0">
            <x v="3"/>
          </reference>
          <reference field="25" count="1" defaultSubtotal="1">
            <x v="28"/>
          </reference>
        </references>
      </pivotArea>
    </format>
    <format dxfId="299">
      <pivotArea dataOnly="0" labelOnly="1" outline="0" fieldPosition="0">
        <references count="2">
          <reference field="24" count="1" selected="0">
            <x v="4"/>
          </reference>
          <reference field="25" count="1" defaultSubtotal="1">
            <x v="4"/>
          </reference>
        </references>
      </pivotArea>
    </format>
    <format dxfId="298">
      <pivotArea dataOnly="0" labelOnly="1" outline="0" fieldPosition="0">
        <references count="2">
          <reference field="24" count="1" selected="0">
            <x v="4"/>
          </reference>
          <reference field="25" count="1" defaultSubtotal="1">
            <x v="18"/>
          </reference>
        </references>
      </pivotArea>
    </format>
    <format dxfId="297">
      <pivotArea dataOnly="0" labelOnly="1" outline="0" fieldPosition="0">
        <references count="2">
          <reference field="24" count="1" selected="0">
            <x v="4"/>
          </reference>
          <reference field="25" count="1" defaultSubtotal="1">
            <x v="19"/>
          </reference>
        </references>
      </pivotArea>
    </format>
    <format dxfId="296">
      <pivotArea dataOnly="0" labelOnly="1" outline="0" fieldPosition="0">
        <references count="2">
          <reference field="24" count="1" selected="0">
            <x v="4"/>
          </reference>
          <reference field="25" count="1" defaultSubtotal="1">
            <x v="23"/>
          </reference>
        </references>
      </pivotArea>
    </format>
    <format dxfId="295">
      <pivotArea dataOnly="0" labelOnly="1" outline="0" fieldPosition="0">
        <references count="2">
          <reference field="24" count="1" selected="0">
            <x v="5"/>
          </reference>
          <reference field="25" count="1" defaultSubtotal="1">
            <x v="45"/>
          </reference>
        </references>
      </pivotArea>
    </format>
    <format dxfId="294">
      <pivotArea dataOnly="0" labelOnly="1" outline="0" fieldPosition="0">
        <references count="2">
          <reference field="24" count="1" selected="0">
            <x v="6"/>
          </reference>
          <reference field="25" count="1" defaultSubtotal="1">
            <x v="34"/>
          </reference>
        </references>
      </pivotArea>
    </format>
    <format dxfId="293">
      <pivotArea dataOnly="0" labelOnly="1" outline="0" fieldPosition="0">
        <references count="2">
          <reference field="24" count="1" selected="0">
            <x v="6"/>
          </reference>
          <reference field="25" count="1" defaultSubtotal="1">
            <x v="36"/>
          </reference>
        </references>
      </pivotArea>
    </format>
    <format dxfId="292">
      <pivotArea dataOnly="0" labelOnly="1" outline="0" fieldPosition="0">
        <references count="2">
          <reference field="24" count="1" selected="0">
            <x v="7"/>
          </reference>
          <reference field="25" count="1" defaultSubtotal="1">
            <x v="7"/>
          </reference>
        </references>
      </pivotArea>
    </format>
    <format dxfId="291">
      <pivotArea dataOnly="0" labelOnly="1" outline="0" fieldPosition="0">
        <references count="2">
          <reference field="24" count="1" selected="0">
            <x v="7"/>
          </reference>
          <reference field="25" count="1" defaultSubtotal="1">
            <x v="9"/>
          </reference>
        </references>
      </pivotArea>
    </format>
    <format dxfId="290">
      <pivotArea dataOnly="0" labelOnly="1" outline="0" fieldPosition="0">
        <references count="2">
          <reference field="24" count="1" selected="0">
            <x v="7"/>
          </reference>
          <reference field="25" count="1" defaultSubtotal="1">
            <x v="39"/>
          </reference>
        </references>
      </pivotArea>
    </format>
    <format dxfId="289">
      <pivotArea dataOnly="0" labelOnly="1" outline="0" fieldPosition="0">
        <references count="2">
          <reference field="24" count="1" selected="0">
            <x v="7"/>
          </reference>
          <reference field="25" count="1" defaultSubtotal="1">
            <x v="41"/>
          </reference>
        </references>
      </pivotArea>
    </format>
    <format dxfId="288">
      <pivotArea dataOnly="0" labelOnly="1" outline="0" fieldPosition="0">
        <references count="2">
          <reference field="24" count="1" selected="0">
            <x v="7"/>
          </reference>
          <reference field="25" count="1" defaultSubtotal="1">
            <x v="43"/>
          </reference>
        </references>
      </pivotArea>
    </format>
    <format dxfId="287">
      <pivotArea dataOnly="0" labelOnly="1" outline="0" fieldPosition="0">
        <references count="2">
          <reference field="24" count="1" selected="0">
            <x v="7"/>
          </reference>
          <reference field="25" count="1" defaultSubtotal="1">
            <x v="44"/>
          </reference>
        </references>
      </pivotArea>
    </format>
    <format dxfId="286">
      <pivotArea dataOnly="0" labelOnly="1" outline="0" fieldPosition="0">
        <references count="2">
          <reference field="24" count="1" selected="0">
            <x v="8"/>
          </reference>
          <reference field="25" count="1" defaultSubtotal="1">
            <x v="26"/>
          </reference>
        </references>
      </pivotArea>
    </format>
    <format dxfId="285">
      <pivotArea dataOnly="0" labelOnly="1" outline="0" fieldPosition="0">
        <references count="2">
          <reference field="24" count="1" selected="0">
            <x v="8"/>
          </reference>
          <reference field="25" count="1" defaultSubtotal="1">
            <x v="35"/>
          </reference>
        </references>
      </pivotArea>
    </format>
    <format dxfId="284">
      <pivotArea dataOnly="0" labelOnly="1" outline="0" fieldPosition="0">
        <references count="2">
          <reference field="24" count="1" selected="0">
            <x v="8"/>
          </reference>
          <reference field="25" count="1" defaultSubtotal="1">
            <x v="38"/>
          </reference>
        </references>
      </pivotArea>
    </format>
    <format dxfId="283">
      <pivotArea dataOnly="0" labelOnly="1" outline="0" fieldPosition="0">
        <references count="2">
          <reference field="24" count="1" selected="0">
            <x v="9"/>
          </reference>
          <reference field="25" count="1" defaultSubtotal="1">
            <x v="13"/>
          </reference>
        </references>
      </pivotArea>
    </format>
    <format dxfId="282">
      <pivotArea dataOnly="0" labelOnly="1" outline="0" fieldPosition="0">
        <references count="2">
          <reference field="24" count="1" selected="0">
            <x v="10"/>
          </reference>
          <reference field="25" count="1" defaultSubtotal="1">
            <x v="20"/>
          </reference>
        </references>
      </pivotArea>
    </format>
    <format dxfId="281">
      <pivotArea dataOnly="0" labelOnly="1" outline="0" fieldPosition="0">
        <references count="2">
          <reference field="24" count="1" selected="0">
            <x v="11"/>
          </reference>
          <reference field="25" count="1" defaultSubtotal="1">
            <x v="14"/>
          </reference>
        </references>
      </pivotArea>
    </format>
    <format dxfId="280">
      <pivotArea dataOnly="0" labelOnly="1" outline="0" fieldPosition="0">
        <references count="2">
          <reference field="24" count="1" selected="0">
            <x v="12"/>
          </reference>
          <reference field="25" count="1" defaultSubtotal="1">
            <x v="3"/>
          </reference>
        </references>
      </pivotArea>
    </format>
    <format dxfId="279">
      <pivotArea dataOnly="0" labelOnly="1" outline="0" fieldPosition="0">
        <references count="2">
          <reference field="24" count="1" selected="0">
            <x v="12"/>
          </reference>
          <reference field="25" count="1" defaultSubtotal="1">
            <x v="10"/>
          </reference>
        </references>
      </pivotArea>
    </format>
    <format dxfId="278">
      <pivotArea dataOnly="0" labelOnly="1" outline="0" fieldPosition="0">
        <references count="2">
          <reference field="24" count="1" selected="0">
            <x v="13"/>
          </reference>
          <reference field="25" count="1" defaultSubtotal="1">
            <x v="2"/>
          </reference>
        </references>
      </pivotArea>
    </format>
    <format dxfId="277">
      <pivotArea dataOnly="0" labelOnly="1" outline="0" fieldPosition="0">
        <references count="2">
          <reference field="24" count="1" selected="0">
            <x v="13"/>
          </reference>
          <reference field="25" count="1" defaultSubtotal="1">
            <x v="8"/>
          </reference>
        </references>
      </pivotArea>
    </format>
    <format dxfId="276">
      <pivotArea dataOnly="0" labelOnly="1" outline="0" fieldPosition="0">
        <references count="2">
          <reference field="24" count="1" selected="0">
            <x v="14"/>
          </reference>
          <reference field="25" count="1" defaultSubtotal="1">
            <x v="27"/>
          </reference>
        </references>
      </pivotArea>
    </format>
    <format dxfId="275">
      <pivotArea dataOnly="0" labelOnly="1" outline="0" fieldPosition="0">
        <references count="2">
          <reference field="24" count="1" selected="0">
            <x v="15"/>
          </reference>
          <reference field="25" count="1" defaultSubtotal="1">
            <x v="12"/>
          </reference>
        </references>
      </pivotArea>
    </format>
    <format dxfId="274">
      <pivotArea dataOnly="0" labelOnly="1" outline="0" fieldPosition="0">
        <references count="2">
          <reference field="24" count="1" selected="0">
            <x v="16"/>
          </reference>
          <reference field="25" count="1" defaultSubtotal="1">
            <x v="40"/>
          </reference>
        </references>
      </pivotArea>
    </format>
    <format dxfId="273">
      <pivotArea dataOnly="0" labelOnly="1" outline="0" fieldPosition="0">
        <references count="2">
          <reference field="24" count="1" selected="0">
            <x v="17"/>
          </reference>
          <reference field="25" count="1" defaultSubtotal="1">
            <x v="42"/>
          </reference>
        </references>
      </pivotArea>
    </format>
    <format dxfId="272">
      <pivotArea dataOnly="0" labelOnly="1" outline="0" fieldPosition="0">
        <references count="2">
          <reference field="24" count="1" selected="0">
            <x v="17"/>
          </reference>
          <reference field="25" count="1" defaultSubtotal="1">
            <x v="46"/>
          </reference>
        </references>
      </pivotArea>
    </format>
    <format dxfId="271">
      <pivotArea dataOnly="0" labelOnly="1" outline="0" fieldPosition="0">
        <references count="2">
          <reference field="24" count="1" selected="0">
            <x v="18"/>
          </reference>
          <reference field="25" count="1" defaultSubtotal="1">
            <x v="32"/>
          </reference>
        </references>
      </pivotArea>
    </format>
    <format dxfId="270">
      <pivotArea dataOnly="0" labelOnly="1" outline="0" fieldPosition="0">
        <references count="2">
          <reference field="24" count="1" selected="0">
            <x v="18"/>
          </reference>
          <reference field="25" count="1" defaultSubtotal="1">
            <x v="37"/>
          </reference>
        </references>
      </pivotArea>
    </format>
    <format dxfId="269">
      <pivotArea dataOnly="0" labelOnly="1" outline="0" fieldPosition="0">
        <references count="2">
          <reference field="24" count="1" selected="0">
            <x v="19"/>
          </reference>
          <reference field="25" count="1" defaultSubtotal="1">
            <x v="1"/>
          </reference>
        </references>
      </pivotArea>
    </format>
    <format dxfId="268">
      <pivotArea dataOnly="0" labelOnly="1" outline="0" fieldPosition="0">
        <references count="2">
          <reference field="24" count="1" selected="0">
            <x v="20"/>
          </reference>
          <reference field="25" count="1" defaultSubtotal="1">
            <x v="0"/>
          </reference>
        </references>
      </pivotArea>
    </format>
    <format dxfId="267">
      <pivotArea dataOnly="0" labelOnly="1" outline="0" fieldPosition="0">
        <references count="2">
          <reference field="24" count="1" selected="0">
            <x v="20"/>
          </reference>
          <reference field="25" count="1" defaultSubtotal="1">
            <x v="21"/>
          </reference>
        </references>
      </pivotArea>
    </format>
    <format dxfId="266">
      <pivotArea dataOnly="0" labelOnly="1" outline="0" fieldPosition="0">
        <references count="2">
          <reference field="24" count="1" selected="0">
            <x v="20"/>
          </reference>
          <reference field="25" count="1" defaultSubtotal="1">
            <x v="25"/>
          </reference>
        </references>
      </pivotArea>
    </format>
    <format dxfId="265">
      <pivotArea dataOnly="0" labelOnly="1" outline="0" fieldPosition="0">
        <references count="2">
          <reference field="24" count="1" selected="0">
            <x v="21"/>
          </reference>
          <reference field="25" count="1" defaultSubtotal="1">
            <x v="29"/>
          </reference>
        </references>
      </pivotArea>
    </format>
    <format dxfId="264">
      <pivotArea dataOnly="0" labelOnly="1" outline="0" fieldPosition="0">
        <references count="2">
          <reference field="24" count="1" selected="0">
            <x v="22"/>
          </reference>
          <reference field="25" count="1" defaultSubtotal="1">
            <x v="16"/>
          </reference>
        </references>
      </pivotArea>
    </format>
    <format dxfId="263">
      <pivotArea dataOnly="0" labelOnly="1" outline="0" fieldPosition="0">
        <references count="2">
          <reference field="24" count="1" selected="0">
            <x v="22"/>
          </reference>
          <reference field="25" count="1" defaultSubtotal="1">
            <x v="33"/>
          </reference>
        </references>
      </pivotArea>
    </format>
    <format dxfId="262">
      <pivotArea dataOnly="0" labelOnly="1" outline="0" fieldPosition="0">
        <references count="2">
          <reference field="24" count="1" selected="0">
            <x v="23"/>
          </reference>
          <reference field="25" count="1" defaultSubtotal="1">
            <x v="11"/>
          </reference>
        </references>
      </pivotArea>
    </format>
    <format dxfId="261">
      <pivotArea dataOnly="0" labelOnly="1" outline="0" fieldPosition="0">
        <references count="2">
          <reference field="24" count="1" selected="0">
            <x v="23"/>
          </reference>
          <reference field="25" count="1" defaultSubtotal="1">
            <x v="15"/>
          </reference>
        </references>
      </pivotArea>
    </format>
    <format dxfId="260">
      <pivotArea dataOnly="0" labelOnly="1" outline="0" fieldPosition="0">
        <references count="2">
          <reference field="24" count="1" selected="0">
            <x v="23"/>
          </reference>
          <reference field="25" count="1" defaultSubtotal="1">
            <x v="17"/>
          </reference>
        </references>
      </pivotArea>
    </format>
    <format dxfId="259">
      <pivotArea dataOnly="0" labelOnly="1" outline="0" fieldPosition="0">
        <references count="2">
          <reference field="24" count="1" selected="0">
            <x v="24"/>
          </reference>
          <reference field="25" count="1" defaultSubtotal="1">
            <x v="5"/>
          </reference>
        </references>
      </pivotArea>
    </format>
    <format dxfId="258">
      <pivotArea dataOnly="0" labelOnly="1" outline="0" fieldPosition="0">
        <references count="2">
          <reference field="24" count="1" selected="0">
            <x v="24"/>
          </reference>
          <reference field="25" count="1" defaultSubtotal="1">
            <x v="6"/>
          </reference>
        </references>
      </pivotArea>
    </format>
    <format dxfId="257">
      <pivotArea dataOnly="0" labelOnly="1" outline="0" fieldPosition="0">
        <references count="2">
          <reference field="24" count="1" selected="0">
            <x v="25"/>
          </reference>
          <reference field="25" count="1" defaultSubtotal="1">
            <x v="47"/>
          </reference>
        </references>
      </pivotArea>
    </format>
    <format dxfId="256">
      <pivotArea field="18" type="button" dataOnly="0" labelOnly="1" outline="0" axis="axisRow" fieldPosition="2"/>
    </format>
    <format dxfId="255">
      <pivotArea dataOnly="0" labelOnly="1" outline="0" fieldPosition="0">
        <references count="1">
          <reference field="24" count="1" defaultSubtotal="1">
            <x v="0"/>
          </reference>
        </references>
      </pivotArea>
    </format>
    <format dxfId="254">
      <pivotArea dataOnly="0" labelOnly="1" outline="0" fieldPosition="0">
        <references count="1">
          <reference field="24" count="1" defaultSubtotal="1">
            <x v="1"/>
          </reference>
        </references>
      </pivotArea>
    </format>
    <format dxfId="253">
      <pivotArea dataOnly="0" labelOnly="1" outline="0" fieldPosition="0">
        <references count="1">
          <reference field="24" count="1" defaultSubtotal="1">
            <x v="2"/>
          </reference>
        </references>
      </pivotArea>
    </format>
    <format dxfId="252">
      <pivotArea dataOnly="0" labelOnly="1" outline="0" fieldPosition="0">
        <references count="1">
          <reference field="24" count="1" defaultSubtotal="1">
            <x v="3"/>
          </reference>
        </references>
      </pivotArea>
    </format>
    <format dxfId="251">
      <pivotArea dataOnly="0" labelOnly="1" outline="0" fieldPosition="0">
        <references count="1">
          <reference field="24" count="1" defaultSubtotal="1">
            <x v="4"/>
          </reference>
        </references>
      </pivotArea>
    </format>
    <format dxfId="250">
      <pivotArea dataOnly="0" labelOnly="1" outline="0" fieldPosition="0">
        <references count="1">
          <reference field="24" count="1" defaultSubtotal="1">
            <x v="5"/>
          </reference>
        </references>
      </pivotArea>
    </format>
    <format dxfId="249">
      <pivotArea dataOnly="0" labelOnly="1" outline="0" fieldPosition="0">
        <references count="1">
          <reference field="24" count="1" defaultSubtotal="1">
            <x v="6"/>
          </reference>
        </references>
      </pivotArea>
    </format>
    <format dxfId="248">
      <pivotArea dataOnly="0" labelOnly="1" outline="0" fieldPosition="0">
        <references count="1">
          <reference field="24" count="1" defaultSubtotal="1">
            <x v="7"/>
          </reference>
        </references>
      </pivotArea>
    </format>
    <format dxfId="247">
      <pivotArea dataOnly="0" labelOnly="1" outline="0" fieldPosition="0">
        <references count="1">
          <reference field="24" count="1" defaultSubtotal="1">
            <x v="8"/>
          </reference>
        </references>
      </pivotArea>
    </format>
    <format dxfId="246">
      <pivotArea dataOnly="0" labelOnly="1" outline="0" fieldPosition="0">
        <references count="1">
          <reference field="24" count="1" defaultSubtotal="1">
            <x v="9"/>
          </reference>
        </references>
      </pivotArea>
    </format>
    <format dxfId="245">
      <pivotArea dataOnly="0" labelOnly="1" outline="0" fieldPosition="0">
        <references count="1">
          <reference field="24" count="1" defaultSubtotal="1">
            <x v="10"/>
          </reference>
        </references>
      </pivotArea>
    </format>
    <format dxfId="244">
      <pivotArea dataOnly="0" labelOnly="1" outline="0" fieldPosition="0">
        <references count="1">
          <reference field="24" count="1" defaultSubtotal="1">
            <x v="11"/>
          </reference>
        </references>
      </pivotArea>
    </format>
    <format dxfId="243">
      <pivotArea dataOnly="0" labelOnly="1" outline="0" fieldPosition="0">
        <references count="1">
          <reference field="24" count="1" defaultSubtotal="1">
            <x v="12"/>
          </reference>
        </references>
      </pivotArea>
    </format>
    <format dxfId="242">
      <pivotArea dataOnly="0" labelOnly="1" outline="0" fieldPosition="0">
        <references count="1">
          <reference field="24" count="1" defaultSubtotal="1">
            <x v="13"/>
          </reference>
        </references>
      </pivotArea>
    </format>
    <format dxfId="241">
      <pivotArea dataOnly="0" labelOnly="1" outline="0" fieldPosition="0">
        <references count="1">
          <reference field="24" count="1" defaultSubtotal="1">
            <x v="14"/>
          </reference>
        </references>
      </pivotArea>
    </format>
    <format dxfId="240">
      <pivotArea dataOnly="0" labelOnly="1" outline="0" fieldPosition="0">
        <references count="1">
          <reference field="24" count="1" defaultSubtotal="1">
            <x v="15"/>
          </reference>
        </references>
      </pivotArea>
    </format>
    <format dxfId="239">
      <pivotArea dataOnly="0" labelOnly="1" outline="0" fieldPosition="0">
        <references count="1">
          <reference field="24" count="1" defaultSubtotal="1">
            <x v="16"/>
          </reference>
        </references>
      </pivotArea>
    </format>
    <format dxfId="238">
      <pivotArea dataOnly="0" labelOnly="1" outline="0" fieldPosition="0">
        <references count="1">
          <reference field="24" count="1" defaultSubtotal="1">
            <x v="17"/>
          </reference>
        </references>
      </pivotArea>
    </format>
    <format dxfId="237">
      <pivotArea dataOnly="0" labelOnly="1" outline="0" fieldPosition="0">
        <references count="1">
          <reference field="24" count="1" defaultSubtotal="1">
            <x v="18"/>
          </reference>
        </references>
      </pivotArea>
    </format>
    <format dxfId="236">
      <pivotArea dataOnly="0" labelOnly="1" outline="0" fieldPosition="0">
        <references count="1">
          <reference field="24" count="1" defaultSubtotal="1">
            <x v="19"/>
          </reference>
        </references>
      </pivotArea>
    </format>
    <format dxfId="235">
      <pivotArea dataOnly="0" labelOnly="1" outline="0" fieldPosition="0">
        <references count="1">
          <reference field="24" count="1" defaultSubtotal="1">
            <x v="20"/>
          </reference>
        </references>
      </pivotArea>
    </format>
    <format dxfId="234">
      <pivotArea dataOnly="0" labelOnly="1" outline="0" fieldPosition="0">
        <references count="1">
          <reference field="24" count="1" defaultSubtotal="1">
            <x v="21"/>
          </reference>
        </references>
      </pivotArea>
    </format>
    <format dxfId="233">
      <pivotArea dataOnly="0" labelOnly="1" outline="0" fieldPosition="0">
        <references count="1">
          <reference field="24" count="1" defaultSubtotal="1">
            <x v="22"/>
          </reference>
        </references>
      </pivotArea>
    </format>
    <format dxfId="232">
      <pivotArea dataOnly="0" labelOnly="1" outline="0" fieldPosition="0">
        <references count="1">
          <reference field="24" count="1" defaultSubtotal="1">
            <x v="23"/>
          </reference>
        </references>
      </pivotArea>
    </format>
    <format dxfId="231">
      <pivotArea dataOnly="0" labelOnly="1" outline="0" fieldPosition="0">
        <references count="1">
          <reference field="24" count="1" defaultSubtotal="1">
            <x v="24"/>
          </reference>
        </references>
      </pivotArea>
    </format>
    <format dxfId="230">
      <pivotArea dataOnly="0" labelOnly="1" outline="0" fieldPosition="0">
        <references count="1">
          <reference field="24" count="1" defaultSubtotal="1">
            <x v="25"/>
          </reference>
        </references>
      </pivotArea>
    </format>
    <format dxfId="229">
      <pivotArea dataOnly="0" labelOnly="1" grandRow="1" outline="0" fieldPosition="0"/>
    </format>
    <format dxfId="228">
      <pivotArea dataOnly="0" labelOnly="1" outline="0" fieldPosition="0">
        <references count="2">
          <reference field="24" count="1" selected="0">
            <x v="0"/>
          </reference>
          <reference field="25" count="1" defaultSubtotal="1">
            <x v="22"/>
          </reference>
        </references>
      </pivotArea>
    </format>
    <format dxfId="227">
      <pivotArea dataOnly="0" labelOnly="1" outline="0" fieldPosition="0">
        <references count="2">
          <reference field="24" count="1" selected="0">
            <x v="0"/>
          </reference>
          <reference field="25" count="1" defaultSubtotal="1">
            <x v="24"/>
          </reference>
        </references>
      </pivotArea>
    </format>
    <format dxfId="226">
      <pivotArea dataOnly="0" labelOnly="1" outline="0" fieldPosition="0">
        <references count="2">
          <reference field="24" count="1" selected="0">
            <x v="1"/>
          </reference>
          <reference field="25" count="1" defaultSubtotal="1">
            <x v="31"/>
          </reference>
        </references>
      </pivotArea>
    </format>
    <format dxfId="225">
      <pivotArea dataOnly="0" labelOnly="1" outline="0" fieldPosition="0">
        <references count="2">
          <reference field="24" count="1" selected="0">
            <x v="2"/>
          </reference>
          <reference field="25" count="1" defaultSubtotal="1">
            <x v="30"/>
          </reference>
        </references>
      </pivotArea>
    </format>
    <format dxfId="224">
      <pivotArea dataOnly="0" labelOnly="1" outline="0" fieldPosition="0">
        <references count="2">
          <reference field="24" count="1" selected="0">
            <x v="3"/>
          </reference>
          <reference field="25" count="1" defaultSubtotal="1">
            <x v="28"/>
          </reference>
        </references>
      </pivotArea>
    </format>
    <format dxfId="223">
      <pivotArea dataOnly="0" labelOnly="1" outline="0" fieldPosition="0">
        <references count="2">
          <reference field="24" count="1" selected="0">
            <x v="4"/>
          </reference>
          <reference field="25" count="1" defaultSubtotal="1">
            <x v="4"/>
          </reference>
        </references>
      </pivotArea>
    </format>
    <format dxfId="222">
      <pivotArea dataOnly="0" labelOnly="1" outline="0" fieldPosition="0">
        <references count="2">
          <reference field="24" count="1" selected="0">
            <x v="4"/>
          </reference>
          <reference field="25" count="1" defaultSubtotal="1">
            <x v="18"/>
          </reference>
        </references>
      </pivotArea>
    </format>
    <format dxfId="221">
      <pivotArea dataOnly="0" labelOnly="1" outline="0" fieldPosition="0">
        <references count="2">
          <reference field="24" count="1" selected="0">
            <x v="4"/>
          </reference>
          <reference field="25" count="1" defaultSubtotal="1">
            <x v="19"/>
          </reference>
        </references>
      </pivotArea>
    </format>
    <format dxfId="220">
      <pivotArea dataOnly="0" labelOnly="1" outline="0" fieldPosition="0">
        <references count="2">
          <reference field="24" count="1" selected="0">
            <x v="4"/>
          </reference>
          <reference field="25" count="1" defaultSubtotal="1">
            <x v="23"/>
          </reference>
        </references>
      </pivotArea>
    </format>
    <format dxfId="219">
      <pivotArea dataOnly="0" labelOnly="1" outline="0" fieldPosition="0">
        <references count="2">
          <reference field="24" count="1" selected="0">
            <x v="5"/>
          </reference>
          <reference field="25" count="1" defaultSubtotal="1">
            <x v="45"/>
          </reference>
        </references>
      </pivotArea>
    </format>
    <format dxfId="218">
      <pivotArea dataOnly="0" labelOnly="1" outline="0" fieldPosition="0">
        <references count="2">
          <reference field="24" count="1" selected="0">
            <x v="6"/>
          </reference>
          <reference field="25" count="1" defaultSubtotal="1">
            <x v="34"/>
          </reference>
        </references>
      </pivotArea>
    </format>
    <format dxfId="217">
      <pivotArea dataOnly="0" labelOnly="1" outline="0" fieldPosition="0">
        <references count="2">
          <reference field="24" count="1" selected="0">
            <x v="6"/>
          </reference>
          <reference field="25" count="1" defaultSubtotal="1">
            <x v="36"/>
          </reference>
        </references>
      </pivotArea>
    </format>
    <format dxfId="216">
      <pivotArea dataOnly="0" labelOnly="1" outline="0" fieldPosition="0">
        <references count="2">
          <reference field="24" count="1" selected="0">
            <x v="7"/>
          </reference>
          <reference field="25" count="1" defaultSubtotal="1">
            <x v="7"/>
          </reference>
        </references>
      </pivotArea>
    </format>
    <format dxfId="215">
      <pivotArea dataOnly="0" labelOnly="1" outline="0" fieldPosition="0">
        <references count="2">
          <reference field="24" count="1" selected="0">
            <x v="7"/>
          </reference>
          <reference field="25" count="1" defaultSubtotal="1">
            <x v="9"/>
          </reference>
        </references>
      </pivotArea>
    </format>
    <format dxfId="214">
      <pivotArea dataOnly="0" labelOnly="1" outline="0" fieldPosition="0">
        <references count="2">
          <reference field="24" count="1" selected="0">
            <x v="7"/>
          </reference>
          <reference field="25" count="1" defaultSubtotal="1">
            <x v="39"/>
          </reference>
        </references>
      </pivotArea>
    </format>
    <format dxfId="213">
      <pivotArea dataOnly="0" labelOnly="1" outline="0" fieldPosition="0">
        <references count="2">
          <reference field="24" count="1" selected="0">
            <x v="7"/>
          </reference>
          <reference field="25" count="1" defaultSubtotal="1">
            <x v="41"/>
          </reference>
        </references>
      </pivotArea>
    </format>
    <format dxfId="212">
      <pivotArea dataOnly="0" labelOnly="1" outline="0" fieldPosition="0">
        <references count="2">
          <reference field="24" count="1" selected="0">
            <x v="7"/>
          </reference>
          <reference field="25" count="1" defaultSubtotal="1">
            <x v="43"/>
          </reference>
        </references>
      </pivotArea>
    </format>
    <format dxfId="211">
      <pivotArea dataOnly="0" labelOnly="1" outline="0" fieldPosition="0">
        <references count="2">
          <reference field="24" count="1" selected="0">
            <x v="7"/>
          </reference>
          <reference field="25" count="1" defaultSubtotal="1">
            <x v="44"/>
          </reference>
        </references>
      </pivotArea>
    </format>
    <format dxfId="210">
      <pivotArea dataOnly="0" labelOnly="1" outline="0" fieldPosition="0">
        <references count="2">
          <reference field="24" count="1" selected="0">
            <x v="8"/>
          </reference>
          <reference field="25" count="1" defaultSubtotal="1">
            <x v="26"/>
          </reference>
        </references>
      </pivotArea>
    </format>
    <format dxfId="209">
      <pivotArea dataOnly="0" labelOnly="1" outline="0" fieldPosition="0">
        <references count="2">
          <reference field="24" count="1" selected="0">
            <x v="8"/>
          </reference>
          <reference field="25" count="1" defaultSubtotal="1">
            <x v="35"/>
          </reference>
        </references>
      </pivotArea>
    </format>
    <format dxfId="208">
      <pivotArea dataOnly="0" labelOnly="1" outline="0" fieldPosition="0">
        <references count="2">
          <reference field="24" count="1" selected="0">
            <x v="8"/>
          </reference>
          <reference field="25" count="1" defaultSubtotal="1">
            <x v="38"/>
          </reference>
        </references>
      </pivotArea>
    </format>
    <format dxfId="207">
      <pivotArea dataOnly="0" labelOnly="1" outline="0" fieldPosition="0">
        <references count="2">
          <reference field="24" count="1" selected="0">
            <x v="9"/>
          </reference>
          <reference field="25" count="1" defaultSubtotal="1">
            <x v="13"/>
          </reference>
        </references>
      </pivotArea>
    </format>
    <format dxfId="206">
      <pivotArea dataOnly="0" labelOnly="1" outline="0" fieldPosition="0">
        <references count="2">
          <reference field="24" count="1" selected="0">
            <x v="10"/>
          </reference>
          <reference field="25" count="1" defaultSubtotal="1">
            <x v="20"/>
          </reference>
        </references>
      </pivotArea>
    </format>
    <format dxfId="205">
      <pivotArea dataOnly="0" labelOnly="1" outline="0" fieldPosition="0">
        <references count="2">
          <reference field="24" count="1" selected="0">
            <x v="11"/>
          </reference>
          <reference field="25" count="1" defaultSubtotal="1">
            <x v="14"/>
          </reference>
        </references>
      </pivotArea>
    </format>
    <format dxfId="204">
      <pivotArea dataOnly="0" labelOnly="1" outline="0" fieldPosition="0">
        <references count="2">
          <reference field="24" count="1" selected="0">
            <x v="12"/>
          </reference>
          <reference field="25" count="1" defaultSubtotal="1">
            <x v="3"/>
          </reference>
        </references>
      </pivotArea>
    </format>
    <format dxfId="203">
      <pivotArea dataOnly="0" labelOnly="1" outline="0" fieldPosition="0">
        <references count="2">
          <reference field="24" count="1" selected="0">
            <x v="12"/>
          </reference>
          <reference field="25" count="1" defaultSubtotal="1">
            <x v="10"/>
          </reference>
        </references>
      </pivotArea>
    </format>
    <format dxfId="202">
      <pivotArea dataOnly="0" labelOnly="1" outline="0" fieldPosition="0">
        <references count="2">
          <reference field="24" count="1" selected="0">
            <x v="13"/>
          </reference>
          <reference field="25" count="1" defaultSubtotal="1">
            <x v="2"/>
          </reference>
        </references>
      </pivotArea>
    </format>
    <format dxfId="201">
      <pivotArea dataOnly="0" labelOnly="1" outline="0" fieldPosition="0">
        <references count="2">
          <reference field="24" count="1" selected="0">
            <x v="13"/>
          </reference>
          <reference field="25" count="1" defaultSubtotal="1">
            <x v="8"/>
          </reference>
        </references>
      </pivotArea>
    </format>
    <format dxfId="200">
      <pivotArea dataOnly="0" labelOnly="1" outline="0" fieldPosition="0">
        <references count="2">
          <reference field="24" count="1" selected="0">
            <x v="14"/>
          </reference>
          <reference field="25" count="1" defaultSubtotal="1">
            <x v="27"/>
          </reference>
        </references>
      </pivotArea>
    </format>
    <format dxfId="199">
      <pivotArea dataOnly="0" labelOnly="1" outline="0" fieldPosition="0">
        <references count="2">
          <reference field="24" count="1" selected="0">
            <x v="15"/>
          </reference>
          <reference field="25" count="1" defaultSubtotal="1">
            <x v="12"/>
          </reference>
        </references>
      </pivotArea>
    </format>
    <format dxfId="198">
      <pivotArea dataOnly="0" labelOnly="1" outline="0" fieldPosition="0">
        <references count="2">
          <reference field="24" count="1" selected="0">
            <x v="16"/>
          </reference>
          <reference field="25" count="1" defaultSubtotal="1">
            <x v="40"/>
          </reference>
        </references>
      </pivotArea>
    </format>
    <format dxfId="197">
      <pivotArea dataOnly="0" labelOnly="1" outline="0" fieldPosition="0">
        <references count="2">
          <reference field="24" count="1" selected="0">
            <x v="17"/>
          </reference>
          <reference field="25" count="1" defaultSubtotal="1">
            <x v="42"/>
          </reference>
        </references>
      </pivotArea>
    </format>
    <format dxfId="196">
      <pivotArea dataOnly="0" labelOnly="1" outline="0" fieldPosition="0">
        <references count="2">
          <reference field="24" count="1" selected="0">
            <x v="17"/>
          </reference>
          <reference field="25" count="1" defaultSubtotal="1">
            <x v="46"/>
          </reference>
        </references>
      </pivotArea>
    </format>
    <format dxfId="195">
      <pivotArea dataOnly="0" labelOnly="1" outline="0" fieldPosition="0">
        <references count="2">
          <reference field="24" count="1" selected="0">
            <x v="18"/>
          </reference>
          <reference field="25" count="1" defaultSubtotal="1">
            <x v="32"/>
          </reference>
        </references>
      </pivotArea>
    </format>
    <format dxfId="194">
      <pivotArea dataOnly="0" labelOnly="1" outline="0" fieldPosition="0">
        <references count="2">
          <reference field="24" count="1" selected="0">
            <x v="18"/>
          </reference>
          <reference field="25" count="1" defaultSubtotal="1">
            <x v="37"/>
          </reference>
        </references>
      </pivotArea>
    </format>
    <format dxfId="193">
      <pivotArea dataOnly="0" labelOnly="1" outline="0" fieldPosition="0">
        <references count="2">
          <reference field="24" count="1" selected="0">
            <x v="19"/>
          </reference>
          <reference field="25" count="1" defaultSubtotal="1">
            <x v="1"/>
          </reference>
        </references>
      </pivotArea>
    </format>
    <format dxfId="192">
      <pivotArea dataOnly="0" labelOnly="1" outline="0" fieldPosition="0">
        <references count="2">
          <reference field="24" count="1" selected="0">
            <x v="20"/>
          </reference>
          <reference field="25" count="1" defaultSubtotal="1">
            <x v="0"/>
          </reference>
        </references>
      </pivotArea>
    </format>
    <format dxfId="191">
      <pivotArea dataOnly="0" labelOnly="1" outline="0" fieldPosition="0">
        <references count="2">
          <reference field="24" count="1" selected="0">
            <x v="20"/>
          </reference>
          <reference field="25" count="1" defaultSubtotal="1">
            <x v="21"/>
          </reference>
        </references>
      </pivotArea>
    </format>
    <format dxfId="190">
      <pivotArea dataOnly="0" labelOnly="1" outline="0" fieldPosition="0">
        <references count="2">
          <reference field="24" count="1" selected="0">
            <x v="20"/>
          </reference>
          <reference field="25" count="1" defaultSubtotal="1">
            <x v="25"/>
          </reference>
        </references>
      </pivotArea>
    </format>
    <format dxfId="189">
      <pivotArea dataOnly="0" labelOnly="1" outline="0" fieldPosition="0">
        <references count="2">
          <reference field="24" count="1" selected="0">
            <x v="21"/>
          </reference>
          <reference field="25" count="1" defaultSubtotal="1">
            <x v="29"/>
          </reference>
        </references>
      </pivotArea>
    </format>
    <format dxfId="188">
      <pivotArea dataOnly="0" labelOnly="1" outline="0" fieldPosition="0">
        <references count="2">
          <reference field="24" count="1" selected="0">
            <x v="22"/>
          </reference>
          <reference field="25" count="1" defaultSubtotal="1">
            <x v="16"/>
          </reference>
        </references>
      </pivotArea>
    </format>
    <format dxfId="187">
      <pivotArea dataOnly="0" labelOnly="1" outline="0" fieldPosition="0">
        <references count="2">
          <reference field="24" count="1" selected="0">
            <x v="22"/>
          </reference>
          <reference field="25" count="1" defaultSubtotal="1">
            <x v="33"/>
          </reference>
        </references>
      </pivotArea>
    </format>
    <format dxfId="186">
      <pivotArea dataOnly="0" labelOnly="1" outline="0" fieldPosition="0">
        <references count="2">
          <reference field="24" count="1" selected="0">
            <x v="23"/>
          </reference>
          <reference field="25" count="1" defaultSubtotal="1">
            <x v="11"/>
          </reference>
        </references>
      </pivotArea>
    </format>
    <format dxfId="185">
      <pivotArea dataOnly="0" labelOnly="1" outline="0" fieldPosition="0">
        <references count="2">
          <reference field="24" count="1" selected="0">
            <x v="23"/>
          </reference>
          <reference field="25" count="1" defaultSubtotal="1">
            <x v="15"/>
          </reference>
        </references>
      </pivotArea>
    </format>
    <format dxfId="184">
      <pivotArea dataOnly="0" labelOnly="1" outline="0" fieldPosition="0">
        <references count="2">
          <reference field="24" count="1" selected="0">
            <x v="23"/>
          </reference>
          <reference field="25" count="1" defaultSubtotal="1">
            <x v="17"/>
          </reference>
        </references>
      </pivotArea>
    </format>
    <format dxfId="183">
      <pivotArea dataOnly="0" labelOnly="1" outline="0" fieldPosition="0">
        <references count="2">
          <reference field="24" count="1" selected="0">
            <x v="24"/>
          </reference>
          <reference field="25" count="1" defaultSubtotal="1">
            <x v="5"/>
          </reference>
        </references>
      </pivotArea>
    </format>
    <format dxfId="182">
      <pivotArea dataOnly="0" labelOnly="1" outline="0" fieldPosition="0">
        <references count="2">
          <reference field="24" count="1" selected="0">
            <x v="24"/>
          </reference>
          <reference field="25" count="1" defaultSubtotal="1">
            <x v="6"/>
          </reference>
        </references>
      </pivotArea>
    </format>
    <format dxfId="181">
      <pivotArea dataOnly="0" labelOnly="1" outline="0" fieldPosition="0">
        <references count="2">
          <reference field="24" count="1" selected="0">
            <x v="25"/>
          </reference>
          <reference field="25" count="1" defaultSubtotal="1">
            <x v="47"/>
          </reference>
        </references>
      </pivotArea>
    </format>
    <format dxfId="180">
      <pivotArea dataOnly="0" labelOnly="1" outline="0" fieldPosition="0">
        <references count="3">
          <reference field="18" count="6">
            <x v="28"/>
            <x v="60"/>
            <x v="73"/>
            <x v="312"/>
            <x v="338"/>
            <x v="360"/>
          </reference>
          <reference field="24" count="1" selected="0">
            <x v="0"/>
          </reference>
          <reference field="25" count="1" selected="0">
            <x v="22"/>
          </reference>
        </references>
      </pivotArea>
    </format>
    <format dxfId="179">
      <pivotArea dataOnly="0" labelOnly="1" outline="0" fieldPosition="0">
        <references count="3">
          <reference field="18" count="2">
            <x v="80"/>
            <x v="338"/>
          </reference>
          <reference field="24" count="1" selected="0">
            <x v="0"/>
          </reference>
          <reference field="25" count="1" selected="0">
            <x v="24"/>
          </reference>
        </references>
      </pivotArea>
    </format>
    <format dxfId="178">
      <pivotArea dataOnly="0" labelOnly="1" outline="0" fieldPosition="0">
        <references count="3">
          <reference field="18" count="4">
            <x v="168"/>
            <x v="242"/>
            <x v="277"/>
            <x v="322"/>
          </reference>
          <reference field="24" count="1" selected="0">
            <x v="1"/>
          </reference>
          <reference field="25" count="1" selected="0">
            <x v="31"/>
          </reference>
        </references>
      </pivotArea>
    </format>
    <format dxfId="177">
      <pivotArea dataOnly="0" labelOnly="1" outline="0" fieldPosition="0">
        <references count="3">
          <reference field="18" count="3">
            <x v="161"/>
            <x v="169"/>
            <x v="338"/>
          </reference>
          <reference field="24" count="1" selected="0">
            <x v="2"/>
          </reference>
          <reference field="25" count="1" selected="0">
            <x v="30"/>
          </reference>
        </references>
      </pivotArea>
    </format>
    <format dxfId="176">
      <pivotArea dataOnly="0" labelOnly="1" outline="0" fieldPosition="0">
        <references count="3">
          <reference field="18" count="50">
            <x v="6"/>
            <x v="11"/>
            <x v="25"/>
            <x v="30"/>
            <x v="32"/>
            <x v="33"/>
            <x v="45"/>
            <x v="50"/>
            <x v="52"/>
            <x v="62"/>
            <x v="63"/>
            <x v="71"/>
            <x v="79"/>
            <x v="88"/>
            <x v="94"/>
            <x v="95"/>
            <x v="99"/>
            <x v="101"/>
            <x v="105"/>
            <x v="108"/>
            <x v="113"/>
            <x v="116"/>
            <x v="118"/>
            <x v="125"/>
            <x v="133"/>
            <x v="134"/>
            <x v="135"/>
            <x v="138"/>
            <x v="140"/>
            <x v="141"/>
            <x v="142"/>
            <x v="143"/>
            <x v="144"/>
            <x v="146"/>
            <x v="156"/>
            <x v="158"/>
            <x v="164"/>
            <x v="174"/>
            <x v="180"/>
            <x v="181"/>
            <x v="192"/>
            <x v="194"/>
            <x v="201"/>
            <x v="206"/>
            <x v="228"/>
            <x v="230"/>
            <x v="233"/>
            <x v="237"/>
            <x v="241"/>
            <x v="259"/>
          </reference>
          <reference field="24" count="1" selected="0">
            <x v="3"/>
          </reference>
          <reference field="25" count="1" selected="0">
            <x v="28"/>
          </reference>
        </references>
      </pivotArea>
    </format>
    <format dxfId="175">
      <pivotArea dataOnly="0" labelOnly="1" outline="0" fieldPosition="0">
        <references count="3">
          <reference field="18" count="24">
            <x v="265"/>
            <x v="276"/>
            <x v="281"/>
            <x v="284"/>
            <x v="285"/>
            <x v="287"/>
            <x v="293"/>
            <x v="308"/>
            <x v="312"/>
            <x v="313"/>
            <x v="316"/>
            <x v="317"/>
            <x v="326"/>
            <x v="331"/>
            <x v="334"/>
            <x v="335"/>
            <x v="336"/>
            <x v="337"/>
            <x v="338"/>
            <x v="339"/>
            <x v="345"/>
            <x v="348"/>
            <x v="350"/>
            <x v="351"/>
          </reference>
          <reference field="24" count="1" selected="0">
            <x v="3"/>
          </reference>
          <reference field="25" count="1" selected="0">
            <x v="28"/>
          </reference>
        </references>
      </pivotArea>
    </format>
    <format dxfId="174">
      <pivotArea dataOnly="0" labelOnly="1" outline="0" fieldPosition="0">
        <references count="3">
          <reference field="18" count="2">
            <x v="4"/>
            <x v="199"/>
          </reference>
          <reference field="24" count="1" selected="0">
            <x v="4"/>
          </reference>
          <reference field="25" count="1" selected="0">
            <x v="4"/>
          </reference>
        </references>
      </pivotArea>
    </format>
    <format dxfId="173">
      <pivotArea dataOnly="0" labelOnly="1" outline="0" fieldPosition="0">
        <references count="3">
          <reference field="18" count="4">
            <x v="114"/>
            <x v="150"/>
            <x v="301"/>
            <x v="312"/>
          </reference>
          <reference field="24" count="1" selected="0">
            <x v="4"/>
          </reference>
          <reference field="25" count="1" selected="0">
            <x v="18"/>
          </reference>
        </references>
      </pivotArea>
    </format>
    <format dxfId="172">
      <pivotArea dataOnly="0" labelOnly="1" outline="0" fieldPosition="0">
        <references count="3">
          <reference field="18" count="2">
            <x v="92"/>
            <x v="366"/>
          </reference>
          <reference field="24" count="1" selected="0">
            <x v="4"/>
          </reference>
          <reference field="25" count="1" selected="0">
            <x v="19"/>
          </reference>
        </references>
      </pivotArea>
    </format>
    <format dxfId="171">
      <pivotArea dataOnly="0" labelOnly="1" outline="0" fieldPosition="0">
        <references count="3">
          <reference field="18" count="1">
            <x v="342"/>
          </reference>
          <reference field="24" count="1" selected="0">
            <x v="4"/>
          </reference>
          <reference field="25" count="1" selected="0">
            <x v="23"/>
          </reference>
        </references>
      </pivotArea>
    </format>
    <format dxfId="170">
      <pivotArea dataOnly="0" labelOnly="1" outline="0" fieldPosition="0">
        <references count="3">
          <reference field="18" count="8">
            <x v="139"/>
            <x v="193"/>
            <x v="271"/>
            <x v="272"/>
            <x v="325"/>
            <x v="344"/>
            <x v="349"/>
            <x v="353"/>
          </reference>
          <reference field="24" count="1" selected="0">
            <x v="5"/>
          </reference>
          <reference field="25" count="1" selected="0">
            <x v="45"/>
          </reference>
        </references>
      </pivotArea>
    </format>
    <format dxfId="169">
      <pivotArea dataOnly="0" labelOnly="1" outline="0" fieldPosition="0">
        <references count="3">
          <reference field="18" count="4">
            <x v="121"/>
            <x v="225"/>
            <x v="236"/>
            <x v="254"/>
          </reference>
          <reference field="24" count="1" selected="0">
            <x v="6"/>
          </reference>
          <reference field="25" count="1" selected="0">
            <x v="34"/>
          </reference>
        </references>
      </pivotArea>
    </format>
    <format dxfId="168">
      <pivotArea dataOnly="0" labelOnly="1" outline="0" fieldPosition="0">
        <references count="3">
          <reference field="18" count="4">
            <x v="115"/>
            <x v="282"/>
            <x v="332"/>
            <x v="338"/>
          </reference>
          <reference field="24" count="1" selected="0">
            <x v="6"/>
          </reference>
          <reference field="25" count="1" selected="0">
            <x v="36"/>
          </reference>
        </references>
      </pivotArea>
    </format>
    <format dxfId="167">
      <pivotArea dataOnly="0" labelOnly="1" outline="0" fieldPosition="0">
        <references count="3">
          <reference field="18" count="2">
            <x v="179"/>
            <x v="253"/>
          </reference>
          <reference field="24" count="1" selected="0">
            <x v="7"/>
          </reference>
          <reference field="25" count="1" selected="0">
            <x v="7"/>
          </reference>
        </references>
      </pivotArea>
    </format>
    <format dxfId="166">
      <pivotArea dataOnly="0" labelOnly="1" outline="0" fieldPosition="0">
        <references count="3">
          <reference field="18" count="2">
            <x v="70"/>
            <x v="341"/>
          </reference>
          <reference field="24" count="1" selected="0">
            <x v="7"/>
          </reference>
          <reference field="25" count="1" selected="0">
            <x v="9"/>
          </reference>
        </references>
      </pivotArea>
    </format>
    <format dxfId="165">
      <pivotArea dataOnly="0" labelOnly="1" outline="0" fieldPosition="0">
        <references count="3">
          <reference field="18" count="8">
            <x v="20"/>
            <x v="36"/>
            <x v="89"/>
            <x v="195"/>
            <x v="222"/>
            <x v="247"/>
            <x v="330"/>
            <x v="346"/>
          </reference>
          <reference field="24" count="1" selected="0">
            <x v="7"/>
          </reference>
          <reference field="25" count="1" selected="0">
            <x v="39"/>
          </reference>
        </references>
      </pivotArea>
    </format>
    <format dxfId="164">
      <pivotArea dataOnly="0" labelOnly="1" outline="0" fieldPosition="0">
        <references count="3">
          <reference field="18" count="1">
            <x v="209"/>
          </reference>
          <reference field="24" count="1" selected="0">
            <x v="7"/>
          </reference>
          <reference field="25" count="1" selected="0">
            <x v="41"/>
          </reference>
        </references>
      </pivotArea>
    </format>
    <format dxfId="163">
      <pivotArea dataOnly="0" labelOnly="1" outline="0" fieldPosition="0">
        <references count="3">
          <reference field="18" count="1">
            <x v="239"/>
          </reference>
          <reference field="24" count="1" selected="0">
            <x v="7"/>
          </reference>
          <reference field="25" count="1" selected="0">
            <x v="43"/>
          </reference>
        </references>
      </pivotArea>
    </format>
    <format dxfId="162">
      <pivotArea dataOnly="0" labelOnly="1" outline="0" fieldPosition="0">
        <references count="3">
          <reference field="18" count="1">
            <x v="357"/>
          </reference>
          <reference field="24" count="1" selected="0">
            <x v="7"/>
          </reference>
          <reference field="25" count="1" selected="0">
            <x v="44"/>
          </reference>
        </references>
      </pivotArea>
    </format>
    <format dxfId="161">
      <pivotArea dataOnly="0" labelOnly="1" outline="0" fieldPosition="0">
        <references count="3">
          <reference field="18" count="3">
            <x v="38"/>
            <x v="190"/>
            <x v="218"/>
          </reference>
          <reference field="24" count="1" selected="0">
            <x v="8"/>
          </reference>
          <reference field="25" count="1" selected="0">
            <x v="26"/>
          </reference>
        </references>
      </pivotArea>
    </format>
    <format dxfId="160">
      <pivotArea dataOnly="0" labelOnly="1" outline="0" fieldPosition="0">
        <references count="3">
          <reference field="18" count="50">
            <x v="0"/>
            <x v="2"/>
            <x v="5"/>
            <x v="7"/>
            <x v="8"/>
            <x v="9"/>
            <x v="10"/>
            <x v="17"/>
            <x v="18"/>
            <x v="21"/>
            <x v="23"/>
            <x v="24"/>
            <x v="31"/>
            <x v="35"/>
            <x v="37"/>
            <x v="40"/>
            <x v="42"/>
            <x v="44"/>
            <x v="48"/>
            <x v="49"/>
            <x v="51"/>
            <x v="53"/>
            <x v="54"/>
            <x v="56"/>
            <x v="61"/>
            <x v="67"/>
            <x v="68"/>
            <x v="74"/>
            <x v="75"/>
            <x v="77"/>
            <x v="78"/>
            <x v="84"/>
            <x v="86"/>
            <x v="87"/>
            <x v="90"/>
            <x v="91"/>
            <x v="97"/>
            <x v="98"/>
            <x v="102"/>
            <x v="104"/>
            <x v="106"/>
            <x v="107"/>
            <x v="109"/>
            <x v="117"/>
            <x v="119"/>
            <x v="120"/>
            <x v="122"/>
            <x v="127"/>
            <x v="128"/>
            <x v="129"/>
          </reference>
          <reference field="24" count="1" selected="0">
            <x v="8"/>
          </reference>
          <reference field="25" count="1" selected="0">
            <x v="35"/>
          </reference>
        </references>
      </pivotArea>
    </format>
    <format dxfId="159">
      <pivotArea dataOnly="0" labelOnly="1" outline="0" fieldPosition="0">
        <references count="3">
          <reference field="18" count="50">
            <x v="130"/>
            <x v="131"/>
            <x v="132"/>
            <x v="136"/>
            <x v="144"/>
            <x v="147"/>
            <x v="148"/>
            <x v="149"/>
            <x v="151"/>
            <x v="152"/>
            <x v="153"/>
            <x v="154"/>
            <x v="155"/>
            <x v="157"/>
            <x v="163"/>
            <x v="165"/>
            <x v="166"/>
            <x v="170"/>
            <x v="171"/>
            <x v="172"/>
            <x v="173"/>
            <x v="175"/>
            <x v="176"/>
            <x v="183"/>
            <x v="184"/>
            <x v="185"/>
            <x v="188"/>
            <x v="189"/>
            <x v="191"/>
            <x v="198"/>
            <x v="205"/>
            <x v="207"/>
            <x v="210"/>
            <x v="211"/>
            <x v="213"/>
            <x v="214"/>
            <x v="220"/>
            <x v="229"/>
            <x v="231"/>
            <x v="235"/>
            <x v="245"/>
            <x v="248"/>
            <x v="249"/>
            <x v="250"/>
            <x v="256"/>
            <x v="258"/>
            <x v="261"/>
            <x v="263"/>
            <x v="268"/>
            <x v="269"/>
          </reference>
          <reference field="24" count="1" selected="0">
            <x v="8"/>
          </reference>
          <reference field="25" count="1" selected="0">
            <x v="35"/>
          </reference>
        </references>
      </pivotArea>
    </format>
    <format dxfId="158">
      <pivotArea dataOnly="0" labelOnly="1" outline="0" fieldPosition="0">
        <references count="3">
          <reference field="18" count="38">
            <x v="270"/>
            <x v="275"/>
            <x v="278"/>
            <x v="279"/>
            <x v="286"/>
            <x v="288"/>
            <x v="289"/>
            <x v="290"/>
            <x v="291"/>
            <x v="294"/>
            <x v="298"/>
            <x v="299"/>
            <x v="302"/>
            <x v="303"/>
            <x v="304"/>
            <x v="306"/>
            <x v="309"/>
            <x v="311"/>
            <x v="312"/>
            <x v="314"/>
            <x v="315"/>
            <x v="318"/>
            <x v="319"/>
            <x v="320"/>
            <x v="321"/>
            <x v="323"/>
            <x v="324"/>
            <x v="327"/>
            <x v="328"/>
            <x v="329"/>
            <x v="333"/>
            <x v="340"/>
            <x v="343"/>
            <x v="356"/>
            <x v="359"/>
            <x v="362"/>
            <x v="363"/>
            <x v="369"/>
          </reference>
          <reference field="24" count="1" selected="0">
            <x v="8"/>
          </reference>
          <reference field="25" count="1" selected="0">
            <x v="35"/>
          </reference>
        </references>
      </pivotArea>
    </format>
    <format dxfId="157">
      <pivotArea dataOnly="0" labelOnly="1" outline="0" fieldPosition="0">
        <references count="3">
          <reference field="18" count="3">
            <x v="81"/>
            <x v="93"/>
            <x v="126"/>
          </reference>
          <reference field="24" count="1" selected="0">
            <x v="8"/>
          </reference>
          <reference field="25" count="1" selected="0">
            <x v="38"/>
          </reference>
        </references>
      </pivotArea>
    </format>
    <format dxfId="156">
      <pivotArea dataOnly="0" labelOnly="1" outline="0" fieldPosition="0">
        <references count="3">
          <reference field="18" count="1">
            <x v="244"/>
          </reference>
          <reference field="24" count="1" selected="0">
            <x v="9"/>
          </reference>
          <reference field="25" count="1" selected="0">
            <x v="13"/>
          </reference>
        </references>
      </pivotArea>
    </format>
    <format dxfId="155">
      <pivotArea dataOnly="0" labelOnly="1" outline="0" fieldPosition="0">
        <references count="3">
          <reference field="18" count="1">
            <x v="58"/>
          </reference>
          <reference field="24" count="1" selected="0">
            <x v="10"/>
          </reference>
          <reference field="25" count="1" selected="0">
            <x v="20"/>
          </reference>
        </references>
      </pivotArea>
    </format>
    <format dxfId="154">
      <pivotArea dataOnly="0" labelOnly="1" outline="0" fieldPosition="0">
        <references count="3">
          <reference field="18" count="1">
            <x v="364"/>
          </reference>
          <reference field="24" count="1" selected="0">
            <x v="11"/>
          </reference>
          <reference field="25" count="1" selected="0">
            <x v="14"/>
          </reference>
        </references>
      </pivotArea>
    </format>
    <format dxfId="153">
      <pivotArea dataOnly="0" labelOnly="1" outline="0" fieldPosition="0">
        <references count="3">
          <reference field="18" count="4">
            <x v="3"/>
            <x v="22"/>
            <x v="260"/>
            <x v="266"/>
          </reference>
          <reference field="24" count="1" selected="0">
            <x v="12"/>
          </reference>
          <reference field="25" count="1" selected="0">
            <x v="3"/>
          </reference>
        </references>
      </pivotArea>
    </format>
    <format dxfId="152">
      <pivotArea dataOnly="0" labelOnly="1" outline="0" fieldPosition="0">
        <references count="3">
          <reference field="18" count="12">
            <x v="1"/>
            <x v="46"/>
            <x v="85"/>
            <x v="110"/>
            <x v="137"/>
            <x v="216"/>
            <x v="232"/>
            <x v="267"/>
            <x v="297"/>
            <x v="300"/>
            <x v="338"/>
            <x v="355"/>
          </reference>
          <reference field="24" count="1" selected="0">
            <x v="12"/>
          </reference>
          <reference field="25" count="1" selected="0">
            <x v="10"/>
          </reference>
        </references>
      </pivotArea>
    </format>
    <format dxfId="151">
      <pivotArea dataOnly="0" labelOnly="1" outline="0" fieldPosition="0">
        <references count="3">
          <reference field="18" count="1">
            <x v="145"/>
          </reference>
          <reference field="24" count="1" selected="0">
            <x v="13"/>
          </reference>
          <reference field="25" count="1" selected="0">
            <x v="2"/>
          </reference>
        </references>
      </pivotArea>
    </format>
    <format dxfId="150">
      <pivotArea dataOnly="0" labelOnly="1" outline="0" fieldPosition="0">
        <references count="3">
          <reference field="18" count="5">
            <x v="43"/>
            <x v="65"/>
            <x v="274"/>
            <x v="338"/>
            <x v="368"/>
          </reference>
          <reference field="24" count="1" selected="0">
            <x v="13"/>
          </reference>
          <reference field="25" count="1" selected="0">
            <x v="8"/>
          </reference>
        </references>
      </pivotArea>
    </format>
    <format dxfId="149">
      <pivotArea dataOnly="0" labelOnly="1" outline="0" fieldPosition="0">
        <references count="3">
          <reference field="18" count="1">
            <x v="82"/>
          </reference>
          <reference field="24" count="1" selected="0">
            <x v="14"/>
          </reference>
          <reference field="25" count="1" selected="0">
            <x v="27"/>
          </reference>
        </references>
      </pivotArea>
    </format>
    <format dxfId="148">
      <pivotArea dataOnly="0" labelOnly="1" outline="0" fieldPosition="0">
        <references count="3">
          <reference field="18" count="14">
            <x v="14"/>
            <x v="15"/>
            <x v="27"/>
            <x v="76"/>
            <x v="124"/>
            <x v="159"/>
            <x v="208"/>
            <x v="234"/>
            <x v="246"/>
            <x v="251"/>
            <x v="264"/>
            <x v="296"/>
            <x v="305"/>
            <x v="338"/>
          </reference>
          <reference field="24" count="1" selected="0">
            <x v="15"/>
          </reference>
          <reference field="25" count="1" selected="0">
            <x v="12"/>
          </reference>
        </references>
      </pivotArea>
    </format>
    <format dxfId="147">
      <pivotArea dataOnly="0" labelOnly="1" outline="0" fieldPosition="0">
        <references count="3">
          <reference field="18" count="2">
            <x v="19"/>
            <x v="83"/>
          </reference>
          <reference field="24" count="1" selected="0">
            <x v="16"/>
          </reference>
          <reference field="25" count="1" selected="0">
            <x v="40"/>
          </reference>
        </references>
      </pivotArea>
    </format>
    <format dxfId="146">
      <pivotArea dataOnly="0" labelOnly="1" outline="0" fieldPosition="0">
        <references count="3">
          <reference field="18" count="1">
            <x v="34"/>
          </reference>
          <reference field="24" count="1" selected="0">
            <x v="17"/>
          </reference>
          <reference field="25" count="1" selected="0">
            <x v="42"/>
          </reference>
        </references>
      </pivotArea>
    </format>
    <format dxfId="145">
      <pivotArea dataOnly="0" labelOnly="1" outline="0" fieldPosition="0">
        <references count="3">
          <reference field="18" count="3">
            <x v="167"/>
            <x v="226"/>
            <x v="338"/>
          </reference>
          <reference field="24" count="1" selected="0">
            <x v="17"/>
          </reference>
          <reference field="25" count="1" selected="0">
            <x v="46"/>
          </reference>
        </references>
      </pivotArea>
    </format>
    <format dxfId="144">
      <pivotArea dataOnly="0" labelOnly="1" outline="0" fieldPosition="0">
        <references count="3">
          <reference field="18" count="3">
            <x v="200"/>
            <x v="202"/>
            <x v="352"/>
          </reference>
          <reference field="24" count="1" selected="0">
            <x v="18"/>
          </reference>
          <reference field="25" count="1" selected="0">
            <x v="32"/>
          </reference>
        </references>
      </pivotArea>
    </format>
    <format dxfId="143">
      <pivotArea dataOnly="0" labelOnly="1" outline="0" fieldPosition="0">
        <references count="3">
          <reference field="18" count="3">
            <x v="41"/>
            <x v="273"/>
            <x v="338"/>
          </reference>
          <reference field="24" count="1" selected="0">
            <x v="18"/>
          </reference>
          <reference field="25" count="1" selected="0">
            <x v="37"/>
          </reference>
        </references>
      </pivotArea>
    </format>
    <format dxfId="142">
      <pivotArea dataOnly="0" labelOnly="1" outline="0" fieldPosition="0">
        <references count="3">
          <reference field="18" count="8">
            <x v="100"/>
            <x v="103"/>
            <x v="162"/>
            <x v="223"/>
            <x v="292"/>
            <x v="312"/>
            <x v="347"/>
            <x v="361"/>
          </reference>
          <reference field="24" count="1" selected="0">
            <x v="19"/>
          </reference>
          <reference field="25" count="1" selected="0">
            <x v="1"/>
          </reference>
        </references>
      </pivotArea>
    </format>
    <format dxfId="141">
      <pivotArea dataOnly="0" labelOnly="1" outline="0" fieldPosition="0">
        <references count="3">
          <reference field="18" count="18">
            <x v="12"/>
            <x v="55"/>
            <x v="72"/>
            <x v="96"/>
            <x v="196"/>
            <x v="204"/>
            <x v="219"/>
            <x v="221"/>
            <x v="227"/>
            <x v="238"/>
            <x v="240"/>
            <x v="252"/>
            <x v="255"/>
            <x v="257"/>
            <x v="304"/>
            <x v="307"/>
            <x v="312"/>
            <x v="338"/>
          </reference>
          <reference field="24" count="1" selected="0">
            <x v="20"/>
          </reference>
          <reference field="25" count="1" selected="0">
            <x v="0"/>
          </reference>
        </references>
      </pivotArea>
    </format>
    <format dxfId="140">
      <pivotArea dataOnly="0" labelOnly="1" outline="0" fieldPosition="0">
        <references count="3">
          <reference field="18" count="2">
            <x v="203"/>
            <x v="354"/>
          </reference>
          <reference field="24" count="1" selected="0">
            <x v="20"/>
          </reference>
          <reference field="25" count="1" selected="0">
            <x v="21"/>
          </reference>
        </references>
      </pivotArea>
    </format>
    <format dxfId="139">
      <pivotArea dataOnly="0" labelOnly="1" outline="0" fieldPosition="0">
        <references count="3">
          <reference field="18" count="4">
            <x v="64"/>
            <x v="160"/>
            <x v="177"/>
            <x v="178"/>
          </reference>
          <reference field="24" count="1" selected="0">
            <x v="20"/>
          </reference>
          <reference field="25" count="1" selected="0">
            <x v="25"/>
          </reference>
        </references>
      </pivotArea>
    </format>
    <format dxfId="138">
      <pivotArea dataOnly="0" labelOnly="1" outline="0" fieldPosition="0">
        <references count="3">
          <reference field="18" count="8">
            <x v="16"/>
            <x v="39"/>
            <x v="66"/>
            <x v="111"/>
            <x v="123"/>
            <x v="262"/>
            <x v="312"/>
            <x v="358"/>
          </reference>
          <reference field="24" count="1" selected="0">
            <x v="21"/>
          </reference>
          <reference field="25" count="1" selected="0">
            <x v="29"/>
          </reference>
        </references>
      </pivotArea>
    </format>
    <format dxfId="137">
      <pivotArea dataOnly="0" labelOnly="1" outline="0" fieldPosition="0">
        <references count="3">
          <reference field="18" count="6">
            <x v="182"/>
            <x v="186"/>
            <x v="187"/>
            <x v="212"/>
            <x v="243"/>
            <x v="338"/>
          </reference>
          <reference field="24" count="1" selected="0">
            <x v="22"/>
          </reference>
          <reference field="25" count="1" selected="0">
            <x v="16"/>
          </reference>
        </references>
      </pivotArea>
    </format>
    <format dxfId="136">
      <pivotArea dataOnly="0" labelOnly="1" outline="0" fieldPosition="0">
        <references count="3">
          <reference field="18" count="2">
            <x v="13"/>
            <x v="310"/>
          </reference>
          <reference field="24" count="1" selected="0">
            <x v="22"/>
          </reference>
          <reference field="25" count="1" selected="0">
            <x v="33"/>
          </reference>
        </references>
      </pivotArea>
    </format>
    <format dxfId="135">
      <pivotArea dataOnly="0" labelOnly="1" outline="0" fieldPosition="0">
        <references count="3">
          <reference field="18" count="3">
            <x v="47"/>
            <x v="295"/>
            <x v="338"/>
          </reference>
          <reference field="24" count="1" selected="0">
            <x v="23"/>
          </reference>
          <reference field="25" count="1" selected="0">
            <x v="11"/>
          </reference>
        </references>
      </pivotArea>
    </format>
    <format dxfId="134">
      <pivotArea dataOnly="0" labelOnly="1" outline="0" fieldPosition="0">
        <references count="3">
          <reference field="18" count="4">
            <x v="29"/>
            <x v="283"/>
            <x v="338"/>
            <x v="367"/>
          </reference>
          <reference field="24" count="1" selected="0">
            <x v="23"/>
          </reference>
          <reference field="25" count="1" selected="0">
            <x v="15"/>
          </reference>
        </references>
      </pivotArea>
    </format>
    <format dxfId="133">
      <pivotArea dataOnly="0" labelOnly="1" outline="0" fieldPosition="0">
        <references count="3">
          <reference field="18" count="3">
            <x v="57"/>
            <x v="224"/>
            <x v="338"/>
          </reference>
          <reference field="24" count="1" selected="0">
            <x v="23"/>
          </reference>
          <reference field="25" count="1" selected="0">
            <x v="17"/>
          </reference>
        </references>
      </pivotArea>
    </format>
    <format dxfId="132">
      <pivotArea dataOnly="0" labelOnly="1" outline="0" fieldPosition="0">
        <references count="3">
          <reference field="18" count="2">
            <x v="26"/>
            <x v="365"/>
          </reference>
          <reference field="24" count="1" selected="0">
            <x v="24"/>
          </reference>
          <reference field="25" count="1" selected="0">
            <x v="5"/>
          </reference>
        </references>
      </pivotArea>
    </format>
    <format dxfId="131">
      <pivotArea dataOnly="0" labelOnly="1" outline="0" fieldPosition="0">
        <references count="3">
          <reference field="18" count="3">
            <x v="59"/>
            <x v="197"/>
            <x v="215"/>
          </reference>
          <reference field="24" count="1" selected="0">
            <x v="24"/>
          </reference>
          <reference field="25" count="1" selected="0">
            <x v="6"/>
          </reference>
        </references>
      </pivotArea>
    </format>
    <format dxfId="130">
      <pivotArea dataOnly="0" labelOnly="1" outline="0" fieldPosition="0">
        <references count="3">
          <reference field="18" count="1">
            <x v="370"/>
          </reference>
          <reference field="24" count="1" selected="0">
            <x v="25"/>
          </reference>
          <reference field="25" count="1" selected="0">
            <x v="47"/>
          </reference>
        </references>
      </pivotArea>
    </format>
    <format dxfId="129">
      <pivotArea outline="0" fieldPosition="0">
        <references count="1">
          <reference field="4294967294" count="1">
            <x v="0"/>
          </reference>
        </references>
      </pivotArea>
    </format>
    <format dxfId="128">
      <pivotArea outline="0" fieldPosition="0">
        <references count="1">
          <reference field="4294967294" count="1">
            <x v="1"/>
          </reference>
        </references>
      </pivotArea>
    </format>
    <format dxfId="127">
      <pivotArea dataOnly="0" labelOnly="1" outline="0" fieldPosition="0">
        <references count="1">
          <reference field="24" count="1">
            <x v="0"/>
          </reference>
        </references>
      </pivotArea>
    </format>
    <format dxfId="126">
      <pivotArea dataOnly="0" labelOnly="1" outline="0" fieldPosition="0">
        <references count="1">
          <reference field="24" count="1" defaultSubtotal="1">
            <x v="0"/>
          </reference>
        </references>
      </pivotArea>
    </format>
    <format dxfId="125">
      <pivotArea dataOnly="0" labelOnly="1" outline="0" fieldPosition="0">
        <references count="1">
          <reference field="24" count="1">
            <x v="1"/>
          </reference>
        </references>
      </pivotArea>
    </format>
    <format dxfId="124">
      <pivotArea dataOnly="0" labelOnly="1" outline="0" fieldPosition="0">
        <references count="1">
          <reference field="24" count="1" defaultSubtotal="1">
            <x v="1"/>
          </reference>
        </references>
      </pivotArea>
    </format>
    <format dxfId="123">
      <pivotArea dataOnly="0" labelOnly="1" outline="0" fieldPosition="0">
        <references count="1">
          <reference field="24" count="1">
            <x v="2"/>
          </reference>
        </references>
      </pivotArea>
    </format>
    <format dxfId="122">
      <pivotArea dataOnly="0" labelOnly="1" outline="0" fieldPosition="0">
        <references count="1">
          <reference field="24" count="1" defaultSubtotal="1">
            <x v="2"/>
          </reference>
        </references>
      </pivotArea>
    </format>
    <format dxfId="121">
      <pivotArea dataOnly="0" labelOnly="1" outline="0" fieldPosition="0">
        <references count="1">
          <reference field="24" count="1">
            <x v="3"/>
          </reference>
        </references>
      </pivotArea>
    </format>
    <format dxfId="120">
      <pivotArea dataOnly="0" labelOnly="1" outline="0" fieldPosition="0">
        <references count="1">
          <reference field="24" count="1" defaultSubtotal="1">
            <x v="3"/>
          </reference>
        </references>
      </pivotArea>
    </format>
    <format dxfId="119">
      <pivotArea dataOnly="0" labelOnly="1" outline="0" fieldPosition="0">
        <references count="1">
          <reference field="24" count="1">
            <x v="4"/>
          </reference>
        </references>
      </pivotArea>
    </format>
    <format dxfId="118">
      <pivotArea dataOnly="0" labelOnly="1" outline="0" fieldPosition="0">
        <references count="1">
          <reference field="24" count="1" defaultSubtotal="1">
            <x v="4"/>
          </reference>
        </references>
      </pivotArea>
    </format>
    <format dxfId="117">
      <pivotArea dataOnly="0" labelOnly="1" outline="0" fieldPosition="0">
        <references count="1">
          <reference field="24" count="1">
            <x v="5"/>
          </reference>
        </references>
      </pivotArea>
    </format>
    <format dxfId="116">
      <pivotArea dataOnly="0" labelOnly="1" outline="0" fieldPosition="0">
        <references count="1">
          <reference field="24" count="1" defaultSubtotal="1">
            <x v="5"/>
          </reference>
        </references>
      </pivotArea>
    </format>
    <format dxfId="115">
      <pivotArea dataOnly="0" labelOnly="1" outline="0" fieldPosition="0">
        <references count="1">
          <reference field="24" count="1">
            <x v="6"/>
          </reference>
        </references>
      </pivotArea>
    </format>
    <format dxfId="114">
      <pivotArea dataOnly="0" labelOnly="1" outline="0" fieldPosition="0">
        <references count="1">
          <reference field="24" count="1" defaultSubtotal="1">
            <x v="6"/>
          </reference>
        </references>
      </pivotArea>
    </format>
    <format dxfId="113">
      <pivotArea dataOnly="0" labelOnly="1" outline="0" fieldPosition="0">
        <references count="1">
          <reference field="24" count="1">
            <x v="7"/>
          </reference>
        </references>
      </pivotArea>
    </format>
    <format dxfId="112">
      <pivotArea dataOnly="0" labelOnly="1" outline="0" fieldPosition="0">
        <references count="1">
          <reference field="24" count="1" defaultSubtotal="1">
            <x v="7"/>
          </reference>
        </references>
      </pivotArea>
    </format>
    <format dxfId="111">
      <pivotArea dataOnly="0" labelOnly="1" outline="0" fieldPosition="0">
        <references count="1">
          <reference field="24" count="1">
            <x v="8"/>
          </reference>
        </references>
      </pivotArea>
    </format>
    <format dxfId="110">
      <pivotArea dataOnly="0" labelOnly="1" outline="0" fieldPosition="0">
        <references count="1">
          <reference field="24" count="1" defaultSubtotal="1">
            <x v="8"/>
          </reference>
        </references>
      </pivotArea>
    </format>
    <format dxfId="109">
      <pivotArea dataOnly="0" labelOnly="1" outline="0" fieldPosition="0">
        <references count="1">
          <reference field="24" count="1">
            <x v="9"/>
          </reference>
        </references>
      </pivotArea>
    </format>
    <format dxfId="108">
      <pivotArea dataOnly="0" labelOnly="1" outline="0" fieldPosition="0">
        <references count="1">
          <reference field="24" count="1" defaultSubtotal="1">
            <x v="9"/>
          </reference>
        </references>
      </pivotArea>
    </format>
    <format dxfId="107">
      <pivotArea dataOnly="0" labelOnly="1" outline="0" fieldPosition="0">
        <references count="1">
          <reference field="24" count="1">
            <x v="10"/>
          </reference>
        </references>
      </pivotArea>
    </format>
    <format dxfId="106">
      <pivotArea dataOnly="0" labelOnly="1" outline="0" fieldPosition="0">
        <references count="1">
          <reference field="24" count="1" defaultSubtotal="1">
            <x v="10"/>
          </reference>
        </references>
      </pivotArea>
    </format>
    <format dxfId="105">
      <pivotArea dataOnly="0" labelOnly="1" outline="0" fieldPosition="0">
        <references count="1">
          <reference field="24" count="1">
            <x v="11"/>
          </reference>
        </references>
      </pivotArea>
    </format>
    <format dxfId="104">
      <pivotArea dataOnly="0" labelOnly="1" outline="0" fieldPosition="0">
        <references count="1">
          <reference field="24" count="1" defaultSubtotal="1">
            <x v="11"/>
          </reference>
        </references>
      </pivotArea>
    </format>
    <format dxfId="103">
      <pivotArea dataOnly="0" labelOnly="1" outline="0" fieldPosition="0">
        <references count="1">
          <reference field="24" count="1">
            <x v="12"/>
          </reference>
        </references>
      </pivotArea>
    </format>
    <format dxfId="102">
      <pivotArea dataOnly="0" labelOnly="1" outline="0" fieldPosition="0">
        <references count="1">
          <reference field="24" count="1" defaultSubtotal="1">
            <x v="12"/>
          </reference>
        </references>
      </pivotArea>
    </format>
    <format dxfId="101">
      <pivotArea dataOnly="0" labelOnly="1" outline="0" fieldPosition="0">
        <references count="1">
          <reference field="24" count="1">
            <x v="13"/>
          </reference>
        </references>
      </pivotArea>
    </format>
    <format dxfId="100">
      <pivotArea dataOnly="0" labelOnly="1" outline="0" fieldPosition="0">
        <references count="1">
          <reference field="24" count="1" defaultSubtotal="1">
            <x v="13"/>
          </reference>
        </references>
      </pivotArea>
    </format>
    <format dxfId="99">
      <pivotArea dataOnly="0" labelOnly="1" outline="0" fieldPosition="0">
        <references count="1">
          <reference field="24" count="1">
            <x v="14"/>
          </reference>
        </references>
      </pivotArea>
    </format>
    <format dxfId="98">
      <pivotArea dataOnly="0" labelOnly="1" outline="0" fieldPosition="0">
        <references count="1">
          <reference field="24" count="1" defaultSubtotal="1">
            <x v="14"/>
          </reference>
        </references>
      </pivotArea>
    </format>
    <format dxfId="97">
      <pivotArea dataOnly="0" labelOnly="1" outline="0" fieldPosition="0">
        <references count="1">
          <reference field="24" count="1">
            <x v="15"/>
          </reference>
        </references>
      </pivotArea>
    </format>
    <format dxfId="96">
      <pivotArea dataOnly="0" labelOnly="1" outline="0" fieldPosition="0">
        <references count="1">
          <reference field="24" count="1" defaultSubtotal="1">
            <x v="15"/>
          </reference>
        </references>
      </pivotArea>
    </format>
    <format dxfId="95">
      <pivotArea dataOnly="0" labelOnly="1" outline="0" fieldPosition="0">
        <references count="1">
          <reference field="24" count="1">
            <x v="16"/>
          </reference>
        </references>
      </pivotArea>
    </format>
    <format dxfId="94">
      <pivotArea dataOnly="0" labelOnly="1" outline="0" fieldPosition="0">
        <references count="1">
          <reference field="24" count="1" defaultSubtotal="1">
            <x v="16"/>
          </reference>
        </references>
      </pivotArea>
    </format>
    <format dxfId="93">
      <pivotArea dataOnly="0" labelOnly="1" outline="0" fieldPosition="0">
        <references count="1">
          <reference field="24" count="1">
            <x v="17"/>
          </reference>
        </references>
      </pivotArea>
    </format>
    <format dxfId="92">
      <pivotArea dataOnly="0" labelOnly="1" outline="0" fieldPosition="0">
        <references count="1">
          <reference field="24" count="1" defaultSubtotal="1">
            <x v="17"/>
          </reference>
        </references>
      </pivotArea>
    </format>
    <format dxfId="91">
      <pivotArea dataOnly="0" labelOnly="1" outline="0" fieldPosition="0">
        <references count="1">
          <reference field="24" count="1">
            <x v="18"/>
          </reference>
        </references>
      </pivotArea>
    </format>
    <format dxfId="90">
      <pivotArea dataOnly="0" labelOnly="1" outline="0" fieldPosition="0">
        <references count="1">
          <reference field="24" count="1" defaultSubtotal="1">
            <x v="18"/>
          </reference>
        </references>
      </pivotArea>
    </format>
    <format dxfId="89">
      <pivotArea dataOnly="0" labelOnly="1" outline="0" fieldPosition="0">
        <references count="1">
          <reference field="24" count="1">
            <x v="19"/>
          </reference>
        </references>
      </pivotArea>
    </format>
    <format dxfId="88">
      <pivotArea dataOnly="0" labelOnly="1" outline="0" fieldPosition="0">
        <references count="1">
          <reference field="24" count="1" defaultSubtotal="1">
            <x v="19"/>
          </reference>
        </references>
      </pivotArea>
    </format>
    <format dxfId="87">
      <pivotArea dataOnly="0" labelOnly="1" outline="0" fieldPosition="0">
        <references count="1">
          <reference field="24" count="1">
            <x v="20"/>
          </reference>
        </references>
      </pivotArea>
    </format>
    <format dxfId="86">
      <pivotArea dataOnly="0" labelOnly="1" outline="0" fieldPosition="0">
        <references count="1">
          <reference field="24" count="1" defaultSubtotal="1">
            <x v="20"/>
          </reference>
        </references>
      </pivotArea>
    </format>
    <format dxfId="85">
      <pivotArea dataOnly="0" labelOnly="1" outline="0" fieldPosition="0">
        <references count="1">
          <reference field="24" count="1">
            <x v="21"/>
          </reference>
        </references>
      </pivotArea>
    </format>
    <format dxfId="84">
      <pivotArea dataOnly="0" labelOnly="1" outline="0" fieldPosition="0">
        <references count="1">
          <reference field="24" count="1" defaultSubtotal="1">
            <x v="21"/>
          </reference>
        </references>
      </pivotArea>
    </format>
    <format dxfId="83">
      <pivotArea dataOnly="0" labelOnly="1" outline="0" fieldPosition="0">
        <references count="1">
          <reference field="24" count="1">
            <x v="22"/>
          </reference>
        </references>
      </pivotArea>
    </format>
    <format dxfId="82">
      <pivotArea dataOnly="0" labelOnly="1" outline="0" fieldPosition="0">
        <references count="1">
          <reference field="24" count="1" defaultSubtotal="1">
            <x v="22"/>
          </reference>
        </references>
      </pivotArea>
    </format>
    <format dxfId="81">
      <pivotArea dataOnly="0" labelOnly="1" outline="0" fieldPosition="0">
        <references count="1">
          <reference field="24" count="1">
            <x v="23"/>
          </reference>
        </references>
      </pivotArea>
    </format>
    <format dxfId="80">
      <pivotArea dataOnly="0" labelOnly="1" outline="0" fieldPosition="0">
        <references count="1">
          <reference field="24" count="1" defaultSubtotal="1">
            <x v="23"/>
          </reference>
        </references>
      </pivotArea>
    </format>
    <format dxfId="79">
      <pivotArea dataOnly="0" labelOnly="1" outline="0" fieldPosition="0">
        <references count="1">
          <reference field="24" count="1">
            <x v="24"/>
          </reference>
        </references>
      </pivotArea>
    </format>
    <format dxfId="78">
      <pivotArea dataOnly="0" labelOnly="1" outline="0" fieldPosition="0">
        <references count="1">
          <reference field="24" count="1" defaultSubtotal="1">
            <x v="24"/>
          </reference>
        </references>
      </pivotArea>
    </format>
    <format dxfId="77">
      <pivotArea dataOnly="0" labelOnly="1" outline="0" fieldPosition="0">
        <references count="1">
          <reference field="24" count="1">
            <x v="25"/>
          </reference>
        </references>
      </pivotArea>
    </format>
    <format dxfId="76">
      <pivotArea dataOnly="0" labelOnly="1" outline="0" fieldPosition="0">
        <references count="1">
          <reference field="24" count="1" defaultSubtotal="1">
            <x v="25"/>
          </reference>
        </references>
      </pivotArea>
    </format>
    <format dxfId="75">
      <pivotArea dataOnly="0" labelOnly="1" grandRow="1" outline="0" fieldPosition="0"/>
    </format>
    <format dxfId="74">
      <pivotArea dataOnly="0" labelOnly="1" outline="0" fieldPosition="0">
        <references count="1">
          <reference field="24" count="1">
            <x v="0"/>
          </reference>
        </references>
      </pivotArea>
    </format>
    <format dxfId="73">
      <pivotArea dataOnly="0" labelOnly="1" outline="0" fieldPosition="0">
        <references count="1">
          <reference field="24" count="1" defaultSubtotal="1">
            <x v="0"/>
          </reference>
        </references>
      </pivotArea>
    </format>
    <format dxfId="72">
      <pivotArea dataOnly="0" labelOnly="1" outline="0" fieldPosition="0">
        <references count="1">
          <reference field="24" count="1">
            <x v="1"/>
          </reference>
        </references>
      </pivotArea>
    </format>
    <format dxfId="71">
      <pivotArea dataOnly="0" labelOnly="1" outline="0" fieldPosition="0">
        <references count="1">
          <reference field="24" count="1" defaultSubtotal="1">
            <x v="1"/>
          </reference>
        </references>
      </pivotArea>
    </format>
    <format dxfId="70">
      <pivotArea dataOnly="0" labelOnly="1" outline="0" fieldPosition="0">
        <references count="1">
          <reference field="24" count="1">
            <x v="2"/>
          </reference>
        </references>
      </pivotArea>
    </format>
    <format dxfId="69">
      <pivotArea dataOnly="0" labelOnly="1" outline="0" fieldPosition="0">
        <references count="1">
          <reference field="24" count="1" defaultSubtotal="1">
            <x v="2"/>
          </reference>
        </references>
      </pivotArea>
    </format>
    <format dxfId="68">
      <pivotArea dataOnly="0" labelOnly="1" outline="0" fieldPosition="0">
        <references count="1">
          <reference field="24" count="1">
            <x v="3"/>
          </reference>
        </references>
      </pivotArea>
    </format>
    <format dxfId="67">
      <pivotArea dataOnly="0" labelOnly="1" outline="0" fieldPosition="0">
        <references count="1">
          <reference field="24" count="1" defaultSubtotal="1">
            <x v="3"/>
          </reference>
        </references>
      </pivotArea>
    </format>
    <format dxfId="66">
      <pivotArea dataOnly="0" labelOnly="1" outline="0" fieldPosition="0">
        <references count="1">
          <reference field="24" count="1">
            <x v="4"/>
          </reference>
        </references>
      </pivotArea>
    </format>
    <format dxfId="65">
      <pivotArea dataOnly="0" labelOnly="1" outline="0" fieldPosition="0">
        <references count="1">
          <reference field="24" count="1" defaultSubtotal="1">
            <x v="4"/>
          </reference>
        </references>
      </pivotArea>
    </format>
    <format dxfId="64">
      <pivotArea dataOnly="0" labelOnly="1" outline="0" fieldPosition="0">
        <references count="1">
          <reference field="24" count="1">
            <x v="5"/>
          </reference>
        </references>
      </pivotArea>
    </format>
    <format dxfId="63">
      <pivotArea dataOnly="0" labelOnly="1" outline="0" fieldPosition="0">
        <references count="1">
          <reference field="24" count="1" defaultSubtotal="1">
            <x v="5"/>
          </reference>
        </references>
      </pivotArea>
    </format>
    <format dxfId="62">
      <pivotArea dataOnly="0" labelOnly="1" outline="0" fieldPosition="0">
        <references count="1">
          <reference field="24" count="1">
            <x v="6"/>
          </reference>
        </references>
      </pivotArea>
    </format>
    <format dxfId="61">
      <pivotArea dataOnly="0" labelOnly="1" outline="0" fieldPosition="0">
        <references count="1">
          <reference field="24" count="1" defaultSubtotal="1">
            <x v="6"/>
          </reference>
        </references>
      </pivotArea>
    </format>
    <format dxfId="60">
      <pivotArea dataOnly="0" labelOnly="1" outline="0" fieldPosition="0">
        <references count="1">
          <reference field="24" count="1">
            <x v="7"/>
          </reference>
        </references>
      </pivotArea>
    </format>
    <format dxfId="59">
      <pivotArea dataOnly="0" labelOnly="1" outline="0" fieldPosition="0">
        <references count="1">
          <reference field="24" count="1" defaultSubtotal="1">
            <x v="7"/>
          </reference>
        </references>
      </pivotArea>
    </format>
    <format dxfId="58">
      <pivotArea dataOnly="0" labelOnly="1" outline="0" fieldPosition="0">
        <references count="1">
          <reference field="24" count="1">
            <x v="8"/>
          </reference>
        </references>
      </pivotArea>
    </format>
    <format dxfId="57">
      <pivotArea dataOnly="0" labelOnly="1" outline="0" fieldPosition="0">
        <references count="1">
          <reference field="24" count="1" defaultSubtotal="1">
            <x v="8"/>
          </reference>
        </references>
      </pivotArea>
    </format>
    <format dxfId="56">
      <pivotArea dataOnly="0" labelOnly="1" outline="0" fieldPosition="0">
        <references count="1">
          <reference field="24" count="1">
            <x v="9"/>
          </reference>
        </references>
      </pivotArea>
    </format>
    <format dxfId="55">
      <pivotArea dataOnly="0" labelOnly="1" outline="0" fieldPosition="0">
        <references count="1">
          <reference field="24" count="1" defaultSubtotal="1">
            <x v="9"/>
          </reference>
        </references>
      </pivotArea>
    </format>
    <format dxfId="54">
      <pivotArea dataOnly="0" labelOnly="1" outline="0" fieldPosition="0">
        <references count="1">
          <reference field="24" count="1">
            <x v="10"/>
          </reference>
        </references>
      </pivotArea>
    </format>
    <format dxfId="53">
      <pivotArea dataOnly="0" labelOnly="1" outline="0" fieldPosition="0">
        <references count="1">
          <reference field="24" count="1" defaultSubtotal="1">
            <x v="10"/>
          </reference>
        </references>
      </pivotArea>
    </format>
    <format dxfId="52">
      <pivotArea dataOnly="0" labelOnly="1" outline="0" fieldPosition="0">
        <references count="1">
          <reference field="24" count="1">
            <x v="11"/>
          </reference>
        </references>
      </pivotArea>
    </format>
    <format dxfId="51">
      <pivotArea dataOnly="0" labelOnly="1" outline="0" fieldPosition="0">
        <references count="1">
          <reference field="24" count="1" defaultSubtotal="1">
            <x v="11"/>
          </reference>
        </references>
      </pivotArea>
    </format>
    <format dxfId="50">
      <pivotArea dataOnly="0" labelOnly="1" outline="0" fieldPosition="0">
        <references count="1">
          <reference field="24" count="1">
            <x v="12"/>
          </reference>
        </references>
      </pivotArea>
    </format>
    <format dxfId="49">
      <pivotArea dataOnly="0" labelOnly="1" outline="0" fieldPosition="0">
        <references count="1">
          <reference field="24" count="1" defaultSubtotal="1">
            <x v="12"/>
          </reference>
        </references>
      </pivotArea>
    </format>
    <format dxfId="48">
      <pivotArea dataOnly="0" labelOnly="1" outline="0" fieldPosition="0">
        <references count="1">
          <reference field="24" count="1">
            <x v="13"/>
          </reference>
        </references>
      </pivotArea>
    </format>
    <format dxfId="47">
      <pivotArea dataOnly="0" labelOnly="1" outline="0" fieldPosition="0">
        <references count="1">
          <reference field="24" count="1" defaultSubtotal="1">
            <x v="13"/>
          </reference>
        </references>
      </pivotArea>
    </format>
    <format dxfId="46">
      <pivotArea dataOnly="0" labelOnly="1" outline="0" fieldPosition="0">
        <references count="1">
          <reference field="24" count="1">
            <x v="14"/>
          </reference>
        </references>
      </pivotArea>
    </format>
    <format dxfId="45">
      <pivotArea dataOnly="0" labelOnly="1" outline="0" fieldPosition="0">
        <references count="1">
          <reference field="24" count="1" defaultSubtotal="1">
            <x v="14"/>
          </reference>
        </references>
      </pivotArea>
    </format>
    <format dxfId="44">
      <pivotArea dataOnly="0" labelOnly="1" outline="0" fieldPosition="0">
        <references count="1">
          <reference field="24" count="1">
            <x v="15"/>
          </reference>
        </references>
      </pivotArea>
    </format>
    <format dxfId="43">
      <pivotArea dataOnly="0" labelOnly="1" outline="0" fieldPosition="0">
        <references count="1">
          <reference field="24" count="1" defaultSubtotal="1">
            <x v="15"/>
          </reference>
        </references>
      </pivotArea>
    </format>
    <format dxfId="42">
      <pivotArea dataOnly="0" labelOnly="1" outline="0" fieldPosition="0">
        <references count="1">
          <reference field="24" count="1">
            <x v="16"/>
          </reference>
        </references>
      </pivotArea>
    </format>
    <format dxfId="41">
      <pivotArea dataOnly="0" labelOnly="1" outline="0" fieldPosition="0">
        <references count="1">
          <reference field="24" count="1" defaultSubtotal="1">
            <x v="16"/>
          </reference>
        </references>
      </pivotArea>
    </format>
    <format dxfId="40">
      <pivotArea dataOnly="0" labelOnly="1" outline="0" fieldPosition="0">
        <references count="1">
          <reference field="24" count="1">
            <x v="17"/>
          </reference>
        </references>
      </pivotArea>
    </format>
    <format dxfId="39">
      <pivotArea dataOnly="0" labelOnly="1" outline="0" fieldPosition="0">
        <references count="1">
          <reference field="24" count="1" defaultSubtotal="1">
            <x v="17"/>
          </reference>
        </references>
      </pivotArea>
    </format>
    <format dxfId="38">
      <pivotArea dataOnly="0" labelOnly="1" outline="0" fieldPosition="0">
        <references count="1">
          <reference field="24" count="1">
            <x v="18"/>
          </reference>
        </references>
      </pivotArea>
    </format>
    <format dxfId="37">
      <pivotArea dataOnly="0" labelOnly="1" outline="0" fieldPosition="0">
        <references count="1">
          <reference field="24" count="1" defaultSubtotal="1">
            <x v="18"/>
          </reference>
        </references>
      </pivotArea>
    </format>
    <format dxfId="36">
      <pivotArea dataOnly="0" labelOnly="1" outline="0" fieldPosition="0">
        <references count="1">
          <reference field="24" count="1">
            <x v="19"/>
          </reference>
        </references>
      </pivotArea>
    </format>
    <format dxfId="35">
      <pivotArea dataOnly="0" labelOnly="1" outline="0" fieldPosition="0">
        <references count="1">
          <reference field="24" count="1" defaultSubtotal="1">
            <x v="19"/>
          </reference>
        </references>
      </pivotArea>
    </format>
    <format dxfId="34">
      <pivotArea dataOnly="0" labelOnly="1" outline="0" fieldPosition="0">
        <references count="1">
          <reference field="24" count="1">
            <x v="20"/>
          </reference>
        </references>
      </pivotArea>
    </format>
    <format dxfId="33">
      <pivotArea dataOnly="0" labelOnly="1" outline="0" fieldPosition="0">
        <references count="1">
          <reference field="24" count="1" defaultSubtotal="1">
            <x v="20"/>
          </reference>
        </references>
      </pivotArea>
    </format>
    <format dxfId="32">
      <pivotArea dataOnly="0" labelOnly="1" outline="0" fieldPosition="0">
        <references count="1">
          <reference field="24" count="1">
            <x v="21"/>
          </reference>
        </references>
      </pivotArea>
    </format>
    <format dxfId="31">
      <pivotArea dataOnly="0" labelOnly="1" outline="0" fieldPosition="0">
        <references count="1">
          <reference field="24" count="1" defaultSubtotal="1">
            <x v="21"/>
          </reference>
        </references>
      </pivotArea>
    </format>
    <format dxfId="30">
      <pivotArea dataOnly="0" labelOnly="1" outline="0" fieldPosition="0">
        <references count="1">
          <reference field="24" count="1">
            <x v="22"/>
          </reference>
        </references>
      </pivotArea>
    </format>
    <format dxfId="29">
      <pivotArea dataOnly="0" labelOnly="1" outline="0" fieldPosition="0">
        <references count="1">
          <reference field="24" count="1" defaultSubtotal="1">
            <x v="22"/>
          </reference>
        </references>
      </pivotArea>
    </format>
    <format dxfId="28">
      <pivotArea dataOnly="0" labelOnly="1" outline="0" fieldPosition="0">
        <references count="1">
          <reference field="24" count="1">
            <x v="23"/>
          </reference>
        </references>
      </pivotArea>
    </format>
    <format dxfId="27">
      <pivotArea dataOnly="0" labelOnly="1" outline="0" fieldPosition="0">
        <references count="1">
          <reference field="24" count="1" defaultSubtotal="1">
            <x v="23"/>
          </reference>
        </references>
      </pivotArea>
    </format>
    <format dxfId="26">
      <pivotArea dataOnly="0" labelOnly="1" outline="0" fieldPosition="0">
        <references count="1">
          <reference field="24" count="1">
            <x v="24"/>
          </reference>
        </references>
      </pivotArea>
    </format>
    <format dxfId="25">
      <pivotArea dataOnly="0" labelOnly="1" outline="0" fieldPosition="0">
        <references count="1">
          <reference field="24" count="1" defaultSubtotal="1">
            <x v="24"/>
          </reference>
        </references>
      </pivotArea>
    </format>
    <format dxfId="24">
      <pivotArea dataOnly="0" labelOnly="1" outline="0" fieldPosition="0">
        <references count="1">
          <reference field="24" count="1">
            <x v="25"/>
          </reference>
        </references>
      </pivotArea>
    </format>
    <format dxfId="23">
      <pivotArea dataOnly="0" labelOnly="1" outline="0" fieldPosition="0">
        <references count="1">
          <reference field="24" count="1" defaultSubtotal="1">
            <x v="25"/>
          </reference>
        </references>
      </pivotArea>
    </format>
    <format dxfId="22">
      <pivotArea dataOnly="0" labelOnly="1" grandRow="1" outline="0" fieldPosition="0"/>
    </format>
    <format dxfId="21">
      <pivotArea field="29" type="button" dataOnly="0" labelOnly="1" outline="0" axis="axisPage" fieldPosition="2"/>
    </format>
    <format dxfId="20">
      <pivotArea dataOnly="0" labelOnly="1" outline="0" fieldPosition="0">
        <references count="1">
          <reference field="29" count="0"/>
        </references>
      </pivotArea>
    </format>
    <format dxfId="19">
      <pivotArea field="28" type="button" dataOnly="0" labelOnly="1" outline="0" axis="axisPage" fieldPosition="1"/>
    </format>
    <format dxfId="18">
      <pivotArea field="1" type="button" dataOnly="0" labelOnly="1" outline="0" axis="axisPage" fieldPosition="0"/>
    </format>
    <format dxfId="17">
      <pivotArea field="24" type="button" dataOnly="0" labelOnly="1" outline="0" axis="axisRow" fieldPosition="0"/>
    </format>
    <format dxfId="16">
      <pivotArea field="25" type="button" dataOnly="0" labelOnly="1" outline="0" axis="axisRow" fieldPosition="1"/>
    </format>
    <format dxfId="15">
      <pivotArea field="18" type="button" dataOnly="0" labelOnly="1" outline="0" axis="axisRow" fieldPosition="2"/>
    </format>
    <format dxfId="14">
      <pivotArea field="13" type="button" dataOnly="0" labelOnly="1" outline="0" axis="axisRow" fieldPosition="3"/>
    </format>
    <format dxfId="13">
      <pivotArea dataOnly="0" labelOnly="1" outline="0" fieldPosition="0">
        <references count="1">
          <reference field="4294967294" count="2">
            <x v="0"/>
            <x v="1"/>
          </reference>
        </references>
      </pivotArea>
    </format>
    <format dxfId="12">
      <pivotArea field="24" type="button" dataOnly="0" labelOnly="1" outline="0" axis="axisRow" fieldPosition="0"/>
    </format>
    <format dxfId="11">
      <pivotArea field="25" type="button" dataOnly="0" labelOnly="1" outline="0" axis="axisRow" fieldPosition="1"/>
    </format>
    <format dxfId="10">
      <pivotArea field="18" type="button" dataOnly="0" labelOnly="1" outline="0" axis="axisRow" fieldPosition="2"/>
    </format>
    <format dxfId="9">
      <pivotArea field="13" type="button" dataOnly="0" labelOnly="1" outline="0" axis="axisRow" fieldPosition="3"/>
    </format>
    <format dxfId="8">
      <pivotArea dataOnly="0" labelOnly="1" outline="0" fieldPosition="0">
        <references count="1">
          <reference field="4294967294" count="2">
            <x v="0"/>
            <x v="1"/>
          </reference>
        </references>
      </pivotArea>
    </format>
    <format dxfId="7">
      <pivotArea field="24" type="button" dataOnly="0" labelOnly="1" outline="0" axis="axisRow" fieldPosition="0"/>
    </format>
    <format dxfId="6">
      <pivotArea field="25" type="button" dataOnly="0" labelOnly="1" outline="0" axis="axisRow" fieldPosition="1"/>
    </format>
    <format dxfId="5">
      <pivotArea field="13" type="button" dataOnly="0" labelOnly="1" outline="0" axis="axisRow" fieldPosition="3"/>
    </format>
    <format dxfId="4">
      <pivotArea dataOnly="0" labelOnly="1" outline="0" fieldPosition="0">
        <references count="1">
          <reference field="4294967294" count="2">
            <x v="0"/>
            <x v="1"/>
          </reference>
        </references>
      </pivotArea>
    </format>
    <format dxfId="3">
      <pivotArea field="18" type="button" dataOnly="0" labelOnly="1" outline="0" axis="axisRow" fieldPosition="2"/>
    </format>
    <format dxfId="2">
      <pivotArea dataOnly="0" labelOnly="1" outline="0" fieldPosition="0">
        <references count="1">
          <reference field="18" count="0"/>
        </references>
      </pivotArea>
    </format>
    <format dxfId="1">
      <pivotArea dataOnly="0" labelOnly="1" outline="0" fieldPosition="0">
        <references count="1">
          <reference field="24" count="1">
            <x v="26"/>
          </reference>
        </references>
      </pivotArea>
    </format>
    <format dxfId="0">
      <pivotArea dataOnly="0" labelOnly="1" outline="0" fieldPosition="0">
        <references count="1">
          <reference field="24" count="1" defaultSubtotal="1">
            <x v="26"/>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2" dT="2025-10-04T22:51:00.56" personId="{EA86E3F3-F629-42DA-8F09-D86C791347EA}" id="{88FAB427-8A55-473F-B34E-AB4DD832911D}">
    <text>Correo alejandro perdomo 24/08/2025 16:04</text>
  </threadedComment>
  <threadedComment ref="M3" dT="2025-10-04T22:50:54.76" personId="{EA86E3F3-F629-42DA-8F09-D86C791347EA}" id="{7BAE6DE1-4496-46CA-81EB-02E3C215213E}">
    <text>Correo alejandro perdomo 24/08/2025 16:04</text>
  </threadedComment>
  <threadedComment ref="K4" dT="2025-12-03T00:30:03.11" personId="{EA86E3F3-F629-42DA-8F09-D86C791347EA}" id="{A360539E-7561-49BF-825C-27D29AE1122E}">
    <text>Pendiente aclarar con Monica</text>
  </threadedComment>
  <threadedComment ref="M6" dT="2025-10-04T22:11:15.30" personId="{EA86E3F3-F629-42DA-8F09-D86C791347EA}" id="{BAB7BC28-EC2D-4D23-897E-A3A1D657E324}">
    <text>Traslado presupuestal del proyecto 2486, meta: Capacitar 600 Persona(s) en los campos artísticos, interculturales, culturales y/o patrimoniales.</text>
  </threadedComment>
  <threadedComment ref="M15" dT="2025-10-04T22:13:23.87" personId="{EA86E3F3-F629-42DA-8F09-D86C791347EA}" id="{C59EF778-680A-4B03-A762-9B1EE1AA15D4}">
    <text>Traslado presupuestal</text>
  </threadedComment>
  <threadedComment ref="M16" dT="2025-10-04T22:14:25.51" personId="{EA86E3F3-F629-42DA-8F09-D86C791347EA}" id="{EFB86632-F56E-4459-8B6D-675FF7DB3445}">
    <text>Traslado presupuestal</text>
  </threadedComment>
  <threadedComment ref="M23" dT="2025-10-04T22:22:50.11" personId="{EA86E3F3-F629-42DA-8F09-D86C791347EA}" id="{C12D82D1-4049-49F2-AFBF-A95C0E709F44}">
    <text>Traslado</text>
  </threadedComment>
  <threadedComment ref="M24" dT="2025-11-13T03:18:52.34" personId="{EA86E3F3-F629-42DA-8F09-D86C791347EA}" id="{0A9DCF56-C938-4C64-A0CC-328D4215289D}">
    <text>TRASLADO INTERNO (INFORMADO POR Laura)</text>
  </threadedComment>
  <threadedComment ref="M25" dT="2025-10-04T22:20:27.54" personId="{EA86E3F3-F629-42DA-8F09-D86C791347EA}" id="{C2E13087-7095-4147-A6AE-A1E31AF42871}">
    <text>TRASLADO</text>
  </threadedComment>
  <threadedComment ref="M26" dT="2025-11-13T03:23:30.26" personId="{EA86E3F3-F629-42DA-8F09-D86C791347EA}" id="{3C8E63F9-CB6D-4EB2-BE7F-DFA0F90396D4}">
    <text>TRASLADO INTERNO (INFORMADO POR Laura)</text>
  </threadedComment>
  <threadedComment ref="M27" dT="2025-10-04T22:20:52.66" personId="{EA86E3F3-F629-42DA-8F09-D86C791347EA}" id="{7DEC79CE-0BB5-4AAF-A4B6-DAD10AD66E1E}">
    <text>Traslado</text>
  </threadedComment>
  <threadedComment ref="M28" dT="2025-09-03T16:39:15.46" personId="{EA86E3F3-F629-42DA-8F09-D86C791347EA}" id="{845B425E-8D7F-4B6A-BE6B-B43319E98840}">
    <text xml:space="preserve">Traslado presupuestal por excedentes financieros +  otro traslado en septiembre </text>
  </threadedComment>
  <threadedComment ref="M30" dT="2025-10-04T22:26:56.93" personId="{EA86E3F3-F629-42DA-8F09-D86C791347EA}" id="{B3EC8B12-C05C-4567-B6CF-C1467E72BB03}">
    <text>2 traslados presupuestales</text>
  </threadedComment>
  <threadedComment ref="M38" dT="2025-10-04T22:29:24.65" personId="{EA86E3F3-F629-42DA-8F09-D86C791347EA}" id="{C417B997-F437-4E25-BA97-44127707A455}">
    <text>1 traslado presupuestal</text>
  </threadedComment>
  <threadedComment ref="M39" dT="2025-10-04T22:29:29.91" personId="{EA86E3F3-F629-42DA-8F09-D86C791347EA}" id="{E5E6DE4A-1A00-48CB-B2EC-37B050F7D4FB}">
    <text>1 traslado presupuestal</text>
  </threadedComment>
  <threadedComment ref="M45" dT="2025-10-04T22:30:15.31" personId="{EA86E3F3-F629-42DA-8F09-D86C791347EA}" id="{07F7E77F-5330-484B-A9B9-A2E1B39555F9}">
    <text>1 traslado presupuestal</text>
  </threadedComment>
  <threadedComment ref="M51" dT="2025-12-02T21:50:48.59" personId="{EA86E3F3-F629-42DA-8F09-D86C791347EA}" id="{7E678775-F00A-44B4-80D4-15445639FAD0}">
    <text>Traslado interno (laura Cardenas) 02122025</text>
  </threadedComment>
  <threadedComment ref="T51" dT="2025-08-14T19:15:08.60" personId="{EA86E3F3-F629-42DA-8F09-D86C791347EA}" id="{51774ACD-772A-4DBC-A6F7-BE9F6E8CFED3}">
    <text>Antes Jeisson Mendoza</text>
  </threadedComment>
  <threadedComment ref="M52" dT="2025-12-02T21:50:55.05" personId="{EA86E3F3-F629-42DA-8F09-D86C791347EA}" id="{B0931BF8-0BF8-41B8-B6BC-E1CC87EF14B1}">
    <text>Traslado interno (laura Cardenas) 02122025</text>
  </threadedComment>
  <threadedComment ref="M55" dT="2025-10-04T22:34:18.18" personId="{EA86E3F3-F629-42DA-8F09-D86C791347EA}" id="{44A2DDFE-73AE-4BEB-B7A8-FA90A815BD77}">
    <text>1 traslado presupuestal</text>
  </threadedComment>
  <threadedComment ref="M57" dT="2025-10-04T22:34:07.10" personId="{EA86E3F3-F629-42DA-8F09-D86C791347EA}" id="{2CE638E6-C402-44EF-A41F-7FB6DFF41844}">
    <text>1 traslado presupuestal</text>
  </threadedComment>
  <threadedComment ref="M58" dT="2025-10-04T22:34:00.95" personId="{EA86E3F3-F629-42DA-8F09-D86C791347EA}" id="{A747B8EA-2DF1-4D21-B977-219F6CE15B79}">
    <text>1 traslado presupuestal</text>
  </threadedComment>
  <threadedComment ref="M63" dT="2025-10-04T22:35:28.91" personId="{EA86E3F3-F629-42DA-8F09-D86C791347EA}" id="{546065D4-2129-40F6-B8EB-18A6E459FB07}">
    <text>1 traslado presupuestal</text>
  </threadedComment>
  <threadedComment ref="M69" dT="2025-10-04T22:37:45.90" personId="{EA86E3F3-F629-42DA-8F09-D86C791347EA}" id="{C2176F22-6E28-4D4E-8997-0ECEE0A71232}">
    <text>1 traslado presupuestal</text>
  </threadedComment>
  <threadedComment ref="M71" dT="2025-10-04T22:37:25.22" personId="{EA86E3F3-F629-42DA-8F09-D86C791347EA}" id="{ECA55658-8E14-4CC6-A077-5CF101D2E2D3}">
    <text>1 traslado presupuestal</text>
  </threadedComment>
  <threadedComment ref="M72" dT="2025-10-04T22:37:30.21" personId="{EA86E3F3-F629-42DA-8F09-D86C791347EA}" id="{7E0B1E09-929E-4410-B6F7-95A0FADA6C88}">
    <text>1 traslado presupuestal</text>
  </threadedComment>
</ThreadedComments>
</file>

<file path=xl/threadedComments/threadedComment2.xml><?xml version="1.0" encoding="utf-8"?>
<ThreadedComments xmlns="http://schemas.microsoft.com/office/spreadsheetml/2018/threadedcomments" xmlns:x="http://schemas.openxmlformats.org/spreadsheetml/2006/main">
  <threadedComment ref="Z481" dT="2025-11-13T14:55:48.91" personId="{EA86E3F3-F629-42DA-8F09-D86C791347EA}" id="{36421921-59D0-4339-9FD5-20E002CD7248}">
    <text>De acuerdo a correo de Laura Cardenas el 13/11/2025 se solicita asociar a la meta “Construir 1 sede administrativa local” en el formato de modificación estaba la de “Terminar”</text>
  </threadedComment>
  <threadedComment ref="Z503" dT="2025-09-22T20:12:20.54" personId="{EA86E3F3-F629-42DA-8F09-D86C791347EA}" id="{ABB28912-D40B-4631-BA6F-5CDD8F235254}">
    <text>Debió quedar por esta meta”Intervenir 1 sede administrativa local” y quedo por la “Realizar 4 estrategias de fortalecimiento institucional (una por vigencia).”</text>
  </threadedComment>
  <threadedComment ref="Z537" dT="2025-09-22T20:13:48.94" personId="{EA86E3F3-F629-42DA-8F09-D86C791347EA}" id="{50424722-2A75-4FF3-A4B4-A195B59815E3}">
    <text>Debió quedar por esta meta “Terminar 1 sede administrativa local” y quedo por la “Realizar 4 estrategias de fortalecimiento institucional (una por vigencia).”</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3" Type="http://schemas.openxmlformats.org/officeDocument/2006/relationships/hyperlink" Target="mailto:julie.caro@gobiernobogota.gov.co" TargetMode="External"/><Relationship Id="rId18" Type="http://schemas.openxmlformats.org/officeDocument/2006/relationships/hyperlink" Target="mailto:indira.eljach@gobiernobogota.gov.co" TargetMode="External"/><Relationship Id="rId26" Type="http://schemas.openxmlformats.org/officeDocument/2006/relationships/hyperlink" Target="mailto:mariac.ramirez@gobiernobogota.gov.co" TargetMode="External"/><Relationship Id="rId39" Type="http://schemas.openxmlformats.org/officeDocument/2006/relationships/hyperlink" Target="mailto:carlos.delgado@gobiernobogota.gov.co" TargetMode="External"/><Relationship Id="rId21" Type="http://schemas.openxmlformats.org/officeDocument/2006/relationships/hyperlink" Target="mailto:laura.barragan@gobiernobogota.gov.co" TargetMode="External"/><Relationship Id="rId34" Type="http://schemas.openxmlformats.org/officeDocument/2006/relationships/hyperlink" Target="mailto:jessika.vega@gobiernobogota.gov.co" TargetMode="External"/><Relationship Id="rId42" Type="http://schemas.openxmlformats.org/officeDocument/2006/relationships/hyperlink" Target="mailto:alexanderfrancom@gmail.com" TargetMode="External"/><Relationship Id="rId47" Type="http://schemas.openxmlformats.org/officeDocument/2006/relationships/hyperlink" Target="mailto:hector.gomez@gobiernobogota.gov.co" TargetMode="External"/><Relationship Id="rId50" Type="http://schemas.openxmlformats.org/officeDocument/2006/relationships/hyperlink" Target="mailto:ing.magister.ramirez@gmail.com" TargetMode="External"/><Relationship Id="rId55" Type="http://schemas.openxmlformats.org/officeDocument/2006/relationships/hyperlink" Target="mailto:Sergio.Molina@gobiernobogota.gov.co" TargetMode="External"/><Relationship Id="rId7" Type="http://schemas.openxmlformats.org/officeDocument/2006/relationships/hyperlink" Target="mailto:Sergio.Molina@gobiernobogota.gov.co" TargetMode="External"/><Relationship Id="rId2" Type="http://schemas.openxmlformats.org/officeDocument/2006/relationships/hyperlink" Target="mailto:jessika.vega@gobiernobogota.gov.co" TargetMode="External"/><Relationship Id="rId16" Type="http://schemas.openxmlformats.org/officeDocument/2006/relationships/hyperlink" Target="mailto:gestiondelriesgo.sumapaz@gobiernobogota.gov.co" TargetMode="External"/><Relationship Id="rId29" Type="http://schemas.openxmlformats.org/officeDocument/2006/relationships/hyperlink" Target="mailto:patricia.paez@gobiernobogota.gov.co" TargetMode="External"/><Relationship Id="rId11" Type="http://schemas.openxmlformats.org/officeDocument/2006/relationships/hyperlink" Target="mailto:julie.caro@gobiernobogota.gov.co" TargetMode="External"/><Relationship Id="rId24" Type="http://schemas.openxmlformats.org/officeDocument/2006/relationships/hyperlink" Target="mailto:laura.barragan@gobiernobogota.gov.co" TargetMode="External"/><Relationship Id="rId32" Type="http://schemas.openxmlformats.org/officeDocument/2006/relationships/hyperlink" Target="mailto:patricia.paez@gobiernobogota.gov.co" TargetMode="External"/><Relationship Id="rId37" Type="http://schemas.openxmlformats.org/officeDocument/2006/relationships/hyperlink" Target="mailto:miguel.rodriguezc@gobiernobogota.gov.co;hectorlaver09@hotmail.com;lfcepedab9010@gmail.com" TargetMode="External"/><Relationship Id="rId40" Type="http://schemas.openxmlformats.org/officeDocument/2006/relationships/hyperlink" Target="mailto:carlos.delgado@gobiernobogota.gov.co" TargetMode="External"/><Relationship Id="rId45" Type="http://schemas.openxmlformats.org/officeDocument/2006/relationships/hyperlink" Target="mailto:hector.gomez@gobiernobogota.gov.co" TargetMode="External"/><Relationship Id="rId53" Type="http://schemas.openxmlformats.org/officeDocument/2006/relationships/hyperlink" Target="mailto:nixon.parra@gobiernobogota.gov.co" TargetMode="External"/><Relationship Id="rId58" Type="http://schemas.microsoft.com/office/2017/10/relationships/threadedComment" Target="../threadedComments/threadedComment1.xml"/><Relationship Id="rId5" Type="http://schemas.openxmlformats.org/officeDocument/2006/relationships/hyperlink" Target="mailto:luisa.lozano@gobiernobogota.gov.co" TargetMode="External"/><Relationship Id="rId19" Type="http://schemas.openxmlformats.org/officeDocument/2006/relationships/hyperlink" Target="mailto:indira.eljach@gobiernobogota.gov.co" TargetMode="External"/><Relationship Id="rId4" Type="http://schemas.openxmlformats.org/officeDocument/2006/relationships/hyperlink" Target="mailto:edgar.sepulveda@gobiernobogota.gov.co" TargetMode="External"/><Relationship Id="rId9" Type="http://schemas.openxmlformats.org/officeDocument/2006/relationships/hyperlink" Target="mailto:javier.barajas@gobiernobogota.gov.co" TargetMode="External"/><Relationship Id="rId14" Type="http://schemas.openxmlformats.org/officeDocument/2006/relationships/hyperlink" Target="mailto:julie.caro@gobiernobogota.gov.co" TargetMode="External"/><Relationship Id="rId22" Type="http://schemas.openxmlformats.org/officeDocument/2006/relationships/hyperlink" Target="mailto:laura.barragan@gobiernobogota.gov.co" TargetMode="External"/><Relationship Id="rId27" Type="http://schemas.openxmlformats.org/officeDocument/2006/relationships/hyperlink" Target="mailto:mariac.ramirez@gobiernobogota.gov.co" TargetMode="External"/><Relationship Id="rId30" Type="http://schemas.openxmlformats.org/officeDocument/2006/relationships/hyperlink" Target="mailto:patricia.paez@gobiernobogota.gov.co" TargetMode="External"/><Relationship Id="rId35" Type="http://schemas.openxmlformats.org/officeDocument/2006/relationships/hyperlink" Target="mailto:bernardo.escobar@gobiernobogota.gov.co" TargetMode="External"/><Relationship Id="rId43" Type="http://schemas.openxmlformats.org/officeDocument/2006/relationships/hyperlink" Target="mailto:alexanderfrancom@gmail.com" TargetMode="External"/><Relationship Id="rId48" Type="http://schemas.openxmlformats.org/officeDocument/2006/relationships/hyperlink" Target="mailto:hector.gomez@gobiernobogota.gov.co" TargetMode="External"/><Relationship Id="rId56" Type="http://schemas.openxmlformats.org/officeDocument/2006/relationships/vmlDrawing" Target="../drawings/vmlDrawing1.vml"/><Relationship Id="rId8" Type="http://schemas.openxmlformats.org/officeDocument/2006/relationships/hyperlink" Target="mailto:javier.barajas@gobiernobogota.gov.co" TargetMode="External"/><Relationship Id="rId51" Type="http://schemas.openxmlformats.org/officeDocument/2006/relationships/hyperlink" Target="mailto:nixon.parra@gobiernobogota.gov.co" TargetMode="External"/><Relationship Id="rId3" Type="http://schemas.openxmlformats.org/officeDocument/2006/relationships/hyperlink" Target="mailto:diana.hilarion@gobiernobogota.gov.co" TargetMode="External"/><Relationship Id="rId12" Type="http://schemas.openxmlformats.org/officeDocument/2006/relationships/hyperlink" Target="mailto:julie.caro@gobiernobogota.gov.co" TargetMode="External"/><Relationship Id="rId17" Type="http://schemas.openxmlformats.org/officeDocument/2006/relationships/hyperlink" Target="mailto:indira.eljach@gobiernobogota.gov.co" TargetMode="External"/><Relationship Id="rId25" Type="http://schemas.openxmlformats.org/officeDocument/2006/relationships/hyperlink" Target="mailto:mariac.ramirez@gobiernobogota.gov.co" TargetMode="External"/><Relationship Id="rId33" Type="http://schemas.openxmlformats.org/officeDocument/2006/relationships/hyperlink" Target="mailto:yuly.silva@gobiernobogota.gov.co" TargetMode="External"/><Relationship Id="rId38" Type="http://schemas.openxmlformats.org/officeDocument/2006/relationships/hyperlink" Target="mailto:hbmincozon1991@gmail.com" TargetMode="External"/><Relationship Id="rId46" Type="http://schemas.openxmlformats.org/officeDocument/2006/relationships/hyperlink" Target="mailto:hector.gomez@gobiernobogota.gov.co" TargetMode="External"/><Relationship Id="rId20" Type="http://schemas.openxmlformats.org/officeDocument/2006/relationships/hyperlink" Target="mailto:laura.barragan@gobiernobogota.gov.co" TargetMode="External"/><Relationship Id="rId41" Type="http://schemas.openxmlformats.org/officeDocument/2006/relationships/hyperlink" Target="mailto:carlos.delgado@gobiernobogota.gov.co" TargetMode="External"/><Relationship Id="rId54" Type="http://schemas.openxmlformats.org/officeDocument/2006/relationships/hyperlink" Target="mailto:nixon.parra@gobiernobogota.gov.co" TargetMode="External"/><Relationship Id="rId1" Type="http://schemas.openxmlformats.org/officeDocument/2006/relationships/hyperlink" Target="mailto:jessika.vega@gobiernobogota.gov.co" TargetMode="External"/><Relationship Id="rId6" Type="http://schemas.openxmlformats.org/officeDocument/2006/relationships/hyperlink" Target="mailto:jeniffer.martinez@gobiernobogota.gov.co" TargetMode="External"/><Relationship Id="rId15" Type="http://schemas.openxmlformats.org/officeDocument/2006/relationships/hyperlink" Target="mailto:julie.caro@gobiernobogota.gov.co" TargetMode="External"/><Relationship Id="rId23" Type="http://schemas.openxmlformats.org/officeDocument/2006/relationships/hyperlink" Target="mailto:laura.barragan@gobiernobogota.gov.co" TargetMode="External"/><Relationship Id="rId28" Type="http://schemas.openxmlformats.org/officeDocument/2006/relationships/hyperlink" Target="mailto:miguel.rodriguezc@gobiernobogota.gov.co;hectorlaver09@hotmail.com;lfcepedab9010@gmail.com" TargetMode="External"/><Relationship Id="rId36" Type="http://schemas.openxmlformats.org/officeDocument/2006/relationships/hyperlink" Target="mailto:miguel.rodriguezc@gobiernobogota.gov.co;hectorlaver09@hotmail.com;lfcepedab9010@gmail.com" TargetMode="External"/><Relationship Id="rId49" Type="http://schemas.openxmlformats.org/officeDocument/2006/relationships/hyperlink" Target="mailto:yuly.silva@gobiernobogota.gov.co" TargetMode="External"/><Relationship Id="rId57" Type="http://schemas.openxmlformats.org/officeDocument/2006/relationships/comments" Target="../comments1.xml"/><Relationship Id="rId10" Type="http://schemas.openxmlformats.org/officeDocument/2006/relationships/hyperlink" Target="mailto:julie.caro@gobiernobogota.gov.co" TargetMode="External"/><Relationship Id="rId31" Type="http://schemas.openxmlformats.org/officeDocument/2006/relationships/hyperlink" Target="mailto:patricia.paez@gobiernobogota.gov.co" TargetMode="External"/><Relationship Id="rId44" Type="http://schemas.openxmlformats.org/officeDocument/2006/relationships/hyperlink" Target="mailto:hector.gomez@gobiernobogota.gov.co" TargetMode="External"/><Relationship Id="rId52" Type="http://schemas.openxmlformats.org/officeDocument/2006/relationships/hyperlink" Target="mailto:nixon.parra@gobiernobogota.gov.co"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B9E9-56ED-436C-BAFC-113C467D859B}">
  <sheetPr>
    <tabColor theme="7" tint="-0.249977111117893"/>
  </sheetPr>
  <dimension ref="A3:J85"/>
  <sheetViews>
    <sheetView showGridLines="0" tabSelected="1" workbookViewId="0">
      <pane ySplit="3" topLeftCell="A70" activePane="bottomLeft" state="frozen"/>
      <selection pane="bottomLeft" activeCell="F4" sqref="F4"/>
    </sheetView>
  </sheetViews>
  <sheetFormatPr baseColWidth="10" defaultRowHeight="15" x14ac:dyDescent="0.2"/>
  <cols>
    <col min="1" max="1" width="42.33203125" customWidth="1"/>
    <col min="2" max="2" width="11.5" style="42"/>
    <col min="3" max="3" width="20.33203125" customWidth="1"/>
    <col min="6" max="6" width="13.6640625" style="29" bestFit="1" customWidth="1"/>
    <col min="7" max="8" width="11.5" style="29"/>
    <col min="10" max="10" width="11.5" style="29"/>
  </cols>
  <sheetData>
    <row r="3" spans="1:10" ht="64" x14ac:dyDescent="0.2">
      <c r="A3" s="43" t="s">
        <v>7</v>
      </c>
      <c r="B3" s="43" t="s">
        <v>2</v>
      </c>
      <c r="C3" s="46" t="s">
        <v>1412</v>
      </c>
      <c r="D3" s="46" t="s">
        <v>1413</v>
      </c>
      <c r="E3" s="46" t="s">
        <v>1414</v>
      </c>
      <c r="F3" s="47" t="s">
        <v>1411</v>
      </c>
      <c r="G3" s="47" t="s">
        <v>1410</v>
      </c>
      <c r="H3"/>
      <c r="J3"/>
    </row>
    <row r="4" spans="1:10" x14ac:dyDescent="0.2">
      <c r="A4" s="49" t="s">
        <v>182</v>
      </c>
      <c r="B4" s="52">
        <v>2671</v>
      </c>
      <c r="C4" s="57">
        <v>1</v>
      </c>
      <c r="D4" s="95">
        <v>0</v>
      </c>
      <c r="E4" s="95">
        <v>0</v>
      </c>
      <c r="F4" s="58">
        <v>0</v>
      </c>
      <c r="G4" s="51">
        <v>0</v>
      </c>
      <c r="H4"/>
      <c r="J4"/>
    </row>
    <row r="5" spans="1:10" x14ac:dyDescent="0.2">
      <c r="A5" s="49" t="s">
        <v>64</v>
      </c>
      <c r="B5" s="52">
        <v>2315</v>
      </c>
      <c r="C5" s="57">
        <v>30</v>
      </c>
      <c r="D5" s="95">
        <v>0</v>
      </c>
      <c r="E5" s="95">
        <v>0</v>
      </c>
      <c r="F5" s="58">
        <v>0</v>
      </c>
      <c r="G5" s="51">
        <v>0</v>
      </c>
      <c r="H5"/>
      <c r="J5"/>
    </row>
    <row r="6" spans="1:10" x14ac:dyDescent="0.2">
      <c r="A6" s="49" t="s">
        <v>174</v>
      </c>
      <c r="B6" s="52">
        <v>2666</v>
      </c>
      <c r="C6" s="57">
        <v>150</v>
      </c>
      <c r="D6" s="95">
        <v>0</v>
      </c>
      <c r="E6" s="95">
        <v>0</v>
      </c>
      <c r="F6" s="58">
        <v>0</v>
      </c>
      <c r="G6" s="51">
        <v>0</v>
      </c>
      <c r="H6"/>
      <c r="J6"/>
    </row>
    <row r="7" spans="1:10" x14ac:dyDescent="0.2">
      <c r="A7" s="49" t="s">
        <v>224</v>
      </c>
      <c r="B7" s="52">
        <v>2703</v>
      </c>
      <c r="C7" s="57">
        <v>2</v>
      </c>
      <c r="D7" s="95">
        <v>0</v>
      </c>
      <c r="E7" s="95">
        <v>0</v>
      </c>
      <c r="F7" s="58">
        <v>0</v>
      </c>
      <c r="G7" s="51">
        <v>0</v>
      </c>
      <c r="H7"/>
      <c r="J7"/>
    </row>
    <row r="8" spans="1:10" x14ac:dyDescent="0.2">
      <c r="A8" s="49" t="s">
        <v>128</v>
      </c>
      <c r="B8" s="52">
        <v>2388</v>
      </c>
      <c r="C8" s="57">
        <v>250</v>
      </c>
      <c r="D8" s="95">
        <v>0</v>
      </c>
      <c r="E8" s="95">
        <v>0</v>
      </c>
      <c r="F8" s="58">
        <v>0</v>
      </c>
      <c r="G8" s="51">
        <v>0</v>
      </c>
      <c r="H8"/>
      <c r="J8"/>
    </row>
    <row r="9" spans="1:10" x14ac:dyDescent="0.2">
      <c r="A9" s="49" t="s">
        <v>109</v>
      </c>
      <c r="B9" s="52">
        <v>2358</v>
      </c>
      <c r="C9" s="57">
        <v>1</v>
      </c>
      <c r="D9" s="95">
        <v>0</v>
      </c>
      <c r="E9" s="95">
        <v>0</v>
      </c>
      <c r="F9" s="58">
        <v>0</v>
      </c>
      <c r="G9" s="51">
        <v>0</v>
      </c>
      <c r="H9"/>
      <c r="J9"/>
    </row>
    <row r="10" spans="1:10" x14ac:dyDescent="0.2">
      <c r="A10" s="49" t="s">
        <v>83</v>
      </c>
      <c r="B10" s="52">
        <v>2324</v>
      </c>
      <c r="C10" s="57">
        <v>45</v>
      </c>
      <c r="D10" s="95">
        <v>0</v>
      </c>
      <c r="E10" s="95">
        <v>0</v>
      </c>
      <c r="F10" s="58">
        <v>0</v>
      </c>
      <c r="G10" s="51">
        <v>0</v>
      </c>
      <c r="H10"/>
      <c r="J10"/>
    </row>
    <row r="11" spans="1:10" x14ac:dyDescent="0.2">
      <c r="A11" s="49" t="s">
        <v>62</v>
      </c>
      <c r="B11" s="52">
        <v>2315</v>
      </c>
      <c r="C11" s="57">
        <v>150</v>
      </c>
      <c r="D11" s="95">
        <v>0</v>
      </c>
      <c r="E11" s="95">
        <v>0</v>
      </c>
      <c r="F11" s="58">
        <v>0</v>
      </c>
      <c r="G11" s="51">
        <v>0</v>
      </c>
      <c r="H11"/>
      <c r="J11"/>
    </row>
    <row r="12" spans="1:10" x14ac:dyDescent="0.2">
      <c r="A12" s="49" t="s">
        <v>145</v>
      </c>
      <c r="B12" s="52">
        <v>2474</v>
      </c>
      <c r="C12" s="57">
        <v>3313</v>
      </c>
      <c r="D12" s="95">
        <v>0</v>
      </c>
      <c r="E12" s="95">
        <v>0</v>
      </c>
      <c r="F12" s="58">
        <v>0</v>
      </c>
      <c r="G12" s="51">
        <v>0</v>
      </c>
      <c r="H12"/>
      <c r="J12"/>
    </row>
    <row r="13" spans="1:10" x14ac:dyDescent="0.2">
      <c r="A13" s="49" t="s">
        <v>122</v>
      </c>
      <c r="B13" s="52">
        <v>2388</v>
      </c>
      <c r="C13" s="57">
        <v>10</v>
      </c>
      <c r="D13" s="95">
        <v>0</v>
      </c>
      <c r="E13" s="95">
        <v>0</v>
      </c>
      <c r="F13" s="58">
        <v>0</v>
      </c>
      <c r="G13" s="51">
        <v>0</v>
      </c>
      <c r="H13"/>
      <c r="J13"/>
    </row>
    <row r="14" spans="1:10" x14ac:dyDescent="0.2">
      <c r="A14" s="49" t="s">
        <v>105</v>
      </c>
      <c r="B14" s="52">
        <v>2331</v>
      </c>
      <c r="C14" s="57">
        <v>0.75</v>
      </c>
      <c r="D14" s="95">
        <v>0</v>
      </c>
      <c r="E14" s="95">
        <v>0</v>
      </c>
      <c r="F14" s="58">
        <v>0</v>
      </c>
      <c r="G14" s="51">
        <v>0</v>
      </c>
      <c r="H14"/>
      <c r="J14"/>
    </row>
    <row r="15" spans="1:10" x14ac:dyDescent="0.2">
      <c r="A15" s="49" t="s">
        <v>210</v>
      </c>
      <c r="B15" s="52">
        <v>2696</v>
      </c>
      <c r="C15" s="57">
        <v>60</v>
      </c>
      <c r="D15" s="95">
        <v>0</v>
      </c>
      <c r="E15" s="95">
        <v>0</v>
      </c>
      <c r="F15" s="58">
        <v>0</v>
      </c>
      <c r="G15" s="51">
        <v>0</v>
      </c>
      <c r="H15"/>
      <c r="J15"/>
    </row>
    <row r="16" spans="1:10" x14ac:dyDescent="0.2">
      <c r="A16" s="49" t="s">
        <v>37</v>
      </c>
      <c r="B16" s="52">
        <v>2278</v>
      </c>
      <c r="C16" s="57">
        <v>50</v>
      </c>
      <c r="D16" s="95">
        <v>0</v>
      </c>
      <c r="E16" s="95">
        <v>0</v>
      </c>
      <c r="F16" s="58">
        <v>0</v>
      </c>
      <c r="G16" s="51">
        <v>0</v>
      </c>
      <c r="H16"/>
      <c r="J16"/>
    </row>
    <row r="17" spans="1:7" customFormat="1" x14ac:dyDescent="0.2">
      <c r="A17" s="49" t="s">
        <v>107</v>
      </c>
      <c r="B17" s="52">
        <v>2358</v>
      </c>
      <c r="C17" s="57">
        <v>1000</v>
      </c>
      <c r="D17" s="95">
        <v>0</v>
      </c>
      <c r="E17" s="95">
        <v>0</v>
      </c>
      <c r="F17" s="58">
        <v>0</v>
      </c>
      <c r="G17" s="51">
        <v>0</v>
      </c>
    </row>
    <row r="18" spans="1:7" customFormat="1" x14ac:dyDescent="0.2">
      <c r="A18" s="49" t="s">
        <v>166</v>
      </c>
      <c r="B18" s="52">
        <v>2613</v>
      </c>
      <c r="C18" s="57">
        <v>3</v>
      </c>
      <c r="D18" s="95">
        <v>0</v>
      </c>
      <c r="E18" s="95">
        <v>0</v>
      </c>
      <c r="F18" s="58">
        <v>0</v>
      </c>
      <c r="G18" s="51">
        <v>0</v>
      </c>
    </row>
    <row r="19" spans="1:7" customFormat="1" x14ac:dyDescent="0.2">
      <c r="A19" s="49" t="s">
        <v>213</v>
      </c>
      <c r="B19" s="52">
        <v>2696</v>
      </c>
      <c r="C19" s="57">
        <v>5</v>
      </c>
      <c r="D19" s="95">
        <v>0</v>
      </c>
      <c r="E19" s="95">
        <v>0</v>
      </c>
      <c r="F19" s="58">
        <v>0</v>
      </c>
      <c r="G19" s="51">
        <v>0</v>
      </c>
    </row>
    <row r="20" spans="1:7" customFormat="1" x14ac:dyDescent="0.2">
      <c r="A20" s="49" t="s">
        <v>149</v>
      </c>
      <c r="B20" s="52">
        <v>2486</v>
      </c>
      <c r="C20" s="57">
        <v>3</v>
      </c>
      <c r="D20" s="95">
        <v>0</v>
      </c>
      <c r="E20" s="95">
        <v>0</v>
      </c>
      <c r="F20" s="58">
        <v>0</v>
      </c>
      <c r="G20" s="51">
        <v>0</v>
      </c>
    </row>
    <row r="21" spans="1:7" customFormat="1" x14ac:dyDescent="0.2">
      <c r="A21" s="49" t="s">
        <v>141</v>
      </c>
      <c r="B21" s="52">
        <v>2404</v>
      </c>
      <c r="C21" s="57">
        <v>0.75</v>
      </c>
      <c r="D21" s="95">
        <v>0</v>
      </c>
      <c r="E21" s="95">
        <v>0</v>
      </c>
      <c r="F21" s="58">
        <v>0</v>
      </c>
      <c r="G21" s="51">
        <v>0</v>
      </c>
    </row>
    <row r="22" spans="1:7" customFormat="1" x14ac:dyDescent="0.2">
      <c r="A22" s="49" t="s">
        <v>199</v>
      </c>
      <c r="B22" s="52">
        <v>2689</v>
      </c>
      <c r="C22" s="57">
        <v>40</v>
      </c>
      <c r="D22" s="95">
        <v>0</v>
      </c>
      <c r="E22" s="95">
        <v>0</v>
      </c>
      <c r="F22" s="58">
        <v>0</v>
      </c>
      <c r="G22" s="51">
        <v>0</v>
      </c>
    </row>
    <row r="23" spans="1:7" customFormat="1" x14ac:dyDescent="0.2">
      <c r="A23" s="49" t="s">
        <v>44</v>
      </c>
      <c r="B23" s="52">
        <v>2288</v>
      </c>
      <c r="C23" s="57">
        <v>5</v>
      </c>
      <c r="D23" s="95">
        <v>0</v>
      </c>
      <c r="E23" s="95">
        <v>0</v>
      </c>
      <c r="F23" s="58">
        <v>0</v>
      </c>
      <c r="G23" s="51">
        <v>0</v>
      </c>
    </row>
    <row r="24" spans="1:7" customFormat="1" x14ac:dyDescent="0.2">
      <c r="A24" s="49" t="s">
        <v>85</v>
      </c>
      <c r="B24" s="52">
        <v>2324</v>
      </c>
      <c r="C24" s="57">
        <v>100</v>
      </c>
      <c r="D24" s="95">
        <v>0</v>
      </c>
      <c r="E24" s="95">
        <v>0</v>
      </c>
      <c r="F24" s="58">
        <v>0</v>
      </c>
      <c r="G24" s="51">
        <v>0</v>
      </c>
    </row>
    <row r="25" spans="1:7" customFormat="1" x14ac:dyDescent="0.2">
      <c r="A25" s="49" t="s">
        <v>112</v>
      </c>
      <c r="B25" s="52">
        <v>2362</v>
      </c>
      <c r="C25" s="57">
        <v>38</v>
      </c>
      <c r="D25" s="95">
        <v>0</v>
      </c>
      <c r="E25" s="95">
        <v>0</v>
      </c>
      <c r="F25" s="58">
        <v>0</v>
      </c>
      <c r="G25" s="51">
        <v>0</v>
      </c>
    </row>
    <row r="26" spans="1:7" customFormat="1" x14ac:dyDescent="0.2">
      <c r="A26" s="49" t="s">
        <v>152</v>
      </c>
      <c r="B26" s="52">
        <v>2486</v>
      </c>
      <c r="C26" s="57">
        <v>8</v>
      </c>
      <c r="D26" s="95">
        <v>0</v>
      </c>
      <c r="E26" s="95">
        <v>0</v>
      </c>
      <c r="F26" s="58">
        <v>0</v>
      </c>
      <c r="G26" s="51">
        <v>0</v>
      </c>
    </row>
    <row r="27" spans="1:7" customFormat="1" x14ac:dyDescent="0.2">
      <c r="A27" s="49" t="s">
        <v>132</v>
      </c>
      <c r="B27" s="52">
        <v>2395</v>
      </c>
      <c r="C27" s="57">
        <v>1</v>
      </c>
      <c r="D27" s="95">
        <v>0</v>
      </c>
      <c r="E27" s="95">
        <v>0</v>
      </c>
      <c r="F27" s="58">
        <v>0</v>
      </c>
      <c r="G27" s="51">
        <v>0</v>
      </c>
    </row>
    <row r="28" spans="1:7" customFormat="1" x14ac:dyDescent="0.2">
      <c r="A28" s="49" t="s">
        <v>188</v>
      </c>
      <c r="B28" s="52">
        <v>2671</v>
      </c>
      <c r="C28" s="57">
        <v>125</v>
      </c>
      <c r="D28" s="95">
        <v>0</v>
      </c>
      <c r="E28" s="95">
        <v>0</v>
      </c>
      <c r="F28" s="58">
        <v>0</v>
      </c>
      <c r="G28" s="51">
        <v>0</v>
      </c>
    </row>
    <row r="29" spans="1:7" customFormat="1" x14ac:dyDescent="0.2">
      <c r="A29" s="49" t="s">
        <v>74</v>
      </c>
      <c r="B29" s="52">
        <v>2319</v>
      </c>
      <c r="C29" s="57">
        <v>2</v>
      </c>
      <c r="D29" s="95">
        <v>0</v>
      </c>
      <c r="E29" s="95">
        <v>0</v>
      </c>
      <c r="F29" s="58">
        <v>0</v>
      </c>
      <c r="G29" s="51">
        <v>0</v>
      </c>
    </row>
    <row r="30" spans="1:7" customFormat="1" x14ac:dyDescent="0.2">
      <c r="A30" s="49" t="s">
        <v>142</v>
      </c>
      <c r="B30" s="52">
        <v>2404</v>
      </c>
      <c r="C30" s="57">
        <v>1</v>
      </c>
      <c r="D30" s="95">
        <v>0</v>
      </c>
      <c r="E30" s="95">
        <v>0</v>
      </c>
      <c r="F30" s="58">
        <v>0</v>
      </c>
      <c r="G30" s="51">
        <v>0</v>
      </c>
    </row>
    <row r="31" spans="1:7" customFormat="1" x14ac:dyDescent="0.2">
      <c r="A31" s="49" t="s">
        <v>195</v>
      </c>
      <c r="B31" s="52">
        <v>2682</v>
      </c>
      <c r="C31" s="57">
        <v>2</v>
      </c>
      <c r="D31" s="95">
        <v>0</v>
      </c>
      <c r="E31" s="95">
        <v>0</v>
      </c>
      <c r="F31" s="58">
        <v>0</v>
      </c>
      <c r="G31" s="51">
        <v>0</v>
      </c>
    </row>
    <row r="32" spans="1:7" customFormat="1" x14ac:dyDescent="0.2">
      <c r="A32" s="49" t="s">
        <v>89</v>
      </c>
      <c r="B32" s="52">
        <v>2324</v>
      </c>
      <c r="C32" s="57">
        <v>150</v>
      </c>
      <c r="D32" s="95">
        <v>0</v>
      </c>
      <c r="E32" s="95">
        <v>0</v>
      </c>
      <c r="F32" s="58">
        <v>0</v>
      </c>
      <c r="G32" s="51">
        <v>0</v>
      </c>
    </row>
    <row r="33" spans="1:7" customFormat="1" x14ac:dyDescent="0.2">
      <c r="A33" s="49" t="s">
        <v>214</v>
      </c>
      <c r="B33" s="52">
        <v>2696</v>
      </c>
      <c r="C33" s="57">
        <v>1</v>
      </c>
      <c r="D33" s="95">
        <v>0</v>
      </c>
      <c r="E33" s="95">
        <v>0</v>
      </c>
      <c r="F33" s="58">
        <v>0</v>
      </c>
      <c r="G33" s="51">
        <v>0</v>
      </c>
    </row>
    <row r="34" spans="1:7" customFormat="1" x14ac:dyDescent="0.2">
      <c r="A34" s="49" t="s">
        <v>124</v>
      </c>
      <c r="B34" s="52">
        <v>2388</v>
      </c>
      <c r="C34" s="57">
        <v>300</v>
      </c>
      <c r="D34" s="95">
        <v>0</v>
      </c>
      <c r="E34" s="95">
        <v>0</v>
      </c>
      <c r="F34" s="58">
        <v>0</v>
      </c>
      <c r="G34" s="51">
        <v>0</v>
      </c>
    </row>
    <row r="35" spans="1:7" customFormat="1" x14ac:dyDescent="0.2">
      <c r="A35" s="49" t="s">
        <v>77</v>
      </c>
      <c r="B35" s="52">
        <v>2324</v>
      </c>
      <c r="C35" s="57">
        <v>50</v>
      </c>
      <c r="D35" s="95">
        <v>0</v>
      </c>
      <c r="E35" s="95">
        <v>0</v>
      </c>
      <c r="F35" s="58">
        <v>0</v>
      </c>
      <c r="G35" s="51">
        <v>0</v>
      </c>
    </row>
    <row r="36" spans="1:7" customFormat="1" x14ac:dyDescent="0.2">
      <c r="A36" s="49" t="s">
        <v>219</v>
      </c>
      <c r="B36" s="52">
        <v>2703</v>
      </c>
      <c r="C36" s="57">
        <v>4.5</v>
      </c>
      <c r="D36" s="95">
        <v>0</v>
      </c>
      <c r="E36" s="95">
        <v>0</v>
      </c>
      <c r="F36" s="58">
        <v>0</v>
      </c>
      <c r="G36" s="51">
        <v>0</v>
      </c>
    </row>
    <row r="37" spans="1:7" customFormat="1" x14ac:dyDescent="0.2">
      <c r="A37" s="49" t="s">
        <v>81</v>
      </c>
      <c r="B37" s="52">
        <v>2324</v>
      </c>
      <c r="C37" s="57">
        <v>75</v>
      </c>
      <c r="D37" s="95">
        <v>0</v>
      </c>
      <c r="E37" s="95">
        <v>0</v>
      </c>
      <c r="F37" s="58">
        <v>0</v>
      </c>
      <c r="G37" s="51">
        <v>0</v>
      </c>
    </row>
    <row r="38" spans="1:7" customFormat="1" x14ac:dyDescent="0.2">
      <c r="A38" s="49" t="s">
        <v>208</v>
      </c>
      <c r="B38" s="52">
        <v>2696</v>
      </c>
      <c r="C38" s="57">
        <v>10</v>
      </c>
      <c r="D38" s="95">
        <v>1</v>
      </c>
      <c r="E38" s="95">
        <v>1</v>
      </c>
      <c r="F38" s="58">
        <v>0.1</v>
      </c>
      <c r="G38" s="51">
        <v>0.1</v>
      </c>
    </row>
    <row r="39" spans="1:7" customFormat="1" x14ac:dyDescent="0.2">
      <c r="A39" s="49" t="s">
        <v>163</v>
      </c>
      <c r="B39" s="52">
        <v>2541</v>
      </c>
      <c r="C39" s="57">
        <v>700</v>
      </c>
      <c r="D39" s="95">
        <v>175</v>
      </c>
      <c r="E39" s="95">
        <v>0</v>
      </c>
      <c r="F39" s="58">
        <v>0.25</v>
      </c>
      <c r="G39" s="51">
        <v>0</v>
      </c>
    </row>
    <row r="40" spans="1:7" customFormat="1" x14ac:dyDescent="0.2">
      <c r="A40" s="49" t="s">
        <v>156</v>
      </c>
      <c r="B40" s="52">
        <v>2526</v>
      </c>
      <c r="C40" s="57">
        <v>300</v>
      </c>
      <c r="D40" s="95">
        <v>100</v>
      </c>
      <c r="E40" s="95">
        <v>52</v>
      </c>
      <c r="F40" s="58">
        <v>0.33333333333333331</v>
      </c>
      <c r="G40" s="51">
        <v>0.17333333333333334</v>
      </c>
    </row>
    <row r="41" spans="1:7" customFormat="1" x14ac:dyDescent="0.2">
      <c r="A41" s="49" t="s">
        <v>220</v>
      </c>
      <c r="B41" s="52">
        <v>2703</v>
      </c>
      <c r="C41" s="57">
        <v>40</v>
      </c>
      <c r="D41" s="95">
        <v>18</v>
      </c>
      <c r="E41" s="95">
        <v>0</v>
      </c>
      <c r="F41" s="58">
        <v>0.45</v>
      </c>
      <c r="G41" s="51">
        <v>0</v>
      </c>
    </row>
    <row r="42" spans="1:7" customFormat="1" x14ac:dyDescent="0.2">
      <c r="A42" s="49" t="s">
        <v>222</v>
      </c>
      <c r="B42" s="52">
        <v>2703</v>
      </c>
      <c r="C42" s="57">
        <v>40</v>
      </c>
      <c r="D42" s="95">
        <v>18</v>
      </c>
      <c r="E42" s="95">
        <v>0</v>
      </c>
      <c r="F42" s="58">
        <v>0.45</v>
      </c>
      <c r="G42" s="51">
        <v>0</v>
      </c>
    </row>
    <row r="43" spans="1:7" customFormat="1" x14ac:dyDescent="0.2">
      <c r="A43" s="49" t="s">
        <v>87</v>
      </c>
      <c r="B43" s="52">
        <v>2324</v>
      </c>
      <c r="C43" s="57">
        <v>250</v>
      </c>
      <c r="D43" s="95">
        <v>120</v>
      </c>
      <c r="E43" s="95">
        <v>0</v>
      </c>
      <c r="F43" s="58">
        <v>0.48</v>
      </c>
      <c r="G43" s="51">
        <v>0</v>
      </c>
    </row>
    <row r="44" spans="1:7" customFormat="1" x14ac:dyDescent="0.2">
      <c r="A44" s="49" t="s">
        <v>160</v>
      </c>
      <c r="B44" s="52">
        <v>2541</v>
      </c>
      <c r="C44" s="57">
        <v>150</v>
      </c>
      <c r="D44" s="95">
        <v>100</v>
      </c>
      <c r="E44" s="95">
        <v>100</v>
      </c>
      <c r="F44" s="58">
        <v>0.66666666666666663</v>
      </c>
      <c r="G44" s="51">
        <v>0.66666666666666663</v>
      </c>
    </row>
    <row r="45" spans="1:7" customFormat="1" x14ac:dyDescent="0.2">
      <c r="A45" s="49" t="s">
        <v>161</v>
      </c>
      <c r="B45" s="52">
        <v>2541</v>
      </c>
      <c r="C45" s="57">
        <v>150</v>
      </c>
      <c r="D45" s="95">
        <v>100</v>
      </c>
      <c r="E45" s="95">
        <v>102</v>
      </c>
      <c r="F45" s="58">
        <v>0.66666666666666663</v>
      </c>
      <c r="G45" s="51">
        <v>0.68</v>
      </c>
    </row>
    <row r="46" spans="1:7" customFormat="1" x14ac:dyDescent="0.2">
      <c r="A46" s="49" t="s">
        <v>190</v>
      </c>
      <c r="B46" s="52">
        <v>2671</v>
      </c>
      <c r="C46" s="57">
        <v>120</v>
      </c>
      <c r="D46" s="95">
        <v>90</v>
      </c>
      <c r="E46" s="95">
        <v>90</v>
      </c>
      <c r="F46" s="58">
        <v>0.75</v>
      </c>
      <c r="G46" s="51">
        <v>0.75</v>
      </c>
    </row>
    <row r="47" spans="1:7" customFormat="1" x14ac:dyDescent="0.2">
      <c r="A47" s="49" t="s">
        <v>178</v>
      </c>
      <c r="B47" s="52">
        <v>2666</v>
      </c>
      <c r="C47" s="57">
        <v>250</v>
      </c>
      <c r="D47" s="95">
        <v>200</v>
      </c>
      <c r="E47" s="95">
        <v>200</v>
      </c>
      <c r="F47" s="58">
        <v>0.8</v>
      </c>
      <c r="G47" s="51">
        <v>0.8</v>
      </c>
    </row>
    <row r="48" spans="1:7" customFormat="1" x14ac:dyDescent="0.2">
      <c r="A48" s="49" t="s">
        <v>147</v>
      </c>
      <c r="B48" s="52">
        <v>2486</v>
      </c>
      <c r="C48" s="57">
        <v>12</v>
      </c>
      <c r="D48" s="95">
        <v>10</v>
      </c>
      <c r="E48" s="95">
        <v>0</v>
      </c>
      <c r="F48" s="58">
        <v>0.83333333333333337</v>
      </c>
      <c r="G48" s="51">
        <v>0</v>
      </c>
    </row>
    <row r="49" spans="1:7" customFormat="1" x14ac:dyDescent="0.2">
      <c r="A49" s="49" t="s">
        <v>23</v>
      </c>
      <c r="B49" s="52">
        <v>2230</v>
      </c>
      <c r="C49" s="57">
        <v>4</v>
      </c>
      <c r="D49" s="95">
        <v>4</v>
      </c>
      <c r="E49" s="95">
        <v>4</v>
      </c>
      <c r="F49" s="58">
        <v>1</v>
      </c>
      <c r="G49" s="51">
        <v>1</v>
      </c>
    </row>
    <row r="50" spans="1:7" customFormat="1" x14ac:dyDescent="0.2">
      <c r="A50" s="49" t="s">
        <v>186</v>
      </c>
      <c r="B50" s="52">
        <v>2671</v>
      </c>
      <c r="C50" s="57">
        <v>25</v>
      </c>
      <c r="D50" s="95">
        <v>25</v>
      </c>
      <c r="E50" s="95">
        <v>0</v>
      </c>
      <c r="F50" s="58">
        <v>1</v>
      </c>
      <c r="G50" s="51">
        <v>0</v>
      </c>
    </row>
    <row r="51" spans="1:7" customFormat="1" x14ac:dyDescent="0.2">
      <c r="A51" s="49" t="s">
        <v>211</v>
      </c>
      <c r="B51" s="52">
        <v>2696</v>
      </c>
      <c r="C51" s="57">
        <v>7</v>
      </c>
      <c r="D51" s="95">
        <v>7</v>
      </c>
      <c r="E51" s="95">
        <v>0</v>
      </c>
      <c r="F51" s="58">
        <v>1</v>
      </c>
      <c r="G51" s="51">
        <v>0</v>
      </c>
    </row>
    <row r="52" spans="1:7" customFormat="1" x14ac:dyDescent="0.2">
      <c r="A52" s="49" t="s">
        <v>116</v>
      </c>
      <c r="B52" s="52">
        <v>2386</v>
      </c>
      <c r="C52" s="57">
        <v>1</v>
      </c>
      <c r="D52" s="95">
        <v>1</v>
      </c>
      <c r="E52" s="95">
        <v>0</v>
      </c>
      <c r="F52" s="58">
        <v>1</v>
      </c>
      <c r="G52" s="51">
        <v>0</v>
      </c>
    </row>
    <row r="53" spans="1:7" customFormat="1" x14ac:dyDescent="0.2">
      <c r="A53" s="49" t="s">
        <v>118</v>
      </c>
      <c r="B53" s="52">
        <v>2386</v>
      </c>
      <c r="C53" s="57">
        <v>1</v>
      </c>
      <c r="D53" s="95">
        <v>1</v>
      </c>
      <c r="E53" s="95">
        <v>0</v>
      </c>
      <c r="F53" s="58">
        <v>1</v>
      </c>
      <c r="G53" s="51">
        <v>0</v>
      </c>
    </row>
    <row r="54" spans="1:7" customFormat="1" x14ac:dyDescent="0.2">
      <c r="A54" s="49" t="s">
        <v>193</v>
      </c>
      <c r="B54" s="52">
        <v>2682</v>
      </c>
      <c r="C54" s="57">
        <v>4</v>
      </c>
      <c r="D54" s="95">
        <v>4</v>
      </c>
      <c r="E54" s="95">
        <v>0</v>
      </c>
      <c r="F54" s="58">
        <v>1</v>
      </c>
      <c r="G54" s="51">
        <v>0</v>
      </c>
    </row>
    <row r="55" spans="1:7" customFormat="1" x14ac:dyDescent="0.2">
      <c r="A55" s="49" t="s">
        <v>93</v>
      </c>
      <c r="B55" s="52">
        <v>2327</v>
      </c>
      <c r="C55" s="57">
        <v>1</v>
      </c>
      <c r="D55" s="95">
        <v>1</v>
      </c>
      <c r="E55" s="95">
        <v>0.8</v>
      </c>
      <c r="F55" s="58">
        <v>1</v>
      </c>
      <c r="G55" s="51">
        <v>0.8</v>
      </c>
    </row>
    <row r="56" spans="1:7" customFormat="1" x14ac:dyDescent="0.2">
      <c r="A56" s="49" t="s">
        <v>54</v>
      </c>
      <c r="B56" s="52">
        <v>2290</v>
      </c>
      <c r="C56" s="57">
        <v>2</v>
      </c>
      <c r="D56" s="95">
        <v>2</v>
      </c>
      <c r="E56" s="95">
        <v>1</v>
      </c>
      <c r="F56" s="58">
        <v>1</v>
      </c>
      <c r="G56" s="51">
        <v>0.5</v>
      </c>
    </row>
    <row r="57" spans="1:7" customFormat="1" x14ac:dyDescent="0.2">
      <c r="A57" s="49" t="s">
        <v>60</v>
      </c>
      <c r="B57" s="52">
        <v>2290</v>
      </c>
      <c r="C57" s="57">
        <v>4</v>
      </c>
      <c r="D57" s="95">
        <v>4</v>
      </c>
      <c r="E57" s="95">
        <v>2</v>
      </c>
      <c r="F57" s="58">
        <v>1</v>
      </c>
      <c r="G57" s="51">
        <v>0.5</v>
      </c>
    </row>
    <row r="58" spans="1:7" customFormat="1" x14ac:dyDescent="0.2">
      <c r="A58" s="49" t="s">
        <v>56</v>
      </c>
      <c r="B58" s="52">
        <v>2290</v>
      </c>
      <c r="C58" s="57">
        <v>20</v>
      </c>
      <c r="D58" s="95">
        <v>20</v>
      </c>
      <c r="E58" s="95">
        <v>9</v>
      </c>
      <c r="F58" s="58">
        <v>1</v>
      </c>
      <c r="G58" s="51">
        <v>0.45</v>
      </c>
    </row>
    <row r="59" spans="1:7" customFormat="1" x14ac:dyDescent="0.2">
      <c r="A59" s="49" t="s">
        <v>27</v>
      </c>
      <c r="B59" s="52">
        <v>2230</v>
      </c>
      <c r="C59" s="57">
        <v>4</v>
      </c>
      <c r="D59" s="95">
        <v>4</v>
      </c>
      <c r="E59" s="95">
        <v>3</v>
      </c>
      <c r="F59" s="58">
        <v>1</v>
      </c>
      <c r="G59" s="51">
        <v>0.75</v>
      </c>
    </row>
    <row r="60" spans="1:7" customFormat="1" x14ac:dyDescent="0.2">
      <c r="A60" s="49" t="s">
        <v>69</v>
      </c>
      <c r="B60" s="52">
        <v>2319</v>
      </c>
      <c r="C60" s="57">
        <v>1</v>
      </c>
      <c r="D60" s="95">
        <v>1</v>
      </c>
      <c r="E60" s="95">
        <v>0</v>
      </c>
      <c r="F60" s="58">
        <v>1</v>
      </c>
      <c r="G60" s="51">
        <v>0</v>
      </c>
    </row>
    <row r="61" spans="1:7" customFormat="1" x14ac:dyDescent="0.2">
      <c r="A61" s="49" t="s">
        <v>126</v>
      </c>
      <c r="B61" s="52">
        <v>2388</v>
      </c>
      <c r="C61" s="57">
        <v>250</v>
      </c>
      <c r="D61" s="95">
        <v>250</v>
      </c>
      <c r="E61" s="95">
        <v>250</v>
      </c>
      <c r="F61" s="58">
        <v>1</v>
      </c>
      <c r="G61" s="51">
        <v>1</v>
      </c>
    </row>
    <row r="62" spans="1:7" customFormat="1" x14ac:dyDescent="0.2">
      <c r="A62" s="49" t="s">
        <v>137</v>
      </c>
      <c r="B62" s="52">
        <v>2398</v>
      </c>
      <c r="C62" s="57">
        <v>305</v>
      </c>
      <c r="D62" s="95">
        <v>305</v>
      </c>
      <c r="E62" s="95">
        <v>305</v>
      </c>
      <c r="F62" s="58">
        <v>1</v>
      </c>
      <c r="G62" s="51">
        <v>1</v>
      </c>
    </row>
    <row r="63" spans="1:7" customFormat="1" x14ac:dyDescent="0.2">
      <c r="A63" s="49" t="s">
        <v>135</v>
      </c>
      <c r="B63" s="52">
        <v>2398</v>
      </c>
      <c r="C63" s="57">
        <v>200</v>
      </c>
      <c r="D63" s="95">
        <v>200</v>
      </c>
      <c r="E63" s="95">
        <v>200</v>
      </c>
      <c r="F63" s="58">
        <v>1</v>
      </c>
      <c r="G63" s="51">
        <v>1</v>
      </c>
    </row>
    <row r="64" spans="1:7" customFormat="1" x14ac:dyDescent="0.2">
      <c r="A64" s="49" t="s">
        <v>58</v>
      </c>
      <c r="B64" s="52">
        <v>2290</v>
      </c>
      <c r="C64" s="57">
        <v>25</v>
      </c>
      <c r="D64" s="95">
        <v>25</v>
      </c>
      <c r="E64" s="95">
        <v>16</v>
      </c>
      <c r="F64" s="58">
        <v>1</v>
      </c>
      <c r="G64" s="51">
        <v>0.64</v>
      </c>
    </row>
    <row r="65" spans="1:10" x14ac:dyDescent="0.2">
      <c r="A65" s="49" t="s">
        <v>98</v>
      </c>
      <c r="B65" s="52">
        <v>2327</v>
      </c>
      <c r="C65" s="57">
        <v>1</v>
      </c>
      <c r="D65" s="95">
        <v>1</v>
      </c>
      <c r="E65" s="95">
        <v>1</v>
      </c>
      <c r="F65" s="58">
        <v>1</v>
      </c>
      <c r="G65" s="51">
        <v>1</v>
      </c>
      <c r="H65"/>
      <c r="J65"/>
    </row>
    <row r="66" spans="1:10" x14ac:dyDescent="0.2">
      <c r="A66" s="49" t="s">
        <v>95</v>
      </c>
      <c r="B66" s="52">
        <v>2327</v>
      </c>
      <c r="C66" s="57">
        <v>1</v>
      </c>
      <c r="D66" s="95">
        <v>1</v>
      </c>
      <c r="E66" s="95">
        <v>1</v>
      </c>
      <c r="F66" s="58">
        <v>1</v>
      </c>
      <c r="G66" s="51">
        <v>1</v>
      </c>
      <c r="H66"/>
      <c r="J66"/>
    </row>
    <row r="67" spans="1:10" x14ac:dyDescent="0.2">
      <c r="A67" s="49" t="s">
        <v>101</v>
      </c>
      <c r="B67" s="52">
        <v>2327</v>
      </c>
      <c r="C67" s="57">
        <v>1</v>
      </c>
      <c r="D67" s="95">
        <v>1</v>
      </c>
      <c r="E67" s="95">
        <v>0.9</v>
      </c>
      <c r="F67" s="58">
        <v>1</v>
      </c>
      <c r="G67" s="51">
        <v>0.9</v>
      </c>
      <c r="H67"/>
      <c r="J67"/>
    </row>
    <row r="68" spans="1:10" x14ac:dyDescent="0.2">
      <c r="A68" s="49" t="s">
        <v>72</v>
      </c>
      <c r="B68" s="52">
        <v>2319</v>
      </c>
      <c r="C68" s="57">
        <v>1</v>
      </c>
      <c r="D68" s="95">
        <v>1</v>
      </c>
      <c r="E68" s="95">
        <v>0</v>
      </c>
      <c r="F68" s="58">
        <v>1</v>
      </c>
      <c r="G68" s="51">
        <v>0</v>
      </c>
      <c r="H68"/>
      <c r="J68"/>
    </row>
    <row r="69" spans="1:10" x14ac:dyDescent="0.2">
      <c r="A69" s="49" t="s">
        <v>151</v>
      </c>
      <c r="B69" s="52">
        <v>2486</v>
      </c>
      <c r="C69" s="57">
        <v>150</v>
      </c>
      <c r="D69" s="95">
        <v>150</v>
      </c>
      <c r="E69" s="95">
        <v>0</v>
      </c>
      <c r="F69" s="58">
        <v>1</v>
      </c>
      <c r="G69" s="51">
        <v>0</v>
      </c>
      <c r="H69"/>
      <c r="J69"/>
    </row>
    <row r="70" spans="1:10" x14ac:dyDescent="0.2">
      <c r="A70" s="49" t="s">
        <v>50</v>
      </c>
      <c r="B70" s="52">
        <v>2289</v>
      </c>
      <c r="C70" s="57">
        <v>40</v>
      </c>
      <c r="D70" s="95">
        <v>59.62</v>
      </c>
      <c r="E70" s="95">
        <v>59.62</v>
      </c>
      <c r="F70" s="58">
        <v>1.4904999999999999</v>
      </c>
      <c r="G70" s="51">
        <v>1.4904999999999999</v>
      </c>
      <c r="H70"/>
      <c r="J70"/>
    </row>
    <row r="71" spans="1:10" x14ac:dyDescent="0.2">
      <c r="A71" s="49" t="s">
        <v>206</v>
      </c>
      <c r="B71" s="52">
        <v>2696</v>
      </c>
      <c r="C71" s="57">
        <v>1</v>
      </c>
      <c r="D71" s="95">
        <v>2</v>
      </c>
      <c r="E71" s="95">
        <v>0</v>
      </c>
      <c r="F71" s="58">
        <v>2</v>
      </c>
      <c r="G71" s="51">
        <v>0</v>
      </c>
      <c r="H71"/>
      <c r="J71"/>
    </row>
    <row r="72" spans="1:10" x14ac:dyDescent="0.2">
      <c r="A72" s="49" t="s">
        <v>168</v>
      </c>
      <c r="B72" s="52">
        <v>2613</v>
      </c>
      <c r="C72" s="57">
        <v>10</v>
      </c>
      <c r="D72" s="95">
        <v>20</v>
      </c>
      <c r="E72" s="95">
        <v>0</v>
      </c>
      <c r="F72" s="58">
        <v>2</v>
      </c>
      <c r="G72" s="51">
        <v>0</v>
      </c>
      <c r="H72"/>
      <c r="J72"/>
    </row>
    <row r="73" spans="1:10" x14ac:dyDescent="0.2">
      <c r="A73" s="49" t="s">
        <v>32</v>
      </c>
      <c r="B73" s="52">
        <v>2265</v>
      </c>
      <c r="C73" s="57">
        <v>5</v>
      </c>
      <c r="D73" s="95">
        <v>10</v>
      </c>
      <c r="E73" s="95">
        <v>0</v>
      </c>
      <c r="F73" s="58">
        <v>2</v>
      </c>
      <c r="G73" s="51">
        <v>0</v>
      </c>
      <c r="H73"/>
      <c r="J73"/>
    </row>
    <row r="74" spans="1:10" x14ac:dyDescent="0.2">
      <c r="A74" s="49" t="s">
        <v>201</v>
      </c>
      <c r="B74" s="52">
        <v>2689</v>
      </c>
      <c r="C74" s="57">
        <v>1</v>
      </c>
      <c r="D74" s="95">
        <v>4</v>
      </c>
      <c r="E74" s="95">
        <v>0</v>
      </c>
      <c r="F74" s="58">
        <v>4</v>
      </c>
      <c r="G74" s="51">
        <v>0</v>
      </c>
      <c r="H74"/>
      <c r="J74"/>
    </row>
    <row r="75" spans="1:10" x14ac:dyDescent="0.2">
      <c r="A75" s="44" t="s">
        <v>1</v>
      </c>
      <c r="B75" s="44"/>
      <c r="C75" s="57">
        <v>9064</v>
      </c>
      <c r="D75" s="95">
        <v>2035.62</v>
      </c>
      <c r="E75" s="95">
        <v>1398.32</v>
      </c>
      <c r="F75" s="58">
        <v>0.22458296557811119</v>
      </c>
      <c r="G75" s="51">
        <v>0.15427184466019417</v>
      </c>
      <c r="H75"/>
      <c r="J75"/>
    </row>
    <row r="76" spans="1:10" x14ac:dyDescent="0.2">
      <c r="F76"/>
      <c r="G76"/>
    </row>
    <row r="77" spans="1:10" x14ac:dyDescent="0.2">
      <c r="F77"/>
      <c r="G77"/>
    </row>
    <row r="78" spans="1:10" x14ac:dyDescent="0.2">
      <c r="F78"/>
      <c r="G78"/>
    </row>
    <row r="79" spans="1:10" x14ac:dyDescent="0.2">
      <c r="F79"/>
      <c r="G79"/>
    </row>
    <row r="80" spans="1:10" x14ac:dyDescent="0.2">
      <c r="F80"/>
      <c r="G80"/>
    </row>
    <row r="81" spans="6:7" x14ac:dyDescent="0.2">
      <c r="F81"/>
      <c r="G81"/>
    </row>
    <row r="82" spans="6:7" x14ac:dyDescent="0.2">
      <c r="F82"/>
      <c r="G82"/>
    </row>
    <row r="83" spans="6:7" x14ac:dyDescent="0.2">
      <c r="F83"/>
      <c r="G83"/>
    </row>
    <row r="84" spans="6:7" x14ac:dyDescent="0.2">
      <c r="F84"/>
      <c r="G84"/>
    </row>
    <row r="85" spans="6:7" x14ac:dyDescent="0.2">
      <c r="F85"/>
      <c r="G85"/>
    </row>
  </sheetData>
  <conditionalFormatting pivot="1" sqref="F4:F75">
    <cfRule type="dataBar" priority="2">
      <dataBar>
        <cfvo type="min"/>
        <cfvo type="max"/>
        <color rgb="FF638EC6"/>
      </dataBar>
      <extLst>
        <ext xmlns:x14="http://schemas.microsoft.com/office/spreadsheetml/2009/9/main" uri="{B025F937-C7B1-47D3-B67F-A62EFF666E3E}">
          <x14:id>{4EFAC4D1-920D-4F23-AAD2-25DF32028A7D}</x14:id>
        </ext>
      </extLst>
    </cfRule>
  </conditionalFormatting>
  <conditionalFormatting pivot="1" sqref="G4:G75">
    <cfRule type="dataBar" priority="1">
      <dataBar>
        <cfvo type="min"/>
        <cfvo type="max"/>
        <color rgb="FF638EC6"/>
      </dataBar>
      <extLst>
        <ext xmlns:x14="http://schemas.microsoft.com/office/spreadsheetml/2009/9/main" uri="{B025F937-C7B1-47D3-B67F-A62EFF666E3E}">
          <x14:id>{AB9F9416-D557-40DE-BA20-BF900984712C}</x14:id>
        </ext>
      </extLst>
    </cfRule>
  </conditionalFormatting>
  <conditionalFormatting pivot="1" sqref="F4:F75">
    <cfRule type="iconSet" priority="4">
      <iconSet iconSet="3Flags">
        <cfvo type="percent" val="0"/>
        <cfvo type="num" val="0.75"/>
        <cfvo type="formula" val="0.9"/>
      </iconSet>
    </cfRule>
  </conditionalFormatting>
  <conditionalFormatting pivot="1" sqref="G4:G75">
    <cfRule type="iconSet" priority="3">
      <iconSet iconSet="3Flags">
        <cfvo type="percent" val="0"/>
        <cfvo type="num" val="0.75"/>
        <cfvo type="formula" val="0.9"/>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dataBar" id="{4EFAC4D1-920D-4F23-AAD2-25DF32028A7D}">
            <x14:dataBar minLength="0" maxLength="100" border="1" negativeBarBorderColorSameAsPositive="0">
              <x14:cfvo type="autoMin"/>
              <x14:cfvo type="autoMax"/>
              <x14:borderColor rgb="FF638EC6"/>
              <x14:negativeFillColor rgb="FFFF0000"/>
              <x14:negativeBorderColor rgb="FFFF0000"/>
              <x14:axisColor rgb="FF000000"/>
            </x14:dataBar>
          </x14:cfRule>
          <xm:sqref>F4:F75</xm:sqref>
        </x14:conditionalFormatting>
        <x14:conditionalFormatting xmlns:xm="http://schemas.microsoft.com/office/excel/2006/main" pivot="1">
          <x14:cfRule type="dataBar" id="{AB9F9416-D557-40DE-BA20-BF900984712C}">
            <x14:dataBar minLength="0" maxLength="100" border="1" negativeBarBorderColorSameAsPositive="0">
              <x14:cfvo type="autoMin"/>
              <x14:cfvo type="autoMax"/>
              <x14:borderColor rgb="FF638EC6"/>
              <x14:negativeFillColor rgb="FFFF0000"/>
              <x14:negativeBorderColor rgb="FFFF0000"/>
              <x14:axisColor rgb="FF000000"/>
            </x14:dataBar>
          </x14:cfRule>
          <xm:sqref>G4:G75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7594-7C12-4D26-8563-943888E2EDF9}">
  <sheetPr>
    <tabColor theme="3" tint="0.749992370372631"/>
  </sheetPr>
  <dimension ref="A1:W146"/>
  <sheetViews>
    <sheetView showGridLines="0" topLeftCell="C1" zoomScale="90" zoomScaleNormal="90" workbookViewId="0">
      <pane ySplit="3" topLeftCell="A4" activePane="bottomLeft" state="frozen"/>
      <selection pane="bottomLeft" activeCell="L6" sqref="L6"/>
    </sheetView>
  </sheetViews>
  <sheetFormatPr baseColWidth="10" defaultColWidth="11.5" defaultRowHeight="15" x14ac:dyDescent="0.2"/>
  <cols>
    <col min="1" max="1" width="60.83203125" style="56" customWidth="1"/>
    <col min="2" max="2" width="15.5" style="44" customWidth="1"/>
    <col min="3" max="3" width="29.6640625" style="44" customWidth="1"/>
    <col min="4" max="4" width="42" style="49" customWidth="1"/>
    <col min="5" max="5" width="15.1640625" style="40" customWidth="1"/>
    <col min="6" max="6" width="15.33203125" style="49" bestFit="1" customWidth="1"/>
    <col min="7" max="8" width="20.1640625" style="49" bestFit="1" customWidth="1"/>
    <col min="9" max="9" width="12" style="49" customWidth="1"/>
    <col min="10" max="13" width="11.5" style="49"/>
    <col min="14" max="14" width="51.5" style="49" customWidth="1"/>
    <col min="15" max="15" width="15.6640625" style="49" bestFit="1" customWidth="1"/>
    <col min="16" max="18" width="14.6640625" style="49" bestFit="1" customWidth="1"/>
    <col min="19" max="19" width="11.5" style="49"/>
    <col min="20" max="20" width="16.33203125" style="49" bestFit="1" customWidth="1"/>
    <col min="21" max="21" width="21.5" style="49" bestFit="1" customWidth="1"/>
    <col min="22" max="22" width="34.33203125" style="49" bestFit="1" customWidth="1"/>
    <col min="23" max="16384" width="11.5" style="49"/>
  </cols>
  <sheetData>
    <row r="1" spans="1:23" ht="32" x14ac:dyDescent="0.2">
      <c r="A1"/>
      <c r="B1"/>
      <c r="T1" s="43" t="s">
        <v>3</v>
      </c>
      <c r="U1" s="49" t="s">
        <v>1407</v>
      </c>
    </row>
    <row r="2" spans="1:23" ht="16" x14ac:dyDescent="0.2">
      <c r="T2" s="43" t="s">
        <v>4</v>
      </c>
      <c r="U2" s="49" t="s">
        <v>1407</v>
      </c>
    </row>
    <row r="3" spans="1:23" s="48" customFormat="1" ht="67.5" customHeight="1" x14ac:dyDescent="0.2">
      <c r="A3" s="60" t="s">
        <v>7</v>
      </c>
      <c r="B3" s="43" t="s">
        <v>2</v>
      </c>
      <c r="C3" s="66" t="s">
        <v>3</v>
      </c>
      <c r="D3" s="43" t="s">
        <v>4</v>
      </c>
      <c r="E3" s="43" t="s">
        <v>17</v>
      </c>
      <c r="F3" s="43" t="s">
        <v>15</v>
      </c>
      <c r="G3" s="46" t="s">
        <v>1404</v>
      </c>
      <c r="H3" s="46" t="s">
        <v>1405</v>
      </c>
      <c r="I3" s="47" t="s">
        <v>1406</v>
      </c>
      <c r="N3" s="43" t="s">
        <v>3</v>
      </c>
      <c r="O3" s="46" t="s">
        <v>1404</v>
      </c>
      <c r="P3" s="46" t="s">
        <v>1405</v>
      </c>
      <c r="Q3" s="47" t="s">
        <v>1406</v>
      </c>
      <c r="R3"/>
      <c r="S3"/>
      <c r="T3"/>
      <c r="U3" s="39"/>
      <c r="V3"/>
      <c r="W3"/>
    </row>
    <row r="4" spans="1:23" ht="15" customHeight="1" x14ac:dyDescent="0.2">
      <c r="A4" s="54" t="s">
        <v>213</v>
      </c>
      <c r="B4" s="45">
        <v>2696</v>
      </c>
      <c r="C4" s="44" t="s">
        <v>29</v>
      </c>
      <c r="D4" s="49" t="s">
        <v>114</v>
      </c>
      <c r="E4" s="40" t="s">
        <v>2693</v>
      </c>
      <c r="F4" s="61">
        <v>0</v>
      </c>
      <c r="G4" s="64">
        <v>250000000</v>
      </c>
      <c r="H4" s="64">
        <v>0</v>
      </c>
      <c r="I4" s="65">
        <v>0</v>
      </c>
      <c r="N4" s="40" t="s">
        <v>20</v>
      </c>
      <c r="O4" s="50">
        <v>2410000000</v>
      </c>
      <c r="P4" s="50">
        <v>872595149</v>
      </c>
      <c r="Q4" s="51">
        <v>0.36207267593360998</v>
      </c>
      <c r="R4"/>
      <c r="S4"/>
      <c r="T4" s="43" t="s">
        <v>2</v>
      </c>
      <c r="U4" s="46" t="s">
        <v>1404</v>
      </c>
      <c r="V4" s="46" t="s">
        <v>1405</v>
      </c>
      <c r="W4" s="47" t="s">
        <v>1406</v>
      </c>
    </row>
    <row r="5" spans="1:23" x14ac:dyDescent="0.2">
      <c r="A5" s="54" t="s">
        <v>142</v>
      </c>
      <c r="B5" s="45">
        <v>2404</v>
      </c>
      <c r="C5" s="44" t="s">
        <v>34</v>
      </c>
      <c r="D5" s="49" t="s">
        <v>139</v>
      </c>
      <c r="E5" s="40" t="s">
        <v>1847</v>
      </c>
      <c r="F5" s="61">
        <v>0</v>
      </c>
      <c r="G5" s="64">
        <v>100000000</v>
      </c>
      <c r="H5" s="64">
        <v>0</v>
      </c>
      <c r="I5" s="65">
        <v>0</v>
      </c>
      <c r="N5" s="40" t="s">
        <v>66</v>
      </c>
      <c r="O5" s="50">
        <v>12337800000</v>
      </c>
      <c r="P5" s="50">
        <v>5595439809</v>
      </c>
      <c r="Q5" s="51">
        <v>0.45352006103195058</v>
      </c>
      <c r="R5"/>
      <c r="S5"/>
      <c r="T5" s="62">
        <v>2395</v>
      </c>
      <c r="U5" s="50">
        <v>230000000</v>
      </c>
      <c r="V5" s="50">
        <v>0</v>
      </c>
      <c r="W5" s="51">
        <v>0</v>
      </c>
    </row>
    <row r="6" spans="1:23" x14ac:dyDescent="0.2">
      <c r="A6" s="54" t="s">
        <v>128</v>
      </c>
      <c r="B6" s="45">
        <v>2388</v>
      </c>
      <c r="C6" s="44" t="s">
        <v>66</v>
      </c>
      <c r="D6" s="49" t="s">
        <v>120</v>
      </c>
      <c r="E6" s="40" t="s">
        <v>2691</v>
      </c>
      <c r="F6" s="61">
        <v>0</v>
      </c>
      <c r="G6" s="64">
        <v>300000000</v>
      </c>
      <c r="H6" s="64">
        <v>0</v>
      </c>
      <c r="I6" s="65">
        <v>0</v>
      </c>
      <c r="N6" s="40" t="s">
        <v>41</v>
      </c>
      <c r="O6" s="50">
        <v>5218625000</v>
      </c>
      <c r="P6" s="50">
        <v>2490688899</v>
      </c>
      <c r="Q6" s="51">
        <v>0.47726918469903473</v>
      </c>
      <c r="R6"/>
      <c r="S6"/>
      <c r="T6" s="62">
        <v>2404</v>
      </c>
      <c r="U6" s="50">
        <v>220000000</v>
      </c>
      <c r="V6" s="50">
        <v>0</v>
      </c>
      <c r="W6" s="51">
        <v>0</v>
      </c>
    </row>
    <row r="7" spans="1:23" x14ac:dyDescent="0.2">
      <c r="A7" s="54" t="s">
        <v>141</v>
      </c>
      <c r="B7" s="45">
        <v>2404</v>
      </c>
      <c r="C7" s="44" t="s">
        <v>34</v>
      </c>
      <c r="D7" s="49" t="s">
        <v>139</v>
      </c>
      <c r="E7" s="40" t="s">
        <v>2294</v>
      </c>
      <c r="F7" s="61">
        <v>0</v>
      </c>
      <c r="G7" s="64">
        <v>120000000</v>
      </c>
      <c r="H7" s="64">
        <v>0</v>
      </c>
      <c r="I7" s="65">
        <v>0</v>
      </c>
      <c r="N7" s="40" t="s">
        <v>34</v>
      </c>
      <c r="O7" s="50">
        <v>34579124320</v>
      </c>
      <c r="P7" s="50">
        <v>25233783933</v>
      </c>
      <c r="Q7" s="51">
        <v>0.72974039768859011</v>
      </c>
      <c r="R7"/>
      <c r="S7"/>
      <c r="T7" s="62">
        <v>2288</v>
      </c>
      <c r="U7" s="50">
        <v>250000000</v>
      </c>
      <c r="V7" s="50">
        <v>0</v>
      </c>
      <c r="W7" s="51">
        <v>0</v>
      </c>
    </row>
    <row r="8" spans="1:23" x14ac:dyDescent="0.2">
      <c r="A8" s="54" t="s">
        <v>122</v>
      </c>
      <c r="B8" s="45">
        <v>2388</v>
      </c>
      <c r="C8" s="44" t="s">
        <v>66</v>
      </c>
      <c r="D8" s="49" t="s">
        <v>120</v>
      </c>
      <c r="E8" s="40" t="s">
        <v>2691</v>
      </c>
      <c r="F8" s="61">
        <v>0</v>
      </c>
      <c r="G8" s="64">
        <v>132000000</v>
      </c>
      <c r="H8" s="64">
        <v>0</v>
      </c>
      <c r="I8" s="65">
        <v>0</v>
      </c>
      <c r="N8" s="40" t="s">
        <v>29</v>
      </c>
      <c r="O8" s="50">
        <v>16074715000</v>
      </c>
      <c r="P8" s="50">
        <v>13815318706</v>
      </c>
      <c r="Q8" s="51">
        <v>0.85944408382979109</v>
      </c>
      <c r="R8"/>
      <c r="S8"/>
      <c r="T8" s="62">
        <v>2474</v>
      </c>
      <c r="U8" s="50">
        <v>1200000000</v>
      </c>
      <c r="V8" s="50">
        <v>78750000</v>
      </c>
      <c r="W8" s="51">
        <v>6.5625000000000003E-2</v>
      </c>
    </row>
    <row r="9" spans="1:23" x14ac:dyDescent="0.2">
      <c r="A9" s="54" t="s">
        <v>44</v>
      </c>
      <c r="B9" s="45">
        <v>2288</v>
      </c>
      <c r="C9" s="44" t="s">
        <v>41</v>
      </c>
      <c r="D9" s="49" t="s">
        <v>42</v>
      </c>
      <c r="E9" s="40" t="s">
        <v>46</v>
      </c>
      <c r="F9" s="61">
        <v>0</v>
      </c>
      <c r="G9" s="64">
        <v>250000000</v>
      </c>
      <c r="H9" s="64">
        <v>0</v>
      </c>
      <c r="I9" s="65">
        <v>0</v>
      </c>
      <c r="N9" s="56" t="s">
        <v>1</v>
      </c>
      <c r="O9" s="50">
        <v>70620264320</v>
      </c>
      <c r="P9" s="50">
        <v>48007826496</v>
      </c>
      <c r="Q9" s="51">
        <v>0.67980241872875502</v>
      </c>
      <c r="R9"/>
      <c r="S9"/>
      <c r="T9" s="62">
        <v>2331</v>
      </c>
      <c r="U9" s="50">
        <v>225000000</v>
      </c>
      <c r="V9" s="50">
        <v>21765000</v>
      </c>
      <c r="W9" s="51">
        <v>9.6733333333333338E-2</v>
      </c>
    </row>
    <row r="10" spans="1:23" x14ac:dyDescent="0.2">
      <c r="A10" s="54" t="s">
        <v>132</v>
      </c>
      <c r="B10" s="45">
        <v>2395</v>
      </c>
      <c r="C10" s="44" t="s">
        <v>41</v>
      </c>
      <c r="D10" s="49" t="s">
        <v>130</v>
      </c>
      <c r="E10" s="40" t="s">
        <v>1845</v>
      </c>
      <c r="F10" s="61">
        <v>0</v>
      </c>
      <c r="G10" s="64">
        <v>230000000</v>
      </c>
      <c r="H10" s="64">
        <v>0</v>
      </c>
      <c r="I10" s="65">
        <v>0</v>
      </c>
      <c r="N10"/>
      <c r="O10"/>
      <c r="P10"/>
      <c r="Q10"/>
      <c r="R10"/>
      <c r="S10"/>
      <c r="T10" s="62">
        <v>2682</v>
      </c>
      <c r="U10" s="50">
        <v>1035000000</v>
      </c>
      <c r="V10" s="50">
        <v>188741110</v>
      </c>
      <c r="W10" s="51">
        <v>0.18235856038647344</v>
      </c>
    </row>
    <row r="11" spans="1:23" x14ac:dyDescent="0.2">
      <c r="A11" s="54" t="s">
        <v>109</v>
      </c>
      <c r="B11" s="45">
        <v>2358</v>
      </c>
      <c r="C11" s="44" t="s">
        <v>34</v>
      </c>
      <c r="D11" s="49" t="s">
        <v>103</v>
      </c>
      <c r="E11" s="40" t="s">
        <v>1430</v>
      </c>
      <c r="F11" s="61">
        <v>0</v>
      </c>
      <c r="G11" s="64">
        <v>340000000</v>
      </c>
      <c r="H11" s="64">
        <v>0</v>
      </c>
      <c r="I11" s="65">
        <v>0</v>
      </c>
      <c r="N11"/>
      <c r="O11"/>
      <c r="P11"/>
      <c r="Q11"/>
      <c r="R11"/>
      <c r="S11"/>
      <c r="T11" s="62">
        <v>2689</v>
      </c>
      <c r="U11" s="50">
        <v>3040000000</v>
      </c>
      <c r="V11" s="50">
        <v>567541235</v>
      </c>
      <c r="W11" s="51">
        <v>0.1866911957236842</v>
      </c>
    </row>
    <row r="12" spans="1:23" x14ac:dyDescent="0.2">
      <c r="A12" s="54" t="s">
        <v>152</v>
      </c>
      <c r="B12" s="45">
        <v>2486</v>
      </c>
      <c r="C12" s="44" t="s">
        <v>66</v>
      </c>
      <c r="D12" s="49" t="s">
        <v>120</v>
      </c>
      <c r="E12" s="40" t="s">
        <v>46</v>
      </c>
      <c r="F12" s="61">
        <v>0</v>
      </c>
      <c r="G12" s="64">
        <v>190000000</v>
      </c>
      <c r="H12" s="64">
        <v>0</v>
      </c>
      <c r="I12" s="65">
        <v>0</v>
      </c>
      <c r="R12"/>
      <c r="S12"/>
      <c r="T12" s="62">
        <v>2541</v>
      </c>
      <c r="U12" s="50">
        <v>1980000000</v>
      </c>
      <c r="V12" s="50">
        <v>598751145</v>
      </c>
      <c r="W12" s="51">
        <v>0.30239956818181818</v>
      </c>
    </row>
    <row r="13" spans="1:23" x14ac:dyDescent="0.2">
      <c r="A13" s="54" t="s">
        <v>219</v>
      </c>
      <c r="B13" s="45">
        <v>2703</v>
      </c>
      <c r="C13" s="44" t="s">
        <v>41</v>
      </c>
      <c r="D13" s="49" t="s">
        <v>217</v>
      </c>
      <c r="E13" s="40" t="s">
        <v>2294</v>
      </c>
      <c r="F13" s="61">
        <v>3.8101548837209301E-2</v>
      </c>
      <c r="G13" s="64">
        <v>430000000</v>
      </c>
      <c r="H13" s="64">
        <v>16383666</v>
      </c>
      <c r="I13" s="65">
        <v>3.8101548837209301E-2</v>
      </c>
      <c r="R13"/>
      <c r="S13"/>
      <c r="T13" s="62">
        <v>2315</v>
      </c>
      <c r="U13" s="50">
        <v>1935000000</v>
      </c>
      <c r="V13" s="50">
        <v>636107329</v>
      </c>
      <c r="W13" s="51">
        <v>0.32873763772609821</v>
      </c>
    </row>
    <row r="14" spans="1:23" x14ac:dyDescent="0.2">
      <c r="A14" s="54" t="s">
        <v>214</v>
      </c>
      <c r="B14" s="45">
        <v>2696</v>
      </c>
      <c r="C14" s="44" t="s">
        <v>29</v>
      </c>
      <c r="D14" s="49" t="s">
        <v>114</v>
      </c>
      <c r="E14" s="40" t="s">
        <v>207</v>
      </c>
      <c r="F14" s="61">
        <v>0.05</v>
      </c>
      <c r="G14" s="64">
        <v>300000000</v>
      </c>
      <c r="H14" s="64">
        <v>15000000</v>
      </c>
      <c r="I14" s="65">
        <v>0.05</v>
      </c>
      <c r="R14"/>
      <c r="S14"/>
      <c r="T14" s="62">
        <v>2486</v>
      </c>
      <c r="U14" s="50">
        <v>3230000000</v>
      </c>
      <c r="V14" s="50">
        <v>1182930225</v>
      </c>
      <c r="W14" s="51">
        <v>0.36623226780185758</v>
      </c>
    </row>
    <row r="15" spans="1:23" x14ac:dyDescent="0.2">
      <c r="A15" s="54" t="s">
        <v>199</v>
      </c>
      <c r="B15" s="45">
        <v>2689</v>
      </c>
      <c r="C15" s="44" t="s">
        <v>34</v>
      </c>
      <c r="D15" s="49" t="s">
        <v>197</v>
      </c>
      <c r="E15" s="40" t="s">
        <v>2285</v>
      </c>
      <c r="F15" s="61">
        <v>6.1199999999999997E-2</v>
      </c>
      <c r="G15" s="64">
        <v>1500000000</v>
      </c>
      <c r="H15" s="64">
        <v>91800000</v>
      </c>
      <c r="I15" s="65">
        <v>6.1199999999999997E-2</v>
      </c>
      <c r="R15"/>
      <c r="S15"/>
      <c r="T15" s="62">
        <v>2696</v>
      </c>
      <c r="U15" s="50">
        <v>2235127778</v>
      </c>
      <c r="V15" s="50">
        <v>879044214</v>
      </c>
      <c r="W15" s="51">
        <v>0.39328588846342011</v>
      </c>
    </row>
    <row r="16" spans="1:23" x14ac:dyDescent="0.2">
      <c r="A16" s="54" t="s">
        <v>224</v>
      </c>
      <c r="B16" s="45">
        <v>2703</v>
      </c>
      <c r="C16" s="44" t="s">
        <v>41</v>
      </c>
      <c r="D16" s="49" t="s">
        <v>217</v>
      </c>
      <c r="E16" s="40" t="s">
        <v>2294</v>
      </c>
      <c r="F16" s="61">
        <v>6.550504E-2</v>
      </c>
      <c r="G16" s="64">
        <v>300000000</v>
      </c>
      <c r="H16" s="64">
        <v>19651512</v>
      </c>
      <c r="I16" s="65">
        <v>6.550504E-2</v>
      </c>
      <c r="R16"/>
      <c r="S16"/>
      <c r="T16" s="62">
        <v>2666</v>
      </c>
      <c r="U16" s="50">
        <v>983000000</v>
      </c>
      <c r="V16" s="50">
        <v>388517259</v>
      </c>
      <c r="W16" s="51">
        <v>0.39523627568667347</v>
      </c>
    </row>
    <row r="17" spans="1:23" x14ac:dyDescent="0.2">
      <c r="A17" s="54" t="s">
        <v>145</v>
      </c>
      <c r="B17" s="45">
        <v>2474</v>
      </c>
      <c r="C17" s="44" t="s">
        <v>20</v>
      </c>
      <c r="D17" s="49" t="s">
        <v>143</v>
      </c>
      <c r="E17" s="40" t="s">
        <v>1849</v>
      </c>
      <c r="F17" s="61">
        <v>6.5625000000000003E-2</v>
      </c>
      <c r="G17" s="64">
        <v>1200000000</v>
      </c>
      <c r="H17" s="64">
        <v>78750000</v>
      </c>
      <c r="I17" s="65">
        <v>6.5625000000000003E-2</v>
      </c>
      <c r="R17"/>
      <c r="S17"/>
      <c r="T17" s="62">
        <v>2324</v>
      </c>
      <c r="U17" s="50">
        <v>2040000000</v>
      </c>
      <c r="V17" s="50">
        <v>842374147</v>
      </c>
      <c r="W17" s="51">
        <v>0.41292850343137255</v>
      </c>
    </row>
    <row r="18" spans="1:23" x14ac:dyDescent="0.2">
      <c r="A18" s="54" t="s">
        <v>163</v>
      </c>
      <c r="B18" s="45">
        <v>2541</v>
      </c>
      <c r="C18" s="44" t="s">
        <v>66</v>
      </c>
      <c r="D18" s="49" t="s">
        <v>158</v>
      </c>
      <c r="E18" s="40" t="s">
        <v>2296</v>
      </c>
      <c r="F18" s="61">
        <v>6.9990932727272734E-2</v>
      </c>
      <c r="G18" s="64">
        <v>1100000000</v>
      </c>
      <c r="H18" s="64">
        <v>76990026</v>
      </c>
      <c r="I18" s="65">
        <v>6.9990932727272734E-2</v>
      </c>
      <c r="R18"/>
      <c r="S18"/>
      <c r="T18" s="62">
        <v>2358</v>
      </c>
      <c r="U18" s="50">
        <v>3396615420</v>
      </c>
      <c r="V18" s="50">
        <v>1413467699</v>
      </c>
      <c r="W18" s="51">
        <v>0.41614004655257675</v>
      </c>
    </row>
    <row r="19" spans="1:23" x14ac:dyDescent="0.2">
      <c r="A19" s="54" t="s">
        <v>195</v>
      </c>
      <c r="B19" s="45">
        <v>2682</v>
      </c>
      <c r="C19" s="44" t="s">
        <v>34</v>
      </c>
      <c r="D19" s="49" t="s">
        <v>180</v>
      </c>
      <c r="E19" s="40" t="s">
        <v>184</v>
      </c>
      <c r="F19" s="61">
        <v>7.4014811594202895E-2</v>
      </c>
      <c r="G19" s="64">
        <v>345000000</v>
      </c>
      <c r="H19" s="64">
        <v>25535110</v>
      </c>
      <c r="I19" s="65">
        <v>7.4014811594202895E-2</v>
      </c>
      <c r="R19"/>
      <c r="S19"/>
      <c r="T19" s="62">
        <v>2388</v>
      </c>
      <c r="U19" s="50">
        <v>2232000000</v>
      </c>
      <c r="V19" s="50">
        <v>992860131</v>
      </c>
      <c r="W19" s="51">
        <v>0.44482980779569892</v>
      </c>
    </row>
    <row r="20" spans="1:23" x14ac:dyDescent="0.2">
      <c r="A20" s="54" t="s">
        <v>174</v>
      </c>
      <c r="B20" s="45">
        <v>2666</v>
      </c>
      <c r="C20" s="44" t="s">
        <v>66</v>
      </c>
      <c r="D20" s="49" t="s">
        <v>172</v>
      </c>
      <c r="E20" s="40" t="s">
        <v>176</v>
      </c>
      <c r="F20" s="61">
        <v>7.4999999999999997E-2</v>
      </c>
      <c r="G20" s="64">
        <v>200000000</v>
      </c>
      <c r="H20" s="64">
        <v>15000000</v>
      </c>
      <c r="I20" s="65">
        <v>7.4999999999999997E-2</v>
      </c>
      <c r="R20"/>
      <c r="S20"/>
      <c r="T20" s="62">
        <v>2526</v>
      </c>
      <c r="U20" s="50">
        <v>410000000</v>
      </c>
      <c r="V20" s="50">
        <v>182603611</v>
      </c>
      <c r="W20" s="51">
        <v>0.44537466097560974</v>
      </c>
    </row>
    <row r="21" spans="1:23" x14ac:dyDescent="0.2">
      <c r="A21" s="54" t="s">
        <v>149</v>
      </c>
      <c r="B21" s="45">
        <v>2486</v>
      </c>
      <c r="C21" s="44" t="s">
        <v>66</v>
      </c>
      <c r="D21" s="49" t="s">
        <v>120</v>
      </c>
      <c r="E21" s="40" t="s">
        <v>46</v>
      </c>
      <c r="F21" s="61">
        <v>8.2146945999999998E-2</v>
      </c>
      <c r="G21" s="64">
        <v>2000000000</v>
      </c>
      <c r="H21" s="64">
        <v>164293892</v>
      </c>
      <c r="I21" s="65">
        <v>8.2146945999999998E-2</v>
      </c>
      <c r="R21"/>
      <c r="S21"/>
      <c r="T21" s="62">
        <v>2671</v>
      </c>
      <c r="U21" s="50">
        <v>2540508900</v>
      </c>
      <c r="V21" s="50">
        <v>1398227319</v>
      </c>
      <c r="W21" s="51">
        <v>0.55037292685729222</v>
      </c>
    </row>
    <row r="22" spans="1:23" x14ac:dyDescent="0.2">
      <c r="A22" s="54" t="s">
        <v>105</v>
      </c>
      <c r="B22" s="45">
        <v>2331</v>
      </c>
      <c r="C22" s="44" t="s">
        <v>34</v>
      </c>
      <c r="D22" s="49" t="s">
        <v>103</v>
      </c>
      <c r="E22" s="40" t="s">
        <v>1430</v>
      </c>
      <c r="F22" s="61">
        <v>9.6733333333333338E-2</v>
      </c>
      <c r="G22" s="64">
        <v>225000000</v>
      </c>
      <c r="H22" s="64">
        <v>21765000</v>
      </c>
      <c r="I22" s="65">
        <v>9.6733333333333338E-2</v>
      </c>
      <c r="R22"/>
      <c r="S22"/>
      <c r="T22" s="62">
        <v>2362</v>
      </c>
      <c r="U22" s="50">
        <v>240000000</v>
      </c>
      <c r="V22" s="50">
        <v>135222665</v>
      </c>
      <c r="W22" s="51">
        <v>0.56342777083333329</v>
      </c>
    </row>
    <row r="23" spans="1:23" x14ac:dyDescent="0.2">
      <c r="A23" s="54" t="s">
        <v>64</v>
      </c>
      <c r="B23" s="45">
        <v>2315</v>
      </c>
      <c r="C23" s="44" t="s">
        <v>41</v>
      </c>
      <c r="D23" s="49" t="s">
        <v>42</v>
      </c>
      <c r="E23" s="40" t="s">
        <v>1845</v>
      </c>
      <c r="F23" s="61">
        <v>0.12335020869565218</v>
      </c>
      <c r="G23" s="64">
        <v>690000000</v>
      </c>
      <c r="H23" s="64">
        <v>85111644</v>
      </c>
      <c r="I23" s="65">
        <v>0.12335020869565218</v>
      </c>
      <c r="R23"/>
      <c r="S23"/>
      <c r="T23" s="62">
        <v>2386</v>
      </c>
      <c r="U23" s="50">
        <v>620000000</v>
      </c>
      <c r="V23" s="50">
        <v>391027564</v>
      </c>
      <c r="W23" s="51">
        <v>0.63068961935483869</v>
      </c>
    </row>
    <row r="24" spans="1:23" x14ac:dyDescent="0.2">
      <c r="A24" s="54" t="s">
        <v>81</v>
      </c>
      <c r="B24" s="45">
        <v>2324</v>
      </c>
      <c r="C24" s="44" t="s">
        <v>66</v>
      </c>
      <c r="D24" s="49" t="s">
        <v>75</v>
      </c>
      <c r="E24" s="40" t="s">
        <v>80</v>
      </c>
      <c r="F24" s="61">
        <v>0.191304859375</v>
      </c>
      <c r="G24" s="64">
        <v>320000000</v>
      </c>
      <c r="H24" s="64">
        <v>61217555</v>
      </c>
      <c r="I24" s="65">
        <v>0.191304859375</v>
      </c>
      <c r="R24"/>
      <c r="S24"/>
      <c r="T24" s="62">
        <v>2703</v>
      </c>
      <c r="U24" s="50">
        <v>2803625000</v>
      </c>
      <c r="V24" s="50">
        <v>1854581570</v>
      </c>
      <c r="W24" s="51">
        <v>0.66149416202238176</v>
      </c>
    </row>
    <row r="25" spans="1:23" x14ac:dyDescent="0.2">
      <c r="A25" s="54" t="s">
        <v>193</v>
      </c>
      <c r="B25" s="45">
        <v>2682</v>
      </c>
      <c r="C25" s="44" t="s">
        <v>34</v>
      </c>
      <c r="D25" s="49" t="s">
        <v>180</v>
      </c>
      <c r="E25" s="40" t="s">
        <v>184</v>
      </c>
      <c r="F25" s="61">
        <v>0.23653043478260868</v>
      </c>
      <c r="G25" s="64">
        <v>690000000</v>
      </c>
      <c r="H25" s="64">
        <v>163206000</v>
      </c>
      <c r="I25" s="65">
        <v>0.23653043478260868</v>
      </c>
      <c r="R25"/>
      <c r="S25"/>
      <c r="T25" s="62">
        <v>2230</v>
      </c>
      <c r="U25" s="50">
        <v>340000000</v>
      </c>
      <c r="V25" s="50">
        <v>240778927</v>
      </c>
      <c r="W25" s="51">
        <v>0.70817331470588241</v>
      </c>
    </row>
    <row r="26" spans="1:23" x14ac:dyDescent="0.2">
      <c r="A26" s="54" t="s">
        <v>186</v>
      </c>
      <c r="B26" s="45">
        <v>2671</v>
      </c>
      <c r="C26" s="44" t="s">
        <v>34</v>
      </c>
      <c r="D26" s="49" t="s">
        <v>180</v>
      </c>
      <c r="E26" s="40" t="s">
        <v>184</v>
      </c>
      <c r="F26" s="61">
        <v>0.24160714285714285</v>
      </c>
      <c r="G26" s="64">
        <v>420000000</v>
      </c>
      <c r="H26" s="64">
        <v>101475000</v>
      </c>
      <c r="I26" s="65">
        <v>0.24160714285714285</v>
      </c>
      <c r="R26"/>
      <c r="S26"/>
      <c r="T26" s="62">
        <v>2319</v>
      </c>
      <c r="U26" s="50">
        <v>690000000</v>
      </c>
      <c r="V26" s="50">
        <v>497807758</v>
      </c>
      <c r="W26" s="51">
        <v>0.72146051884057971</v>
      </c>
    </row>
    <row r="27" spans="1:23" x14ac:dyDescent="0.2">
      <c r="A27" s="54" t="s">
        <v>208</v>
      </c>
      <c r="B27" s="45">
        <v>2696</v>
      </c>
      <c r="C27" s="44" t="s">
        <v>29</v>
      </c>
      <c r="D27" s="49" t="s">
        <v>114</v>
      </c>
      <c r="E27" s="40" t="s">
        <v>2693</v>
      </c>
      <c r="F27" s="61">
        <v>0.25524210526315788</v>
      </c>
      <c r="G27" s="64">
        <v>475000000</v>
      </c>
      <c r="H27" s="64">
        <v>121240000</v>
      </c>
      <c r="I27" s="65">
        <v>0.25524210526315788</v>
      </c>
      <c r="R27"/>
      <c r="S27"/>
      <c r="T27" s="62">
        <v>2290</v>
      </c>
      <c r="U27" s="50">
        <v>460000000</v>
      </c>
      <c r="V27" s="50">
        <v>370462611</v>
      </c>
      <c r="W27" s="51">
        <v>0.80535350217391299</v>
      </c>
    </row>
    <row r="28" spans="1:23" x14ac:dyDescent="0.2">
      <c r="A28" s="54" t="s">
        <v>85</v>
      </c>
      <c r="B28" s="45">
        <v>2324</v>
      </c>
      <c r="C28" s="44" t="s">
        <v>66</v>
      </c>
      <c r="D28" s="49" t="s">
        <v>75</v>
      </c>
      <c r="E28" s="40" t="s">
        <v>80</v>
      </c>
      <c r="F28" s="61">
        <v>0.25544498378378377</v>
      </c>
      <c r="G28" s="64">
        <v>370000000</v>
      </c>
      <c r="H28" s="64">
        <v>94514644</v>
      </c>
      <c r="I28" s="65">
        <v>0.25544498378378377</v>
      </c>
      <c r="R28"/>
      <c r="S28"/>
      <c r="T28" s="62">
        <v>2278</v>
      </c>
      <c r="U28" s="50">
        <v>2300000000</v>
      </c>
      <c r="V28" s="50">
        <v>1932830707</v>
      </c>
      <c r="W28" s="51">
        <v>0.84036117695652179</v>
      </c>
    </row>
    <row r="29" spans="1:23" x14ac:dyDescent="0.2">
      <c r="A29" s="54" t="s">
        <v>124</v>
      </c>
      <c r="B29" s="45">
        <v>2388</v>
      </c>
      <c r="C29" s="44" t="s">
        <v>66</v>
      </c>
      <c r="D29" s="49" t="s">
        <v>120</v>
      </c>
      <c r="E29" s="40" t="s">
        <v>2691</v>
      </c>
      <c r="F29" s="61">
        <v>0.2567779</v>
      </c>
      <c r="G29" s="64">
        <v>1000000000</v>
      </c>
      <c r="H29" s="64">
        <v>256777900</v>
      </c>
      <c r="I29" s="65">
        <v>0.2567779</v>
      </c>
      <c r="R29"/>
      <c r="S29"/>
      <c r="T29" s="62">
        <v>2289</v>
      </c>
      <c r="U29" s="50">
        <v>15842000000</v>
      </c>
      <c r="V29" s="50">
        <v>13979176885</v>
      </c>
      <c r="W29" s="51">
        <v>0.88241237754071455</v>
      </c>
    </row>
    <row r="30" spans="1:23" x14ac:dyDescent="0.2">
      <c r="A30" s="54" t="s">
        <v>77</v>
      </c>
      <c r="B30" s="45">
        <v>2324</v>
      </c>
      <c r="C30" s="44" t="s">
        <v>66</v>
      </c>
      <c r="D30" s="49" t="s">
        <v>75</v>
      </c>
      <c r="E30" s="40" t="s">
        <v>80</v>
      </c>
      <c r="F30" s="61">
        <v>0.26712452692307692</v>
      </c>
      <c r="G30" s="64">
        <v>260000000</v>
      </c>
      <c r="H30" s="64">
        <v>69452377</v>
      </c>
      <c r="I30" s="65">
        <v>0.26712452692307692</v>
      </c>
      <c r="R30"/>
      <c r="S30"/>
      <c r="T30" s="62">
        <v>2398</v>
      </c>
      <c r="U30" s="50">
        <v>1182800000</v>
      </c>
      <c r="V30" s="50">
        <v>1092199144</v>
      </c>
      <c r="W30" s="51">
        <v>0.92340137301318903</v>
      </c>
    </row>
    <row r="31" spans="1:23" x14ac:dyDescent="0.2">
      <c r="A31" s="54" t="s">
        <v>118</v>
      </c>
      <c r="B31" s="45">
        <v>2386</v>
      </c>
      <c r="C31" s="44" t="s">
        <v>29</v>
      </c>
      <c r="D31" s="49" t="s">
        <v>114</v>
      </c>
      <c r="E31" s="40" t="s">
        <v>2292</v>
      </c>
      <c r="F31" s="61">
        <v>0.28508872727272727</v>
      </c>
      <c r="G31" s="64">
        <v>220000000</v>
      </c>
      <c r="H31" s="64">
        <v>62719520</v>
      </c>
      <c r="I31" s="65">
        <v>0.28508872727272727</v>
      </c>
      <c r="R31"/>
      <c r="S31"/>
      <c r="T31" s="62">
        <v>2327</v>
      </c>
      <c r="U31" s="50">
        <v>12319587222</v>
      </c>
      <c r="V31" s="50">
        <v>11661300698</v>
      </c>
      <c r="W31" s="51">
        <v>0.94656586197754666</v>
      </c>
    </row>
    <row r="32" spans="1:23" x14ac:dyDescent="0.2">
      <c r="A32" s="54" t="s">
        <v>188</v>
      </c>
      <c r="B32" s="45">
        <v>2671</v>
      </c>
      <c r="C32" s="44" t="s">
        <v>34</v>
      </c>
      <c r="D32" s="49" t="s">
        <v>180</v>
      </c>
      <c r="E32" s="40" t="s">
        <v>184</v>
      </c>
      <c r="F32" s="61">
        <v>0.29941597895142141</v>
      </c>
      <c r="G32" s="64">
        <v>389575000</v>
      </c>
      <c r="H32" s="64">
        <v>116644980</v>
      </c>
      <c r="I32" s="65">
        <v>0.29941597895142141</v>
      </c>
      <c r="R32"/>
      <c r="S32"/>
      <c r="T32" s="62">
        <v>2613</v>
      </c>
      <c r="U32" s="50">
        <v>5740000000</v>
      </c>
      <c r="V32" s="50">
        <v>5596811313</v>
      </c>
      <c r="W32" s="51">
        <v>0.97505423571428573</v>
      </c>
    </row>
    <row r="33" spans="1:23" x14ac:dyDescent="0.2">
      <c r="A33" s="54" t="s">
        <v>201</v>
      </c>
      <c r="B33" s="45">
        <v>2689</v>
      </c>
      <c r="C33" s="44" t="s">
        <v>34</v>
      </c>
      <c r="D33" s="49" t="s">
        <v>197</v>
      </c>
      <c r="E33" s="40" t="s">
        <v>203</v>
      </c>
      <c r="F33" s="61">
        <v>0.3089228798701299</v>
      </c>
      <c r="G33" s="64">
        <v>1540000000</v>
      </c>
      <c r="H33" s="64">
        <v>475741235</v>
      </c>
      <c r="I33" s="65">
        <v>0.3089228798701299</v>
      </c>
      <c r="R33"/>
      <c r="S33"/>
      <c r="T33" s="62">
        <v>2265</v>
      </c>
      <c r="U33" s="50">
        <v>900000000</v>
      </c>
      <c r="V33" s="50">
        <v>883946230</v>
      </c>
      <c r="W33" s="51">
        <v>0.98216247777777776</v>
      </c>
    </row>
    <row r="34" spans="1:23" x14ac:dyDescent="0.2">
      <c r="A34" s="54" t="s">
        <v>101</v>
      </c>
      <c r="B34" s="45">
        <v>2327</v>
      </c>
      <c r="C34" s="44" t="s">
        <v>29</v>
      </c>
      <c r="D34" s="49" t="s">
        <v>91</v>
      </c>
      <c r="E34" s="40" t="s">
        <v>2288</v>
      </c>
      <c r="F34" s="61">
        <v>0.36334813618786899</v>
      </c>
      <c r="G34" s="64">
        <v>235599604</v>
      </c>
      <c r="H34" s="64">
        <v>85604677</v>
      </c>
      <c r="I34" s="65">
        <v>0.36334813618786899</v>
      </c>
      <c r="R34"/>
      <c r="S34"/>
      <c r="T34" s="63" t="s">
        <v>1</v>
      </c>
      <c r="U34" s="50">
        <v>70620264320</v>
      </c>
      <c r="V34" s="50">
        <v>48007826496</v>
      </c>
      <c r="W34" s="51">
        <v>0.67980241872875502</v>
      </c>
    </row>
    <row r="35" spans="1:23" x14ac:dyDescent="0.2">
      <c r="A35" s="54" t="s">
        <v>210</v>
      </c>
      <c r="B35" s="45">
        <v>2696</v>
      </c>
      <c r="C35" s="44" t="s">
        <v>29</v>
      </c>
      <c r="D35" s="49" t="s">
        <v>114</v>
      </c>
      <c r="E35" s="40" t="s">
        <v>2693</v>
      </c>
      <c r="F35" s="61">
        <v>0.41099999999999998</v>
      </c>
      <c r="G35" s="64">
        <v>300000000</v>
      </c>
      <c r="H35" s="64">
        <v>123300000</v>
      </c>
      <c r="I35" s="65">
        <v>0.41099999999999998</v>
      </c>
      <c r="R35"/>
      <c r="S35"/>
      <c r="T35"/>
      <c r="U35"/>
      <c r="V35"/>
    </row>
    <row r="36" spans="1:23" x14ac:dyDescent="0.2">
      <c r="A36" s="54" t="s">
        <v>211</v>
      </c>
      <c r="B36" s="45">
        <v>2696</v>
      </c>
      <c r="C36" s="44" t="s">
        <v>29</v>
      </c>
      <c r="D36" s="49" t="s">
        <v>114</v>
      </c>
      <c r="E36" s="40" t="s">
        <v>2693</v>
      </c>
      <c r="F36" s="61">
        <v>0.41880000000000001</v>
      </c>
      <c r="G36" s="64">
        <v>500000000</v>
      </c>
      <c r="H36" s="64">
        <v>209400000</v>
      </c>
      <c r="I36" s="65">
        <v>0.41880000000000001</v>
      </c>
      <c r="R36"/>
      <c r="S36"/>
      <c r="T36"/>
      <c r="U36"/>
      <c r="V36"/>
    </row>
    <row r="37" spans="1:23" x14ac:dyDescent="0.2">
      <c r="A37" s="54" t="s">
        <v>62</v>
      </c>
      <c r="B37" s="45">
        <v>2315</v>
      </c>
      <c r="C37" s="44" t="s">
        <v>41</v>
      </c>
      <c r="D37" s="49" t="s">
        <v>42</v>
      </c>
      <c r="E37" s="40" t="s">
        <v>1845</v>
      </c>
      <c r="F37" s="61">
        <v>0.44256681526104419</v>
      </c>
      <c r="G37" s="64">
        <v>1245000000</v>
      </c>
      <c r="H37" s="64">
        <v>550995685</v>
      </c>
      <c r="I37" s="65">
        <v>0.44256681526104419</v>
      </c>
      <c r="R37"/>
      <c r="S37"/>
      <c r="T37"/>
      <c r="U37"/>
      <c r="V37"/>
    </row>
    <row r="38" spans="1:23" x14ac:dyDescent="0.2">
      <c r="A38" s="54" t="s">
        <v>156</v>
      </c>
      <c r="B38" s="45">
        <v>2526</v>
      </c>
      <c r="C38" s="44" t="s">
        <v>20</v>
      </c>
      <c r="D38" s="49" t="s">
        <v>154</v>
      </c>
      <c r="E38" s="40" t="s">
        <v>2296</v>
      </c>
      <c r="F38" s="61">
        <v>0.44537466097560974</v>
      </c>
      <c r="G38" s="64">
        <v>410000000</v>
      </c>
      <c r="H38" s="64">
        <v>182603611</v>
      </c>
      <c r="I38" s="65">
        <v>0.44537466097560974</v>
      </c>
      <c r="R38"/>
      <c r="S38"/>
      <c r="T38"/>
      <c r="U38"/>
      <c r="V38"/>
    </row>
    <row r="39" spans="1:23" x14ac:dyDescent="0.2">
      <c r="A39" s="54" t="s">
        <v>107</v>
      </c>
      <c r="B39" s="45">
        <v>2358</v>
      </c>
      <c r="C39" s="44" t="s">
        <v>34</v>
      </c>
      <c r="D39" s="49" t="s">
        <v>103</v>
      </c>
      <c r="E39" s="40" t="s">
        <v>1430</v>
      </c>
      <c r="F39" s="61">
        <v>0.46242902844480188</v>
      </c>
      <c r="G39" s="64">
        <v>3056615420</v>
      </c>
      <c r="H39" s="64">
        <v>1413467699</v>
      </c>
      <c r="I39" s="65">
        <v>0.46242902844480188</v>
      </c>
      <c r="R39"/>
      <c r="S39"/>
      <c r="T39"/>
      <c r="U39"/>
      <c r="V39"/>
    </row>
    <row r="40" spans="1:23" x14ac:dyDescent="0.2">
      <c r="A40" s="54" t="s">
        <v>182</v>
      </c>
      <c r="B40" s="45">
        <v>2671</v>
      </c>
      <c r="C40" s="44" t="s">
        <v>34</v>
      </c>
      <c r="D40" s="49" t="s">
        <v>180</v>
      </c>
      <c r="E40" s="40" t="s">
        <v>184</v>
      </c>
      <c r="F40" s="61">
        <v>0.46753984946854354</v>
      </c>
      <c r="G40" s="64">
        <v>435125000</v>
      </c>
      <c r="H40" s="64">
        <v>203438277</v>
      </c>
      <c r="I40" s="65">
        <v>0.46753984946854354</v>
      </c>
      <c r="R40"/>
      <c r="S40"/>
      <c r="T40"/>
      <c r="U40"/>
      <c r="V40"/>
    </row>
    <row r="41" spans="1:23" x14ac:dyDescent="0.2">
      <c r="A41" s="54" t="s">
        <v>178</v>
      </c>
      <c r="B41" s="45">
        <v>2666</v>
      </c>
      <c r="C41" s="44" t="s">
        <v>66</v>
      </c>
      <c r="D41" s="49" t="s">
        <v>172</v>
      </c>
      <c r="E41" s="40" t="s">
        <v>176</v>
      </c>
      <c r="F41" s="61">
        <v>0.47703353639846741</v>
      </c>
      <c r="G41" s="64">
        <v>783000000</v>
      </c>
      <c r="H41" s="64">
        <v>373517259</v>
      </c>
      <c r="I41" s="65">
        <v>0.47703353639846741</v>
      </c>
      <c r="R41"/>
      <c r="S41"/>
      <c r="T41"/>
      <c r="U41"/>
      <c r="V41"/>
    </row>
    <row r="42" spans="1:23" x14ac:dyDescent="0.2">
      <c r="A42" s="54" t="s">
        <v>74</v>
      </c>
      <c r="B42" s="45">
        <v>2319</v>
      </c>
      <c r="C42" s="44" t="s">
        <v>66</v>
      </c>
      <c r="D42" s="49" t="s">
        <v>67</v>
      </c>
      <c r="E42" s="40" t="s">
        <v>70</v>
      </c>
      <c r="F42" s="61">
        <v>0.49620241428571427</v>
      </c>
      <c r="G42" s="64">
        <v>140000000</v>
      </c>
      <c r="H42" s="64">
        <v>69468338</v>
      </c>
      <c r="I42" s="65">
        <v>0.49620241428571427</v>
      </c>
      <c r="R42"/>
      <c r="S42"/>
      <c r="T42"/>
      <c r="U42"/>
      <c r="V42"/>
    </row>
    <row r="43" spans="1:23" x14ac:dyDescent="0.2">
      <c r="A43" s="54" t="s">
        <v>87</v>
      </c>
      <c r="B43" s="45">
        <v>2324</v>
      </c>
      <c r="C43" s="44" t="s">
        <v>66</v>
      </c>
      <c r="D43" s="49" t="s">
        <v>75</v>
      </c>
      <c r="E43" s="40" t="s">
        <v>80</v>
      </c>
      <c r="F43" s="61">
        <v>0.49646077619047618</v>
      </c>
      <c r="G43" s="64">
        <v>630000000</v>
      </c>
      <c r="H43" s="64">
        <v>312770289</v>
      </c>
      <c r="I43" s="65">
        <v>0.49646077619047618</v>
      </c>
      <c r="N43"/>
      <c r="O43"/>
      <c r="P43"/>
      <c r="Q43"/>
      <c r="R43"/>
      <c r="S43"/>
      <c r="T43"/>
      <c r="U43"/>
      <c r="V43"/>
    </row>
    <row r="44" spans="1:23" x14ac:dyDescent="0.2">
      <c r="A44" s="54" t="s">
        <v>27</v>
      </c>
      <c r="B44" s="45">
        <v>2230</v>
      </c>
      <c r="C44" s="44" t="s">
        <v>20</v>
      </c>
      <c r="D44" s="49" t="s">
        <v>21</v>
      </c>
      <c r="E44" s="40" t="s">
        <v>2687</v>
      </c>
      <c r="F44" s="61">
        <v>0.50909090909090904</v>
      </c>
      <c r="G44" s="64">
        <v>110000000</v>
      </c>
      <c r="H44" s="64">
        <v>56000000</v>
      </c>
      <c r="I44" s="65">
        <v>0.50909090909090904</v>
      </c>
      <c r="N44"/>
      <c r="O44"/>
      <c r="P44"/>
      <c r="Q44"/>
      <c r="R44"/>
      <c r="S44"/>
      <c r="T44"/>
      <c r="U44"/>
      <c r="V44"/>
    </row>
    <row r="45" spans="1:23" x14ac:dyDescent="0.2">
      <c r="A45" s="54" t="s">
        <v>161</v>
      </c>
      <c r="B45" s="45">
        <v>2541</v>
      </c>
      <c r="C45" s="44" t="s">
        <v>66</v>
      </c>
      <c r="D45" s="49" t="s">
        <v>158</v>
      </c>
      <c r="E45" s="40" t="s">
        <v>2296</v>
      </c>
      <c r="F45" s="61">
        <v>0.55249250250000004</v>
      </c>
      <c r="G45" s="64">
        <v>400000000</v>
      </c>
      <c r="H45" s="64">
        <v>220997001</v>
      </c>
      <c r="I45" s="65">
        <v>0.55249250250000004</v>
      </c>
      <c r="N45"/>
      <c r="O45"/>
      <c r="P45"/>
      <c r="Q45"/>
      <c r="R45"/>
      <c r="S45"/>
      <c r="T45"/>
      <c r="U45"/>
      <c r="V45"/>
    </row>
    <row r="46" spans="1:23" x14ac:dyDescent="0.2">
      <c r="A46" s="54" t="s">
        <v>83</v>
      </c>
      <c r="B46" s="45">
        <v>2324</v>
      </c>
      <c r="C46" s="44" t="s">
        <v>66</v>
      </c>
      <c r="D46" s="49" t="s">
        <v>75</v>
      </c>
      <c r="E46" s="40" t="s">
        <v>80</v>
      </c>
      <c r="F46" s="61">
        <v>0.55320000000000003</v>
      </c>
      <c r="G46" s="64">
        <v>250000000</v>
      </c>
      <c r="H46" s="64">
        <v>138300000</v>
      </c>
      <c r="I46" s="65">
        <v>0.55320000000000003</v>
      </c>
      <c r="N46"/>
      <c r="O46"/>
      <c r="P46"/>
      <c r="Q46"/>
      <c r="R46"/>
      <c r="S46"/>
      <c r="T46"/>
      <c r="U46"/>
      <c r="V46"/>
    </row>
    <row r="47" spans="1:23" x14ac:dyDescent="0.2">
      <c r="A47" s="54" t="s">
        <v>112</v>
      </c>
      <c r="B47" s="45">
        <v>2362</v>
      </c>
      <c r="C47" s="44" t="s">
        <v>34</v>
      </c>
      <c r="D47" s="49" t="s">
        <v>110</v>
      </c>
      <c r="E47" s="40" t="s">
        <v>2290</v>
      </c>
      <c r="F47" s="61">
        <v>0.56342777083333329</v>
      </c>
      <c r="G47" s="64">
        <v>240000000</v>
      </c>
      <c r="H47" s="64">
        <v>135222665</v>
      </c>
      <c r="I47" s="65">
        <v>0.56342777083333329</v>
      </c>
      <c r="N47"/>
      <c r="O47"/>
      <c r="P47"/>
      <c r="Q47"/>
      <c r="R47"/>
      <c r="S47"/>
      <c r="T47"/>
      <c r="U47"/>
      <c r="V47"/>
    </row>
    <row r="48" spans="1:23" x14ac:dyDescent="0.2">
      <c r="A48" s="54" t="s">
        <v>160</v>
      </c>
      <c r="B48" s="45">
        <v>2541</v>
      </c>
      <c r="C48" s="44" t="s">
        <v>66</v>
      </c>
      <c r="D48" s="49" t="s">
        <v>158</v>
      </c>
      <c r="E48" s="40" t="s">
        <v>2296</v>
      </c>
      <c r="F48" s="61">
        <v>0.62659191250000001</v>
      </c>
      <c r="G48" s="64">
        <v>480000000</v>
      </c>
      <c r="H48" s="64">
        <v>300764118</v>
      </c>
      <c r="I48" s="65">
        <v>0.62659191250000001</v>
      </c>
      <c r="N48"/>
      <c r="O48"/>
      <c r="P48"/>
      <c r="Q48"/>
      <c r="R48"/>
      <c r="S48"/>
      <c r="T48"/>
      <c r="U48"/>
      <c r="V48"/>
    </row>
    <row r="49" spans="1:22" x14ac:dyDescent="0.2">
      <c r="A49" s="54" t="s">
        <v>56</v>
      </c>
      <c r="B49" s="45">
        <v>2290</v>
      </c>
      <c r="C49" s="44" t="s">
        <v>20</v>
      </c>
      <c r="D49" s="49" t="s">
        <v>52</v>
      </c>
      <c r="E49" s="40" t="s">
        <v>1843</v>
      </c>
      <c r="F49" s="61">
        <v>0.66307605714285711</v>
      </c>
      <c r="G49" s="64">
        <v>140000000</v>
      </c>
      <c r="H49" s="64">
        <v>92830648</v>
      </c>
      <c r="I49" s="65">
        <v>0.66307605714285711</v>
      </c>
      <c r="N49"/>
      <c r="O49"/>
      <c r="P49"/>
      <c r="Q49"/>
      <c r="R49"/>
      <c r="S49"/>
      <c r="T49"/>
      <c r="U49"/>
      <c r="V49"/>
    </row>
    <row r="50" spans="1:22" x14ac:dyDescent="0.2">
      <c r="A50" s="54" t="s">
        <v>72</v>
      </c>
      <c r="B50" s="45">
        <v>2319</v>
      </c>
      <c r="C50" s="44" t="s">
        <v>66</v>
      </c>
      <c r="D50" s="49" t="s">
        <v>67</v>
      </c>
      <c r="E50" s="40" t="s">
        <v>70</v>
      </c>
      <c r="F50" s="61">
        <v>0.71869319411764709</v>
      </c>
      <c r="G50" s="64">
        <v>340000000</v>
      </c>
      <c r="H50" s="64">
        <v>244355686</v>
      </c>
      <c r="I50" s="65">
        <v>0.71869319411764709</v>
      </c>
      <c r="N50"/>
      <c r="O50"/>
      <c r="P50"/>
      <c r="Q50"/>
      <c r="R50"/>
      <c r="S50"/>
      <c r="T50"/>
      <c r="U50"/>
      <c r="V50"/>
    </row>
    <row r="51" spans="1:22" x14ac:dyDescent="0.2">
      <c r="A51" s="54" t="s">
        <v>190</v>
      </c>
      <c r="B51" s="45">
        <v>2671</v>
      </c>
      <c r="C51" s="44" t="s">
        <v>34</v>
      </c>
      <c r="D51" s="49" t="s">
        <v>180</v>
      </c>
      <c r="E51" s="40" t="s">
        <v>184</v>
      </c>
      <c r="F51" s="61">
        <v>0.75371380918899389</v>
      </c>
      <c r="G51" s="64">
        <v>1295808900</v>
      </c>
      <c r="H51" s="64">
        <v>976669062</v>
      </c>
      <c r="I51" s="65">
        <v>0.75371380918899389</v>
      </c>
      <c r="N51"/>
      <c r="O51"/>
      <c r="P51"/>
      <c r="Q51"/>
      <c r="R51"/>
      <c r="S51"/>
      <c r="T51"/>
      <c r="U51"/>
      <c r="V51"/>
    </row>
    <row r="52" spans="1:22" x14ac:dyDescent="0.2">
      <c r="A52" s="54" t="s">
        <v>60</v>
      </c>
      <c r="B52" s="45">
        <v>2290</v>
      </c>
      <c r="C52" s="44" t="s">
        <v>20</v>
      </c>
      <c r="D52" s="49" t="s">
        <v>52</v>
      </c>
      <c r="E52" s="40" t="s">
        <v>1843</v>
      </c>
      <c r="F52" s="61">
        <v>0.77894956999999998</v>
      </c>
      <c r="G52" s="64">
        <v>100000000</v>
      </c>
      <c r="H52" s="64">
        <v>77894957</v>
      </c>
      <c r="I52" s="65">
        <v>0.77894956999999998</v>
      </c>
      <c r="N52"/>
      <c r="O52"/>
      <c r="P52"/>
      <c r="Q52"/>
      <c r="R52"/>
      <c r="S52"/>
      <c r="T52"/>
      <c r="U52"/>
      <c r="V52"/>
    </row>
    <row r="53" spans="1:22" x14ac:dyDescent="0.2">
      <c r="A53" s="54" t="s">
        <v>89</v>
      </c>
      <c r="B53" s="45">
        <v>2324</v>
      </c>
      <c r="C53" s="44" t="s">
        <v>66</v>
      </c>
      <c r="D53" s="49" t="s">
        <v>75</v>
      </c>
      <c r="E53" s="40" t="s">
        <v>80</v>
      </c>
      <c r="F53" s="61">
        <v>0.79104419999999998</v>
      </c>
      <c r="G53" s="64">
        <v>210000000</v>
      </c>
      <c r="H53" s="64">
        <v>166119282</v>
      </c>
      <c r="I53" s="65">
        <v>0.79104419999999998</v>
      </c>
      <c r="N53"/>
      <c r="O53"/>
      <c r="P53"/>
      <c r="Q53"/>
      <c r="R53"/>
      <c r="S53"/>
      <c r="T53"/>
      <c r="U53"/>
      <c r="V53"/>
    </row>
    <row r="54" spans="1:22" x14ac:dyDescent="0.2">
      <c r="A54" s="54" t="s">
        <v>23</v>
      </c>
      <c r="B54" s="45">
        <v>2230</v>
      </c>
      <c r="C54" s="44" t="s">
        <v>20</v>
      </c>
      <c r="D54" s="49" t="s">
        <v>21</v>
      </c>
      <c r="E54" s="40" t="s">
        <v>2687</v>
      </c>
      <c r="F54" s="61">
        <v>0.80338663913043473</v>
      </c>
      <c r="G54" s="64">
        <v>230000000</v>
      </c>
      <c r="H54" s="64">
        <v>184778927</v>
      </c>
      <c r="I54" s="65">
        <v>0.80338663913043473</v>
      </c>
      <c r="N54"/>
      <c r="O54"/>
      <c r="P54"/>
      <c r="Q54"/>
      <c r="R54"/>
      <c r="S54"/>
      <c r="T54"/>
      <c r="U54"/>
      <c r="V54"/>
    </row>
    <row r="55" spans="1:22" x14ac:dyDescent="0.2">
      <c r="A55" s="54" t="s">
        <v>116</v>
      </c>
      <c r="B55" s="45">
        <v>2386</v>
      </c>
      <c r="C55" s="44" t="s">
        <v>29</v>
      </c>
      <c r="D55" s="49" t="s">
        <v>114</v>
      </c>
      <c r="E55" s="40" t="s">
        <v>2292</v>
      </c>
      <c r="F55" s="61">
        <v>0.82077011</v>
      </c>
      <c r="G55" s="64">
        <v>400000000</v>
      </c>
      <c r="H55" s="64">
        <v>328308044</v>
      </c>
      <c r="I55" s="65">
        <v>0.82077011</v>
      </c>
      <c r="N55"/>
      <c r="O55"/>
      <c r="P55"/>
      <c r="Q55"/>
      <c r="R55"/>
      <c r="S55"/>
      <c r="T55"/>
      <c r="U55"/>
      <c r="V55"/>
    </row>
    <row r="56" spans="1:22" x14ac:dyDescent="0.2">
      <c r="A56" s="54" t="s">
        <v>37</v>
      </c>
      <c r="B56" s="45">
        <v>2278</v>
      </c>
      <c r="C56" s="44" t="s">
        <v>34</v>
      </c>
      <c r="D56" s="49" t="s">
        <v>35</v>
      </c>
      <c r="E56" s="40" t="s">
        <v>39</v>
      </c>
      <c r="F56" s="61">
        <v>0.84036117695652179</v>
      </c>
      <c r="G56" s="64">
        <v>2300000000</v>
      </c>
      <c r="H56" s="64">
        <v>1932830707</v>
      </c>
      <c r="I56" s="65">
        <v>0.84036117695652179</v>
      </c>
      <c r="N56"/>
      <c r="O56"/>
      <c r="P56"/>
      <c r="Q56"/>
      <c r="R56"/>
      <c r="S56"/>
      <c r="T56"/>
      <c r="U56"/>
      <c r="V56"/>
    </row>
    <row r="57" spans="1:22" x14ac:dyDescent="0.2">
      <c r="A57" s="54" t="s">
        <v>166</v>
      </c>
      <c r="B57" s="45">
        <v>2613</v>
      </c>
      <c r="C57" s="44" t="s">
        <v>34</v>
      </c>
      <c r="D57" s="49" t="s">
        <v>164</v>
      </c>
      <c r="E57" s="40" t="s">
        <v>1851</v>
      </c>
      <c r="F57" s="61">
        <v>0.8474573749758848</v>
      </c>
      <c r="G57" s="64">
        <v>466510000</v>
      </c>
      <c r="H57" s="64">
        <v>395347340</v>
      </c>
      <c r="I57" s="65">
        <v>0.8474573749758848</v>
      </c>
      <c r="N57"/>
      <c r="O57"/>
      <c r="P57"/>
      <c r="Q57"/>
      <c r="R57"/>
      <c r="S57"/>
      <c r="T57"/>
      <c r="U57"/>
      <c r="V57"/>
    </row>
    <row r="58" spans="1:22" x14ac:dyDescent="0.2">
      <c r="A58" s="54" t="s">
        <v>220</v>
      </c>
      <c r="B58" s="45">
        <v>2703</v>
      </c>
      <c r="C58" s="44" t="s">
        <v>41</v>
      </c>
      <c r="D58" s="49" t="s">
        <v>217</v>
      </c>
      <c r="E58" s="40" t="s">
        <v>2294</v>
      </c>
      <c r="F58" s="61">
        <v>0.85771049900913388</v>
      </c>
      <c r="G58" s="64">
        <v>1677825000</v>
      </c>
      <c r="H58" s="64">
        <v>1439088118</v>
      </c>
      <c r="I58" s="65">
        <v>0.85771049900913388</v>
      </c>
      <c r="N58"/>
      <c r="O58"/>
      <c r="P58"/>
      <c r="Q58"/>
      <c r="R58"/>
      <c r="S58"/>
      <c r="T58"/>
      <c r="U58"/>
      <c r="V58"/>
    </row>
    <row r="59" spans="1:22" x14ac:dyDescent="0.2">
      <c r="A59" s="54" t="s">
        <v>69</v>
      </c>
      <c r="B59" s="45">
        <v>2319</v>
      </c>
      <c r="C59" s="44" t="s">
        <v>66</v>
      </c>
      <c r="D59" s="49" t="s">
        <v>67</v>
      </c>
      <c r="E59" s="40" t="s">
        <v>70</v>
      </c>
      <c r="F59" s="61">
        <v>0.87611301904761907</v>
      </c>
      <c r="G59" s="64">
        <v>210000000</v>
      </c>
      <c r="H59" s="64">
        <v>183983734</v>
      </c>
      <c r="I59" s="65">
        <v>0.87611301904761907</v>
      </c>
      <c r="N59"/>
      <c r="O59"/>
      <c r="P59"/>
      <c r="Q59"/>
      <c r="R59"/>
      <c r="S59"/>
      <c r="T59"/>
      <c r="U59"/>
      <c r="V59"/>
    </row>
    <row r="60" spans="1:22" x14ac:dyDescent="0.2">
      <c r="A60" s="54" t="s">
        <v>50</v>
      </c>
      <c r="B60" s="45">
        <v>2289</v>
      </c>
      <c r="C60" s="44" t="s">
        <v>34</v>
      </c>
      <c r="D60" s="49" t="s">
        <v>48</v>
      </c>
      <c r="E60" s="40" t="s">
        <v>1841</v>
      </c>
      <c r="F60" s="61">
        <v>0.88241237754071455</v>
      </c>
      <c r="G60" s="64">
        <v>15842000000</v>
      </c>
      <c r="H60" s="64">
        <v>13979176885</v>
      </c>
      <c r="I60" s="65">
        <v>0.88241237754071455</v>
      </c>
      <c r="N60"/>
      <c r="O60"/>
      <c r="P60"/>
      <c r="Q60"/>
      <c r="R60"/>
      <c r="S60"/>
      <c r="T60"/>
      <c r="U60"/>
      <c r="V60"/>
    </row>
    <row r="61" spans="1:22" x14ac:dyDescent="0.2">
      <c r="A61" s="54" t="s">
        <v>58</v>
      </c>
      <c r="B61" s="45">
        <v>2290</v>
      </c>
      <c r="C61" s="44" t="s">
        <v>20</v>
      </c>
      <c r="D61" s="49" t="s">
        <v>52</v>
      </c>
      <c r="E61" s="40" t="s">
        <v>1843</v>
      </c>
      <c r="F61" s="61">
        <v>0.88904034285714284</v>
      </c>
      <c r="G61" s="64">
        <v>140000000</v>
      </c>
      <c r="H61" s="64">
        <v>124465648</v>
      </c>
      <c r="I61" s="65">
        <v>0.88904034285714284</v>
      </c>
      <c r="N61"/>
      <c r="O61"/>
      <c r="P61"/>
      <c r="Q61"/>
      <c r="R61"/>
      <c r="S61"/>
      <c r="T61"/>
      <c r="U61"/>
      <c r="V61"/>
    </row>
    <row r="62" spans="1:22" x14ac:dyDescent="0.2">
      <c r="A62" s="54" t="s">
        <v>137</v>
      </c>
      <c r="B62" s="45">
        <v>2398</v>
      </c>
      <c r="C62" s="44" t="s">
        <v>66</v>
      </c>
      <c r="D62" s="49" t="s">
        <v>133</v>
      </c>
      <c r="E62" s="40" t="s">
        <v>1847</v>
      </c>
      <c r="F62" s="61">
        <v>0.91320060307768991</v>
      </c>
      <c r="G62" s="64">
        <v>802550000</v>
      </c>
      <c r="H62" s="64">
        <v>732889144</v>
      </c>
      <c r="I62" s="65">
        <v>0.91320060307768991</v>
      </c>
      <c r="N62"/>
      <c r="O62"/>
      <c r="P62"/>
      <c r="Q62"/>
      <c r="R62"/>
      <c r="S62"/>
      <c r="T62"/>
      <c r="U62"/>
      <c r="V62"/>
    </row>
    <row r="63" spans="1:22" x14ac:dyDescent="0.2">
      <c r="A63" s="54" t="s">
        <v>126</v>
      </c>
      <c r="B63" s="45">
        <v>2388</v>
      </c>
      <c r="C63" s="44" t="s">
        <v>66</v>
      </c>
      <c r="D63" s="49" t="s">
        <v>120</v>
      </c>
      <c r="E63" s="40" t="s">
        <v>2691</v>
      </c>
      <c r="F63" s="61">
        <v>0.92010278874999996</v>
      </c>
      <c r="G63" s="64">
        <v>800000000</v>
      </c>
      <c r="H63" s="64">
        <v>736082231</v>
      </c>
      <c r="I63" s="65">
        <v>0.92010278874999996</v>
      </c>
      <c r="N63"/>
      <c r="O63"/>
      <c r="P63"/>
      <c r="Q63"/>
      <c r="R63"/>
      <c r="S63"/>
      <c r="T63"/>
      <c r="U63"/>
      <c r="V63"/>
    </row>
    <row r="64" spans="1:22" x14ac:dyDescent="0.2">
      <c r="A64" s="54" t="s">
        <v>98</v>
      </c>
      <c r="B64" s="45">
        <v>2327</v>
      </c>
      <c r="C64" s="44" t="s">
        <v>29</v>
      </c>
      <c r="D64" s="49" t="s">
        <v>91</v>
      </c>
      <c r="E64" s="40" t="s">
        <v>100</v>
      </c>
      <c r="F64" s="61">
        <v>0.94081296773297107</v>
      </c>
      <c r="G64" s="64">
        <v>8587887879</v>
      </c>
      <c r="H64" s="64">
        <v>8079596282</v>
      </c>
      <c r="I64" s="65">
        <v>0.94081296773297107</v>
      </c>
      <c r="N64"/>
      <c r="O64"/>
      <c r="P64"/>
      <c r="Q64"/>
      <c r="R64"/>
      <c r="S64"/>
      <c r="T64"/>
      <c r="U64"/>
      <c r="V64"/>
    </row>
    <row r="65" spans="1:22" x14ac:dyDescent="0.2">
      <c r="A65" s="54" t="s">
        <v>54</v>
      </c>
      <c r="B65" s="45">
        <v>2290</v>
      </c>
      <c r="C65" s="44" t="s">
        <v>20</v>
      </c>
      <c r="D65" s="49" t="s">
        <v>52</v>
      </c>
      <c r="E65" s="40" t="s">
        <v>1843</v>
      </c>
      <c r="F65" s="61">
        <v>0.94089197499999999</v>
      </c>
      <c r="G65" s="64">
        <v>80000000</v>
      </c>
      <c r="H65" s="64">
        <v>75271358</v>
      </c>
      <c r="I65" s="65">
        <v>0.94089197499999999</v>
      </c>
      <c r="N65"/>
      <c r="O65"/>
      <c r="P65"/>
      <c r="Q65"/>
      <c r="R65"/>
      <c r="S65"/>
      <c r="T65"/>
      <c r="U65"/>
      <c r="V65"/>
    </row>
    <row r="66" spans="1:22" x14ac:dyDescent="0.2">
      <c r="A66" s="54" t="s">
        <v>135</v>
      </c>
      <c r="B66" s="45">
        <v>2398</v>
      </c>
      <c r="C66" s="44" t="s">
        <v>66</v>
      </c>
      <c r="D66" s="49" t="s">
        <v>133</v>
      </c>
      <c r="E66" s="40" t="s">
        <v>1847</v>
      </c>
      <c r="F66" s="61">
        <v>0.94493096646942798</v>
      </c>
      <c r="G66" s="64">
        <v>380250000</v>
      </c>
      <c r="H66" s="64">
        <v>359310000</v>
      </c>
      <c r="I66" s="65">
        <v>0.94493096646942798</v>
      </c>
      <c r="N66"/>
      <c r="O66"/>
      <c r="P66"/>
      <c r="Q66"/>
      <c r="R66"/>
      <c r="S66"/>
      <c r="T66"/>
      <c r="U66"/>
      <c r="V66"/>
    </row>
    <row r="67" spans="1:22" x14ac:dyDescent="0.2">
      <c r="A67" s="54" t="s">
        <v>222</v>
      </c>
      <c r="B67" s="45">
        <v>2703</v>
      </c>
      <c r="C67" s="44" t="s">
        <v>41</v>
      </c>
      <c r="D67" s="49" t="s">
        <v>217</v>
      </c>
      <c r="E67" s="40" t="s">
        <v>2294</v>
      </c>
      <c r="F67" s="61">
        <v>0.95871216270843862</v>
      </c>
      <c r="G67" s="64">
        <v>395800000</v>
      </c>
      <c r="H67" s="64">
        <v>379458274</v>
      </c>
      <c r="I67" s="65">
        <v>0.95871216270843862</v>
      </c>
      <c r="N67"/>
      <c r="O67"/>
      <c r="P67"/>
      <c r="Q67"/>
      <c r="R67"/>
      <c r="S67"/>
      <c r="T67"/>
      <c r="U67"/>
      <c r="V67"/>
    </row>
    <row r="68" spans="1:22" x14ac:dyDescent="0.2">
      <c r="A68" s="54" t="s">
        <v>151</v>
      </c>
      <c r="B68" s="45">
        <v>2486</v>
      </c>
      <c r="C68" s="44" t="s">
        <v>66</v>
      </c>
      <c r="D68" s="49" t="s">
        <v>120</v>
      </c>
      <c r="E68" s="40" t="s">
        <v>46</v>
      </c>
      <c r="F68" s="61">
        <v>0.97188991184210527</v>
      </c>
      <c r="G68" s="64">
        <v>760000000</v>
      </c>
      <c r="H68" s="64">
        <v>738636333</v>
      </c>
      <c r="I68" s="65">
        <v>0.97188991184210527</v>
      </c>
      <c r="N68"/>
      <c r="O68"/>
      <c r="P68"/>
      <c r="Q68"/>
      <c r="R68"/>
      <c r="S68"/>
      <c r="T68"/>
      <c r="U68"/>
      <c r="V68"/>
    </row>
    <row r="69" spans="1:22" x14ac:dyDescent="0.2">
      <c r="A69" s="54" t="s">
        <v>32</v>
      </c>
      <c r="B69" s="45">
        <v>2265</v>
      </c>
      <c r="C69" s="44" t="s">
        <v>29</v>
      </c>
      <c r="D69" s="49" t="s">
        <v>30</v>
      </c>
      <c r="E69" s="40" t="s">
        <v>2285</v>
      </c>
      <c r="F69" s="61">
        <v>0.98216247777777776</v>
      </c>
      <c r="G69" s="64">
        <v>900000000</v>
      </c>
      <c r="H69" s="64">
        <v>883946230</v>
      </c>
      <c r="I69" s="65">
        <v>0.98216247777777776</v>
      </c>
      <c r="N69"/>
      <c r="O69"/>
      <c r="P69"/>
      <c r="Q69"/>
      <c r="R69"/>
      <c r="S69"/>
      <c r="T69"/>
      <c r="U69"/>
      <c r="V69"/>
    </row>
    <row r="70" spans="1:22" x14ac:dyDescent="0.2">
      <c r="A70" s="54" t="s">
        <v>168</v>
      </c>
      <c r="B70" s="45">
        <v>2613</v>
      </c>
      <c r="C70" s="44" t="s">
        <v>34</v>
      </c>
      <c r="D70" s="49" t="s">
        <v>164</v>
      </c>
      <c r="E70" s="40" t="s">
        <v>170</v>
      </c>
      <c r="F70" s="61">
        <v>0.98634186715059669</v>
      </c>
      <c r="G70" s="64">
        <v>5273490000</v>
      </c>
      <c r="H70" s="64">
        <v>5201463973</v>
      </c>
      <c r="I70" s="65">
        <v>0.98634186715059669</v>
      </c>
      <c r="N70"/>
      <c r="O70"/>
      <c r="P70"/>
      <c r="Q70"/>
      <c r="R70"/>
      <c r="S70"/>
      <c r="T70"/>
      <c r="U70"/>
      <c r="V70"/>
    </row>
    <row r="71" spans="1:22" x14ac:dyDescent="0.2">
      <c r="A71" s="54" t="s">
        <v>206</v>
      </c>
      <c r="B71" s="45">
        <v>2696</v>
      </c>
      <c r="C71" s="44" t="s">
        <v>29</v>
      </c>
      <c r="D71" s="49" t="s">
        <v>114</v>
      </c>
      <c r="E71" s="40" t="s">
        <v>207</v>
      </c>
      <c r="F71" s="61">
        <v>0.99994254473541166</v>
      </c>
      <c r="G71" s="64">
        <v>410127778</v>
      </c>
      <c r="H71" s="64">
        <v>410104214</v>
      </c>
      <c r="I71" s="65">
        <v>0.99994254473541166</v>
      </c>
      <c r="N71"/>
      <c r="O71"/>
      <c r="P71"/>
      <c r="Q71"/>
      <c r="R71"/>
      <c r="S71"/>
      <c r="T71"/>
      <c r="U71"/>
      <c r="V71"/>
    </row>
    <row r="72" spans="1:22" x14ac:dyDescent="0.2">
      <c r="A72" s="54" t="s">
        <v>93</v>
      </c>
      <c r="B72" s="45">
        <v>2327</v>
      </c>
      <c r="C72" s="44" t="s">
        <v>29</v>
      </c>
      <c r="D72" s="49" t="s">
        <v>91</v>
      </c>
      <c r="E72" s="40" t="s">
        <v>2288</v>
      </c>
      <c r="F72" s="61">
        <v>1</v>
      </c>
      <c r="G72" s="64">
        <v>3468404955</v>
      </c>
      <c r="H72" s="64">
        <v>3468404955</v>
      </c>
      <c r="I72" s="65">
        <v>1</v>
      </c>
      <c r="N72"/>
      <c r="O72"/>
      <c r="P72"/>
      <c r="Q72"/>
      <c r="R72"/>
      <c r="S72"/>
      <c r="T72"/>
      <c r="U72"/>
      <c r="V72"/>
    </row>
    <row r="73" spans="1:22" x14ac:dyDescent="0.2">
      <c r="A73" s="54" t="s">
        <v>95</v>
      </c>
      <c r="B73" s="45">
        <v>2327</v>
      </c>
      <c r="C73" s="44" t="s">
        <v>29</v>
      </c>
      <c r="D73" s="49" t="s">
        <v>91</v>
      </c>
      <c r="E73" s="40" t="s">
        <v>2288</v>
      </c>
      <c r="F73" s="61">
        <v>1</v>
      </c>
      <c r="G73" s="64">
        <v>27694784</v>
      </c>
      <c r="H73" s="64">
        <v>27694784</v>
      </c>
      <c r="I73" s="65">
        <v>1</v>
      </c>
      <c r="N73"/>
      <c r="O73"/>
      <c r="P73"/>
      <c r="Q73"/>
      <c r="R73"/>
      <c r="S73"/>
      <c r="T73"/>
      <c r="U73"/>
      <c r="V73"/>
    </row>
    <row r="74" spans="1:22" x14ac:dyDescent="0.2">
      <c r="A74" s="54" t="s">
        <v>147</v>
      </c>
      <c r="B74" s="45">
        <v>2486</v>
      </c>
      <c r="C74" s="44" t="s">
        <v>66</v>
      </c>
      <c r="D74" s="49" t="s">
        <v>120</v>
      </c>
      <c r="E74" s="40" t="s">
        <v>46</v>
      </c>
      <c r="F74" s="61">
        <v>1</v>
      </c>
      <c r="G74" s="64">
        <v>280000000</v>
      </c>
      <c r="H74" s="64">
        <v>280000000</v>
      </c>
      <c r="I74" s="65">
        <v>1</v>
      </c>
      <c r="N74"/>
      <c r="O74"/>
      <c r="P74"/>
      <c r="Q74"/>
      <c r="R74"/>
      <c r="S74"/>
      <c r="T74"/>
      <c r="U74"/>
      <c r="V74"/>
    </row>
    <row r="75" spans="1:22" x14ac:dyDescent="0.2">
      <c r="A75" s="56" t="s">
        <v>1</v>
      </c>
      <c r="B75" s="56"/>
      <c r="C75" s="56"/>
      <c r="D75" s="56"/>
      <c r="E75" s="56"/>
      <c r="F75" s="56"/>
      <c r="G75" s="50">
        <v>70620264320</v>
      </c>
      <c r="H75" s="50">
        <v>48007826496</v>
      </c>
      <c r="I75" s="51">
        <v>0.67980241872875502</v>
      </c>
      <c r="N75"/>
      <c r="O75"/>
      <c r="P75"/>
      <c r="Q75"/>
      <c r="R75"/>
      <c r="S75"/>
      <c r="T75"/>
      <c r="U75"/>
      <c r="V75"/>
    </row>
    <row r="76" spans="1:22" x14ac:dyDescent="0.2">
      <c r="A76"/>
      <c r="B76"/>
      <c r="C76"/>
      <c r="D76"/>
      <c r="E76"/>
      <c r="F76"/>
      <c r="G76"/>
      <c r="H76"/>
      <c r="I76"/>
      <c r="N76"/>
      <c r="O76"/>
      <c r="P76"/>
      <c r="Q76"/>
      <c r="R76"/>
      <c r="S76"/>
      <c r="T76"/>
    </row>
    <row r="77" spans="1:22" x14ac:dyDescent="0.2">
      <c r="A77"/>
      <c r="B77"/>
      <c r="C77"/>
      <c r="D77"/>
      <c r="E77"/>
      <c r="F77"/>
      <c r="G77"/>
      <c r="H77"/>
      <c r="I77"/>
      <c r="N77"/>
      <c r="O77"/>
      <c r="P77"/>
      <c r="Q77"/>
      <c r="R77"/>
      <c r="S77"/>
      <c r="T77"/>
    </row>
    <row r="78" spans="1:22" x14ac:dyDescent="0.2">
      <c r="A78"/>
      <c r="B78"/>
      <c r="C78"/>
      <c r="D78"/>
      <c r="E78"/>
      <c r="F78"/>
      <c r="G78"/>
      <c r="H78"/>
      <c r="I78"/>
      <c r="N78"/>
      <c r="O78"/>
      <c r="P78"/>
      <c r="Q78"/>
      <c r="R78"/>
      <c r="S78"/>
      <c r="T78"/>
    </row>
    <row r="79" spans="1:22" x14ac:dyDescent="0.2">
      <c r="A79"/>
      <c r="B79"/>
      <c r="C79"/>
      <c r="D79"/>
      <c r="E79"/>
      <c r="F79"/>
      <c r="G79"/>
      <c r="H79"/>
      <c r="I79"/>
      <c r="N79"/>
      <c r="O79"/>
      <c r="P79"/>
      <c r="Q79"/>
      <c r="R79"/>
      <c r="S79"/>
      <c r="T79"/>
    </row>
    <row r="80" spans="1:22" x14ac:dyDescent="0.2">
      <c r="A80"/>
      <c r="B80"/>
      <c r="C80"/>
      <c r="D80"/>
      <c r="E80"/>
      <c r="F80"/>
      <c r="G80"/>
      <c r="H80"/>
      <c r="I80"/>
      <c r="N80"/>
      <c r="O80"/>
      <c r="P80"/>
      <c r="Q80"/>
      <c r="R80"/>
      <c r="S80"/>
      <c r="T80"/>
    </row>
    <row r="81" spans="1:20" x14ac:dyDescent="0.2">
      <c r="A81"/>
      <c r="B81"/>
      <c r="C81"/>
      <c r="D81"/>
      <c r="E81"/>
      <c r="F81"/>
      <c r="G81"/>
      <c r="H81"/>
      <c r="I81"/>
      <c r="N81"/>
      <c r="O81"/>
      <c r="P81"/>
      <c r="Q81"/>
      <c r="R81"/>
      <c r="S81"/>
      <c r="T81"/>
    </row>
    <row r="82" spans="1:20" x14ac:dyDescent="0.2">
      <c r="A82"/>
      <c r="B82"/>
      <c r="C82"/>
      <c r="D82"/>
      <c r="E82"/>
      <c r="F82"/>
      <c r="G82"/>
      <c r="H82"/>
      <c r="I82"/>
      <c r="N82"/>
      <c r="O82"/>
      <c r="P82"/>
      <c r="Q82"/>
      <c r="R82"/>
      <c r="S82"/>
      <c r="T82"/>
    </row>
    <row r="83" spans="1:20" x14ac:dyDescent="0.2">
      <c r="A83"/>
      <c r="B83"/>
      <c r="C83"/>
      <c r="D83"/>
      <c r="E83"/>
      <c r="F83"/>
      <c r="G83"/>
      <c r="H83"/>
      <c r="I83"/>
      <c r="N83"/>
      <c r="O83"/>
      <c r="P83"/>
      <c r="Q83"/>
      <c r="R83"/>
      <c r="S83"/>
      <c r="T83"/>
    </row>
    <row r="84" spans="1:20" x14ac:dyDescent="0.2">
      <c r="A84"/>
      <c r="B84"/>
      <c r="C84"/>
      <c r="D84"/>
      <c r="E84"/>
      <c r="F84"/>
      <c r="G84"/>
      <c r="H84"/>
      <c r="I84"/>
      <c r="N84"/>
      <c r="O84"/>
      <c r="P84"/>
      <c r="Q84"/>
      <c r="R84"/>
      <c r="S84"/>
      <c r="T84"/>
    </row>
    <row r="85" spans="1:20" x14ac:dyDescent="0.2">
      <c r="A85"/>
      <c r="B85"/>
      <c r="C85"/>
      <c r="D85"/>
      <c r="E85"/>
      <c r="F85"/>
      <c r="G85"/>
      <c r="H85"/>
      <c r="I85"/>
      <c r="N85"/>
      <c r="O85"/>
      <c r="P85"/>
      <c r="Q85"/>
      <c r="R85"/>
      <c r="S85"/>
      <c r="T85"/>
    </row>
    <row r="86" spans="1:20" x14ac:dyDescent="0.2">
      <c r="A86"/>
      <c r="B86"/>
      <c r="C86"/>
      <c r="D86"/>
      <c r="E86"/>
      <c r="F86"/>
      <c r="G86"/>
      <c r="H86"/>
      <c r="I86"/>
      <c r="N86"/>
      <c r="O86"/>
      <c r="P86"/>
      <c r="Q86"/>
      <c r="R86"/>
      <c r="S86"/>
      <c r="T86"/>
    </row>
    <row r="87" spans="1:20" x14ac:dyDescent="0.2">
      <c r="A87"/>
      <c r="B87"/>
      <c r="C87"/>
      <c r="D87"/>
      <c r="E87"/>
      <c r="F87"/>
      <c r="G87"/>
      <c r="H87"/>
      <c r="I87"/>
      <c r="N87"/>
      <c r="O87"/>
      <c r="P87"/>
      <c r="Q87"/>
      <c r="R87"/>
      <c r="S87"/>
      <c r="T87"/>
    </row>
    <row r="88" spans="1:20" x14ac:dyDescent="0.2">
      <c r="A88"/>
      <c r="B88"/>
      <c r="C88"/>
      <c r="D88"/>
      <c r="E88"/>
      <c r="F88"/>
      <c r="G88"/>
      <c r="H88"/>
      <c r="I88"/>
      <c r="N88"/>
      <c r="O88"/>
      <c r="P88"/>
      <c r="Q88"/>
      <c r="R88"/>
      <c r="S88"/>
      <c r="T88"/>
    </row>
    <row r="89" spans="1:20" x14ac:dyDescent="0.2">
      <c r="A89"/>
      <c r="B89"/>
      <c r="C89"/>
      <c r="D89"/>
      <c r="E89"/>
      <c r="F89"/>
      <c r="G89"/>
      <c r="H89"/>
      <c r="I89"/>
      <c r="N89"/>
      <c r="O89"/>
      <c r="P89"/>
      <c r="Q89"/>
      <c r="R89"/>
      <c r="S89"/>
      <c r="T89"/>
    </row>
    <row r="90" spans="1:20" x14ac:dyDescent="0.2">
      <c r="A90"/>
      <c r="B90"/>
      <c r="C90"/>
      <c r="D90"/>
      <c r="E90"/>
      <c r="F90"/>
      <c r="G90"/>
      <c r="H90"/>
      <c r="I90"/>
      <c r="N90"/>
      <c r="O90"/>
      <c r="P90"/>
      <c r="Q90"/>
      <c r="R90"/>
      <c r="S90"/>
      <c r="T90"/>
    </row>
    <row r="91" spans="1:20" x14ac:dyDescent="0.2">
      <c r="A91"/>
      <c r="B91"/>
      <c r="C91"/>
      <c r="D91"/>
      <c r="E91"/>
      <c r="F91"/>
      <c r="G91"/>
      <c r="H91"/>
      <c r="I91"/>
      <c r="N91"/>
      <c r="O91"/>
      <c r="P91"/>
      <c r="Q91"/>
      <c r="R91"/>
      <c r="S91"/>
      <c r="T91"/>
    </row>
    <row r="92" spans="1:20" x14ac:dyDescent="0.2">
      <c r="A92"/>
      <c r="B92"/>
      <c r="C92"/>
      <c r="D92"/>
      <c r="E92"/>
      <c r="F92"/>
      <c r="G92"/>
      <c r="H92"/>
      <c r="I92"/>
      <c r="N92"/>
      <c r="O92"/>
      <c r="P92"/>
      <c r="Q92"/>
      <c r="R92"/>
      <c r="S92"/>
      <c r="T92"/>
    </row>
    <row r="93" spans="1:20" x14ac:dyDescent="0.2">
      <c r="A93"/>
      <c r="B93"/>
      <c r="C93"/>
      <c r="D93"/>
      <c r="E93"/>
      <c r="F93"/>
      <c r="G93"/>
      <c r="H93"/>
      <c r="I93"/>
      <c r="N93"/>
      <c r="O93"/>
      <c r="P93"/>
      <c r="Q93"/>
      <c r="R93"/>
      <c r="S93"/>
      <c r="T93"/>
    </row>
    <row r="94" spans="1:20" x14ac:dyDescent="0.2">
      <c r="A94"/>
      <c r="B94"/>
      <c r="C94"/>
      <c r="D94"/>
      <c r="E94"/>
      <c r="F94"/>
      <c r="G94"/>
      <c r="H94"/>
      <c r="I94"/>
      <c r="N94"/>
      <c r="O94"/>
      <c r="P94"/>
      <c r="Q94"/>
      <c r="R94"/>
      <c r="S94"/>
      <c r="T94"/>
    </row>
    <row r="95" spans="1:20" x14ac:dyDescent="0.2">
      <c r="A95"/>
      <c r="B95"/>
      <c r="C95"/>
      <c r="D95"/>
      <c r="E95"/>
      <c r="F95"/>
      <c r="G95"/>
      <c r="H95"/>
      <c r="I95"/>
      <c r="N95"/>
      <c r="O95"/>
      <c r="P95"/>
      <c r="Q95"/>
      <c r="R95"/>
      <c r="S95"/>
      <c r="T95"/>
    </row>
    <row r="96" spans="1:20" x14ac:dyDescent="0.2">
      <c r="A96"/>
      <c r="B96"/>
      <c r="C96"/>
      <c r="D96"/>
      <c r="E96"/>
      <c r="F96"/>
      <c r="G96"/>
      <c r="H96"/>
      <c r="I96"/>
      <c r="N96"/>
      <c r="O96"/>
      <c r="P96"/>
      <c r="Q96"/>
      <c r="R96"/>
      <c r="S96"/>
      <c r="T96"/>
    </row>
    <row r="97" spans="1:20" x14ac:dyDescent="0.2">
      <c r="A97"/>
      <c r="B97"/>
      <c r="C97"/>
      <c r="D97"/>
      <c r="E97"/>
      <c r="F97"/>
      <c r="G97"/>
      <c r="H97"/>
      <c r="I97"/>
      <c r="N97"/>
      <c r="O97"/>
      <c r="P97"/>
      <c r="Q97"/>
      <c r="R97"/>
      <c r="S97"/>
      <c r="T97"/>
    </row>
    <row r="98" spans="1:20" x14ac:dyDescent="0.2">
      <c r="A98"/>
      <c r="B98"/>
      <c r="C98"/>
      <c r="D98"/>
      <c r="E98"/>
      <c r="F98"/>
      <c r="G98"/>
      <c r="H98"/>
      <c r="I98"/>
      <c r="N98"/>
      <c r="O98"/>
      <c r="P98"/>
      <c r="Q98"/>
      <c r="R98"/>
      <c r="S98"/>
      <c r="T98"/>
    </row>
    <row r="99" spans="1:20" x14ac:dyDescent="0.2">
      <c r="A99"/>
      <c r="B99"/>
      <c r="C99"/>
      <c r="D99"/>
      <c r="E99"/>
      <c r="F99"/>
      <c r="G99"/>
      <c r="H99"/>
      <c r="I99"/>
      <c r="N99"/>
      <c r="O99"/>
      <c r="P99"/>
      <c r="Q99"/>
      <c r="R99"/>
      <c r="S99"/>
      <c r="T99"/>
    </row>
    <row r="100" spans="1:20" x14ac:dyDescent="0.2">
      <c r="A100"/>
      <c r="B100"/>
      <c r="C100"/>
      <c r="D100"/>
      <c r="E100"/>
      <c r="F100"/>
      <c r="G100"/>
      <c r="H100"/>
      <c r="I100"/>
      <c r="N100"/>
      <c r="O100"/>
      <c r="P100"/>
      <c r="Q100"/>
      <c r="R100"/>
      <c r="S100"/>
      <c r="T100"/>
    </row>
    <row r="101" spans="1:20" x14ac:dyDescent="0.2">
      <c r="A101"/>
      <c r="B101"/>
      <c r="C101"/>
      <c r="D101"/>
      <c r="E101"/>
      <c r="F101"/>
      <c r="G101"/>
      <c r="H101"/>
      <c r="I101"/>
      <c r="N101"/>
      <c r="O101"/>
      <c r="P101"/>
      <c r="Q101"/>
      <c r="R101"/>
      <c r="S101"/>
      <c r="T101"/>
    </row>
    <row r="102" spans="1:20" x14ac:dyDescent="0.2">
      <c r="A102"/>
      <c r="B102"/>
      <c r="C102"/>
      <c r="D102"/>
      <c r="E102"/>
      <c r="F102"/>
      <c r="G102"/>
      <c r="H102"/>
      <c r="I102"/>
      <c r="N102"/>
      <c r="O102"/>
      <c r="P102"/>
      <c r="Q102"/>
      <c r="R102"/>
      <c r="S102"/>
      <c r="T102"/>
    </row>
    <row r="103" spans="1:20" x14ac:dyDescent="0.2">
      <c r="A103"/>
      <c r="B103"/>
      <c r="C103"/>
      <c r="D103"/>
      <c r="E103"/>
      <c r="F103"/>
      <c r="G103"/>
      <c r="H103"/>
      <c r="I103"/>
      <c r="N103"/>
      <c r="O103"/>
      <c r="P103"/>
      <c r="Q103"/>
      <c r="R103"/>
      <c r="S103"/>
      <c r="T103"/>
    </row>
    <row r="104" spans="1:20" x14ac:dyDescent="0.2">
      <c r="A104"/>
      <c r="B104"/>
      <c r="C104"/>
      <c r="D104"/>
      <c r="E104"/>
      <c r="F104"/>
      <c r="G104"/>
      <c r="H104"/>
      <c r="I104"/>
      <c r="N104"/>
      <c r="O104"/>
      <c r="P104"/>
      <c r="Q104"/>
      <c r="R104"/>
      <c r="S104"/>
      <c r="T104"/>
    </row>
    <row r="105" spans="1:20" x14ac:dyDescent="0.2">
      <c r="A105"/>
      <c r="B105"/>
      <c r="C105"/>
      <c r="D105"/>
      <c r="E105"/>
      <c r="F105"/>
      <c r="G105"/>
      <c r="H105"/>
      <c r="I105"/>
      <c r="N105"/>
      <c r="O105"/>
      <c r="P105"/>
      <c r="Q105"/>
      <c r="R105"/>
      <c r="S105"/>
      <c r="T105"/>
    </row>
    <row r="106" spans="1:20" x14ac:dyDescent="0.2">
      <c r="A106"/>
      <c r="B106"/>
      <c r="C106"/>
      <c r="D106"/>
      <c r="E106"/>
      <c r="F106"/>
      <c r="G106"/>
      <c r="H106"/>
      <c r="I106"/>
      <c r="N106"/>
      <c r="O106"/>
      <c r="P106"/>
      <c r="Q106"/>
      <c r="R106"/>
      <c r="S106"/>
      <c r="T106"/>
    </row>
    <row r="107" spans="1:20" x14ac:dyDescent="0.2">
      <c r="A107"/>
      <c r="B107"/>
      <c r="C107"/>
      <c r="D107"/>
      <c r="E107"/>
      <c r="F107"/>
      <c r="G107"/>
      <c r="H107"/>
      <c r="I107"/>
      <c r="N107"/>
      <c r="O107"/>
      <c r="P107"/>
      <c r="Q107"/>
      <c r="R107"/>
      <c r="S107"/>
      <c r="T107"/>
    </row>
    <row r="108" spans="1:20" x14ac:dyDescent="0.2">
      <c r="A108"/>
      <c r="B108"/>
      <c r="C108"/>
      <c r="D108"/>
      <c r="E108"/>
      <c r="F108"/>
      <c r="G108"/>
      <c r="H108"/>
      <c r="I108"/>
      <c r="N108"/>
      <c r="O108"/>
      <c r="P108"/>
      <c r="Q108"/>
      <c r="R108"/>
      <c r="S108"/>
      <c r="T108"/>
    </row>
    <row r="109" spans="1:20" x14ac:dyDescent="0.2">
      <c r="A109"/>
      <c r="B109"/>
      <c r="C109"/>
      <c r="D109"/>
      <c r="E109"/>
      <c r="F109"/>
      <c r="G109"/>
      <c r="H109"/>
      <c r="I109"/>
      <c r="N109"/>
      <c r="O109"/>
      <c r="P109"/>
      <c r="Q109"/>
      <c r="R109"/>
      <c r="S109"/>
      <c r="T109"/>
    </row>
    <row r="110" spans="1:20" x14ac:dyDescent="0.2">
      <c r="A110"/>
      <c r="B110"/>
      <c r="C110"/>
      <c r="D110"/>
      <c r="E110"/>
      <c r="F110"/>
      <c r="G110"/>
      <c r="H110"/>
      <c r="I110"/>
      <c r="N110"/>
      <c r="O110"/>
      <c r="P110"/>
      <c r="Q110"/>
      <c r="R110"/>
      <c r="S110"/>
      <c r="T110"/>
    </row>
    <row r="111" spans="1:20" x14ac:dyDescent="0.2">
      <c r="A111"/>
      <c r="B111"/>
      <c r="C111"/>
      <c r="D111"/>
      <c r="E111"/>
      <c r="F111"/>
      <c r="G111"/>
      <c r="H111"/>
      <c r="I111"/>
      <c r="N111"/>
      <c r="O111"/>
      <c r="P111"/>
      <c r="Q111"/>
      <c r="R111"/>
      <c r="S111"/>
      <c r="T111"/>
    </row>
    <row r="112" spans="1:20" x14ac:dyDescent="0.2">
      <c r="A112"/>
      <c r="B112"/>
      <c r="C112"/>
      <c r="D112"/>
      <c r="E112"/>
      <c r="F112"/>
      <c r="G112"/>
      <c r="H112"/>
      <c r="I112"/>
      <c r="N112"/>
      <c r="O112"/>
      <c r="P112"/>
      <c r="Q112"/>
      <c r="R112"/>
      <c r="S112"/>
      <c r="T112"/>
    </row>
    <row r="113" spans="1:20" x14ac:dyDescent="0.2">
      <c r="A113"/>
      <c r="B113"/>
      <c r="C113"/>
      <c r="D113"/>
      <c r="E113"/>
      <c r="F113"/>
      <c r="G113"/>
      <c r="H113"/>
      <c r="I113"/>
      <c r="N113"/>
      <c r="O113"/>
      <c r="P113"/>
      <c r="Q113"/>
      <c r="R113"/>
      <c r="S113"/>
      <c r="T113"/>
    </row>
    <row r="114" spans="1:20" x14ac:dyDescent="0.2">
      <c r="A114"/>
      <c r="B114"/>
      <c r="C114"/>
      <c r="D114"/>
      <c r="E114"/>
      <c r="F114"/>
      <c r="G114"/>
      <c r="H114"/>
      <c r="I114"/>
      <c r="N114"/>
      <c r="O114"/>
      <c r="P114"/>
      <c r="Q114"/>
      <c r="R114"/>
      <c r="S114"/>
      <c r="T114"/>
    </row>
    <row r="115" spans="1:20" x14ac:dyDescent="0.2">
      <c r="A115"/>
      <c r="B115"/>
      <c r="C115"/>
      <c r="D115"/>
      <c r="E115"/>
      <c r="F115"/>
      <c r="G115"/>
      <c r="H115"/>
      <c r="I115"/>
      <c r="N115"/>
      <c r="O115"/>
      <c r="P115"/>
      <c r="Q115"/>
      <c r="R115"/>
      <c r="S115"/>
      <c r="T115"/>
    </row>
    <row r="116" spans="1:20" x14ac:dyDescent="0.2">
      <c r="A116"/>
      <c r="B116"/>
      <c r="C116"/>
      <c r="D116"/>
      <c r="E116"/>
      <c r="F116"/>
      <c r="G116"/>
      <c r="H116"/>
      <c r="I116"/>
      <c r="N116"/>
      <c r="O116"/>
      <c r="P116"/>
      <c r="Q116"/>
      <c r="R116"/>
      <c r="S116"/>
      <c r="T116"/>
    </row>
    <row r="117" spans="1:20" x14ac:dyDescent="0.2">
      <c r="A117"/>
      <c r="B117"/>
      <c r="C117"/>
      <c r="D117"/>
      <c r="E117"/>
      <c r="F117"/>
      <c r="G117"/>
      <c r="H117"/>
      <c r="I117"/>
      <c r="N117"/>
      <c r="O117"/>
      <c r="P117"/>
      <c r="Q117"/>
      <c r="R117"/>
      <c r="S117"/>
      <c r="T117"/>
    </row>
    <row r="118" spans="1:20" x14ac:dyDescent="0.2">
      <c r="A118"/>
      <c r="B118"/>
      <c r="C118"/>
      <c r="D118"/>
      <c r="E118"/>
      <c r="F118"/>
      <c r="G118"/>
      <c r="H118"/>
      <c r="I118"/>
      <c r="N118"/>
      <c r="O118"/>
      <c r="P118"/>
      <c r="Q118"/>
      <c r="R118"/>
      <c r="S118"/>
      <c r="T118"/>
    </row>
    <row r="119" spans="1:20" x14ac:dyDescent="0.2">
      <c r="A119"/>
      <c r="B119"/>
      <c r="C119"/>
      <c r="D119"/>
      <c r="E119"/>
      <c r="F119"/>
      <c r="G119"/>
      <c r="H119"/>
      <c r="I119"/>
      <c r="N119"/>
      <c r="O119"/>
      <c r="P119"/>
      <c r="Q119"/>
      <c r="R119"/>
      <c r="S119"/>
      <c r="T119"/>
    </row>
    <row r="120" spans="1:20" x14ac:dyDescent="0.2">
      <c r="A120"/>
      <c r="B120"/>
      <c r="C120"/>
      <c r="D120"/>
      <c r="E120"/>
      <c r="F120"/>
      <c r="G120"/>
      <c r="H120"/>
      <c r="I120"/>
      <c r="N120"/>
      <c r="O120"/>
      <c r="P120"/>
      <c r="Q120"/>
      <c r="R120"/>
      <c r="S120"/>
      <c r="T120"/>
    </row>
    <row r="121" spans="1:20" x14ac:dyDescent="0.2">
      <c r="A121"/>
      <c r="B121"/>
      <c r="C121"/>
      <c r="D121"/>
      <c r="E121"/>
      <c r="F121"/>
      <c r="G121"/>
      <c r="H121"/>
      <c r="I121"/>
      <c r="N121"/>
      <c r="O121"/>
      <c r="P121"/>
      <c r="Q121"/>
      <c r="R121"/>
      <c r="S121"/>
      <c r="T121"/>
    </row>
    <row r="122" spans="1:20" x14ac:dyDescent="0.2">
      <c r="A122"/>
      <c r="B122"/>
      <c r="C122"/>
      <c r="D122"/>
      <c r="E122"/>
      <c r="F122"/>
      <c r="G122"/>
      <c r="H122"/>
      <c r="I122"/>
      <c r="N122"/>
      <c r="O122"/>
      <c r="P122"/>
      <c r="Q122"/>
      <c r="R122"/>
      <c r="S122"/>
      <c r="T122"/>
    </row>
    <row r="123" spans="1:20" x14ac:dyDescent="0.2">
      <c r="A123"/>
      <c r="B123"/>
      <c r="C123"/>
      <c r="D123"/>
      <c r="E123"/>
      <c r="F123"/>
      <c r="G123"/>
      <c r="H123"/>
      <c r="I123"/>
      <c r="N123"/>
      <c r="O123"/>
      <c r="P123"/>
      <c r="Q123"/>
      <c r="R123"/>
      <c r="S123"/>
      <c r="T123"/>
    </row>
    <row r="124" spans="1:20" x14ac:dyDescent="0.2">
      <c r="A124"/>
      <c r="B124"/>
      <c r="C124"/>
      <c r="D124"/>
      <c r="E124"/>
      <c r="F124"/>
      <c r="G124"/>
      <c r="H124"/>
      <c r="I124"/>
      <c r="N124"/>
      <c r="O124"/>
      <c r="P124"/>
      <c r="Q124"/>
      <c r="R124"/>
      <c r="S124"/>
      <c r="T124"/>
    </row>
    <row r="125" spans="1:20" x14ac:dyDescent="0.2">
      <c r="A125"/>
      <c r="B125"/>
      <c r="C125"/>
      <c r="D125"/>
      <c r="E125"/>
      <c r="F125"/>
      <c r="G125"/>
      <c r="H125"/>
      <c r="I125"/>
      <c r="N125"/>
      <c r="O125"/>
      <c r="P125"/>
      <c r="Q125"/>
      <c r="R125"/>
      <c r="S125"/>
      <c r="T125"/>
    </row>
    <row r="126" spans="1:20" x14ac:dyDescent="0.2">
      <c r="A126"/>
      <c r="B126"/>
      <c r="C126"/>
      <c r="D126"/>
      <c r="E126"/>
      <c r="F126"/>
      <c r="G126"/>
      <c r="H126"/>
      <c r="I126"/>
      <c r="N126"/>
      <c r="O126"/>
      <c r="P126"/>
      <c r="Q126"/>
      <c r="R126"/>
      <c r="S126"/>
      <c r="T126"/>
    </row>
    <row r="127" spans="1:20" x14ac:dyDescent="0.2">
      <c r="A127"/>
      <c r="B127"/>
      <c r="C127"/>
      <c r="D127"/>
      <c r="E127"/>
      <c r="F127"/>
      <c r="G127"/>
      <c r="H127"/>
      <c r="I127"/>
      <c r="N127"/>
      <c r="O127"/>
      <c r="P127"/>
      <c r="Q127"/>
      <c r="R127"/>
      <c r="S127"/>
      <c r="T127"/>
    </row>
    <row r="128" spans="1:20" x14ac:dyDescent="0.2">
      <c r="A128"/>
      <c r="B128"/>
      <c r="C128"/>
      <c r="D128"/>
      <c r="E128"/>
      <c r="F128"/>
      <c r="G128"/>
      <c r="H128"/>
      <c r="I128"/>
      <c r="N128"/>
      <c r="O128"/>
      <c r="P128"/>
      <c r="Q128"/>
      <c r="R128"/>
      <c r="S128"/>
      <c r="T128"/>
    </row>
    <row r="129" spans="1:20" x14ac:dyDescent="0.2">
      <c r="A129"/>
      <c r="B129"/>
      <c r="C129"/>
      <c r="D129"/>
      <c r="E129"/>
      <c r="F129"/>
      <c r="G129"/>
      <c r="H129"/>
      <c r="I129"/>
      <c r="N129"/>
      <c r="O129"/>
      <c r="P129"/>
      <c r="Q129"/>
      <c r="R129"/>
      <c r="S129"/>
      <c r="T129"/>
    </row>
    <row r="130" spans="1:20" x14ac:dyDescent="0.2">
      <c r="A130"/>
      <c r="B130"/>
      <c r="C130"/>
      <c r="D130"/>
      <c r="E130"/>
      <c r="F130"/>
      <c r="G130"/>
      <c r="H130"/>
      <c r="I130"/>
      <c r="N130"/>
      <c r="O130"/>
      <c r="P130"/>
      <c r="Q130"/>
      <c r="R130"/>
      <c r="S130"/>
      <c r="T130"/>
    </row>
    <row r="131" spans="1:20" x14ac:dyDescent="0.2">
      <c r="A131"/>
      <c r="B131"/>
      <c r="C131"/>
      <c r="D131"/>
      <c r="E131"/>
      <c r="F131"/>
      <c r="G131"/>
      <c r="H131"/>
      <c r="I131"/>
      <c r="N131"/>
      <c r="O131"/>
      <c r="P131"/>
      <c r="Q131"/>
      <c r="R131"/>
      <c r="S131"/>
      <c r="T131"/>
    </row>
    <row r="132" spans="1:20" x14ac:dyDescent="0.2">
      <c r="A132"/>
      <c r="B132"/>
      <c r="C132"/>
      <c r="D132"/>
      <c r="E132"/>
      <c r="F132"/>
      <c r="G132"/>
      <c r="H132"/>
      <c r="I132"/>
      <c r="N132"/>
      <c r="O132"/>
      <c r="P132"/>
      <c r="Q132"/>
      <c r="R132"/>
      <c r="S132"/>
      <c r="T132"/>
    </row>
    <row r="133" spans="1:20" x14ac:dyDescent="0.2">
      <c r="A133"/>
      <c r="B133"/>
      <c r="C133"/>
      <c r="D133"/>
      <c r="E133"/>
      <c r="F133"/>
      <c r="G133"/>
      <c r="H133"/>
      <c r="I133"/>
      <c r="N133"/>
      <c r="O133"/>
      <c r="P133"/>
      <c r="Q133"/>
      <c r="R133"/>
      <c r="S133"/>
      <c r="T133"/>
    </row>
    <row r="134" spans="1:20" x14ac:dyDescent="0.2">
      <c r="A134"/>
      <c r="B134"/>
      <c r="C134"/>
      <c r="D134"/>
      <c r="E134"/>
      <c r="F134"/>
      <c r="G134"/>
      <c r="H134"/>
      <c r="I134"/>
      <c r="N134"/>
      <c r="O134"/>
      <c r="P134"/>
      <c r="Q134"/>
      <c r="R134"/>
      <c r="S134"/>
      <c r="T134"/>
    </row>
    <row r="135" spans="1:20" x14ac:dyDescent="0.2">
      <c r="A135"/>
      <c r="B135"/>
      <c r="C135"/>
      <c r="D135"/>
      <c r="E135"/>
      <c r="F135"/>
      <c r="G135"/>
      <c r="H135"/>
      <c r="I135"/>
      <c r="N135"/>
      <c r="O135"/>
      <c r="P135"/>
      <c r="Q135"/>
      <c r="R135"/>
      <c r="S135"/>
      <c r="T135"/>
    </row>
    <row r="136" spans="1:20" x14ac:dyDescent="0.2">
      <c r="A136"/>
      <c r="B136"/>
      <c r="C136"/>
      <c r="D136"/>
      <c r="E136"/>
      <c r="F136"/>
      <c r="G136"/>
      <c r="H136"/>
      <c r="I136"/>
      <c r="N136"/>
      <c r="O136"/>
      <c r="P136"/>
      <c r="Q136"/>
      <c r="R136"/>
      <c r="S136"/>
      <c r="T136"/>
    </row>
    <row r="137" spans="1:20" x14ac:dyDescent="0.2">
      <c r="A137"/>
      <c r="B137"/>
      <c r="C137"/>
      <c r="D137"/>
      <c r="E137"/>
      <c r="F137"/>
      <c r="G137"/>
      <c r="H137"/>
      <c r="I137"/>
      <c r="N137"/>
      <c r="O137"/>
      <c r="P137"/>
      <c r="Q137"/>
      <c r="R137"/>
      <c r="S137"/>
      <c r="T137"/>
    </row>
    <row r="138" spans="1:20" x14ac:dyDescent="0.2">
      <c r="A138"/>
      <c r="B138"/>
      <c r="C138"/>
      <c r="D138"/>
      <c r="E138"/>
      <c r="F138"/>
      <c r="G138"/>
      <c r="H138"/>
      <c r="I138"/>
      <c r="N138"/>
      <c r="O138"/>
      <c r="P138"/>
      <c r="Q138"/>
      <c r="R138"/>
      <c r="S138"/>
      <c r="T138"/>
    </row>
    <row r="139" spans="1:20" x14ac:dyDescent="0.2">
      <c r="A139"/>
      <c r="B139"/>
      <c r="C139"/>
      <c r="D139"/>
      <c r="E139"/>
      <c r="F139"/>
      <c r="G139"/>
      <c r="H139"/>
      <c r="I139"/>
      <c r="N139"/>
      <c r="O139"/>
      <c r="P139"/>
      <c r="Q139"/>
      <c r="R139"/>
      <c r="S139"/>
      <c r="T139"/>
    </row>
    <row r="140" spans="1:20" x14ac:dyDescent="0.2">
      <c r="A140"/>
      <c r="B140"/>
      <c r="C140"/>
      <c r="D140"/>
      <c r="E140"/>
      <c r="F140"/>
      <c r="G140"/>
      <c r="H140"/>
      <c r="I140"/>
      <c r="N140"/>
      <c r="O140"/>
      <c r="P140"/>
      <c r="Q140"/>
      <c r="R140"/>
      <c r="S140"/>
      <c r="T140"/>
    </row>
    <row r="141" spans="1:20" x14ac:dyDescent="0.2">
      <c r="A141"/>
      <c r="B141"/>
      <c r="C141"/>
      <c r="D141"/>
      <c r="E141"/>
      <c r="F141"/>
      <c r="G141"/>
      <c r="H141"/>
      <c r="I141"/>
      <c r="N141"/>
      <c r="O141"/>
      <c r="P141"/>
      <c r="Q141"/>
      <c r="R141"/>
      <c r="S141"/>
      <c r="T141"/>
    </row>
    <row r="142" spans="1:20" x14ac:dyDescent="0.2">
      <c r="A142"/>
      <c r="B142"/>
      <c r="C142"/>
      <c r="D142"/>
      <c r="E142"/>
      <c r="F142"/>
      <c r="G142"/>
      <c r="H142"/>
      <c r="I142"/>
      <c r="N142"/>
      <c r="O142"/>
      <c r="P142"/>
      <c r="Q142"/>
      <c r="R142"/>
      <c r="S142"/>
      <c r="T142"/>
    </row>
    <row r="143" spans="1:20" x14ac:dyDescent="0.2">
      <c r="A143"/>
      <c r="B143"/>
      <c r="C143"/>
      <c r="D143"/>
      <c r="E143"/>
      <c r="F143"/>
      <c r="G143"/>
      <c r="H143"/>
      <c r="I143"/>
      <c r="N143"/>
      <c r="O143"/>
      <c r="P143"/>
      <c r="Q143"/>
      <c r="R143"/>
      <c r="S143"/>
      <c r="T143"/>
    </row>
    <row r="144" spans="1:20" x14ac:dyDescent="0.2">
      <c r="A144"/>
      <c r="B144"/>
      <c r="C144"/>
      <c r="D144"/>
      <c r="E144"/>
      <c r="F144"/>
      <c r="G144"/>
      <c r="H144"/>
      <c r="I144"/>
      <c r="N144"/>
      <c r="O144"/>
      <c r="P144"/>
      <c r="Q144"/>
      <c r="R144"/>
      <c r="S144"/>
      <c r="T144"/>
    </row>
    <row r="145" spans="1:20" x14ac:dyDescent="0.2">
      <c r="A145"/>
      <c r="B145"/>
      <c r="C145"/>
      <c r="D145"/>
      <c r="E145"/>
      <c r="F145"/>
      <c r="G145"/>
      <c r="H145"/>
      <c r="I145"/>
      <c r="N145"/>
      <c r="O145"/>
      <c r="P145"/>
      <c r="Q145"/>
      <c r="R145"/>
      <c r="S145"/>
      <c r="T145"/>
    </row>
    <row r="146" spans="1:20" x14ac:dyDescent="0.2">
      <c r="A146"/>
      <c r="B146"/>
      <c r="C146"/>
      <c r="D146"/>
      <c r="E146"/>
      <c r="F146"/>
      <c r="G146"/>
      <c r="H146"/>
      <c r="I146"/>
      <c r="N146"/>
      <c r="O146"/>
      <c r="P146"/>
      <c r="Q146"/>
      <c r="R146"/>
      <c r="S146"/>
      <c r="T146"/>
    </row>
  </sheetData>
  <conditionalFormatting pivot="1" sqref="I4:I75">
    <cfRule type="dataBar" priority="12">
      <dataBar>
        <cfvo type="min"/>
        <cfvo type="max"/>
        <color rgb="FF638EC6"/>
      </dataBar>
      <extLst>
        <ext xmlns:x14="http://schemas.microsoft.com/office/spreadsheetml/2009/9/main" uri="{B025F937-C7B1-47D3-B67F-A62EFF666E3E}">
          <x14:id>{8BB1AF83-9CFE-48C2-BBD8-DE3A153737F9}</x14:id>
        </ext>
      </extLst>
    </cfRule>
  </conditionalFormatting>
  <conditionalFormatting pivot="1" sqref="I4:I74">
    <cfRule type="iconSet" priority="11">
      <iconSet iconSet="3Flags">
        <cfvo type="percent" val="0"/>
        <cfvo type="num" val="0.8"/>
        <cfvo type="formula" val="0.92"/>
      </iconSet>
    </cfRule>
  </conditionalFormatting>
  <conditionalFormatting pivot="1" sqref="Q4:Q9">
    <cfRule type="dataBar" priority="6">
      <dataBar>
        <cfvo type="min"/>
        <cfvo type="max"/>
        <color rgb="FF638EC6"/>
      </dataBar>
      <extLst>
        <ext xmlns:x14="http://schemas.microsoft.com/office/spreadsheetml/2009/9/main" uri="{B025F937-C7B1-47D3-B67F-A62EFF666E3E}">
          <x14:id>{BBC63AAB-87B7-40D5-A2D4-E0C380298C02}</x14:id>
        </ext>
      </extLst>
    </cfRule>
  </conditionalFormatting>
  <conditionalFormatting pivot="1" sqref="W5:W34">
    <cfRule type="dataBar" priority="3">
      <dataBar>
        <cfvo type="min"/>
        <cfvo type="max"/>
        <color rgb="FF638EC6"/>
      </dataBar>
      <extLst>
        <ext xmlns:x14="http://schemas.microsoft.com/office/spreadsheetml/2009/9/main" uri="{B025F937-C7B1-47D3-B67F-A62EFF666E3E}">
          <x14:id>{2B4464F9-3725-48DE-B143-DEA78D645893}</x14:id>
        </ext>
      </extLst>
    </cfRule>
  </conditionalFormatting>
  <conditionalFormatting pivot="1" sqref="W5:W34">
    <cfRule type="iconSet" priority="2">
      <iconSet iconSet="3Flags">
        <cfvo type="percent" val="0"/>
        <cfvo type="num" val="0.8"/>
        <cfvo type="formula" val="0.9"/>
      </iconSet>
    </cfRule>
  </conditionalFormatting>
  <conditionalFormatting pivot="1" sqref="Q4:Q9">
    <cfRule type="iconSet" priority="1">
      <iconSet iconSet="3Flags">
        <cfvo type="percent" val="0"/>
        <cfvo type="num" val="0.8"/>
        <cfvo type="formula" val="0.92"/>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dataBar" id="{8BB1AF83-9CFE-48C2-BBD8-DE3A153737F9}">
            <x14:dataBar minLength="0" maxLength="100" border="1" negativeBarBorderColorSameAsPositive="0">
              <x14:cfvo type="autoMin"/>
              <x14:cfvo type="autoMax"/>
              <x14:borderColor rgb="FF638EC6"/>
              <x14:negativeFillColor rgb="FFFF0000"/>
              <x14:negativeBorderColor rgb="FFFF0000"/>
              <x14:axisColor rgb="FF000000"/>
            </x14:dataBar>
          </x14:cfRule>
          <xm:sqref>I4:I75</xm:sqref>
        </x14:conditionalFormatting>
        <x14:conditionalFormatting xmlns:xm="http://schemas.microsoft.com/office/excel/2006/main" pivot="1">
          <x14:cfRule type="dataBar" id="{BBC63AAB-87B7-40D5-A2D4-E0C380298C02}">
            <x14:dataBar minLength="0" maxLength="100" border="1" negativeBarBorderColorSameAsPositive="0">
              <x14:cfvo type="autoMin"/>
              <x14:cfvo type="autoMax"/>
              <x14:borderColor rgb="FF638EC6"/>
              <x14:negativeFillColor rgb="FFFF0000"/>
              <x14:negativeBorderColor rgb="FFFF0000"/>
              <x14:axisColor rgb="FF000000"/>
            </x14:dataBar>
          </x14:cfRule>
          <xm:sqref>Q4:Q9</xm:sqref>
        </x14:conditionalFormatting>
        <x14:conditionalFormatting xmlns:xm="http://schemas.microsoft.com/office/excel/2006/main" pivot="1">
          <x14:cfRule type="dataBar" id="{2B4464F9-3725-48DE-B143-DEA78D645893}">
            <x14:dataBar minLength="0" maxLength="100" border="1" negativeBarBorderColorSameAsPositive="0">
              <x14:cfvo type="autoMin"/>
              <x14:cfvo type="autoMax"/>
              <x14:borderColor rgb="FF638EC6"/>
              <x14:negativeFillColor rgb="FFFF0000"/>
              <x14:negativeBorderColor rgb="FFFF0000"/>
              <x14:axisColor rgb="FF000000"/>
            </x14:dataBar>
          </x14:cfRule>
          <xm:sqref>W5:W34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F2ED-6D63-481A-BBEC-0AF47E57996C}">
  <sheetPr>
    <tabColor theme="3"/>
  </sheetPr>
  <dimension ref="A1:V72"/>
  <sheetViews>
    <sheetView showGridLines="0" zoomScale="85" zoomScaleNormal="85" workbookViewId="0">
      <pane xSplit="6" ySplit="1" topLeftCell="Q2" activePane="bottomRight" state="frozen"/>
      <selection pane="topRight" activeCell="G1" sqref="G1"/>
      <selection pane="bottomLeft" activeCell="A2" sqref="A2"/>
      <selection pane="bottomRight" activeCell="R2" sqref="R2"/>
    </sheetView>
  </sheetViews>
  <sheetFormatPr baseColWidth="10" defaultRowHeight="15" x14ac:dyDescent="0.2"/>
  <cols>
    <col min="2" max="4" width="15.6640625" customWidth="1"/>
    <col min="6" max="6" width="30.6640625" customWidth="1"/>
    <col min="7" max="7" width="15.6640625" customWidth="1"/>
    <col min="8" max="8" width="9.5" bestFit="1" customWidth="1"/>
    <col min="9" max="9" width="10.5" bestFit="1" customWidth="1"/>
    <col min="10" max="10" width="9" bestFit="1" customWidth="1"/>
    <col min="11" max="11" width="9.5" bestFit="1" customWidth="1"/>
    <col min="12" max="12" width="8.6640625" bestFit="1" customWidth="1"/>
    <col min="13" max="13" width="13.6640625" bestFit="1" customWidth="1"/>
    <col min="14" max="14" width="18.1640625" bestFit="1" customWidth="1"/>
    <col min="15" max="15" width="12.6640625" bestFit="1" customWidth="1"/>
    <col min="16" max="16" width="15.6640625" bestFit="1" customWidth="1"/>
    <col min="17" max="17" width="25.33203125" customWidth="1"/>
    <col min="18" max="18" width="19.1640625" customWidth="1"/>
    <col min="19" max="19" width="13.1640625" bestFit="1" customWidth="1"/>
  </cols>
  <sheetData>
    <row r="1" spans="1:22" ht="54.75" customHeight="1" x14ac:dyDescent="0.2">
      <c r="A1" s="1" t="s">
        <v>2</v>
      </c>
      <c r="B1" s="1" t="s">
        <v>3</v>
      </c>
      <c r="C1" s="1" t="s">
        <v>4</v>
      </c>
      <c r="D1" s="1" t="s">
        <v>5</v>
      </c>
      <c r="E1" s="1" t="s">
        <v>6</v>
      </c>
      <c r="F1" s="2" t="s">
        <v>7</v>
      </c>
      <c r="G1" s="3" t="s">
        <v>8</v>
      </c>
      <c r="H1" s="3" t="s">
        <v>9</v>
      </c>
      <c r="I1" s="2" t="s">
        <v>10</v>
      </c>
      <c r="J1" s="4" t="s">
        <v>11</v>
      </c>
      <c r="K1" s="91" t="s">
        <v>1853</v>
      </c>
      <c r="L1" s="91" t="s">
        <v>1854</v>
      </c>
      <c r="M1" s="4" t="s">
        <v>12</v>
      </c>
      <c r="N1" s="5" t="s">
        <v>13</v>
      </c>
      <c r="O1" s="5" t="s">
        <v>14</v>
      </c>
      <c r="P1" s="5" t="s">
        <v>15</v>
      </c>
      <c r="Q1" s="5" t="s">
        <v>1432</v>
      </c>
      <c r="R1" s="75" t="s">
        <v>1431</v>
      </c>
      <c r="S1" s="6" t="s">
        <v>16</v>
      </c>
      <c r="T1" s="7" t="s">
        <v>17</v>
      </c>
      <c r="U1" s="7" t="s">
        <v>18</v>
      </c>
      <c r="V1" s="7" t="s">
        <v>19</v>
      </c>
    </row>
    <row r="2" spans="1:22" ht="40" customHeight="1" x14ac:dyDescent="0.2">
      <c r="A2" s="8">
        <v>2230</v>
      </c>
      <c r="B2" s="8" t="s">
        <v>20</v>
      </c>
      <c r="C2" s="9" t="s">
        <v>21</v>
      </c>
      <c r="D2" s="9" t="s">
        <v>22</v>
      </c>
      <c r="E2" s="8">
        <v>1</v>
      </c>
      <c r="F2" s="10" t="s">
        <v>23</v>
      </c>
      <c r="G2" s="11" t="s">
        <v>24</v>
      </c>
      <c r="H2" s="12">
        <v>16</v>
      </c>
      <c r="I2" s="13" t="s">
        <v>25</v>
      </c>
      <c r="J2" s="12">
        <v>4</v>
      </c>
      <c r="K2" s="14">
        <v>4</v>
      </c>
      <c r="L2" s="67">
        <v>4</v>
      </c>
      <c r="M2" s="78">
        <f>170000000+60000000</f>
        <v>230000000</v>
      </c>
      <c r="N2" s="15">
        <v>184778927</v>
      </c>
      <c r="O2" s="15">
        <v>150921012</v>
      </c>
      <c r="P2" s="16">
        <f t="shared" ref="P2:P65" si="0">+N2/M2</f>
        <v>0.80338663913043473</v>
      </c>
      <c r="Q2" s="69" t="s">
        <v>2651</v>
      </c>
      <c r="R2" s="69" t="s">
        <v>2652</v>
      </c>
      <c r="S2" s="68" t="s">
        <v>26</v>
      </c>
      <c r="T2" s="68" t="s">
        <v>2687</v>
      </c>
      <c r="U2" s="20" t="s">
        <v>2688</v>
      </c>
      <c r="V2" s="19" t="s">
        <v>2689</v>
      </c>
    </row>
    <row r="3" spans="1:22" ht="40" customHeight="1" x14ac:dyDescent="0.2">
      <c r="A3" s="8">
        <v>2230</v>
      </c>
      <c r="B3" s="8" t="s">
        <v>20</v>
      </c>
      <c r="C3" s="9" t="s">
        <v>21</v>
      </c>
      <c r="D3" s="9" t="s">
        <v>22</v>
      </c>
      <c r="E3" s="8">
        <v>2</v>
      </c>
      <c r="F3" s="10" t="s">
        <v>27</v>
      </c>
      <c r="G3" s="11" t="s">
        <v>28</v>
      </c>
      <c r="H3" s="12">
        <v>16</v>
      </c>
      <c r="I3" s="13" t="s">
        <v>25</v>
      </c>
      <c r="J3" s="12">
        <v>4</v>
      </c>
      <c r="K3" s="14">
        <v>4</v>
      </c>
      <c r="L3" s="67">
        <v>3</v>
      </c>
      <c r="M3" s="78">
        <f>170000000-60000000</f>
        <v>110000000</v>
      </c>
      <c r="N3" s="15">
        <v>56000000</v>
      </c>
      <c r="O3" s="15">
        <v>41000000</v>
      </c>
      <c r="P3" s="16">
        <f t="shared" si="0"/>
        <v>0.50909090909090904</v>
      </c>
      <c r="Q3" s="69" t="s">
        <v>2653</v>
      </c>
      <c r="R3" s="69" t="s">
        <v>2652</v>
      </c>
      <c r="S3" s="68" t="s">
        <v>26</v>
      </c>
      <c r="T3" s="68" t="s">
        <v>2687</v>
      </c>
      <c r="U3" s="20" t="s">
        <v>2688</v>
      </c>
      <c r="V3" s="19" t="s">
        <v>2689</v>
      </c>
    </row>
    <row r="4" spans="1:22" ht="40" customHeight="1" x14ac:dyDescent="0.2">
      <c r="A4" s="21">
        <v>2265</v>
      </c>
      <c r="B4" s="8" t="s">
        <v>29</v>
      </c>
      <c r="C4" s="9" t="s">
        <v>30</v>
      </c>
      <c r="D4" s="22" t="s">
        <v>31</v>
      </c>
      <c r="E4" s="8">
        <v>1</v>
      </c>
      <c r="F4" s="10" t="s">
        <v>32</v>
      </c>
      <c r="G4" s="11" t="s">
        <v>33</v>
      </c>
      <c r="H4" s="12">
        <v>17</v>
      </c>
      <c r="I4" s="13" t="s">
        <v>25</v>
      </c>
      <c r="J4" s="12">
        <v>5</v>
      </c>
      <c r="K4" s="94">
        <v>10</v>
      </c>
      <c r="L4" s="14">
        <v>0</v>
      </c>
      <c r="M4" s="15">
        <v>900000000</v>
      </c>
      <c r="N4" s="15">
        <v>883946230</v>
      </c>
      <c r="O4" s="15">
        <v>136968667</v>
      </c>
      <c r="P4" s="16">
        <f t="shared" si="0"/>
        <v>0.98216247777777776</v>
      </c>
      <c r="Q4" s="69" t="s">
        <v>2654</v>
      </c>
      <c r="R4" s="69" t="s">
        <v>2655</v>
      </c>
      <c r="S4" s="68" t="s">
        <v>2285</v>
      </c>
      <c r="T4" s="68" t="s">
        <v>2285</v>
      </c>
      <c r="U4" s="20" t="s">
        <v>2286</v>
      </c>
      <c r="V4" s="19" t="s">
        <v>2287</v>
      </c>
    </row>
    <row r="5" spans="1:22" ht="40" customHeight="1" x14ac:dyDescent="0.2">
      <c r="A5" s="90">
        <v>2278</v>
      </c>
      <c r="B5" s="8" t="s">
        <v>34</v>
      </c>
      <c r="C5" s="9" t="s">
        <v>35</v>
      </c>
      <c r="D5" s="22" t="s">
        <v>36</v>
      </c>
      <c r="E5" s="8">
        <v>1</v>
      </c>
      <c r="F5" s="10" t="s">
        <v>37</v>
      </c>
      <c r="G5" s="11" t="s">
        <v>38</v>
      </c>
      <c r="H5" s="12">
        <v>200</v>
      </c>
      <c r="I5" s="13" t="s">
        <v>25</v>
      </c>
      <c r="J5" s="12">
        <v>50</v>
      </c>
      <c r="K5" s="14">
        <v>0</v>
      </c>
      <c r="L5" s="14">
        <v>0</v>
      </c>
      <c r="M5" s="15">
        <v>2300000000</v>
      </c>
      <c r="N5" s="15">
        <v>1932830707</v>
      </c>
      <c r="O5" s="15">
        <v>133942333</v>
      </c>
      <c r="P5" s="16">
        <f t="shared" si="0"/>
        <v>0.84036117695652179</v>
      </c>
      <c r="Q5" s="69" t="s">
        <v>2656</v>
      </c>
      <c r="R5" s="69" t="s">
        <v>2657</v>
      </c>
      <c r="S5" s="68" t="s">
        <v>1840</v>
      </c>
      <c r="T5" s="68" t="s">
        <v>39</v>
      </c>
      <c r="U5" s="20" t="s">
        <v>40</v>
      </c>
      <c r="V5" s="19">
        <v>3124412318</v>
      </c>
    </row>
    <row r="6" spans="1:22" ht="40" customHeight="1" x14ac:dyDescent="0.2">
      <c r="A6" s="21">
        <v>2288</v>
      </c>
      <c r="B6" s="8" t="s">
        <v>41</v>
      </c>
      <c r="C6" s="9" t="s">
        <v>42</v>
      </c>
      <c r="D6" s="22" t="s">
        <v>43</v>
      </c>
      <c r="E6" s="8">
        <v>1</v>
      </c>
      <c r="F6" s="10" t="s">
        <v>44</v>
      </c>
      <c r="G6" s="11" t="s">
        <v>45</v>
      </c>
      <c r="H6" s="12">
        <v>20</v>
      </c>
      <c r="I6" s="13" t="s">
        <v>25</v>
      </c>
      <c r="J6" s="12">
        <v>5</v>
      </c>
      <c r="K6" s="14">
        <v>0</v>
      </c>
      <c r="L6" s="14">
        <v>0</v>
      </c>
      <c r="M6" s="78">
        <f>210000000+40000000</f>
        <v>250000000</v>
      </c>
      <c r="N6" s="15">
        <v>0</v>
      </c>
      <c r="O6" s="15">
        <v>0</v>
      </c>
      <c r="P6" s="16">
        <f t="shared" si="0"/>
        <v>0</v>
      </c>
      <c r="Q6" s="70"/>
      <c r="R6" s="69"/>
      <c r="S6" s="68" t="s">
        <v>46</v>
      </c>
      <c r="T6" s="68" t="s">
        <v>46</v>
      </c>
      <c r="U6" s="20" t="s">
        <v>47</v>
      </c>
      <c r="V6" s="19">
        <v>3233261250</v>
      </c>
    </row>
    <row r="7" spans="1:22" ht="40" customHeight="1" x14ac:dyDescent="0.2">
      <c r="A7" s="83">
        <v>2289</v>
      </c>
      <c r="B7" s="8" t="s">
        <v>34</v>
      </c>
      <c r="C7" s="9" t="s">
        <v>48</v>
      </c>
      <c r="D7" s="22" t="s">
        <v>49</v>
      </c>
      <c r="E7" s="8">
        <v>1</v>
      </c>
      <c r="F7" s="10" t="s">
        <v>50</v>
      </c>
      <c r="G7" s="11" t="s">
        <v>51</v>
      </c>
      <c r="H7" s="12">
        <v>40</v>
      </c>
      <c r="I7" s="13" t="s">
        <v>25</v>
      </c>
      <c r="J7" s="12">
        <v>40</v>
      </c>
      <c r="K7" s="67">
        <v>59.62</v>
      </c>
      <c r="L7" s="67">
        <v>59.62</v>
      </c>
      <c r="M7" s="15">
        <f>14682000000+1160000000</f>
        <v>15842000000</v>
      </c>
      <c r="N7" s="15">
        <v>13979176885</v>
      </c>
      <c r="O7" s="15">
        <v>6696581627</v>
      </c>
      <c r="P7" s="16">
        <f t="shared" si="0"/>
        <v>0.88241237754071455</v>
      </c>
      <c r="Q7" s="17" t="s">
        <v>2658</v>
      </c>
      <c r="R7" s="69" t="s">
        <v>2659</v>
      </c>
      <c r="S7" s="68" t="s">
        <v>1840</v>
      </c>
      <c r="T7" s="68" t="s">
        <v>1841</v>
      </c>
      <c r="U7" s="20" t="s">
        <v>1842</v>
      </c>
      <c r="V7" s="19">
        <v>3204927236</v>
      </c>
    </row>
    <row r="8" spans="1:22" ht="40" customHeight="1" x14ac:dyDescent="0.2">
      <c r="A8" s="8">
        <v>2290</v>
      </c>
      <c r="B8" s="8" t="s">
        <v>20</v>
      </c>
      <c r="C8" s="9" t="s">
        <v>52</v>
      </c>
      <c r="D8" s="9" t="s">
        <v>53</v>
      </c>
      <c r="E8" s="8">
        <v>4</v>
      </c>
      <c r="F8" s="10" t="s">
        <v>54</v>
      </c>
      <c r="G8" s="11" t="s">
        <v>55</v>
      </c>
      <c r="H8" s="12">
        <v>8</v>
      </c>
      <c r="I8" s="13" t="s">
        <v>25</v>
      </c>
      <c r="J8" s="12">
        <v>2</v>
      </c>
      <c r="K8" s="14">
        <v>2</v>
      </c>
      <c r="L8" s="14">
        <v>1</v>
      </c>
      <c r="M8" s="15">
        <v>80000000</v>
      </c>
      <c r="N8" s="15">
        <v>75271358</v>
      </c>
      <c r="O8" s="15">
        <v>38099539</v>
      </c>
      <c r="P8" s="16">
        <f t="shared" si="0"/>
        <v>0.94089197499999999</v>
      </c>
      <c r="Q8" s="69"/>
      <c r="R8" s="79"/>
      <c r="S8" s="68" t="s">
        <v>26</v>
      </c>
      <c r="T8" s="68" t="s">
        <v>1843</v>
      </c>
      <c r="U8" s="20" t="s">
        <v>1844</v>
      </c>
      <c r="V8" s="19">
        <v>3112376727</v>
      </c>
    </row>
    <row r="9" spans="1:22" ht="40" customHeight="1" x14ac:dyDescent="0.2">
      <c r="A9" s="8">
        <v>2290</v>
      </c>
      <c r="B9" s="8" t="s">
        <v>20</v>
      </c>
      <c r="C9" s="9" t="s">
        <v>52</v>
      </c>
      <c r="D9" s="9" t="s">
        <v>53</v>
      </c>
      <c r="E9" s="8">
        <v>2</v>
      </c>
      <c r="F9" s="10" t="s">
        <v>56</v>
      </c>
      <c r="G9" s="11" t="s">
        <v>57</v>
      </c>
      <c r="H9" s="12">
        <v>80</v>
      </c>
      <c r="I9" s="13" t="s">
        <v>25</v>
      </c>
      <c r="J9" s="12">
        <v>20</v>
      </c>
      <c r="K9" s="14">
        <v>20</v>
      </c>
      <c r="L9" s="67">
        <v>9</v>
      </c>
      <c r="M9" s="15">
        <v>140000000</v>
      </c>
      <c r="N9" s="15">
        <v>92830648</v>
      </c>
      <c r="O9" s="15">
        <v>75471000</v>
      </c>
      <c r="P9" s="16">
        <f t="shared" si="0"/>
        <v>0.66307605714285711</v>
      </c>
      <c r="Q9" s="69"/>
      <c r="R9" s="79"/>
      <c r="S9" s="68" t="s">
        <v>26</v>
      </c>
      <c r="T9" s="68" t="s">
        <v>1843</v>
      </c>
      <c r="U9" s="20" t="s">
        <v>1844</v>
      </c>
      <c r="V9" s="19">
        <v>3112376727</v>
      </c>
    </row>
    <row r="10" spans="1:22" ht="40" customHeight="1" x14ac:dyDescent="0.2">
      <c r="A10" s="8">
        <v>2290</v>
      </c>
      <c r="B10" s="8" t="s">
        <v>20</v>
      </c>
      <c r="C10" s="9" t="s">
        <v>52</v>
      </c>
      <c r="D10" s="9" t="s">
        <v>53</v>
      </c>
      <c r="E10" s="8">
        <v>3</v>
      </c>
      <c r="F10" s="10" t="s">
        <v>58</v>
      </c>
      <c r="G10" s="11" t="s">
        <v>59</v>
      </c>
      <c r="H10" s="12">
        <v>100</v>
      </c>
      <c r="I10" s="13" t="s">
        <v>25</v>
      </c>
      <c r="J10" s="12">
        <v>25</v>
      </c>
      <c r="K10" s="14">
        <v>25</v>
      </c>
      <c r="L10" s="67">
        <v>16</v>
      </c>
      <c r="M10" s="15">
        <v>140000000</v>
      </c>
      <c r="N10" s="15">
        <v>124465648</v>
      </c>
      <c r="O10" s="15">
        <v>82678333</v>
      </c>
      <c r="P10" s="16">
        <f t="shared" si="0"/>
        <v>0.88904034285714284</v>
      </c>
      <c r="Q10" s="69"/>
      <c r="R10" s="79"/>
      <c r="S10" s="68" t="s">
        <v>26</v>
      </c>
      <c r="T10" s="68" t="s">
        <v>1843</v>
      </c>
      <c r="U10" s="20" t="s">
        <v>1844</v>
      </c>
      <c r="V10" s="19">
        <v>3112376727</v>
      </c>
    </row>
    <row r="11" spans="1:22" ht="40" customHeight="1" x14ac:dyDescent="0.2">
      <c r="A11" s="8">
        <v>2290</v>
      </c>
      <c r="B11" s="8" t="s">
        <v>20</v>
      </c>
      <c r="C11" s="9" t="s">
        <v>52</v>
      </c>
      <c r="D11" s="9" t="s">
        <v>53</v>
      </c>
      <c r="E11" s="8">
        <v>1</v>
      </c>
      <c r="F11" s="10" t="s">
        <v>60</v>
      </c>
      <c r="G11" s="11" t="s">
        <v>24</v>
      </c>
      <c r="H11" s="12">
        <v>16</v>
      </c>
      <c r="I11" s="13" t="s">
        <v>25</v>
      </c>
      <c r="J11" s="12">
        <v>4</v>
      </c>
      <c r="K11" s="14">
        <v>4</v>
      </c>
      <c r="L11" s="67">
        <v>2</v>
      </c>
      <c r="M11" s="15">
        <v>100000000</v>
      </c>
      <c r="N11" s="15">
        <v>77894957</v>
      </c>
      <c r="O11" s="15">
        <v>60270000</v>
      </c>
      <c r="P11" s="16">
        <f t="shared" si="0"/>
        <v>0.77894956999999998</v>
      </c>
      <c r="Q11" s="69"/>
      <c r="R11" s="79"/>
      <c r="S11" s="68" t="s">
        <v>26</v>
      </c>
      <c r="T11" s="68" t="s">
        <v>1843</v>
      </c>
      <c r="U11" s="20" t="s">
        <v>1844</v>
      </c>
      <c r="V11" s="19">
        <v>3112376727</v>
      </c>
    </row>
    <row r="12" spans="1:22" ht="40" customHeight="1" x14ac:dyDescent="0.2">
      <c r="A12" s="21">
        <v>2315</v>
      </c>
      <c r="B12" s="8" t="s">
        <v>41</v>
      </c>
      <c r="C12" s="9" t="s">
        <v>42</v>
      </c>
      <c r="D12" s="22" t="s">
        <v>61</v>
      </c>
      <c r="E12" s="8">
        <v>1</v>
      </c>
      <c r="F12" s="10" t="s">
        <v>62</v>
      </c>
      <c r="G12" s="11" t="s">
        <v>63</v>
      </c>
      <c r="H12" s="12">
        <v>600</v>
      </c>
      <c r="I12" s="13" t="s">
        <v>25</v>
      </c>
      <c r="J12" s="12">
        <v>150</v>
      </c>
      <c r="K12" s="14">
        <v>0</v>
      </c>
      <c r="L12" s="14">
        <v>0</v>
      </c>
      <c r="M12" s="15">
        <v>1245000000</v>
      </c>
      <c r="N12" s="15">
        <v>550995685</v>
      </c>
      <c r="O12" s="15">
        <v>389613924</v>
      </c>
      <c r="P12" s="16">
        <f t="shared" si="0"/>
        <v>0.44256681526104419</v>
      </c>
      <c r="Q12" s="80"/>
      <c r="R12" s="69"/>
      <c r="S12" s="68" t="s">
        <v>1845</v>
      </c>
      <c r="T12" s="68" t="s">
        <v>1845</v>
      </c>
      <c r="U12" s="20" t="s">
        <v>1846</v>
      </c>
      <c r="V12" s="19">
        <v>3005602401</v>
      </c>
    </row>
    <row r="13" spans="1:22" ht="40" customHeight="1" x14ac:dyDescent="0.2">
      <c r="A13" s="21">
        <v>2315</v>
      </c>
      <c r="B13" s="8" t="s">
        <v>41</v>
      </c>
      <c r="C13" s="9" t="s">
        <v>42</v>
      </c>
      <c r="D13" s="22" t="s">
        <v>61</v>
      </c>
      <c r="E13" s="8">
        <v>2</v>
      </c>
      <c r="F13" s="10" t="s">
        <v>64</v>
      </c>
      <c r="G13" s="11" t="s">
        <v>65</v>
      </c>
      <c r="H13" s="12">
        <v>120</v>
      </c>
      <c r="I13" s="13" t="s">
        <v>25</v>
      </c>
      <c r="J13" s="12">
        <v>30</v>
      </c>
      <c r="K13" s="14">
        <v>0</v>
      </c>
      <c r="L13" s="14">
        <v>0</v>
      </c>
      <c r="M13" s="15">
        <v>690000000</v>
      </c>
      <c r="N13" s="15">
        <v>85111644</v>
      </c>
      <c r="O13" s="15">
        <v>24199999</v>
      </c>
      <c r="P13" s="16">
        <f t="shared" si="0"/>
        <v>0.12335020869565218</v>
      </c>
      <c r="Q13" s="80"/>
      <c r="R13" s="69"/>
      <c r="S13" s="68" t="s">
        <v>1845</v>
      </c>
      <c r="T13" s="68" t="s">
        <v>1845</v>
      </c>
      <c r="U13" s="20" t="s">
        <v>1846</v>
      </c>
      <c r="V13" s="19">
        <v>3005602401</v>
      </c>
    </row>
    <row r="14" spans="1:22" ht="40" customHeight="1" x14ac:dyDescent="0.2">
      <c r="A14" s="8">
        <v>2319</v>
      </c>
      <c r="B14" s="8" t="s">
        <v>66</v>
      </c>
      <c r="C14" s="9" t="s">
        <v>67</v>
      </c>
      <c r="D14" s="9" t="s">
        <v>68</v>
      </c>
      <c r="E14" s="8">
        <v>1</v>
      </c>
      <c r="F14" s="10" t="s">
        <v>69</v>
      </c>
      <c r="G14" s="11" t="s">
        <v>28</v>
      </c>
      <c r="H14" s="12">
        <v>4</v>
      </c>
      <c r="I14" s="13" t="s">
        <v>25</v>
      </c>
      <c r="J14" s="12">
        <v>1</v>
      </c>
      <c r="K14" s="14">
        <v>1</v>
      </c>
      <c r="L14" s="14">
        <v>0</v>
      </c>
      <c r="M14" s="15">
        <v>210000000</v>
      </c>
      <c r="N14" s="15">
        <v>183983734</v>
      </c>
      <c r="O14" s="15">
        <v>93912667</v>
      </c>
      <c r="P14" s="16">
        <f t="shared" si="0"/>
        <v>0.87611301904761907</v>
      </c>
      <c r="Q14" s="71"/>
      <c r="R14" s="69"/>
      <c r="S14" s="68" t="s">
        <v>70</v>
      </c>
      <c r="T14" s="68" t="s">
        <v>70</v>
      </c>
      <c r="U14" s="20" t="s">
        <v>71</v>
      </c>
      <c r="V14" s="19">
        <v>3202047241</v>
      </c>
    </row>
    <row r="15" spans="1:22" ht="40" customHeight="1" x14ac:dyDescent="0.2">
      <c r="A15" s="8">
        <v>2319</v>
      </c>
      <c r="B15" s="8" t="s">
        <v>66</v>
      </c>
      <c r="C15" s="9" t="s">
        <v>67</v>
      </c>
      <c r="D15" s="9" t="s">
        <v>68</v>
      </c>
      <c r="E15" s="8">
        <v>3</v>
      </c>
      <c r="F15" s="10" t="s">
        <v>72</v>
      </c>
      <c r="G15" s="11" t="s">
        <v>73</v>
      </c>
      <c r="H15" s="12">
        <v>4</v>
      </c>
      <c r="I15" s="13" t="s">
        <v>25</v>
      </c>
      <c r="J15" s="12">
        <v>1</v>
      </c>
      <c r="K15" s="14">
        <v>1</v>
      </c>
      <c r="L15" s="14">
        <v>0</v>
      </c>
      <c r="M15" s="78">
        <f>470000000-130000000</f>
        <v>340000000</v>
      </c>
      <c r="N15" s="15">
        <v>244355686</v>
      </c>
      <c r="O15" s="15">
        <v>167310994</v>
      </c>
      <c r="P15" s="16">
        <f t="shared" si="0"/>
        <v>0.71869319411764709</v>
      </c>
      <c r="Q15" s="71"/>
      <c r="R15" s="69"/>
      <c r="S15" s="68" t="s">
        <v>70</v>
      </c>
      <c r="T15" s="68" t="s">
        <v>70</v>
      </c>
      <c r="U15" s="20" t="s">
        <v>71</v>
      </c>
      <c r="V15" s="19">
        <v>3202047241</v>
      </c>
    </row>
    <row r="16" spans="1:22" ht="40" customHeight="1" x14ac:dyDescent="0.2">
      <c r="A16" s="8">
        <v>2319</v>
      </c>
      <c r="B16" s="8" t="s">
        <v>66</v>
      </c>
      <c r="C16" s="9" t="s">
        <v>67</v>
      </c>
      <c r="D16" s="9" t="s">
        <v>68</v>
      </c>
      <c r="E16" s="8">
        <v>2</v>
      </c>
      <c r="F16" s="10" t="s">
        <v>74</v>
      </c>
      <c r="G16" s="11" t="s">
        <v>57</v>
      </c>
      <c r="H16" s="12">
        <v>8</v>
      </c>
      <c r="I16" s="13" t="s">
        <v>25</v>
      </c>
      <c r="J16" s="12">
        <v>2</v>
      </c>
      <c r="K16" s="14">
        <v>0</v>
      </c>
      <c r="L16" s="14">
        <v>0</v>
      </c>
      <c r="M16" s="78">
        <f>210000000-70000000</f>
        <v>140000000</v>
      </c>
      <c r="N16" s="15">
        <v>69468338</v>
      </c>
      <c r="O16" s="15">
        <v>10333333</v>
      </c>
      <c r="P16" s="16">
        <f t="shared" si="0"/>
        <v>0.49620241428571427</v>
      </c>
      <c r="Q16" s="69"/>
      <c r="R16" s="69"/>
      <c r="S16" s="68" t="s">
        <v>70</v>
      </c>
      <c r="T16" s="68" t="s">
        <v>70</v>
      </c>
      <c r="U16" s="20" t="s">
        <v>71</v>
      </c>
      <c r="V16" s="19">
        <v>3202047241</v>
      </c>
    </row>
    <row r="17" spans="1:22" ht="40" customHeight="1" x14ac:dyDescent="0.2">
      <c r="A17" s="8">
        <v>2324</v>
      </c>
      <c r="B17" s="8" t="s">
        <v>66</v>
      </c>
      <c r="C17" s="9" t="s">
        <v>75</v>
      </c>
      <c r="D17" s="9" t="s">
        <v>76</v>
      </c>
      <c r="E17" s="8">
        <v>3</v>
      </c>
      <c r="F17" s="10" t="s">
        <v>77</v>
      </c>
      <c r="G17" s="11" t="s">
        <v>78</v>
      </c>
      <c r="H17" s="12">
        <v>200</v>
      </c>
      <c r="I17" s="13" t="s">
        <v>25</v>
      </c>
      <c r="J17" s="12">
        <v>50</v>
      </c>
      <c r="K17" s="14">
        <v>0</v>
      </c>
      <c r="L17" s="14">
        <v>0</v>
      </c>
      <c r="M17" s="15">
        <v>260000000</v>
      </c>
      <c r="N17" s="15">
        <v>69452377</v>
      </c>
      <c r="O17" s="15">
        <v>32670667</v>
      </c>
      <c r="P17" s="16">
        <f t="shared" si="0"/>
        <v>0.26712452692307692</v>
      </c>
      <c r="Q17" s="17" t="s">
        <v>2660</v>
      </c>
      <c r="R17" s="69" t="s">
        <v>2661</v>
      </c>
      <c r="S17" s="68" t="s">
        <v>79</v>
      </c>
      <c r="T17" s="68" t="s">
        <v>80</v>
      </c>
      <c r="U17" s="20" t="s">
        <v>1428</v>
      </c>
      <c r="V17" s="19">
        <v>3224241369</v>
      </c>
    </row>
    <row r="18" spans="1:22" ht="40" customHeight="1" x14ac:dyDescent="0.2">
      <c r="A18" s="8">
        <v>2324</v>
      </c>
      <c r="B18" s="8" t="s">
        <v>66</v>
      </c>
      <c r="C18" s="9" t="s">
        <v>75</v>
      </c>
      <c r="D18" s="9" t="s">
        <v>76</v>
      </c>
      <c r="E18" s="8">
        <v>5</v>
      </c>
      <c r="F18" s="10" t="s">
        <v>81</v>
      </c>
      <c r="G18" s="11" t="s">
        <v>82</v>
      </c>
      <c r="H18" s="12">
        <v>300</v>
      </c>
      <c r="I18" s="13" t="s">
        <v>25</v>
      </c>
      <c r="J18" s="12">
        <v>75</v>
      </c>
      <c r="K18" s="14">
        <v>0</v>
      </c>
      <c r="L18" s="14">
        <v>0</v>
      </c>
      <c r="M18" s="15">
        <v>320000000</v>
      </c>
      <c r="N18" s="15">
        <v>61217555</v>
      </c>
      <c r="O18" s="15">
        <v>39816000</v>
      </c>
      <c r="P18" s="16">
        <f t="shared" si="0"/>
        <v>0.191304859375</v>
      </c>
      <c r="Q18" s="17" t="s">
        <v>2660</v>
      </c>
      <c r="R18" s="69" t="s">
        <v>2661</v>
      </c>
      <c r="S18" s="68" t="s">
        <v>79</v>
      </c>
      <c r="T18" s="68" t="s">
        <v>80</v>
      </c>
      <c r="U18" s="20" t="s">
        <v>1428</v>
      </c>
      <c r="V18" s="19">
        <v>3224241369</v>
      </c>
    </row>
    <row r="19" spans="1:22" ht="40" customHeight="1" x14ac:dyDescent="0.2">
      <c r="A19" s="8">
        <v>2324</v>
      </c>
      <c r="B19" s="8" t="s">
        <v>66</v>
      </c>
      <c r="C19" s="9" t="s">
        <v>75</v>
      </c>
      <c r="D19" s="9" t="s">
        <v>76</v>
      </c>
      <c r="E19" s="8">
        <v>2</v>
      </c>
      <c r="F19" s="10" t="s">
        <v>83</v>
      </c>
      <c r="G19" s="11" t="s">
        <v>84</v>
      </c>
      <c r="H19" s="12">
        <v>180</v>
      </c>
      <c r="I19" s="13" t="s">
        <v>25</v>
      </c>
      <c r="J19" s="12">
        <v>45</v>
      </c>
      <c r="K19" s="14">
        <v>0</v>
      </c>
      <c r="L19" s="14">
        <v>0</v>
      </c>
      <c r="M19" s="15">
        <v>250000000</v>
      </c>
      <c r="N19" s="15">
        <v>138300000</v>
      </c>
      <c r="O19" s="15">
        <v>123960000</v>
      </c>
      <c r="P19" s="16">
        <f t="shared" si="0"/>
        <v>0.55320000000000003</v>
      </c>
      <c r="Q19" s="17" t="s">
        <v>2660</v>
      </c>
      <c r="R19" s="69" t="s">
        <v>2662</v>
      </c>
      <c r="S19" s="68" t="s">
        <v>79</v>
      </c>
      <c r="T19" s="68" t="s">
        <v>80</v>
      </c>
      <c r="U19" s="20" t="s">
        <v>1428</v>
      </c>
      <c r="V19" s="19">
        <v>3224241369</v>
      </c>
    </row>
    <row r="20" spans="1:22" ht="40" customHeight="1" x14ac:dyDescent="0.2">
      <c r="A20" s="8">
        <v>2324</v>
      </c>
      <c r="B20" s="8" t="s">
        <v>66</v>
      </c>
      <c r="C20" s="9" t="s">
        <v>75</v>
      </c>
      <c r="D20" s="9" t="s">
        <v>76</v>
      </c>
      <c r="E20" s="8">
        <v>4</v>
      </c>
      <c r="F20" s="10" t="s">
        <v>85</v>
      </c>
      <c r="G20" s="11" t="s">
        <v>86</v>
      </c>
      <c r="H20" s="12">
        <v>400</v>
      </c>
      <c r="I20" s="13" t="s">
        <v>25</v>
      </c>
      <c r="J20" s="12">
        <v>100</v>
      </c>
      <c r="K20" s="14">
        <v>0</v>
      </c>
      <c r="L20" s="14">
        <v>0</v>
      </c>
      <c r="M20" s="15">
        <v>370000000</v>
      </c>
      <c r="N20" s="15">
        <v>94514644</v>
      </c>
      <c r="O20" s="15">
        <v>40800641</v>
      </c>
      <c r="P20" s="16">
        <f t="shared" si="0"/>
        <v>0.25544498378378377</v>
      </c>
      <c r="Q20" s="17" t="s">
        <v>2660</v>
      </c>
      <c r="R20" s="69" t="s">
        <v>2663</v>
      </c>
      <c r="S20" s="68" t="s">
        <v>79</v>
      </c>
      <c r="T20" s="68" t="s">
        <v>80</v>
      </c>
      <c r="U20" s="20" t="s">
        <v>1428</v>
      </c>
      <c r="V20" s="19">
        <v>3224241369</v>
      </c>
    </row>
    <row r="21" spans="1:22" ht="40" customHeight="1" x14ac:dyDescent="0.2">
      <c r="A21" s="8">
        <v>2324</v>
      </c>
      <c r="B21" s="8" t="s">
        <v>66</v>
      </c>
      <c r="C21" s="9" t="s">
        <v>75</v>
      </c>
      <c r="D21" s="9" t="s">
        <v>76</v>
      </c>
      <c r="E21" s="8">
        <v>6</v>
      </c>
      <c r="F21" s="10" t="s">
        <v>87</v>
      </c>
      <c r="G21" s="11" t="s">
        <v>88</v>
      </c>
      <c r="H21" s="12">
        <v>1000</v>
      </c>
      <c r="I21" s="13" t="s">
        <v>25</v>
      </c>
      <c r="J21" s="12">
        <v>250</v>
      </c>
      <c r="K21" s="14">
        <v>120</v>
      </c>
      <c r="L21" s="14">
        <v>0</v>
      </c>
      <c r="M21" s="15">
        <v>630000000</v>
      </c>
      <c r="N21" s="15">
        <v>312770289</v>
      </c>
      <c r="O21" s="15">
        <v>259504000</v>
      </c>
      <c r="P21" s="16">
        <f t="shared" si="0"/>
        <v>0.49646077619047618</v>
      </c>
      <c r="Q21" s="17" t="s">
        <v>2660</v>
      </c>
      <c r="R21" s="69" t="s">
        <v>2661</v>
      </c>
      <c r="S21" s="68" t="s">
        <v>79</v>
      </c>
      <c r="T21" s="68" t="s">
        <v>80</v>
      </c>
      <c r="U21" s="20" t="s">
        <v>1428</v>
      </c>
      <c r="V21" s="19">
        <v>3224241369</v>
      </c>
    </row>
    <row r="22" spans="1:22" ht="40" customHeight="1" x14ac:dyDescent="0.2">
      <c r="A22" s="8">
        <v>2324</v>
      </c>
      <c r="B22" s="8" t="s">
        <v>66</v>
      </c>
      <c r="C22" s="9" t="s">
        <v>75</v>
      </c>
      <c r="D22" s="9" t="s">
        <v>76</v>
      </c>
      <c r="E22" s="8">
        <v>1</v>
      </c>
      <c r="F22" s="10" t="s">
        <v>89</v>
      </c>
      <c r="G22" s="11" t="s">
        <v>90</v>
      </c>
      <c r="H22" s="12">
        <v>600</v>
      </c>
      <c r="I22" s="13" t="s">
        <v>25</v>
      </c>
      <c r="J22" s="12">
        <v>150</v>
      </c>
      <c r="K22" s="14">
        <v>0</v>
      </c>
      <c r="L22" s="14">
        <v>0</v>
      </c>
      <c r="M22" s="15">
        <v>210000000</v>
      </c>
      <c r="N22" s="15">
        <v>166119282</v>
      </c>
      <c r="O22" s="15">
        <v>111280000</v>
      </c>
      <c r="P22" s="16">
        <f t="shared" si="0"/>
        <v>0.79104419999999998</v>
      </c>
      <c r="Q22" s="17" t="s">
        <v>2660</v>
      </c>
      <c r="R22" s="23" t="s">
        <v>2661</v>
      </c>
      <c r="S22" s="68" t="s">
        <v>79</v>
      </c>
      <c r="T22" s="68" t="s">
        <v>80</v>
      </c>
      <c r="U22" s="20" t="s">
        <v>1428</v>
      </c>
      <c r="V22" s="19">
        <v>3224241369</v>
      </c>
    </row>
    <row r="23" spans="1:22" ht="40" customHeight="1" x14ac:dyDescent="0.2">
      <c r="A23" s="83">
        <v>2327</v>
      </c>
      <c r="B23" s="8" t="s">
        <v>29</v>
      </c>
      <c r="C23" s="9" t="s">
        <v>91</v>
      </c>
      <c r="D23" s="22" t="s">
        <v>92</v>
      </c>
      <c r="E23" s="8">
        <v>4</v>
      </c>
      <c r="F23" s="10" t="s">
        <v>93</v>
      </c>
      <c r="G23" s="11" t="s">
        <v>94</v>
      </c>
      <c r="H23" s="12">
        <v>1</v>
      </c>
      <c r="I23" s="13" t="s">
        <v>25</v>
      </c>
      <c r="J23" s="12">
        <v>1</v>
      </c>
      <c r="K23" s="12">
        <v>1</v>
      </c>
      <c r="L23" s="67">
        <v>0.8</v>
      </c>
      <c r="M23" s="78">
        <f>2357515000+280000000+772305216+60179784-1595045</f>
        <v>3468404955</v>
      </c>
      <c r="N23" s="15">
        <v>3468404955</v>
      </c>
      <c r="O23" s="15">
        <v>157855359</v>
      </c>
      <c r="P23" s="16">
        <f t="shared" si="0"/>
        <v>1</v>
      </c>
      <c r="Q23" s="69" t="s">
        <v>2664</v>
      </c>
      <c r="R23" s="69" t="s">
        <v>2665</v>
      </c>
      <c r="S23" s="68" t="s">
        <v>1840</v>
      </c>
      <c r="T23" s="68" t="s">
        <v>2288</v>
      </c>
      <c r="U23" s="20" t="s">
        <v>2289</v>
      </c>
      <c r="V23" s="19">
        <v>3103410977</v>
      </c>
    </row>
    <row r="24" spans="1:22" ht="40" customHeight="1" x14ac:dyDescent="0.2">
      <c r="A24" s="83">
        <v>2327</v>
      </c>
      <c r="B24" s="8" t="s">
        <v>29</v>
      </c>
      <c r="C24" s="9" t="s">
        <v>91</v>
      </c>
      <c r="D24" s="22" t="s">
        <v>92</v>
      </c>
      <c r="E24" s="8">
        <v>1</v>
      </c>
      <c r="F24" s="10" t="s">
        <v>95</v>
      </c>
      <c r="G24" s="11" t="s">
        <v>96</v>
      </c>
      <c r="H24" s="12">
        <v>1</v>
      </c>
      <c r="I24" s="13" t="s">
        <v>97</v>
      </c>
      <c r="J24" s="12">
        <v>1</v>
      </c>
      <c r="K24" s="14">
        <v>1</v>
      </c>
      <c r="L24" s="14">
        <v>1</v>
      </c>
      <c r="M24" s="15">
        <f>800000000-772305216</f>
        <v>27694784</v>
      </c>
      <c r="N24" s="15">
        <v>27694784</v>
      </c>
      <c r="O24" s="15">
        <v>0</v>
      </c>
      <c r="P24" s="16">
        <f t="shared" si="0"/>
        <v>1</v>
      </c>
      <c r="Q24" s="17" t="s">
        <v>2666</v>
      </c>
      <c r="R24" s="69"/>
      <c r="S24" s="68" t="s">
        <v>1840</v>
      </c>
      <c r="T24" s="68" t="s">
        <v>2288</v>
      </c>
      <c r="U24" s="20" t="s">
        <v>2289</v>
      </c>
      <c r="V24" s="19">
        <v>3103410977</v>
      </c>
    </row>
    <row r="25" spans="1:22" ht="40" customHeight="1" x14ac:dyDescent="0.2">
      <c r="A25" s="21">
        <v>2327</v>
      </c>
      <c r="B25" s="8" t="s">
        <v>29</v>
      </c>
      <c r="C25" s="9" t="s">
        <v>91</v>
      </c>
      <c r="D25" s="22" t="s">
        <v>92</v>
      </c>
      <c r="E25" s="8">
        <v>2</v>
      </c>
      <c r="F25" s="10" t="s">
        <v>98</v>
      </c>
      <c r="G25" s="11" t="s">
        <v>99</v>
      </c>
      <c r="H25" s="12">
        <v>4</v>
      </c>
      <c r="I25" s="13" t="s">
        <v>25</v>
      </c>
      <c r="J25" s="12">
        <v>1</v>
      </c>
      <c r="K25" s="14">
        <v>1</v>
      </c>
      <c r="L25" s="14">
        <v>1</v>
      </c>
      <c r="M25" s="78">
        <f>6765000000+1367072222+340000000+104820216+9400396+1595045</f>
        <v>8587887879</v>
      </c>
      <c r="N25" s="15">
        <v>8079596282</v>
      </c>
      <c r="O25" s="15">
        <v>5929015937</v>
      </c>
      <c r="P25" s="16">
        <f t="shared" si="0"/>
        <v>0.94081296773297107</v>
      </c>
      <c r="Q25" s="72"/>
      <c r="R25" s="69"/>
      <c r="S25" s="68" t="s">
        <v>100</v>
      </c>
      <c r="T25" s="68" t="s">
        <v>100</v>
      </c>
      <c r="U25" s="20" t="s">
        <v>1429</v>
      </c>
      <c r="V25" s="19">
        <v>3214491917</v>
      </c>
    </row>
    <row r="26" spans="1:22" ht="40" customHeight="1" x14ac:dyDescent="0.2">
      <c r="A26" s="83">
        <v>2327</v>
      </c>
      <c r="B26" s="8" t="s">
        <v>29</v>
      </c>
      <c r="C26" s="9" t="s">
        <v>91</v>
      </c>
      <c r="D26" s="22" t="s">
        <v>92</v>
      </c>
      <c r="E26" s="8">
        <v>3</v>
      </c>
      <c r="F26" s="10" t="s">
        <v>101</v>
      </c>
      <c r="G26" s="11" t="s">
        <v>102</v>
      </c>
      <c r="H26" s="12">
        <v>1</v>
      </c>
      <c r="I26" s="13" t="s">
        <v>97</v>
      </c>
      <c r="J26" s="12">
        <v>1</v>
      </c>
      <c r="K26" s="67">
        <v>1</v>
      </c>
      <c r="L26" s="67">
        <v>0.9</v>
      </c>
      <c r="M26" s="15">
        <f>410000000-60179184-104820216-600-9400396</f>
        <v>235599604</v>
      </c>
      <c r="N26" s="15">
        <v>85604677</v>
      </c>
      <c r="O26" s="15">
        <v>68970000</v>
      </c>
      <c r="P26" s="16">
        <f t="shared" si="0"/>
        <v>0.36334813618786899</v>
      </c>
      <c r="Q26" s="17" t="s">
        <v>2667</v>
      </c>
      <c r="R26" s="69" t="s">
        <v>2668</v>
      </c>
      <c r="S26" s="68" t="s">
        <v>1840</v>
      </c>
      <c r="T26" s="68" t="s">
        <v>2288</v>
      </c>
      <c r="U26" s="20" t="s">
        <v>2289</v>
      </c>
      <c r="V26" s="19">
        <v>3103410977</v>
      </c>
    </row>
    <row r="27" spans="1:22" ht="40" customHeight="1" x14ac:dyDescent="0.2">
      <c r="A27" s="83">
        <v>2331</v>
      </c>
      <c r="B27" s="8" t="s">
        <v>34</v>
      </c>
      <c r="C27" s="9" t="s">
        <v>103</v>
      </c>
      <c r="D27" s="22" t="s">
        <v>104</v>
      </c>
      <c r="E27" s="8">
        <v>1</v>
      </c>
      <c r="F27" s="10" t="s">
        <v>105</v>
      </c>
      <c r="G27" s="11" t="s">
        <v>102</v>
      </c>
      <c r="H27" s="12">
        <v>3</v>
      </c>
      <c r="I27" s="13" t="s">
        <v>25</v>
      </c>
      <c r="J27" s="12">
        <v>0.75</v>
      </c>
      <c r="K27" s="14">
        <v>0</v>
      </c>
      <c r="L27" s="14">
        <v>0</v>
      </c>
      <c r="M27" s="78">
        <f>625000000-400000000</f>
        <v>225000000</v>
      </c>
      <c r="N27" s="15">
        <v>21765000</v>
      </c>
      <c r="O27" s="15">
        <v>0</v>
      </c>
      <c r="P27" s="16">
        <f t="shared" si="0"/>
        <v>9.6733333333333338E-2</v>
      </c>
      <c r="Q27" s="69" t="s">
        <v>2669</v>
      </c>
      <c r="R27" s="69"/>
      <c r="S27" s="68" t="s">
        <v>1840</v>
      </c>
      <c r="T27" s="68" t="s">
        <v>1430</v>
      </c>
      <c r="U27" s="20" t="s">
        <v>108</v>
      </c>
      <c r="V27" s="19">
        <v>3102662847</v>
      </c>
    </row>
    <row r="28" spans="1:22" ht="40" customHeight="1" x14ac:dyDescent="0.2">
      <c r="A28" s="83">
        <v>2358</v>
      </c>
      <c r="B28" s="8" t="s">
        <v>34</v>
      </c>
      <c r="C28" s="9" t="s">
        <v>103</v>
      </c>
      <c r="D28" s="22" t="s">
        <v>106</v>
      </c>
      <c r="E28" s="8">
        <v>1</v>
      </c>
      <c r="F28" s="10" t="s">
        <v>107</v>
      </c>
      <c r="G28" s="11" t="s">
        <v>96</v>
      </c>
      <c r="H28" s="12">
        <v>4000</v>
      </c>
      <c r="I28" s="13" t="s">
        <v>25</v>
      </c>
      <c r="J28" s="12">
        <v>1000</v>
      </c>
      <c r="K28" s="94">
        <v>0</v>
      </c>
      <c r="L28" s="14">
        <v>0</v>
      </c>
      <c r="M28" s="78">
        <f>1000000000+1000000000+2556615420-1500000000</f>
        <v>3056615420</v>
      </c>
      <c r="N28" s="15">
        <v>1413467699</v>
      </c>
      <c r="O28" s="15">
        <v>69889619</v>
      </c>
      <c r="P28" s="16">
        <f t="shared" si="0"/>
        <v>0.46242902844480188</v>
      </c>
      <c r="Q28" s="69" t="s">
        <v>2670</v>
      </c>
      <c r="R28" s="69" t="s">
        <v>2671</v>
      </c>
      <c r="S28" s="68" t="s">
        <v>1840</v>
      </c>
      <c r="T28" s="68" t="s">
        <v>1430</v>
      </c>
      <c r="U28" s="20" t="s">
        <v>108</v>
      </c>
      <c r="V28" s="19">
        <v>3102662847</v>
      </c>
    </row>
    <row r="29" spans="1:22" ht="40" customHeight="1" x14ac:dyDescent="0.2">
      <c r="A29" s="83">
        <v>2358</v>
      </c>
      <c r="B29" s="8" t="s">
        <v>34</v>
      </c>
      <c r="C29" s="9" t="s">
        <v>103</v>
      </c>
      <c r="D29" s="22" t="s">
        <v>106</v>
      </c>
      <c r="E29" s="8">
        <v>2</v>
      </c>
      <c r="F29" s="10" t="s">
        <v>109</v>
      </c>
      <c r="G29" s="11" t="s">
        <v>102</v>
      </c>
      <c r="H29" s="12">
        <v>1</v>
      </c>
      <c r="I29" s="13" t="s">
        <v>97</v>
      </c>
      <c r="J29" s="12">
        <v>1</v>
      </c>
      <c r="K29" s="14">
        <v>0</v>
      </c>
      <c r="L29" s="14">
        <v>0</v>
      </c>
      <c r="M29" s="15">
        <v>340000000</v>
      </c>
      <c r="N29" s="15">
        <v>0</v>
      </c>
      <c r="O29" s="15">
        <v>0</v>
      </c>
      <c r="P29" s="16">
        <f t="shared" si="0"/>
        <v>0</v>
      </c>
      <c r="Q29" s="69" t="s">
        <v>2672</v>
      </c>
      <c r="R29" s="69"/>
      <c r="S29" s="68" t="s">
        <v>1840</v>
      </c>
      <c r="T29" s="68" t="s">
        <v>1430</v>
      </c>
      <c r="U29" s="20" t="s">
        <v>108</v>
      </c>
      <c r="V29" s="19">
        <v>3102662847</v>
      </c>
    </row>
    <row r="30" spans="1:22" ht="40" customHeight="1" x14ac:dyDescent="0.2">
      <c r="A30" s="21">
        <v>2362</v>
      </c>
      <c r="B30" s="8" t="s">
        <v>34</v>
      </c>
      <c r="C30" s="9" t="s">
        <v>110</v>
      </c>
      <c r="D30" s="22" t="s">
        <v>111</v>
      </c>
      <c r="E30" s="8">
        <v>1</v>
      </c>
      <c r="F30" s="10" t="s">
        <v>112</v>
      </c>
      <c r="G30" s="11" t="s">
        <v>113</v>
      </c>
      <c r="H30" s="12">
        <v>150</v>
      </c>
      <c r="I30" s="13" t="s">
        <v>25</v>
      </c>
      <c r="J30" s="12">
        <v>38</v>
      </c>
      <c r="K30" s="14">
        <v>0</v>
      </c>
      <c r="L30" s="14">
        <v>0</v>
      </c>
      <c r="M30" s="78">
        <f>580000000-200000000-140000000</f>
        <v>240000000</v>
      </c>
      <c r="N30" s="15">
        <v>135222665</v>
      </c>
      <c r="O30" s="15">
        <v>60500000</v>
      </c>
      <c r="P30" s="16">
        <f t="shared" si="0"/>
        <v>0.56342777083333329</v>
      </c>
      <c r="Q30" s="69" t="s">
        <v>2284</v>
      </c>
      <c r="R30" s="69" t="s">
        <v>2673</v>
      </c>
      <c r="S30" s="68" t="s">
        <v>2290</v>
      </c>
      <c r="T30" s="68" t="s">
        <v>2290</v>
      </c>
      <c r="U30" s="20" t="s">
        <v>2291</v>
      </c>
      <c r="V30" s="19">
        <v>3115002697</v>
      </c>
    </row>
    <row r="31" spans="1:22" ht="40" customHeight="1" x14ac:dyDescent="0.2">
      <c r="A31" s="8">
        <v>2386</v>
      </c>
      <c r="B31" s="8" t="s">
        <v>29</v>
      </c>
      <c r="C31" s="9" t="s">
        <v>114</v>
      </c>
      <c r="D31" s="9" t="s">
        <v>115</v>
      </c>
      <c r="E31" s="8">
        <v>1</v>
      </c>
      <c r="F31" s="10" t="s">
        <v>116</v>
      </c>
      <c r="G31" s="11" t="s">
        <v>117</v>
      </c>
      <c r="H31" s="12">
        <v>4</v>
      </c>
      <c r="I31" s="13" t="s">
        <v>25</v>
      </c>
      <c r="J31" s="12">
        <v>1</v>
      </c>
      <c r="K31" s="67">
        <v>1</v>
      </c>
      <c r="L31" s="14">
        <v>0</v>
      </c>
      <c r="M31" s="15">
        <v>400000000</v>
      </c>
      <c r="N31" s="15">
        <v>328308044</v>
      </c>
      <c r="O31" s="15">
        <v>73692973</v>
      </c>
      <c r="P31" s="16">
        <f t="shared" si="0"/>
        <v>0.82077011</v>
      </c>
      <c r="Q31" s="72"/>
      <c r="R31" s="69"/>
      <c r="S31" s="68" t="s">
        <v>2292</v>
      </c>
      <c r="T31" s="68" t="s">
        <v>2292</v>
      </c>
      <c r="U31" s="20" t="s">
        <v>2293</v>
      </c>
      <c r="V31" s="19">
        <v>3196087181</v>
      </c>
    </row>
    <row r="32" spans="1:22" ht="40" customHeight="1" x14ac:dyDescent="0.2">
      <c r="A32" s="8">
        <v>2386</v>
      </c>
      <c r="B32" s="8" t="s">
        <v>29</v>
      </c>
      <c r="C32" s="9" t="s">
        <v>114</v>
      </c>
      <c r="D32" s="9" t="s">
        <v>115</v>
      </c>
      <c r="E32" s="8">
        <v>2</v>
      </c>
      <c r="F32" s="10" t="s">
        <v>118</v>
      </c>
      <c r="G32" s="11" t="s">
        <v>119</v>
      </c>
      <c r="H32" s="12">
        <v>4</v>
      </c>
      <c r="I32" s="13" t="s">
        <v>25</v>
      </c>
      <c r="J32" s="12">
        <v>1</v>
      </c>
      <c r="K32" s="67">
        <v>1</v>
      </c>
      <c r="L32" s="14">
        <v>0</v>
      </c>
      <c r="M32" s="15">
        <v>220000000</v>
      </c>
      <c r="N32" s="15">
        <v>62719520</v>
      </c>
      <c r="O32" s="15">
        <v>12086667</v>
      </c>
      <c r="P32" s="16">
        <f t="shared" si="0"/>
        <v>0.28508872727272727</v>
      </c>
      <c r="Q32" s="69"/>
      <c r="R32" s="69"/>
      <c r="S32" s="68" t="s">
        <v>2292</v>
      </c>
      <c r="T32" s="68" t="s">
        <v>2292</v>
      </c>
      <c r="U32" s="20" t="s">
        <v>2293</v>
      </c>
      <c r="V32" s="19">
        <v>3196087181</v>
      </c>
    </row>
    <row r="33" spans="1:22" ht="40" customHeight="1" x14ac:dyDescent="0.2">
      <c r="A33" s="8">
        <v>2388</v>
      </c>
      <c r="B33" s="8" t="s">
        <v>66</v>
      </c>
      <c r="C33" s="9" t="s">
        <v>120</v>
      </c>
      <c r="D33" s="9" t="s">
        <v>121</v>
      </c>
      <c r="E33" s="8">
        <v>4</v>
      </c>
      <c r="F33" s="10" t="s">
        <v>122</v>
      </c>
      <c r="G33" s="11" t="s">
        <v>123</v>
      </c>
      <c r="H33" s="12">
        <v>40</v>
      </c>
      <c r="I33" s="13" t="s">
        <v>25</v>
      </c>
      <c r="J33" s="12">
        <v>10</v>
      </c>
      <c r="K33" s="14">
        <v>0</v>
      </c>
      <c r="L33" s="14">
        <v>0</v>
      </c>
      <c r="M33" s="15">
        <v>132000000</v>
      </c>
      <c r="N33" s="15">
        <v>0</v>
      </c>
      <c r="O33" s="15">
        <v>0</v>
      </c>
      <c r="P33" s="16">
        <f t="shared" si="0"/>
        <v>0</v>
      </c>
      <c r="Q33" s="69"/>
      <c r="R33" s="69"/>
      <c r="S33" s="68" t="s">
        <v>2690</v>
      </c>
      <c r="T33" s="68" t="s">
        <v>2691</v>
      </c>
      <c r="U33" s="20" t="s">
        <v>2692</v>
      </c>
      <c r="V33" s="19">
        <v>3194570506</v>
      </c>
    </row>
    <row r="34" spans="1:22" ht="40" customHeight="1" x14ac:dyDescent="0.2">
      <c r="A34" s="8">
        <v>2388</v>
      </c>
      <c r="B34" s="8" t="s">
        <v>66</v>
      </c>
      <c r="C34" s="9" t="s">
        <v>120</v>
      </c>
      <c r="D34" s="9" t="s">
        <v>121</v>
      </c>
      <c r="E34" s="8">
        <v>1</v>
      </c>
      <c r="F34" s="10" t="s">
        <v>124</v>
      </c>
      <c r="G34" s="11" t="s">
        <v>125</v>
      </c>
      <c r="H34" s="12">
        <v>1200</v>
      </c>
      <c r="I34" s="13" t="s">
        <v>25</v>
      </c>
      <c r="J34" s="12">
        <v>300</v>
      </c>
      <c r="K34" s="14">
        <v>0</v>
      </c>
      <c r="L34" s="14">
        <v>0</v>
      </c>
      <c r="M34" s="15">
        <v>1000000000</v>
      </c>
      <c r="N34" s="15">
        <v>256777900</v>
      </c>
      <c r="O34" s="15">
        <v>213380906</v>
      </c>
      <c r="P34" s="16">
        <f t="shared" si="0"/>
        <v>0.2567779</v>
      </c>
      <c r="Q34" s="17"/>
      <c r="R34" s="69"/>
      <c r="S34" s="68" t="s">
        <v>2690</v>
      </c>
      <c r="T34" s="68" t="s">
        <v>2691</v>
      </c>
      <c r="U34" s="20" t="s">
        <v>2692</v>
      </c>
      <c r="V34" s="19">
        <v>3194570506</v>
      </c>
    </row>
    <row r="35" spans="1:22" ht="40" customHeight="1" x14ac:dyDescent="0.2">
      <c r="A35" s="8">
        <v>2388</v>
      </c>
      <c r="B35" s="8" t="s">
        <v>66</v>
      </c>
      <c r="C35" s="9" t="s">
        <v>120</v>
      </c>
      <c r="D35" s="9" t="s">
        <v>121</v>
      </c>
      <c r="E35" s="8">
        <v>3</v>
      </c>
      <c r="F35" s="10" t="s">
        <v>126</v>
      </c>
      <c r="G35" s="11" t="s">
        <v>127</v>
      </c>
      <c r="H35" s="12">
        <v>1000</v>
      </c>
      <c r="I35" s="13" t="s">
        <v>25</v>
      </c>
      <c r="J35" s="12">
        <v>250</v>
      </c>
      <c r="K35" s="14">
        <v>250</v>
      </c>
      <c r="L35" s="14">
        <v>250</v>
      </c>
      <c r="M35" s="15">
        <v>800000000</v>
      </c>
      <c r="N35" s="15">
        <v>736082231</v>
      </c>
      <c r="O35" s="15">
        <v>513580333</v>
      </c>
      <c r="P35" s="16">
        <f t="shared" si="0"/>
        <v>0.92010278874999996</v>
      </c>
      <c r="Q35" s="17"/>
      <c r="R35" s="17"/>
      <c r="S35" s="68" t="s">
        <v>2690</v>
      </c>
      <c r="T35" s="68" t="s">
        <v>2691</v>
      </c>
      <c r="U35" s="20" t="s">
        <v>2692</v>
      </c>
      <c r="V35" s="19">
        <v>3194570506</v>
      </c>
    </row>
    <row r="36" spans="1:22" ht="40" customHeight="1" x14ac:dyDescent="0.2">
      <c r="A36" s="8">
        <v>2388</v>
      </c>
      <c r="B36" s="8" t="s">
        <v>66</v>
      </c>
      <c r="C36" s="9" t="s">
        <v>120</v>
      </c>
      <c r="D36" s="9" t="s">
        <v>121</v>
      </c>
      <c r="E36" s="8">
        <v>2</v>
      </c>
      <c r="F36" s="10" t="s">
        <v>128</v>
      </c>
      <c r="G36" s="11" t="s">
        <v>129</v>
      </c>
      <c r="H36" s="12">
        <v>1000</v>
      </c>
      <c r="I36" s="13" t="s">
        <v>25</v>
      </c>
      <c r="J36" s="12">
        <v>250</v>
      </c>
      <c r="K36" s="14">
        <v>0</v>
      </c>
      <c r="L36" s="14">
        <v>0</v>
      </c>
      <c r="M36" s="15">
        <v>300000000</v>
      </c>
      <c r="N36" s="15">
        <v>0</v>
      </c>
      <c r="O36" s="15">
        <v>0</v>
      </c>
      <c r="P36" s="16">
        <f t="shared" si="0"/>
        <v>0</v>
      </c>
      <c r="Q36" s="69"/>
      <c r="R36" s="69"/>
      <c r="S36" s="68" t="s">
        <v>2690</v>
      </c>
      <c r="T36" s="68" t="s">
        <v>2691</v>
      </c>
      <c r="U36" s="20" t="s">
        <v>2692</v>
      </c>
      <c r="V36" s="19">
        <v>3194570506</v>
      </c>
    </row>
    <row r="37" spans="1:22" ht="40" customHeight="1" x14ac:dyDescent="0.2">
      <c r="A37" s="21">
        <v>2395</v>
      </c>
      <c r="B37" s="8" t="s">
        <v>41</v>
      </c>
      <c r="C37" s="9" t="s">
        <v>130</v>
      </c>
      <c r="D37" s="22" t="s">
        <v>131</v>
      </c>
      <c r="E37" s="8">
        <v>1</v>
      </c>
      <c r="F37" s="10" t="s">
        <v>132</v>
      </c>
      <c r="G37" s="11" t="s">
        <v>57</v>
      </c>
      <c r="H37" s="12">
        <v>4</v>
      </c>
      <c r="I37" s="13" t="s">
        <v>25</v>
      </c>
      <c r="J37" s="12">
        <v>1</v>
      </c>
      <c r="K37" s="14">
        <v>0</v>
      </c>
      <c r="L37" s="14">
        <v>0</v>
      </c>
      <c r="M37" s="15">
        <v>230000000</v>
      </c>
      <c r="N37" s="15">
        <v>0</v>
      </c>
      <c r="O37" s="15">
        <v>0</v>
      </c>
      <c r="P37" s="16">
        <f t="shared" si="0"/>
        <v>0</v>
      </c>
      <c r="Q37" s="76"/>
      <c r="R37" s="69"/>
      <c r="S37" s="68" t="s">
        <v>1845</v>
      </c>
      <c r="T37" s="68" t="s">
        <v>1845</v>
      </c>
      <c r="U37" s="20" t="s">
        <v>1846</v>
      </c>
      <c r="V37" s="19">
        <v>3005602401</v>
      </c>
    </row>
    <row r="38" spans="1:22" ht="40" customHeight="1" x14ac:dyDescent="0.2">
      <c r="A38" s="8">
        <v>2398</v>
      </c>
      <c r="B38" s="8" t="s">
        <v>66</v>
      </c>
      <c r="C38" s="9" t="s">
        <v>133</v>
      </c>
      <c r="D38" s="9" t="s">
        <v>134</v>
      </c>
      <c r="E38" s="8">
        <v>2</v>
      </c>
      <c r="F38" s="10" t="s">
        <v>135</v>
      </c>
      <c r="G38" s="11" t="s">
        <v>136</v>
      </c>
      <c r="H38" s="12">
        <v>800</v>
      </c>
      <c r="I38" s="13" t="s">
        <v>25</v>
      </c>
      <c r="J38" s="12">
        <v>200</v>
      </c>
      <c r="K38" s="85">
        <v>200</v>
      </c>
      <c r="L38" s="85">
        <v>200</v>
      </c>
      <c r="M38" s="78">
        <f>550000000-169750000</f>
        <v>380250000</v>
      </c>
      <c r="N38" s="15">
        <v>359310000</v>
      </c>
      <c r="O38" s="15">
        <v>359310000</v>
      </c>
      <c r="P38" s="16">
        <f t="shared" si="0"/>
        <v>0.94493096646942798</v>
      </c>
      <c r="Q38" s="10"/>
      <c r="R38" s="69"/>
      <c r="S38" s="68" t="s">
        <v>1847</v>
      </c>
      <c r="T38" s="68" t="s">
        <v>1847</v>
      </c>
      <c r="U38" s="20" t="s">
        <v>1848</v>
      </c>
      <c r="V38" s="19">
        <v>3138432431</v>
      </c>
    </row>
    <row r="39" spans="1:22" ht="40" customHeight="1" x14ac:dyDescent="0.2">
      <c r="A39" s="8">
        <v>2398</v>
      </c>
      <c r="B39" s="8" t="s">
        <v>66</v>
      </c>
      <c r="C39" s="9" t="s">
        <v>133</v>
      </c>
      <c r="D39" s="9" t="s">
        <v>134</v>
      </c>
      <c r="E39" s="8">
        <v>1</v>
      </c>
      <c r="F39" s="10" t="s">
        <v>137</v>
      </c>
      <c r="G39" s="11" t="s">
        <v>138</v>
      </c>
      <c r="H39" s="12">
        <v>305</v>
      </c>
      <c r="I39" s="13" t="s">
        <v>97</v>
      </c>
      <c r="J39" s="12">
        <v>305</v>
      </c>
      <c r="K39" s="14">
        <v>305</v>
      </c>
      <c r="L39" s="14">
        <v>305</v>
      </c>
      <c r="M39" s="78">
        <f>950000000-147450000</f>
        <v>802550000</v>
      </c>
      <c r="N39" s="15">
        <v>732889144</v>
      </c>
      <c r="O39" s="15">
        <v>677150683</v>
      </c>
      <c r="P39" s="16">
        <f t="shared" si="0"/>
        <v>0.91320060307768991</v>
      </c>
      <c r="Q39" s="10"/>
      <c r="R39" s="69"/>
      <c r="S39" s="68" t="s">
        <v>1847</v>
      </c>
      <c r="T39" s="68" t="s">
        <v>1847</v>
      </c>
      <c r="U39" s="20" t="s">
        <v>1848</v>
      </c>
      <c r="V39" s="19">
        <v>3138432431</v>
      </c>
    </row>
    <row r="40" spans="1:22" ht="40" customHeight="1" x14ac:dyDescent="0.2">
      <c r="A40" s="21">
        <v>2404</v>
      </c>
      <c r="B40" s="8" t="s">
        <v>34</v>
      </c>
      <c r="C40" s="9" t="s">
        <v>139</v>
      </c>
      <c r="D40" s="22" t="s">
        <v>140</v>
      </c>
      <c r="E40" s="8">
        <v>1</v>
      </c>
      <c r="F40" s="10" t="s">
        <v>141</v>
      </c>
      <c r="G40" s="11" t="s">
        <v>129</v>
      </c>
      <c r="H40" s="12">
        <v>3</v>
      </c>
      <c r="I40" s="13" t="s">
        <v>25</v>
      </c>
      <c r="J40" s="12">
        <v>0.75</v>
      </c>
      <c r="K40" s="14">
        <v>0</v>
      </c>
      <c r="L40" s="14">
        <v>0</v>
      </c>
      <c r="M40" s="15">
        <v>120000000</v>
      </c>
      <c r="N40" s="15">
        <v>0</v>
      </c>
      <c r="O40" s="15">
        <v>0</v>
      </c>
      <c r="P40" s="16">
        <f t="shared" si="0"/>
        <v>0</v>
      </c>
      <c r="Q40" s="73"/>
      <c r="R40" s="69"/>
      <c r="S40" s="68" t="s">
        <v>2294</v>
      </c>
      <c r="T40" s="68" t="s">
        <v>2294</v>
      </c>
      <c r="U40" s="20" t="s">
        <v>2295</v>
      </c>
      <c r="V40" s="19">
        <v>3043355894</v>
      </c>
    </row>
    <row r="41" spans="1:22" ht="40" customHeight="1" x14ac:dyDescent="0.2">
      <c r="A41" s="21">
        <v>2404</v>
      </c>
      <c r="B41" s="8" t="s">
        <v>34</v>
      </c>
      <c r="C41" s="9" t="s">
        <v>139</v>
      </c>
      <c r="D41" s="22" t="s">
        <v>140</v>
      </c>
      <c r="E41" s="8">
        <v>2</v>
      </c>
      <c r="F41" s="10" t="s">
        <v>142</v>
      </c>
      <c r="G41" s="11" t="s">
        <v>129</v>
      </c>
      <c r="H41" s="12">
        <v>1</v>
      </c>
      <c r="I41" s="13" t="s">
        <v>97</v>
      </c>
      <c r="J41" s="12">
        <v>1</v>
      </c>
      <c r="K41" s="14">
        <v>0</v>
      </c>
      <c r="L41" s="14">
        <v>0</v>
      </c>
      <c r="M41" s="15">
        <v>100000000</v>
      </c>
      <c r="N41" s="15">
        <v>0</v>
      </c>
      <c r="O41" s="15">
        <v>0</v>
      </c>
      <c r="P41" s="16">
        <f t="shared" si="0"/>
        <v>0</v>
      </c>
      <c r="Q41" s="10"/>
      <c r="R41" s="69"/>
      <c r="S41" s="68" t="s">
        <v>1847</v>
      </c>
      <c r="T41" s="68" t="s">
        <v>1847</v>
      </c>
      <c r="U41" s="20" t="s">
        <v>1848</v>
      </c>
      <c r="V41" s="19">
        <v>3138432431</v>
      </c>
    </row>
    <row r="42" spans="1:22" ht="40" customHeight="1" x14ac:dyDescent="0.2">
      <c r="A42" s="84">
        <v>2474</v>
      </c>
      <c r="B42" s="8" t="s">
        <v>20</v>
      </c>
      <c r="C42" s="9" t="s">
        <v>143</v>
      </c>
      <c r="D42" s="9" t="s">
        <v>144</v>
      </c>
      <c r="E42" s="8">
        <v>1</v>
      </c>
      <c r="F42" s="10" t="s">
        <v>145</v>
      </c>
      <c r="G42" s="11" t="s">
        <v>102</v>
      </c>
      <c r="H42" s="12">
        <v>13250</v>
      </c>
      <c r="I42" s="13" t="s">
        <v>25</v>
      </c>
      <c r="J42" s="12">
        <v>3313</v>
      </c>
      <c r="K42" s="14">
        <v>0</v>
      </c>
      <c r="L42" s="14">
        <v>0</v>
      </c>
      <c r="M42" s="15">
        <v>1200000000</v>
      </c>
      <c r="N42" s="15">
        <v>78750000</v>
      </c>
      <c r="O42" s="15">
        <v>66675000</v>
      </c>
      <c r="P42" s="16">
        <f t="shared" si="0"/>
        <v>6.5625000000000003E-2</v>
      </c>
      <c r="Q42" s="17"/>
      <c r="R42" s="69"/>
      <c r="S42" s="68" t="s">
        <v>1841</v>
      </c>
      <c r="T42" s="68" t="s">
        <v>1849</v>
      </c>
      <c r="U42" s="87" t="s">
        <v>1850</v>
      </c>
      <c r="V42" s="88">
        <v>3015047144</v>
      </c>
    </row>
    <row r="43" spans="1:22" ht="40" customHeight="1" x14ac:dyDescent="0.2">
      <c r="A43" s="8">
        <v>2486</v>
      </c>
      <c r="B43" s="8" t="s">
        <v>66</v>
      </c>
      <c r="C43" s="9" t="s">
        <v>120</v>
      </c>
      <c r="D43" s="9" t="s">
        <v>146</v>
      </c>
      <c r="E43" s="8">
        <v>2</v>
      </c>
      <c r="F43" s="10" t="s">
        <v>147</v>
      </c>
      <c r="G43" s="11" t="s">
        <v>148</v>
      </c>
      <c r="H43" s="12">
        <v>50</v>
      </c>
      <c r="I43" s="13" t="s">
        <v>25</v>
      </c>
      <c r="J43" s="12">
        <v>12</v>
      </c>
      <c r="K43" s="67">
        <v>10</v>
      </c>
      <c r="L43" s="14">
        <v>0</v>
      </c>
      <c r="M43" s="15">
        <v>280000000</v>
      </c>
      <c r="N43" s="15">
        <v>280000000</v>
      </c>
      <c r="O43" s="15">
        <v>280000000</v>
      </c>
      <c r="P43" s="16">
        <f t="shared" si="0"/>
        <v>1</v>
      </c>
      <c r="Q43" s="69"/>
      <c r="R43" s="69"/>
      <c r="S43" s="68" t="s">
        <v>46</v>
      </c>
      <c r="T43" s="68" t="s">
        <v>46</v>
      </c>
      <c r="U43" s="20" t="s">
        <v>47</v>
      </c>
      <c r="V43" s="19">
        <v>3233261250</v>
      </c>
    </row>
    <row r="44" spans="1:22" ht="40" customHeight="1" x14ac:dyDescent="0.2">
      <c r="A44" s="8">
        <v>2486</v>
      </c>
      <c r="B44" s="8" t="s">
        <v>66</v>
      </c>
      <c r="C44" s="9" t="s">
        <v>120</v>
      </c>
      <c r="D44" s="9" t="s">
        <v>146</v>
      </c>
      <c r="E44" s="8">
        <v>3</v>
      </c>
      <c r="F44" s="10" t="s">
        <v>149</v>
      </c>
      <c r="G44" s="11" t="s">
        <v>150</v>
      </c>
      <c r="H44" s="12">
        <v>12</v>
      </c>
      <c r="I44" s="13" t="s">
        <v>25</v>
      </c>
      <c r="J44" s="12">
        <v>3</v>
      </c>
      <c r="K44" s="14">
        <v>0</v>
      </c>
      <c r="L44" s="14">
        <v>0</v>
      </c>
      <c r="M44" s="15">
        <v>2000000000</v>
      </c>
      <c r="N44" s="15">
        <v>164293892</v>
      </c>
      <c r="O44" s="15">
        <v>49756939</v>
      </c>
      <c r="P44" s="16">
        <f t="shared" si="0"/>
        <v>8.2146945999999998E-2</v>
      </c>
      <c r="Q44" s="70"/>
      <c r="R44" s="69"/>
      <c r="S44" s="68" t="s">
        <v>46</v>
      </c>
      <c r="T44" s="68" t="s">
        <v>46</v>
      </c>
      <c r="U44" s="20" t="s">
        <v>47</v>
      </c>
      <c r="V44" s="19">
        <v>3233261250</v>
      </c>
    </row>
    <row r="45" spans="1:22" ht="40" customHeight="1" x14ac:dyDescent="0.2">
      <c r="A45" s="8">
        <v>2486</v>
      </c>
      <c r="B45" s="8" t="s">
        <v>66</v>
      </c>
      <c r="C45" s="9" t="s">
        <v>120</v>
      </c>
      <c r="D45" s="9" t="s">
        <v>146</v>
      </c>
      <c r="E45" s="8">
        <v>1</v>
      </c>
      <c r="F45" s="10" t="s">
        <v>151</v>
      </c>
      <c r="G45" s="11" t="s">
        <v>127</v>
      </c>
      <c r="H45" s="12">
        <v>600</v>
      </c>
      <c r="I45" s="13" t="s">
        <v>25</v>
      </c>
      <c r="J45" s="12">
        <v>150</v>
      </c>
      <c r="K45" s="14">
        <v>150</v>
      </c>
      <c r="L45" s="67">
        <v>0</v>
      </c>
      <c r="M45" s="78">
        <f>800000000-40000000</f>
        <v>760000000</v>
      </c>
      <c r="N45" s="15">
        <v>738636333</v>
      </c>
      <c r="O45" s="15">
        <v>437098000</v>
      </c>
      <c r="P45" s="16">
        <f t="shared" si="0"/>
        <v>0.97188991184210527</v>
      </c>
      <c r="Q45" s="69"/>
      <c r="R45" s="69"/>
      <c r="S45" s="68" t="s">
        <v>46</v>
      </c>
      <c r="T45" s="68" t="s">
        <v>46</v>
      </c>
      <c r="U45" s="20" t="s">
        <v>47</v>
      </c>
      <c r="V45" s="19">
        <v>3233261250</v>
      </c>
    </row>
    <row r="46" spans="1:22" ht="40" customHeight="1" x14ac:dyDescent="0.2">
      <c r="A46" s="8">
        <v>2486</v>
      </c>
      <c r="B46" s="8" t="s">
        <v>66</v>
      </c>
      <c r="C46" s="9" t="s">
        <v>120</v>
      </c>
      <c r="D46" s="9" t="s">
        <v>146</v>
      </c>
      <c r="E46" s="8">
        <v>4</v>
      </c>
      <c r="F46" s="10" t="s">
        <v>152</v>
      </c>
      <c r="G46" s="11" t="s">
        <v>153</v>
      </c>
      <c r="H46" s="12">
        <v>32</v>
      </c>
      <c r="I46" s="13" t="s">
        <v>25</v>
      </c>
      <c r="J46" s="12">
        <v>8</v>
      </c>
      <c r="K46" s="14">
        <v>0</v>
      </c>
      <c r="L46" s="14">
        <v>0</v>
      </c>
      <c r="M46" s="15">
        <v>190000000</v>
      </c>
      <c r="N46" s="15">
        <v>0</v>
      </c>
      <c r="O46" s="15">
        <v>0</v>
      </c>
      <c r="P46" s="16">
        <f t="shared" si="0"/>
        <v>0</v>
      </c>
      <c r="Q46" s="69"/>
      <c r="R46" s="69"/>
      <c r="S46" s="68" t="s">
        <v>46</v>
      </c>
      <c r="T46" s="68" t="s">
        <v>46</v>
      </c>
      <c r="U46" s="20" t="s">
        <v>47</v>
      </c>
      <c r="V46" s="19">
        <v>3233261250</v>
      </c>
    </row>
    <row r="47" spans="1:22" ht="40" customHeight="1" x14ac:dyDescent="0.2">
      <c r="A47" s="8">
        <v>2526</v>
      </c>
      <c r="B47" s="8" t="s">
        <v>20</v>
      </c>
      <c r="C47" s="9" t="s">
        <v>154</v>
      </c>
      <c r="D47" s="9" t="s">
        <v>155</v>
      </c>
      <c r="E47" s="8">
        <v>1</v>
      </c>
      <c r="F47" s="10" t="s">
        <v>156</v>
      </c>
      <c r="G47" s="11" t="s">
        <v>157</v>
      </c>
      <c r="H47" s="12">
        <v>1200</v>
      </c>
      <c r="I47" s="13" t="s">
        <v>25</v>
      </c>
      <c r="J47" s="12">
        <v>300</v>
      </c>
      <c r="K47" s="14">
        <v>100</v>
      </c>
      <c r="L47" s="14">
        <v>52</v>
      </c>
      <c r="M47" s="15">
        <v>410000000</v>
      </c>
      <c r="N47" s="15">
        <v>182603611</v>
      </c>
      <c r="O47" s="15">
        <v>102155671</v>
      </c>
      <c r="P47" s="16">
        <f t="shared" si="0"/>
        <v>0.44537466097560974</v>
      </c>
      <c r="Q47" s="76"/>
      <c r="R47" s="69"/>
      <c r="S47" s="68" t="s">
        <v>2296</v>
      </c>
      <c r="T47" s="68" t="s">
        <v>2296</v>
      </c>
      <c r="U47" s="20" t="s">
        <v>2297</v>
      </c>
      <c r="V47" s="19" t="s">
        <v>2298</v>
      </c>
    </row>
    <row r="48" spans="1:22" ht="40" customHeight="1" x14ac:dyDescent="0.2">
      <c r="A48" s="8">
        <v>2541</v>
      </c>
      <c r="B48" s="8" t="s">
        <v>66</v>
      </c>
      <c r="C48" s="9" t="s">
        <v>158</v>
      </c>
      <c r="D48" s="9" t="s">
        <v>159</v>
      </c>
      <c r="E48" s="8">
        <v>3</v>
      </c>
      <c r="F48" s="10" t="s">
        <v>160</v>
      </c>
      <c r="G48" s="11" t="s">
        <v>157</v>
      </c>
      <c r="H48" s="12">
        <v>600</v>
      </c>
      <c r="I48" s="13" t="s">
        <v>25</v>
      </c>
      <c r="J48" s="12">
        <v>150</v>
      </c>
      <c r="K48" s="67">
        <v>100</v>
      </c>
      <c r="L48" s="67">
        <v>100</v>
      </c>
      <c r="M48" s="15">
        <v>480000000</v>
      </c>
      <c r="N48" s="15">
        <v>300764118</v>
      </c>
      <c r="O48" s="15">
        <v>196052000</v>
      </c>
      <c r="P48" s="16">
        <f t="shared" si="0"/>
        <v>0.62659191250000001</v>
      </c>
      <c r="Q48" s="69"/>
      <c r="R48" s="69"/>
      <c r="S48" s="68" t="s">
        <v>2296</v>
      </c>
      <c r="T48" s="68" t="s">
        <v>2296</v>
      </c>
      <c r="U48" s="20" t="s">
        <v>2297</v>
      </c>
      <c r="V48" s="19" t="s">
        <v>2298</v>
      </c>
    </row>
    <row r="49" spans="1:22" ht="40" customHeight="1" x14ac:dyDescent="0.2">
      <c r="A49" s="8">
        <v>2541</v>
      </c>
      <c r="B49" s="8" t="s">
        <v>66</v>
      </c>
      <c r="C49" s="9" t="s">
        <v>158</v>
      </c>
      <c r="D49" s="9" t="s">
        <v>159</v>
      </c>
      <c r="E49" s="8">
        <v>1</v>
      </c>
      <c r="F49" s="10" t="s">
        <v>161</v>
      </c>
      <c r="G49" s="11" t="s">
        <v>162</v>
      </c>
      <c r="H49" s="12">
        <v>600</v>
      </c>
      <c r="I49" s="13" t="s">
        <v>25</v>
      </c>
      <c r="J49" s="12">
        <v>150</v>
      </c>
      <c r="K49" s="67">
        <v>100</v>
      </c>
      <c r="L49" s="67">
        <v>102</v>
      </c>
      <c r="M49" s="15">
        <v>400000000</v>
      </c>
      <c r="N49" s="15">
        <v>220997001</v>
      </c>
      <c r="O49" s="15">
        <v>107642000</v>
      </c>
      <c r="P49" s="16">
        <f t="shared" si="0"/>
        <v>0.55249250250000004</v>
      </c>
      <c r="Q49" s="69"/>
      <c r="R49" s="69"/>
      <c r="S49" s="68" t="s">
        <v>2296</v>
      </c>
      <c r="T49" s="68" t="s">
        <v>2296</v>
      </c>
      <c r="U49" s="20" t="s">
        <v>2297</v>
      </c>
      <c r="V49" s="19" t="s">
        <v>2298</v>
      </c>
    </row>
    <row r="50" spans="1:22" ht="40" customHeight="1" x14ac:dyDescent="0.2">
      <c r="A50" s="8">
        <v>2541</v>
      </c>
      <c r="B50" s="8" t="s">
        <v>66</v>
      </c>
      <c r="C50" s="9" t="s">
        <v>158</v>
      </c>
      <c r="D50" s="9" t="s">
        <v>159</v>
      </c>
      <c r="E50" s="8">
        <v>2</v>
      </c>
      <c r="F50" s="10" t="s">
        <v>163</v>
      </c>
      <c r="G50" s="11" t="s">
        <v>57</v>
      </c>
      <c r="H50" s="12">
        <v>2800</v>
      </c>
      <c r="I50" s="13" t="s">
        <v>25</v>
      </c>
      <c r="J50" s="12">
        <v>700</v>
      </c>
      <c r="K50" s="14">
        <v>175</v>
      </c>
      <c r="L50" s="14">
        <v>0</v>
      </c>
      <c r="M50" s="15">
        <v>1100000000</v>
      </c>
      <c r="N50" s="15">
        <v>76990026</v>
      </c>
      <c r="O50" s="15">
        <v>33600000</v>
      </c>
      <c r="P50" s="16">
        <f t="shared" si="0"/>
        <v>6.9990932727272734E-2</v>
      </c>
      <c r="Q50" s="17"/>
      <c r="R50" s="69"/>
      <c r="S50" s="68" t="s">
        <v>2296</v>
      </c>
      <c r="T50" s="68" t="s">
        <v>2296</v>
      </c>
      <c r="U50" s="20" t="s">
        <v>2297</v>
      </c>
      <c r="V50" s="19" t="s">
        <v>2298</v>
      </c>
    </row>
    <row r="51" spans="1:22" ht="40" customHeight="1" x14ac:dyDescent="0.2">
      <c r="A51" s="21">
        <v>2613</v>
      </c>
      <c r="B51" s="8" t="s">
        <v>34</v>
      </c>
      <c r="C51" s="9" t="s">
        <v>164</v>
      </c>
      <c r="D51" s="22" t="s">
        <v>165</v>
      </c>
      <c r="E51" s="8">
        <v>1</v>
      </c>
      <c r="F51" s="10" t="s">
        <v>166</v>
      </c>
      <c r="G51" s="11" t="s">
        <v>167</v>
      </c>
      <c r="H51" s="12">
        <v>12</v>
      </c>
      <c r="I51" s="13" t="s">
        <v>25</v>
      </c>
      <c r="J51" s="12">
        <v>3</v>
      </c>
      <c r="K51" s="14">
        <v>0</v>
      </c>
      <c r="L51" s="14">
        <v>0</v>
      </c>
      <c r="M51" s="15">
        <f>460000000+6510000</f>
        <v>466510000</v>
      </c>
      <c r="N51" s="15">
        <v>395347340</v>
      </c>
      <c r="O51" s="15">
        <v>160530000</v>
      </c>
      <c r="P51" s="16">
        <f t="shared" si="0"/>
        <v>0.8474573749758848</v>
      </c>
      <c r="Q51" s="69"/>
      <c r="R51" s="69"/>
      <c r="S51" s="68" t="s">
        <v>1851</v>
      </c>
      <c r="T51" s="68" t="s">
        <v>1851</v>
      </c>
      <c r="U51" s="20" t="s">
        <v>1852</v>
      </c>
      <c r="V51" s="19">
        <v>3123841018</v>
      </c>
    </row>
    <row r="52" spans="1:22" ht="40" customHeight="1" x14ac:dyDescent="0.2">
      <c r="A52" s="83">
        <v>2613</v>
      </c>
      <c r="B52" s="8" t="s">
        <v>34</v>
      </c>
      <c r="C52" s="9" t="s">
        <v>164</v>
      </c>
      <c r="D52" s="22" t="s">
        <v>165</v>
      </c>
      <c r="E52" s="8">
        <v>2</v>
      </c>
      <c r="F52" s="10" t="s">
        <v>168</v>
      </c>
      <c r="G52" s="11" t="s">
        <v>169</v>
      </c>
      <c r="H52" s="12">
        <v>40</v>
      </c>
      <c r="I52" s="13" t="s">
        <v>25</v>
      </c>
      <c r="J52" s="12">
        <v>10</v>
      </c>
      <c r="K52" s="67">
        <v>20</v>
      </c>
      <c r="L52" s="14">
        <v>0</v>
      </c>
      <c r="M52" s="15">
        <f>5280000000-6510000</f>
        <v>5273490000</v>
      </c>
      <c r="N52" s="15">
        <v>5201463973</v>
      </c>
      <c r="O52" s="15">
        <v>109065667</v>
      </c>
      <c r="P52" s="16">
        <f t="shared" si="0"/>
        <v>0.98634186715059669</v>
      </c>
      <c r="Q52" s="69"/>
      <c r="R52" s="69"/>
      <c r="S52" s="68" t="s">
        <v>1840</v>
      </c>
      <c r="T52" s="68" t="s">
        <v>170</v>
      </c>
      <c r="U52" s="20" t="s">
        <v>171</v>
      </c>
      <c r="V52" s="19">
        <v>3222863317</v>
      </c>
    </row>
    <row r="53" spans="1:22" ht="40" customHeight="1" x14ac:dyDescent="0.2">
      <c r="A53" s="8">
        <v>2666</v>
      </c>
      <c r="B53" s="8" t="s">
        <v>66</v>
      </c>
      <c r="C53" s="9" t="s">
        <v>172</v>
      </c>
      <c r="D53" s="9" t="s">
        <v>173</v>
      </c>
      <c r="E53" s="8">
        <v>2</v>
      </c>
      <c r="F53" s="10" t="s">
        <v>174</v>
      </c>
      <c r="G53" s="11" t="s">
        <v>175</v>
      </c>
      <c r="H53" s="12">
        <v>600</v>
      </c>
      <c r="I53" s="13" t="s">
        <v>25</v>
      </c>
      <c r="J53" s="12">
        <v>150</v>
      </c>
      <c r="K53" s="14">
        <v>0</v>
      </c>
      <c r="L53" s="14">
        <v>0</v>
      </c>
      <c r="M53" s="15">
        <v>200000000</v>
      </c>
      <c r="N53" s="15">
        <v>15000000</v>
      </c>
      <c r="O53" s="15">
        <v>4666667</v>
      </c>
      <c r="P53" s="16">
        <f t="shared" si="0"/>
        <v>7.4999999999999997E-2</v>
      </c>
      <c r="Q53" s="74"/>
      <c r="R53" s="69"/>
      <c r="S53" s="68" t="s">
        <v>1851</v>
      </c>
      <c r="T53" s="68" t="s">
        <v>176</v>
      </c>
      <c r="U53" s="20" t="s">
        <v>177</v>
      </c>
      <c r="V53" s="19">
        <v>3152076226</v>
      </c>
    </row>
    <row r="54" spans="1:22" ht="40" customHeight="1" x14ac:dyDescent="0.2">
      <c r="A54" s="8">
        <v>2666</v>
      </c>
      <c r="B54" s="8" t="s">
        <v>66</v>
      </c>
      <c r="C54" s="9" t="s">
        <v>172</v>
      </c>
      <c r="D54" s="9" t="s">
        <v>173</v>
      </c>
      <c r="E54" s="8">
        <v>1</v>
      </c>
      <c r="F54" s="10" t="s">
        <v>178</v>
      </c>
      <c r="G54" s="11" t="s">
        <v>179</v>
      </c>
      <c r="H54" s="12">
        <v>1000</v>
      </c>
      <c r="I54" s="13" t="s">
        <v>25</v>
      </c>
      <c r="J54" s="12">
        <v>250</v>
      </c>
      <c r="K54" s="14">
        <v>200</v>
      </c>
      <c r="L54" s="14">
        <v>200</v>
      </c>
      <c r="M54" s="15">
        <v>783000000</v>
      </c>
      <c r="N54" s="15">
        <v>373517259</v>
      </c>
      <c r="O54" s="15">
        <v>248870667</v>
      </c>
      <c r="P54" s="16">
        <f t="shared" si="0"/>
        <v>0.47703353639846741</v>
      </c>
      <c r="Q54" s="24"/>
      <c r="R54" s="69"/>
      <c r="S54" s="68" t="s">
        <v>1851</v>
      </c>
      <c r="T54" s="68" t="s">
        <v>176</v>
      </c>
      <c r="U54" s="20" t="s">
        <v>177</v>
      </c>
      <c r="V54" s="19">
        <v>3152076226</v>
      </c>
    </row>
    <row r="55" spans="1:22" ht="40" customHeight="1" x14ac:dyDescent="0.2">
      <c r="A55" s="21">
        <v>2671</v>
      </c>
      <c r="B55" s="8" t="s">
        <v>34</v>
      </c>
      <c r="C55" s="9" t="s">
        <v>180</v>
      </c>
      <c r="D55" s="22" t="s">
        <v>181</v>
      </c>
      <c r="E55" s="8">
        <v>1</v>
      </c>
      <c r="F55" s="10" t="s">
        <v>182</v>
      </c>
      <c r="G55" s="11" t="s">
        <v>183</v>
      </c>
      <c r="H55" s="12">
        <v>4</v>
      </c>
      <c r="I55" s="13" t="s">
        <v>25</v>
      </c>
      <c r="J55" s="12">
        <v>1</v>
      </c>
      <c r="K55" s="14">
        <v>0</v>
      </c>
      <c r="L55" s="14">
        <v>0</v>
      </c>
      <c r="M55" s="78">
        <f>450000000-14875000</f>
        <v>435125000</v>
      </c>
      <c r="N55" s="15">
        <v>203438277</v>
      </c>
      <c r="O55" s="15">
        <v>151010000</v>
      </c>
      <c r="P55" s="16">
        <f t="shared" si="0"/>
        <v>0.46753984946854354</v>
      </c>
      <c r="Q55" s="24"/>
      <c r="R55" s="69"/>
      <c r="S55" s="68" t="s">
        <v>1851</v>
      </c>
      <c r="T55" s="68" t="s">
        <v>184</v>
      </c>
      <c r="U55" s="20" t="s">
        <v>185</v>
      </c>
      <c r="V55" s="19">
        <v>3163361949</v>
      </c>
    </row>
    <row r="56" spans="1:22" ht="40" customHeight="1" x14ac:dyDescent="0.2">
      <c r="A56" s="21">
        <v>2671</v>
      </c>
      <c r="B56" s="8" t="s">
        <v>34</v>
      </c>
      <c r="C56" s="9" t="s">
        <v>180</v>
      </c>
      <c r="D56" s="22" t="s">
        <v>181</v>
      </c>
      <c r="E56" s="8">
        <v>4</v>
      </c>
      <c r="F56" s="10" t="s">
        <v>186</v>
      </c>
      <c r="G56" s="11" t="s">
        <v>187</v>
      </c>
      <c r="H56" s="12">
        <v>100</v>
      </c>
      <c r="I56" s="13" t="s">
        <v>25</v>
      </c>
      <c r="J56" s="12">
        <v>25</v>
      </c>
      <c r="K56" s="14">
        <v>25</v>
      </c>
      <c r="L56" s="14">
        <v>0</v>
      </c>
      <c r="M56" s="15">
        <v>420000000</v>
      </c>
      <c r="N56" s="15">
        <v>101475000</v>
      </c>
      <c r="O56" s="15">
        <v>75015000</v>
      </c>
      <c r="P56" s="16">
        <f t="shared" si="0"/>
        <v>0.24160714285714285</v>
      </c>
      <c r="Q56" s="24"/>
      <c r="R56" s="69"/>
      <c r="S56" s="68" t="s">
        <v>1851</v>
      </c>
      <c r="T56" s="68" t="s">
        <v>184</v>
      </c>
      <c r="U56" s="20" t="s">
        <v>185</v>
      </c>
      <c r="V56" s="19">
        <v>3163361949</v>
      </c>
    </row>
    <row r="57" spans="1:22" ht="40" customHeight="1" x14ac:dyDescent="0.2">
      <c r="A57" s="21">
        <v>2671</v>
      </c>
      <c r="B57" s="8" t="s">
        <v>34</v>
      </c>
      <c r="C57" s="9" t="s">
        <v>180</v>
      </c>
      <c r="D57" s="22" t="s">
        <v>181</v>
      </c>
      <c r="E57" s="8">
        <v>2</v>
      </c>
      <c r="F57" s="10" t="s">
        <v>188</v>
      </c>
      <c r="G57" s="11" t="s">
        <v>189</v>
      </c>
      <c r="H57" s="12">
        <v>500</v>
      </c>
      <c r="I57" s="13" t="s">
        <v>25</v>
      </c>
      <c r="J57" s="12">
        <v>125</v>
      </c>
      <c r="K57" s="14">
        <v>0</v>
      </c>
      <c r="L57" s="14">
        <v>0</v>
      </c>
      <c r="M57" s="78">
        <f>470000000-80425000</f>
        <v>389575000</v>
      </c>
      <c r="N57" s="15">
        <v>116644980</v>
      </c>
      <c r="O57" s="15">
        <v>23900000</v>
      </c>
      <c r="P57" s="16">
        <f t="shared" si="0"/>
        <v>0.29941597895142141</v>
      </c>
      <c r="Q57" s="24"/>
      <c r="R57" s="69"/>
      <c r="S57" s="68" t="s">
        <v>1851</v>
      </c>
      <c r="T57" s="68" t="s">
        <v>184</v>
      </c>
      <c r="U57" s="89" t="s">
        <v>185</v>
      </c>
      <c r="V57" s="19">
        <v>3163361949</v>
      </c>
    </row>
    <row r="58" spans="1:22" ht="40" customHeight="1" x14ac:dyDescent="0.2">
      <c r="A58" s="21">
        <v>2671</v>
      </c>
      <c r="B58" s="8" t="s">
        <v>34</v>
      </c>
      <c r="C58" s="9" t="s">
        <v>180</v>
      </c>
      <c r="D58" s="22" t="s">
        <v>181</v>
      </c>
      <c r="E58" s="8">
        <v>3</v>
      </c>
      <c r="F58" s="10" t="s">
        <v>190</v>
      </c>
      <c r="G58" s="11" t="s">
        <v>191</v>
      </c>
      <c r="H58" s="12">
        <v>500</v>
      </c>
      <c r="I58" s="13" t="s">
        <v>25</v>
      </c>
      <c r="J58" s="12">
        <v>120</v>
      </c>
      <c r="K58" s="14">
        <v>90</v>
      </c>
      <c r="L58" s="14">
        <v>90</v>
      </c>
      <c r="M58" s="78">
        <f>1500000000-204191100</f>
        <v>1295808900</v>
      </c>
      <c r="N58" s="15">
        <v>976669062</v>
      </c>
      <c r="O58" s="15">
        <v>640277885</v>
      </c>
      <c r="P58" s="16">
        <f t="shared" si="0"/>
        <v>0.75371380918899389</v>
      </c>
      <c r="Q58" s="77"/>
      <c r="R58" s="69"/>
      <c r="S58" s="68" t="s">
        <v>1851</v>
      </c>
      <c r="T58" s="68" t="s">
        <v>184</v>
      </c>
      <c r="U58" s="20" t="s">
        <v>185</v>
      </c>
      <c r="V58" s="19">
        <v>3163361949</v>
      </c>
    </row>
    <row r="59" spans="1:22" ht="40" customHeight="1" x14ac:dyDescent="0.2">
      <c r="A59" s="21">
        <v>2682</v>
      </c>
      <c r="B59" s="8" t="s">
        <v>34</v>
      </c>
      <c r="C59" s="9" t="s">
        <v>180</v>
      </c>
      <c r="D59" s="22" t="s">
        <v>192</v>
      </c>
      <c r="E59" s="8">
        <v>2</v>
      </c>
      <c r="F59" s="10" t="s">
        <v>193</v>
      </c>
      <c r="G59" s="11" t="s">
        <v>194</v>
      </c>
      <c r="H59" s="12">
        <v>16</v>
      </c>
      <c r="I59" s="13" t="s">
        <v>25</v>
      </c>
      <c r="J59" s="12">
        <v>4</v>
      </c>
      <c r="K59" s="14">
        <v>4</v>
      </c>
      <c r="L59" s="14">
        <v>0</v>
      </c>
      <c r="M59" s="15">
        <v>690000000</v>
      </c>
      <c r="N59" s="15">
        <v>163206000</v>
      </c>
      <c r="O59" s="15">
        <v>130415720</v>
      </c>
      <c r="P59" s="16">
        <f t="shared" si="0"/>
        <v>0.23653043478260868</v>
      </c>
      <c r="Q59" s="24"/>
      <c r="R59" s="74"/>
      <c r="S59" s="68" t="s">
        <v>1851</v>
      </c>
      <c r="T59" s="68" t="s">
        <v>184</v>
      </c>
      <c r="U59" s="20" t="s">
        <v>185</v>
      </c>
      <c r="V59" s="19">
        <v>3163361949</v>
      </c>
    </row>
    <row r="60" spans="1:22" ht="40" customHeight="1" x14ac:dyDescent="0.2">
      <c r="A60" s="21">
        <v>2682</v>
      </c>
      <c r="B60" s="8" t="s">
        <v>34</v>
      </c>
      <c r="C60" s="9" t="s">
        <v>180</v>
      </c>
      <c r="D60" s="22" t="s">
        <v>192</v>
      </c>
      <c r="E60" s="8">
        <v>1</v>
      </c>
      <c r="F60" s="10" t="s">
        <v>195</v>
      </c>
      <c r="G60" s="11" t="s">
        <v>196</v>
      </c>
      <c r="H60" s="12">
        <v>8</v>
      </c>
      <c r="I60" s="13" t="s">
        <v>25</v>
      </c>
      <c r="J60" s="12">
        <v>2</v>
      </c>
      <c r="K60" s="14">
        <v>0</v>
      </c>
      <c r="L60" s="14">
        <v>0</v>
      </c>
      <c r="M60" s="15">
        <v>345000000</v>
      </c>
      <c r="N60" s="15">
        <v>25535110</v>
      </c>
      <c r="O60" s="15">
        <v>0</v>
      </c>
      <c r="P60" s="16">
        <f t="shared" si="0"/>
        <v>7.4014811594202895E-2</v>
      </c>
      <c r="Q60" s="24"/>
      <c r="R60" s="74"/>
      <c r="S60" s="68" t="s">
        <v>1851</v>
      </c>
      <c r="T60" s="68" t="s">
        <v>184</v>
      </c>
      <c r="U60" s="20" t="s">
        <v>185</v>
      </c>
      <c r="V60" s="19">
        <v>3163361949</v>
      </c>
    </row>
    <row r="61" spans="1:22" ht="40" customHeight="1" x14ac:dyDescent="0.2">
      <c r="A61" s="21">
        <v>2689</v>
      </c>
      <c r="B61" s="8" t="s">
        <v>34</v>
      </c>
      <c r="C61" s="9" t="s">
        <v>197</v>
      </c>
      <c r="D61" s="22" t="s">
        <v>198</v>
      </c>
      <c r="E61" s="8">
        <v>2</v>
      </c>
      <c r="F61" s="10" t="s">
        <v>199</v>
      </c>
      <c r="G61" s="11" t="s">
        <v>200</v>
      </c>
      <c r="H61" s="12">
        <v>160</v>
      </c>
      <c r="I61" s="13" t="s">
        <v>25</v>
      </c>
      <c r="J61" s="12">
        <v>40</v>
      </c>
      <c r="K61" s="14">
        <v>0</v>
      </c>
      <c r="L61" s="14">
        <v>0</v>
      </c>
      <c r="M61" s="15">
        <v>1500000000</v>
      </c>
      <c r="N61" s="15">
        <v>91800000</v>
      </c>
      <c r="O61" s="15">
        <v>70786667</v>
      </c>
      <c r="P61" s="16">
        <f t="shared" si="0"/>
        <v>6.1199999999999997E-2</v>
      </c>
      <c r="Q61" s="74" t="s">
        <v>2674</v>
      </c>
      <c r="R61" s="74" t="s">
        <v>2675</v>
      </c>
      <c r="S61" s="68" t="s">
        <v>2285</v>
      </c>
      <c r="T61" s="68" t="s">
        <v>2285</v>
      </c>
      <c r="U61" s="20" t="s">
        <v>2286</v>
      </c>
      <c r="V61" s="19" t="s">
        <v>2287</v>
      </c>
    </row>
    <row r="62" spans="1:22" ht="40" customHeight="1" x14ac:dyDescent="0.2">
      <c r="A62" s="83">
        <v>2689</v>
      </c>
      <c r="B62" s="8" t="s">
        <v>34</v>
      </c>
      <c r="C62" s="9" t="s">
        <v>197</v>
      </c>
      <c r="D62" s="22" t="s">
        <v>198</v>
      </c>
      <c r="E62" s="8">
        <v>1</v>
      </c>
      <c r="F62" s="10" t="s">
        <v>201</v>
      </c>
      <c r="G62" s="11" t="s">
        <v>202</v>
      </c>
      <c r="H62" s="12">
        <v>4</v>
      </c>
      <c r="I62" s="13" t="s">
        <v>25</v>
      </c>
      <c r="J62" s="12">
        <v>1</v>
      </c>
      <c r="K62" s="94">
        <v>4</v>
      </c>
      <c r="L62" s="94">
        <v>0</v>
      </c>
      <c r="M62" s="15">
        <v>1540000000</v>
      </c>
      <c r="N62" s="15">
        <v>475741235</v>
      </c>
      <c r="O62" s="15">
        <v>206848166</v>
      </c>
      <c r="P62" s="16">
        <f t="shared" si="0"/>
        <v>0.3089228798701299</v>
      </c>
      <c r="Q62" s="86" t="s">
        <v>2676</v>
      </c>
      <c r="R62" s="69" t="s">
        <v>2677</v>
      </c>
      <c r="S62" s="68" t="s">
        <v>1840</v>
      </c>
      <c r="T62" s="68" t="s">
        <v>203</v>
      </c>
      <c r="U62" s="20" t="s">
        <v>204</v>
      </c>
      <c r="V62" s="19">
        <v>3003650964</v>
      </c>
    </row>
    <row r="63" spans="1:22" ht="40" customHeight="1" x14ac:dyDescent="0.2">
      <c r="A63" s="83">
        <v>2696</v>
      </c>
      <c r="B63" s="8" t="s">
        <v>29</v>
      </c>
      <c r="C63" s="9" t="s">
        <v>114</v>
      </c>
      <c r="D63" s="22" t="s">
        <v>205</v>
      </c>
      <c r="E63" s="8">
        <v>2</v>
      </c>
      <c r="F63" s="10" t="s">
        <v>206</v>
      </c>
      <c r="G63" s="11" t="s">
        <v>96</v>
      </c>
      <c r="H63" s="12">
        <v>4</v>
      </c>
      <c r="I63" s="13" t="s">
        <v>25</v>
      </c>
      <c r="J63" s="12">
        <v>1</v>
      </c>
      <c r="K63" s="67">
        <v>2</v>
      </c>
      <c r="L63" s="14">
        <v>0</v>
      </c>
      <c r="M63" s="78">
        <f>1000000000-589872222</f>
        <v>410127778</v>
      </c>
      <c r="N63" s="15">
        <v>410104214</v>
      </c>
      <c r="O63" s="15">
        <v>0</v>
      </c>
      <c r="P63" s="16">
        <f t="shared" si="0"/>
        <v>0.99994254473541166</v>
      </c>
      <c r="Q63" s="69" t="s">
        <v>2678</v>
      </c>
      <c r="R63" s="69" t="s">
        <v>2679</v>
      </c>
      <c r="S63" s="68" t="s">
        <v>1840</v>
      </c>
      <c r="T63" s="68" t="s">
        <v>207</v>
      </c>
      <c r="U63" s="20" t="s">
        <v>216</v>
      </c>
      <c r="V63" s="19">
        <v>3005617553</v>
      </c>
    </row>
    <row r="64" spans="1:22" ht="40" customHeight="1" x14ac:dyDescent="0.2">
      <c r="A64" s="21">
        <v>2696</v>
      </c>
      <c r="B64" s="8" t="s">
        <v>29</v>
      </c>
      <c r="C64" s="9" t="s">
        <v>114</v>
      </c>
      <c r="D64" s="22" t="s">
        <v>205</v>
      </c>
      <c r="E64" s="8">
        <v>5</v>
      </c>
      <c r="F64" s="10" t="s">
        <v>208</v>
      </c>
      <c r="G64" s="11" t="s">
        <v>209</v>
      </c>
      <c r="H64" s="12">
        <v>40</v>
      </c>
      <c r="I64" s="13" t="s">
        <v>25</v>
      </c>
      <c r="J64" s="12">
        <v>10</v>
      </c>
      <c r="K64" s="14">
        <v>1</v>
      </c>
      <c r="L64" s="14">
        <v>1</v>
      </c>
      <c r="M64" s="15">
        <v>475000000</v>
      </c>
      <c r="N64" s="15">
        <v>121240000</v>
      </c>
      <c r="O64" s="15">
        <v>72714000</v>
      </c>
      <c r="P64" s="16">
        <f t="shared" si="0"/>
        <v>0.25524210526315788</v>
      </c>
      <c r="Q64" s="81" t="s">
        <v>2680</v>
      </c>
      <c r="R64" s="69"/>
      <c r="S64" s="68" t="s">
        <v>2693</v>
      </c>
      <c r="T64" s="68" t="s">
        <v>2693</v>
      </c>
      <c r="U64" s="20" t="s">
        <v>2694</v>
      </c>
      <c r="V64" s="19">
        <v>3005617553</v>
      </c>
    </row>
    <row r="65" spans="1:22" ht="40" customHeight="1" x14ac:dyDescent="0.2">
      <c r="A65" s="21">
        <v>2696</v>
      </c>
      <c r="B65" s="8" t="s">
        <v>29</v>
      </c>
      <c r="C65" s="9" t="s">
        <v>114</v>
      </c>
      <c r="D65" s="22" t="s">
        <v>205</v>
      </c>
      <c r="E65" s="8">
        <v>1</v>
      </c>
      <c r="F65" s="10" t="s">
        <v>210</v>
      </c>
      <c r="G65" s="11" t="s">
        <v>127</v>
      </c>
      <c r="H65" s="12">
        <v>240</v>
      </c>
      <c r="I65" s="13" t="s">
        <v>25</v>
      </c>
      <c r="J65" s="12">
        <v>60</v>
      </c>
      <c r="K65" s="14">
        <v>0</v>
      </c>
      <c r="L65" s="14">
        <v>0</v>
      </c>
      <c r="M65" s="15">
        <v>300000000</v>
      </c>
      <c r="N65" s="15">
        <v>123300000</v>
      </c>
      <c r="O65" s="15">
        <v>108930000</v>
      </c>
      <c r="P65" s="16">
        <f t="shared" si="0"/>
        <v>0.41099999999999998</v>
      </c>
      <c r="Q65" s="81" t="s">
        <v>2681</v>
      </c>
      <c r="R65" s="69" t="s">
        <v>2682</v>
      </c>
      <c r="S65" s="68" t="s">
        <v>2693</v>
      </c>
      <c r="T65" s="68" t="s">
        <v>2693</v>
      </c>
      <c r="U65" s="20" t="s">
        <v>2694</v>
      </c>
      <c r="V65" s="19">
        <v>3222863317</v>
      </c>
    </row>
    <row r="66" spans="1:22" ht="40" customHeight="1" x14ac:dyDescent="0.2">
      <c r="A66" s="21">
        <v>2696</v>
      </c>
      <c r="B66" s="8" t="s">
        <v>29</v>
      </c>
      <c r="C66" s="9" t="s">
        <v>114</v>
      </c>
      <c r="D66" s="22" t="s">
        <v>205</v>
      </c>
      <c r="E66" s="8">
        <v>4</v>
      </c>
      <c r="F66" s="10" t="s">
        <v>211</v>
      </c>
      <c r="G66" s="11" t="s">
        <v>212</v>
      </c>
      <c r="H66" s="12">
        <v>27</v>
      </c>
      <c r="I66" s="13" t="s">
        <v>25</v>
      </c>
      <c r="J66" s="12">
        <v>7</v>
      </c>
      <c r="K66" s="14">
        <v>7</v>
      </c>
      <c r="L66" s="14">
        <v>0</v>
      </c>
      <c r="M66" s="15">
        <v>500000000</v>
      </c>
      <c r="N66" s="15">
        <v>209400000</v>
      </c>
      <c r="O66" s="15">
        <v>172220000</v>
      </c>
      <c r="P66" s="16">
        <f t="shared" ref="P66:P72" si="1">+N66/M66</f>
        <v>0.41880000000000001</v>
      </c>
      <c r="Q66" s="81" t="s">
        <v>2683</v>
      </c>
      <c r="R66" s="69" t="s">
        <v>2684</v>
      </c>
      <c r="S66" s="68" t="s">
        <v>2693</v>
      </c>
      <c r="T66" s="68" t="s">
        <v>2693</v>
      </c>
      <c r="U66" s="20" t="s">
        <v>2694</v>
      </c>
      <c r="V66" s="19">
        <v>3222863317</v>
      </c>
    </row>
    <row r="67" spans="1:22" ht="40" customHeight="1" x14ac:dyDescent="0.2">
      <c r="A67" s="21">
        <v>2696</v>
      </c>
      <c r="B67" s="8" t="s">
        <v>29</v>
      </c>
      <c r="C67" s="9" t="s">
        <v>114</v>
      </c>
      <c r="D67" s="22" t="s">
        <v>205</v>
      </c>
      <c r="E67" s="8">
        <v>3</v>
      </c>
      <c r="F67" s="10" t="s">
        <v>213</v>
      </c>
      <c r="G67" s="11" t="s">
        <v>129</v>
      </c>
      <c r="H67" s="12">
        <v>20</v>
      </c>
      <c r="I67" s="13" t="s">
        <v>25</v>
      </c>
      <c r="J67" s="12">
        <v>5</v>
      </c>
      <c r="K67" s="14">
        <v>0</v>
      </c>
      <c r="L67" s="14">
        <v>0</v>
      </c>
      <c r="M67" s="15">
        <v>250000000</v>
      </c>
      <c r="N67" s="15">
        <v>0</v>
      </c>
      <c r="O67" s="15">
        <v>0</v>
      </c>
      <c r="P67" s="16">
        <f t="shared" si="1"/>
        <v>0</v>
      </c>
      <c r="Q67" s="81" t="s">
        <v>2685</v>
      </c>
      <c r="R67" s="69"/>
      <c r="S67" s="68" t="s">
        <v>2693</v>
      </c>
      <c r="T67" s="68" t="s">
        <v>2693</v>
      </c>
      <c r="U67" s="20" t="s">
        <v>2694</v>
      </c>
      <c r="V67" s="19">
        <v>3222863317</v>
      </c>
    </row>
    <row r="68" spans="1:22" ht="40" customHeight="1" x14ac:dyDescent="0.2">
      <c r="A68" s="83">
        <v>2696</v>
      </c>
      <c r="B68" s="8" t="s">
        <v>29</v>
      </c>
      <c r="C68" s="9" t="s">
        <v>114</v>
      </c>
      <c r="D68" s="22" t="s">
        <v>205</v>
      </c>
      <c r="E68" s="8">
        <v>6</v>
      </c>
      <c r="F68" s="10" t="s">
        <v>214</v>
      </c>
      <c r="G68" s="11" t="s">
        <v>215</v>
      </c>
      <c r="H68" s="12">
        <v>4</v>
      </c>
      <c r="I68" s="13" t="s">
        <v>25</v>
      </c>
      <c r="J68" s="12">
        <v>1</v>
      </c>
      <c r="K68" s="14">
        <v>0</v>
      </c>
      <c r="L68" s="14">
        <v>0</v>
      </c>
      <c r="M68" s="15">
        <v>300000000</v>
      </c>
      <c r="N68" s="15">
        <v>15000000</v>
      </c>
      <c r="O68" s="15">
        <v>6333333</v>
      </c>
      <c r="P68" s="16">
        <f t="shared" si="1"/>
        <v>0.05</v>
      </c>
      <c r="Q68" s="69" t="s">
        <v>2686</v>
      </c>
      <c r="R68" s="69"/>
      <c r="S68" s="68" t="s">
        <v>1840</v>
      </c>
      <c r="T68" s="68" t="s">
        <v>207</v>
      </c>
      <c r="U68" s="20" t="s">
        <v>216</v>
      </c>
      <c r="V68" s="19">
        <v>3005617553</v>
      </c>
    </row>
    <row r="69" spans="1:22" ht="40" customHeight="1" x14ac:dyDescent="0.2">
      <c r="A69" s="8">
        <v>2703</v>
      </c>
      <c r="B69" s="8" t="s">
        <v>41</v>
      </c>
      <c r="C69" s="9" t="s">
        <v>217</v>
      </c>
      <c r="D69" s="9" t="s">
        <v>218</v>
      </c>
      <c r="E69" s="8">
        <v>1</v>
      </c>
      <c r="F69" s="10" t="s">
        <v>219</v>
      </c>
      <c r="G69" s="11" t="s">
        <v>129</v>
      </c>
      <c r="H69" s="12">
        <v>18</v>
      </c>
      <c r="I69" s="13" t="s">
        <v>25</v>
      </c>
      <c r="J69" s="12">
        <v>4.5</v>
      </c>
      <c r="K69" s="14">
        <v>0</v>
      </c>
      <c r="L69" s="14">
        <v>0</v>
      </c>
      <c r="M69" s="78">
        <f>830000000-400000000</f>
        <v>430000000</v>
      </c>
      <c r="N69" s="15">
        <v>16383666</v>
      </c>
      <c r="O69" s="15">
        <v>0</v>
      </c>
      <c r="P69" s="16">
        <f t="shared" si="1"/>
        <v>3.8101548837209301E-2</v>
      </c>
      <c r="Q69" s="73"/>
      <c r="R69" s="69"/>
      <c r="S69" s="68" t="s">
        <v>2294</v>
      </c>
      <c r="T69" s="68" t="s">
        <v>2294</v>
      </c>
      <c r="U69" s="20" t="s">
        <v>2295</v>
      </c>
      <c r="V69" s="19">
        <v>3043355894</v>
      </c>
    </row>
    <row r="70" spans="1:22" ht="40" customHeight="1" x14ac:dyDescent="0.2">
      <c r="A70" s="21">
        <v>2703</v>
      </c>
      <c r="B70" s="8" t="s">
        <v>41</v>
      </c>
      <c r="C70" s="9" t="s">
        <v>217</v>
      </c>
      <c r="D70" s="22" t="s">
        <v>218</v>
      </c>
      <c r="E70" s="8">
        <v>2</v>
      </c>
      <c r="F70" s="10" t="s">
        <v>224</v>
      </c>
      <c r="G70" s="11" t="s">
        <v>225</v>
      </c>
      <c r="H70" s="12">
        <v>8</v>
      </c>
      <c r="I70" s="13" t="s">
        <v>25</v>
      </c>
      <c r="J70" s="12">
        <v>2</v>
      </c>
      <c r="K70" s="14">
        <v>0</v>
      </c>
      <c r="L70" s="14">
        <v>0</v>
      </c>
      <c r="M70" s="15">
        <v>300000000</v>
      </c>
      <c r="N70" s="15">
        <v>19651512</v>
      </c>
      <c r="O70" s="15">
        <v>0</v>
      </c>
      <c r="P70" s="16">
        <f t="shared" si="1"/>
        <v>6.550504E-2</v>
      </c>
      <c r="Q70" s="69"/>
      <c r="R70" s="69"/>
      <c r="S70" s="68" t="s">
        <v>2294</v>
      </c>
      <c r="T70" s="68" t="s">
        <v>2294</v>
      </c>
      <c r="U70" s="20" t="s">
        <v>2295</v>
      </c>
      <c r="V70" s="19">
        <v>3043355894</v>
      </c>
    </row>
    <row r="71" spans="1:22" ht="40" customHeight="1" x14ac:dyDescent="0.2">
      <c r="A71" s="21">
        <v>2703</v>
      </c>
      <c r="B71" s="8" t="s">
        <v>41</v>
      </c>
      <c r="C71" s="9" t="s">
        <v>217</v>
      </c>
      <c r="D71" s="22" t="s">
        <v>218</v>
      </c>
      <c r="E71" s="8">
        <v>3</v>
      </c>
      <c r="F71" s="10" t="s">
        <v>220</v>
      </c>
      <c r="G71" s="11" t="s">
        <v>221</v>
      </c>
      <c r="H71" s="12">
        <v>160</v>
      </c>
      <c r="I71" s="13" t="s">
        <v>25</v>
      </c>
      <c r="J71" s="12">
        <v>40</v>
      </c>
      <c r="K71" s="67">
        <v>18</v>
      </c>
      <c r="L71" s="14">
        <v>0</v>
      </c>
      <c r="M71" s="78">
        <f>2000000000-322175000</f>
        <v>1677825000</v>
      </c>
      <c r="N71" s="15">
        <v>1439088118</v>
      </c>
      <c r="O71" s="15">
        <v>1265895609</v>
      </c>
      <c r="P71" s="16">
        <f t="shared" si="1"/>
        <v>0.85771049900913388</v>
      </c>
      <c r="Q71" s="69"/>
      <c r="R71" s="69"/>
      <c r="S71" s="68" t="s">
        <v>2294</v>
      </c>
      <c r="T71" s="68" t="s">
        <v>2294</v>
      </c>
      <c r="U71" s="20" t="s">
        <v>2295</v>
      </c>
      <c r="V71" s="19">
        <v>3043355894</v>
      </c>
    </row>
    <row r="72" spans="1:22" ht="40" customHeight="1" x14ac:dyDescent="0.2">
      <c r="A72" s="21">
        <v>2703</v>
      </c>
      <c r="B72" s="8" t="s">
        <v>41</v>
      </c>
      <c r="C72" s="9" t="s">
        <v>217</v>
      </c>
      <c r="D72" s="22" t="s">
        <v>218</v>
      </c>
      <c r="E72" s="8">
        <v>4</v>
      </c>
      <c r="F72" s="10" t="s">
        <v>222</v>
      </c>
      <c r="G72" s="11" t="s">
        <v>223</v>
      </c>
      <c r="H72" s="12">
        <v>160</v>
      </c>
      <c r="I72" s="13" t="s">
        <v>25</v>
      </c>
      <c r="J72" s="12">
        <v>40</v>
      </c>
      <c r="K72" s="67">
        <v>18</v>
      </c>
      <c r="L72" s="14">
        <v>0</v>
      </c>
      <c r="M72" s="78">
        <f>1000000000-604200000</f>
        <v>395800000</v>
      </c>
      <c r="N72" s="15">
        <v>379458274</v>
      </c>
      <c r="O72" s="15">
        <v>354632000</v>
      </c>
      <c r="P72" s="16">
        <f t="shared" si="1"/>
        <v>0.95871216270843862</v>
      </c>
      <c r="Q72" s="69"/>
      <c r="R72" s="69"/>
      <c r="S72" s="68" t="s">
        <v>2294</v>
      </c>
      <c r="T72" s="68" t="s">
        <v>2294</v>
      </c>
      <c r="U72" s="20" t="s">
        <v>2295</v>
      </c>
      <c r="V72" s="19">
        <v>3043355894</v>
      </c>
    </row>
  </sheetData>
  <autoFilter ref="A1:V72" xr:uid="{814DF2ED-6D63-481A-BBEC-0AF47E57996C}"/>
  <dataValidations count="2">
    <dataValidation type="list" allowBlank="1" showInputMessage="1" showErrorMessage="1" sqref="I2:I72" xr:uid="{B5C29B1D-6B22-4EC1-85AA-A23491FFB983}">
      <formula1>TIPO</formula1>
    </dataValidation>
    <dataValidation type="whole" allowBlank="1" showInputMessage="1" showErrorMessage="1" sqref="D2:E36 A37:A72" xr:uid="{2BF5B023-CA7D-47FD-9D93-9E8D274022F5}">
      <formula1>1</formula1>
      <formula2>1000000</formula2>
    </dataValidation>
  </dataValidations>
  <hyperlinks>
    <hyperlink ref="U28" r:id="rId1" xr:uid="{D0EE6162-C7E1-4BE7-AF05-C675882B6176}"/>
    <hyperlink ref="U29" r:id="rId2" xr:uid="{9D217495-80AE-4A87-92F8-7E0E6A976B93}"/>
    <hyperlink ref="U7" r:id="rId3" display="diana.hilarion@gobiernobogota.gov.co" xr:uid="{08FAC854-F4A5-4851-9347-6F5E97A282B0}"/>
    <hyperlink ref="U52" r:id="rId4" xr:uid="{FB37B735-655D-4EA5-A03E-4FCE1C5ED2DA}"/>
    <hyperlink ref="U62" r:id="rId5" xr:uid="{0AAAE032-3257-433B-B503-2F823EF833CD}"/>
    <hyperlink ref="U5" r:id="rId6" xr:uid="{A5913D44-5C4A-4C79-8472-50961E5563FD}"/>
    <hyperlink ref="U68" r:id="rId7" xr:uid="{B54A27CF-05F1-48CA-95AA-65665A618D6D}"/>
    <hyperlink ref="U53" r:id="rId8" xr:uid="{DD97D128-FB49-4BA3-9F97-B4C9B26E2162}"/>
    <hyperlink ref="U54" r:id="rId9" xr:uid="{F19F3DFD-F8AF-4331-AD55-07ECF21D705D}"/>
    <hyperlink ref="U55" r:id="rId10" xr:uid="{28AB7E2C-9BE7-4BB0-B3F2-4ABB8546A384}"/>
    <hyperlink ref="U56" r:id="rId11" xr:uid="{C6DF4EFB-51E1-4B28-8E6B-F0C3C51CE9B2}"/>
    <hyperlink ref="U57" r:id="rId12" xr:uid="{DBE0AFDF-4924-4DB1-8D06-842175A20EF0}"/>
    <hyperlink ref="U58" r:id="rId13" xr:uid="{9F6D92D3-5865-458D-AB06-211370C182DB}"/>
    <hyperlink ref="U59" r:id="rId14" xr:uid="{4902BD08-3D33-42D2-B9C7-4635C1709A2B}"/>
    <hyperlink ref="U60" r:id="rId15" xr:uid="{F52E334B-B39A-4045-8219-BF5D9A13D6B2}"/>
    <hyperlink ref="U51" r:id="rId16" display="gestiondelriesgo.sumapaz@gobiernobogota.gov.co" xr:uid="{61E61396-A780-4AC8-89F1-1254C6EBAF94}"/>
    <hyperlink ref="U38" r:id="rId17" display="indira.eljach@gobiernobogota.gov.co" xr:uid="{4129B609-F0BF-482C-813E-B7E0827D05A6}"/>
    <hyperlink ref="U39" r:id="rId18" display="indira.eljach@gobiernobogota.gov.co" xr:uid="{98B31AD0-89C3-4F74-AC5E-D104E07CF3A2}"/>
    <hyperlink ref="U41" r:id="rId19" display="indira.eljach@gobiernobogota.gov.co" xr:uid="{28A3D7D7-865E-478E-8C16-198CBF9C1F1F}"/>
    <hyperlink ref="U43" r:id="rId20" xr:uid="{65E68FDA-76D1-466A-AB7C-6D530ADC7CA6}"/>
    <hyperlink ref="U44" r:id="rId21" xr:uid="{96CE1F47-1D9E-4084-BD39-F4E930401189}"/>
    <hyperlink ref="U45" r:id="rId22" xr:uid="{D5CE2D7B-8753-4635-89BE-620F4290FCFC}"/>
    <hyperlink ref="U46" r:id="rId23" xr:uid="{52E4C6AE-DAC9-420F-AE86-7E146EE6F008}"/>
    <hyperlink ref="U6" r:id="rId24" xr:uid="{A79CC93D-1CDB-4F0E-B9C8-06AB2408E8A8}"/>
    <hyperlink ref="U14" r:id="rId25" xr:uid="{0BFE9981-8D6F-4A73-BC26-57536F949F9A}"/>
    <hyperlink ref="U15" r:id="rId26" xr:uid="{04BD8EF3-C99D-4788-86B3-E5175AB2D2F7}"/>
    <hyperlink ref="U16" r:id="rId27" xr:uid="{46FDC738-17BA-47E1-90B1-0CF93B418FE8}"/>
    <hyperlink ref="U12" r:id="rId28" display="miguel.rodriguezc@gobiernobogota.gov.co;hectorlaver09@hotmail.com;lfcepedab9010@gmail.com" xr:uid="{C983CFAC-0F9A-4FC3-9AE2-AF67A0A389A8}"/>
    <hyperlink ref="U8" r:id="rId29" display="patricia.paez@gobiernobogota.gov.co" xr:uid="{F9842476-C0DF-4651-A535-C688E27085AD}"/>
    <hyperlink ref="U9" r:id="rId30" display="patricia.paez@gobiernobogota.gov.co" xr:uid="{FF9A34E1-A389-4835-85A7-30F0BA36D71B}"/>
    <hyperlink ref="U10" r:id="rId31" display="patricia.paez@gobiernobogota.gov.co" xr:uid="{8F38B393-FF95-49A4-B3B2-9B3C3720E9A0}"/>
    <hyperlink ref="U11" r:id="rId32" display="patricia.paez@gobiernobogota.gov.co" xr:uid="{A9C57DFA-7CE1-4675-8A4B-03F0A3158DFB}"/>
    <hyperlink ref="U32" r:id="rId33" xr:uid="{DB002AB7-AB06-4509-8C56-0937A1F1FB14}"/>
    <hyperlink ref="U27" r:id="rId34" xr:uid="{2D082F48-DA96-4FC8-8633-0C00959D04E9}"/>
    <hyperlink ref="U25" r:id="rId35" xr:uid="{50810A62-6255-46DC-8B67-25FD16B47786}"/>
    <hyperlink ref="U13" r:id="rId36" display="miguel.rodriguezc@gobiernobogota.gov.co;hectorlaver09@hotmail.com;lfcepedab9010@gmail.com" xr:uid="{1D933269-17D8-4FEE-81F3-D194176C4B8E}"/>
    <hyperlink ref="U37" r:id="rId37" display="miguel.rodriguezc@gobiernobogota.gov.co;hectorlaver09@hotmail.com;lfcepedab9010@gmail.com" xr:uid="{FBBAB505-496E-4F61-8916-1F63BBA720E1}"/>
    <hyperlink ref="U42" r:id="rId38" display="mailto:hbmincozon1991@gmail.com" xr:uid="{40E2E613-5B71-4F3C-B1CC-734EC5D1AA34}"/>
    <hyperlink ref="U23" r:id="rId39" xr:uid="{D04EDDEF-1FB2-485C-A458-487D8F51B498}"/>
    <hyperlink ref="U24" r:id="rId40" xr:uid="{79E90308-61B6-4BFA-B497-C92A6C9AE7CB}"/>
    <hyperlink ref="U26" r:id="rId41" xr:uid="{5DF28FDF-14EF-44F4-9739-B882F2C33CF2}"/>
    <hyperlink ref="U4" r:id="rId42" xr:uid="{36D86DFA-8998-4E0F-8E7C-C2B536C4F036}"/>
    <hyperlink ref="U61" r:id="rId43" xr:uid="{CE4DF233-AA0C-444D-BE2B-4198E6A0E60E}"/>
    <hyperlink ref="U69" r:id="rId44" xr:uid="{7F661544-C4D4-4778-AA9E-23FA572B7ED2}"/>
    <hyperlink ref="U70" r:id="rId45" xr:uid="{0E33745A-00CF-4B6F-AA0A-68A89ACCE5D6}"/>
    <hyperlink ref="U71" r:id="rId46" xr:uid="{800632D3-7395-46FB-A747-03AB3CDC73A8}"/>
    <hyperlink ref="U72" r:id="rId47" xr:uid="{AA9A5B88-2C9F-455E-988C-E8AF2E5CE96B}"/>
    <hyperlink ref="U40" r:id="rId48" xr:uid="{B76E62D6-E68F-4F31-9969-86F9581EF654}"/>
    <hyperlink ref="U31" r:id="rId49" xr:uid="{96C79CE5-0D74-43A1-8B5C-9256A6572DD4}"/>
    <hyperlink ref="U30" r:id="rId50" xr:uid="{48CE2199-506E-4290-A447-413F69652664}"/>
    <hyperlink ref="U64" r:id="rId51" xr:uid="{28A3CE66-1AF1-4A4C-BEDB-8798C9ED7400}"/>
    <hyperlink ref="U65" r:id="rId52" xr:uid="{F414EED5-8EC2-4350-82FD-1DC489FAA403}"/>
    <hyperlink ref="U66" r:id="rId53" xr:uid="{0CD220AB-E628-496D-BDCC-655C34DCBE7F}"/>
    <hyperlink ref="U67" r:id="rId54" xr:uid="{CBFF03ED-B8BF-47C5-9537-2053F944DDA7}"/>
    <hyperlink ref="U63" r:id="rId55" xr:uid="{64B024BA-0728-48FC-9ABD-FF7A21E726E1}"/>
  </hyperlinks>
  <pageMargins left="0.7" right="0.7" top="0.75" bottom="0.75" header="0.3" footer="0.3"/>
  <legacyDrawing r:id="rId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8E61-5191-4243-BBAC-B40A551E9893}">
  <sheetPr>
    <tabColor rgb="FFFFFF00"/>
  </sheetPr>
  <dimension ref="A1:F1039"/>
  <sheetViews>
    <sheetView showGridLines="0" workbookViewId="0">
      <pane ySplit="5" topLeftCell="A1024" activePane="bottomLeft" state="frozen"/>
      <selection pane="bottomLeft" activeCell="A1034" sqref="A1034:A1038"/>
    </sheetView>
  </sheetViews>
  <sheetFormatPr baseColWidth="10" defaultRowHeight="15" x14ac:dyDescent="0.2"/>
  <cols>
    <col min="1" max="1" width="18.5" style="44" bestFit="1" customWidth="1"/>
    <col min="2" max="2" width="40.6640625" style="38" customWidth="1"/>
    <col min="3" max="3" width="58.5" style="34" bestFit="1" customWidth="1"/>
    <col min="4" max="5" width="19.83203125" bestFit="1" customWidth="1"/>
    <col min="6" max="6" width="16.6640625" bestFit="1" customWidth="1"/>
  </cols>
  <sheetData>
    <row r="1" spans="1:6" s="39" customFormat="1" x14ac:dyDescent="0.2">
      <c r="A1" s="55" t="s">
        <v>227</v>
      </c>
      <c r="B1" s="29" t="s">
        <v>1407</v>
      </c>
      <c r="C1" s="59"/>
    </row>
    <row r="2" spans="1:6" s="39" customFormat="1" x14ac:dyDescent="0.2">
      <c r="A2" s="55" t="s">
        <v>3</v>
      </c>
      <c r="B2" s="29" t="s">
        <v>1407</v>
      </c>
      <c r="C2" s="59"/>
    </row>
    <row r="3" spans="1:6" x14ac:dyDescent="0.2">
      <c r="A3" s="55" t="s">
        <v>4</v>
      </c>
      <c r="B3" s="44" t="s">
        <v>1407</v>
      </c>
    </row>
    <row r="4" spans="1:6" x14ac:dyDescent="0.2">
      <c r="B4" s="41"/>
    </row>
    <row r="5" spans="1:6" s="48" customFormat="1" x14ac:dyDescent="0.2">
      <c r="A5" s="55" t="s">
        <v>0</v>
      </c>
      <c r="B5" s="55" t="s">
        <v>250</v>
      </c>
      <c r="C5" s="55" t="s">
        <v>244</v>
      </c>
      <c r="D5" s="55" t="s">
        <v>239</v>
      </c>
      <c r="E5" s="44" t="s">
        <v>1408</v>
      </c>
      <c r="F5" s="44" t="s">
        <v>1409</v>
      </c>
    </row>
    <row r="6" spans="1:6" x14ac:dyDescent="0.2">
      <c r="A6" s="44">
        <v>2230</v>
      </c>
      <c r="B6" s="34" t="s">
        <v>23</v>
      </c>
      <c r="C6" s="34" t="s">
        <v>951</v>
      </c>
      <c r="D6" s="29">
        <v>1251</v>
      </c>
      <c r="E6" s="53">
        <v>17010000</v>
      </c>
      <c r="F6" s="53">
        <v>17010000</v>
      </c>
    </row>
    <row r="7" spans="1:6" x14ac:dyDescent="0.2">
      <c r="A7" s="44">
        <v>2230</v>
      </c>
      <c r="B7" s="34" t="s">
        <v>23</v>
      </c>
      <c r="C7" s="34" t="s">
        <v>951</v>
      </c>
      <c r="D7" s="29">
        <v>1660</v>
      </c>
      <c r="E7" s="53">
        <v>8505000</v>
      </c>
      <c r="F7" s="53">
        <v>5386500</v>
      </c>
    </row>
    <row r="8" spans="1:6" x14ac:dyDescent="0.2">
      <c r="A8" s="44">
        <v>2230</v>
      </c>
      <c r="B8" s="34" t="s">
        <v>23</v>
      </c>
      <c r="C8" s="34" t="s">
        <v>1173</v>
      </c>
      <c r="D8" s="29">
        <v>1333</v>
      </c>
      <c r="E8" s="53">
        <v>17010000</v>
      </c>
      <c r="F8" s="53">
        <v>17010000</v>
      </c>
    </row>
    <row r="9" spans="1:6" x14ac:dyDescent="0.2">
      <c r="A9" s="44">
        <v>2230</v>
      </c>
      <c r="B9" s="34" t="s">
        <v>23</v>
      </c>
      <c r="C9" s="34" t="s">
        <v>1173</v>
      </c>
      <c r="D9" s="29">
        <v>1597</v>
      </c>
      <c r="E9" s="53">
        <v>8505000</v>
      </c>
      <c r="F9" s="53">
        <v>4441500</v>
      </c>
    </row>
    <row r="10" spans="1:6" x14ac:dyDescent="0.2">
      <c r="A10" s="44">
        <v>2230</v>
      </c>
      <c r="B10" s="34" t="s">
        <v>23</v>
      </c>
      <c r="C10" s="34" t="s">
        <v>406</v>
      </c>
      <c r="D10" s="29">
        <v>1068</v>
      </c>
      <c r="E10" s="53">
        <v>50400000</v>
      </c>
      <c r="F10" s="53">
        <v>50400000</v>
      </c>
    </row>
    <row r="11" spans="1:6" x14ac:dyDescent="0.2">
      <c r="A11" s="44">
        <v>2230</v>
      </c>
      <c r="B11" s="34" t="s">
        <v>23</v>
      </c>
      <c r="C11" s="34" t="s">
        <v>694</v>
      </c>
      <c r="D11" s="29">
        <v>1294</v>
      </c>
      <c r="E11" s="53">
        <v>6795800</v>
      </c>
      <c r="F11" s="53">
        <v>5578179</v>
      </c>
    </row>
    <row r="12" spans="1:6" x14ac:dyDescent="0.2">
      <c r="A12" s="44">
        <v>2230</v>
      </c>
      <c r="B12" s="34" t="s">
        <v>23</v>
      </c>
      <c r="C12" s="34" t="s">
        <v>1212</v>
      </c>
      <c r="D12" s="29">
        <v>1346</v>
      </c>
      <c r="E12" s="53">
        <v>5000000</v>
      </c>
      <c r="F12" s="53">
        <v>5000000</v>
      </c>
    </row>
    <row r="13" spans="1:6" x14ac:dyDescent="0.2">
      <c r="A13" s="44">
        <v>2230</v>
      </c>
      <c r="B13" s="34" t="s">
        <v>23</v>
      </c>
      <c r="C13" s="34" t="s">
        <v>1185</v>
      </c>
      <c r="D13" s="29">
        <v>1337</v>
      </c>
      <c r="E13" s="53">
        <v>17010000</v>
      </c>
      <c r="F13" s="53">
        <v>17010000</v>
      </c>
    </row>
    <row r="14" spans="1:6" x14ac:dyDescent="0.2">
      <c r="A14" s="44">
        <v>2230</v>
      </c>
      <c r="B14" s="34" t="s">
        <v>23</v>
      </c>
      <c r="C14" s="34" t="s">
        <v>1185</v>
      </c>
      <c r="D14" s="29">
        <v>1687</v>
      </c>
      <c r="E14" s="53">
        <v>8505000</v>
      </c>
      <c r="F14" s="53">
        <v>4441500</v>
      </c>
    </row>
    <row r="15" spans="1:6" x14ac:dyDescent="0.2">
      <c r="A15" s="44">
        <v>2230</v>
      </c>
      <c r="B15" s="34" t="s">
        <v>23</v>
      </c>
      <c r="C15" s="34" t="s">
        <v>1423</v>
      </c>
      <c r="D15" s="29">
        <v>1422</v>
      </c>
      <c r="E15" s="53">
        <v>13338127</v>
      </c>
      <c r="F15" s="53">
        <v>0</v>
      </c>
    </row>
    <row r="16" spans="1:6" x14ac:dyDescent="0.2">
      <c r="A16" s="44">
        <v>2230</v>
      </c>
      <c r="B16" s="34" t="s">
        <v>23</v>
      </c>
      <c r="C16" s="34" t="s">
        <v>1463</v>
      </c>
      <c r="D16" s="29">
        <v>1438</v>
      </c>
      <c r="E16" s="53">
        <v>25200000</v>
      </c>
      <c r="F16" s="53">
        <v>21560000</v>
      </c>
    </row>
    <row r="17" spans="1:6" x14ac:dyDescent="0.2">
      <c r="A17" s="44">
        <v>2230</v>
      </c>
      <c r="B17" s="34" t="s">
        <v>23</v>
      </c>
      <c r="C17" s="34" t="s">
        <v>2171</v>
      </c>
      <c r="D17" s="29">
        <v>1735</v>
      </c>
      <c r="E17" s="53">
        <v>7500000</v>
      </c>
      <c r="F17" s="53">
        <v>3083333</v>
      </c>
    </row>
    <row r="18" spans="1:6" x14ac:dyDescent="0.2">
      <c r="A18" s="44">
        <v>2230</v>
      </c>
      <c r="B18" s="34" t="s">
        <v>2883</v>
      </c>
      <c r="D18" s="34"/>
      <c r="E18" s="53">
        <v>184778927</v>
      </c>
      <c r="F18" s="53">
        <v>150921012</v>
      </c>
    </row>
    <row r="19" spans="1:6" x14ac:dyDescent="0.2">
      <c r="A19" s="44">
        <v>2230</v>
      </c>
      <c r="B19" s="34" t="s">
        <v>27</v>
      </c>
      <c r="C19" s="34" t="s">
        <v>1158</v>
      </c>
      <c r="D19" s="29">
        <v>1328</v>
      </c>
      <c r="E19" s="53">
        <v>36000000</v>
      </c>
      <c r="F19" s="53">
        <v>36000000</v>
      </c>
    </row>
    <row r="20" spans="1:6" x14ac:dyDescent="0.2">
      <c r="A20" s="44">
        <v>2230</v>
      </c>
      <c r="B20" s="34" t="s">
        <v>27</v>
      </c>
      <c r="C20" s="34" t="s">
        <v>1212</v>
      </c>
      <c r="D20" s="29">
        <v>1346</v>
      </c>
      <c r="E20" s="53">
        <v>5000000</v>
      </c>
      <c r="F20" s="53">
        <v>5000000</v>
      </c>
    </row>
    <row r="21" spans="1:6" x14ac:dyDescent="0.2">
      <c r="A21" s="44">
        <v>2230</v>
      </c>
      <c r="B21" s="34" t="s">
        <v>27</v>
      </c>
      <c r="C21" s="34" t="s">
        <v>2627</v>
      </c>
      <c r="D21" s="29">
        <v>1859</v>
      </c>
      <c r="E21" s="53">
        <v>15000000</v>
      </c>
      <c r="F21" s="53">
        <v>0</v>
      </c>
    </row>
    <row r="22" spans="1:6" x14ac:dyDescent="0.2">
      <c r="A22" s="44">
        <v>2230</v>
      </c>
      <c r="B22" s="34" t="s">
        <v>2884</v>
      </c>
      <c r="D22" s="34"/>
      <c r="E22" s="53">
        <v>56000000</v>
      </c>
      <c r="F22" s="53">
        <v>41000000</v>
      </c>
    </row>
    <row r="23" spans="1:6" x14ac:dyDescent="0.2">
      <c r="A23" s="56" t="s">
        <v>2885</v>
      </c>
      <c r="B23" s="56"/>
      <c r="C23" s="56"/>
      <c r="D23" s="56"/>
      <c r="E23" s="53">
        <v>240778927</v>
      </c>
      <c r="F23" s="53">
        <v>191921012</v>
      </c>
    </row>
    <row r="24" spans="1:6" x14ac:dyDescent="0.2">
      <c r="A24" s="44">
        <v>2265</v>
      </c>
      <c r="B24" s="34" t="s">
        <v>32</v>
      </c>
      <c r="C24" s="34" t="s">
        <v>1194</v>
      </c>
      <c r="D24" s="29">
        <v>1340</v>
      </c>
      <c r="E24" s="53">
        <v>18900000</v>
      </c>
      <c r="F24" s="53">
        <v>13545000</v>
      </c>
    </row>
    <row r="25" spans="1:6" x14ac:dyDescent="0.2">
      <c r="A25" s="44">
        <v>2265</v>
      </c>
      <c r="B25" s="34" t="s">
        <v>32</v>
      </c>
      <c r="C25" s="34" t="s">
        <v>1161</v>
      </c>
      <c r="D25" s="29">
        <v>1329</v>
      </c>
      <c r="E25" s="53">
        <v>16380000</v>
      </c>
      <c r="F25" s="53">
        <v>16380000</v>
      </c>
    </row>
    <row r="26" spans="1:6" x14ac:dyDescent="0.2">
      <c r="A26" s="44">
        <v>2265</v>
      </c>
      <c r="B26" s="34" t="s">
        <v>32</v>
      </c>
      <c r="C26" s="34" t="s">
        <v>1161</v>
      </c>
      <c r="D26" s="29">
        <v>1685</v>
      </c>
      <c r="E26" s="53">
        <v>8190000</v>
      </c>
      <c r="F26" s="53">
        <v>4277000</v>
      </c>
    </row>
    <row r="27" spans="1:6" x14ac:dyDescent="0.2">
      <c r="A27" s="44">
        <v>2265</v>
      </c>
      <c r="B27" s="34" t="s">
        <v>32</v>
      </c>
      <c r="C27" s="34" t="s">
        <v>823</v>
      </c>
      <c r="D27" s="29">
        <v>1207</v>
      </c>
      <c r="E27" s="53">
        <v>39000000</v>
      </c>
      <c r="F27" s="53">
        <v>39000000</v>
      </c>
    </row>
    <row r="28" spans="1:6" x14ac:dyDescent="0.2">
      <c r="A28" s="44">
        <v>2265</v>
      </c>
      <c r="B28" s="34" t="s">
        <v>32</v>
      </c>
      <c r="C28" s="34" t="s">
        <v>823</v>
      </c>
      <c r="D28" s="29">
        <v>1583</v>
      </c>
      <c r="E28" s="53">
        <v>19500000</v>
      </c>
      <c r="F28" s="53">
        <v>12566667</v>
      </c>
    </row>
    <row r="29" spans="1:6" x14ac:dyDescent="0.2">
      <c r="A29" s="44">
        <v>2265</v>
      </c>
      <c r="B29" s="34" t="s">
        <v>32</v>
      </c>
      <c r="C29" s="34" t="s">
        <v>492</v>
      </c>
      <c r="D29" s="29">
        <v>1097</v>
      </c>
      <c r="E29" s="53">
        <v>31500000</v>
      </c>
      <c r="F29" s="53">
        <v>29750000</v>
      </c>
    </row>
    <row r="30" spans="1:6" x14ac:dyDescent="0.2">
      <c r="A30" s="44">
        <v>2265</v>
      </c>
      <c r="B30" s="34" t="s">
        <v>32</v>
      </c>
      <c r="C30" s="34" t="s">
        <v>1423</v>
      </c>
      <c r="D30" s="29">
        <v>1422</v>
      </c>
      <c r="E30" s="53">
        <v>10781656</v>
      </c>
      <c r="F30" s="53">
        <v>0</v>
      </c>
    </row>
    <row r="31" spans="1:6" x14ac:dyDescent="0.2">
      <c r="A31" s="44">
        <v>2265</v>
      </c>
      <c r="B31" s="34" t="s">
        <v>32</v>
      </c>
      <c r="C31" s="34" t="s">
        <v>1937</v>
      </c>
      <c r="D31" s="29">
        <v>1672</v>
      </c>
      <c r="E31" s="53">
        <v>32000000</v>
      </c>
      <c r="F31" s="53">
        <v>13333333</v>
      </c>
    </row>
    <row r="32" spans="1:6" x14ac:dyDescent="0.2">
      <c r="A32" s="44">
        <v>2265</v>
      </c>
      <c r="B32" s="34" t="s">
        <v>32</v>
      </c>
      <c r="C32" s="34" t="s">
        <v>2056</v>
      </c>
      <c r="D32" s="29">
        <v>1705</v>
      </c>
      <c r="E32" s="53">
        <v>9450000</v>
      </c>
      <c r="F32" s="53">
        <v>6300000</v>
      </c>
    </row>
    <row r="33" spans="1:6" x14ac:dyDescent="0.2">
      <c r="A33" s="44">
        <v>2265</v>
      </c>
      <c r="B33" s="34" t="s">
        <v>32</v>
      </c>
      <c r="C33" s="34" t="s">
        <v>2078</v>
      </c>
      <c r="D33" s="29">
        <v>1710</v>
      </c>
      <c r="E33" s="53">
        <v>1050000</v>
      </c>
      <c r="F33" s="53">
        <v>350000</v>
      </c>
    </row>
    <row r="34" spans="1:6" x14ac:dyDescent="0.2">
      <c r="A34" s="44">
        <v>2265</v>
      </c>
      <c r="B34" s="34" t="s">
        <v>32</v>
      </c>
      <c r="C34" s="34" t="s">
        <v>2267</v>
      </c>
      <c r="D34" s="29">
        <v>1761</v>
      </c>
      <c r="E34" s="53">
        <v>58746311</v>
      </c>
      <c r="F34" s="53">
        <v>0</v>
      </c>
    </row>
    <row r="35" spans="1:6" x14ac:dyDescent="0.2">
      <c r="A35" s="44">
        <v>2265</v>
      </c>
      <c r="B35" s="34" t="s">
        <v>32</v>
      </c>
      <c r="C35" s="34" t="s">
        <v>2267</v>
      </c>
      <c r="D35" s="29">
        <v>1878</v>
      </c>
      <c r="E35" s="53">
        <v>632448263</v>
      </c>
      <c r="F35" s="53">
        <v>0</v>
      </c>
    </row>
    <row r="36" spans="1:6" x14ac:dyDescent="0.2">
      <c r="A36" s="44">
        <v>2265</v>
      </c>
      <c r="B36" s="34" t="s">
        <v>32</v>
      </c>
      <c r="C36" s="34" t="s">
        <v>2485</v>
      </c>
      <c r="D36" s="29">
        <v>1816</v>
      </c>
      <c r="E36" s="53">
        <v>6000000</v>
      </c>
      <c r="F36" s="53">
        <v>1466667</v>
      </c>
    </row>
    <row r="37" spans="1:6" x14ac:dyDescent="0.2">
      <c r="A37" s="44">
        <v>2265</v>
      </c>
      <c r="B37" s="34" t="s">
        <v>2886</v>
      </c>
      <c r="D37" s="34"/>
      <c r="E37" s="53">
        <v>883946230</v>
      </c>
      <c r="F37" s="53">
        <v>136968667</v>
      </c>
    </row>
    <row r="38" spans="1:6" x14ac:dyDescent="0.2">
      <c r="A38" s="56" t="s">
        <v>2887</v>
      </c>
      <c r="B38" s="56"/>
      <c r="C38" s="56"/>
      <c r="D38" s="56"/>
      <c r="E38" s="53">
        <v>883946230</v>
      </c>
      <c r="F38" s="53">
        <v>136968667</v>
      </c>
    </row>
    <row r="39" spans="1:6" x14ac:dyDescent="0.2">
      <c r="A39" s="44">
        <v>2278</v>
      </c>
      <c r="B39" s="34" t="s">
        <v>37</v>
      </c>
      <c r="C39" s="34" t="s">
        <v>889</v>
      </c>
      <c r="D39" s="29">
        <v>1229</v>
      </c>
      <c r="E39" s="53">
        <v>45990000</v>
      </c>
      <c r="F39" s="53">
        <v>45990000</v>
      </c>
    </row>
    <row r="40" spans="1:6" x14ac:dyDescent="0.2">
      <c r="A40" s="44">
        <v>2278</v>
      </c>
      <c r="B40" s="34" t="s">
        <v>37</v>
      </c>
      <c r="C40" s="34" t="s">
        <v>889</v>
      </c>
      <c r="D40" s="29">
        <v>1579</v>
      </c>
      <c r="E40" s="53">
        <v>22995000</v>
      </c>
      <c r="F40" s="53">
        <v>14819000</v>
      </c>
    </row>
    <row r="41" spans="1:6" x14ac:dyDescent="0.2">
      <c r="A41" s="44">
        <v>2278</v>
      </c>
      <c r="B41" s="34" t="s">
        <v>37</v>
      </c>
      <c r="C41" s="34" t="s">
        <v>722</v>
      </c>
      <c r="D41" s="29">
        <v>1173</v>
      </c>
      <c r="E41" s="53">
        <v>42000000</v>
      </c>
      <c r="F41" s="53">
        <v>42000000</v>
      </c>
    </row>
    <row r="42" spans="1:6" x14ac:dyDescent="0.2">
      <c r="A42" s="44">
        <v>2278</v>
      </c>
      <c r="B42" s="34" t="s">
        <v>37</v>
      </c>
      <c r="C42" s="34" t="s">
        <v>722</v>
      </c>
      <c r="D42" s="29">
        <v>1626</v>
      </c>
      <c r="E42" s="53">
        <v>21000000</v>
      </c>
      <c r="F42" s="53">
        <v>15633333</v>
      </c>
    </row>
    <row r="43" spans="1:6" x14ac:dyDescent="0.2">
      <c r="A43" s="44">
        <v>2278</v>
      </c>
      <c r="B43" s="34" t="s">
        <v>37</v>
      </c>
      <c r="C43" s="34" t="s">
        <v>722</v>
      </c>
      <c r="D43" s="29">
        <v>1918</v>
      </c>
      <c r="E43" s="53">
        <v>10500000</v>
      </c>
      <c r="F43" s="53">
        <v>0</v>
      </c>
    </row>
    <row r="44" spans="1:6" x14ac:dyDescent="0.2">
      <c r="A44" s="44">
        <v>2278</v>
      </c>
      <c r="B44" s="34" t="s">
        <v>37</v>
      </c>
      <c r="C44" s="34" t="s">
        <v>1212</v>
      </c>
      <c r="D44" s="29">
        <v>1346</v>
      </c>
      <c r="E44" s="53">
        <v>5000000</v>
      </c>
      <c r="F44" s="53">
        <v>5000000</v>
      </c>
    </row>
    <row r="45" spans="1:6" x14ac:dyDescent="0.2">
      <c r="A45" s="44">
        <v>2278</v>
      </c>
      <c r="B45" s="34" t="s">
        <v>37</v>
      </c>
      <c r="C45" s="34" t="s">
        <v>1423</v>
      </c>
      <c r="D45" s="29">
        <v>1422</v>
      </c>
      <c r="E45" s="53">
        <v>10781656</v>
      </c>
      <c r="F45" s="53">
        <v>0</v>
      </c>
    </row>
    <row r="46" spans="1:6" x14ac:dyDescent="0.2">
      <c r="A46" s="44">
        <v>2278</v>
      </c>
      <c r="B46" s="34" t="s">
        <v>37</v>
      </c>
      <c r="C46" s="34" t="s">
        <v>2102</v>
      </c>
      <c r="D46" s="29">
        <v>1716</v>
      </c>
      <c r="E46" s="53">
        <v>15000000</v>
      </c>
      <c r="F46" s="53">
        <v>6500000</v>
      </c>
    </row>
    <row r="47" spans="1:6" x14ac:dyDescent="0.2">
      <c r="A47" s="44">
        <v>2278</v>
      </c>
      <c r="B47" s="34" t="s">
        <v>37</v>
      </c>
      <c r="C47" s="34" t="s">
        <v>2431</v>
      </c>
      <c r="D47" s="29">
        <v>1801</v>
      </c>
      <c r="E47" s="53">
        <v>15000000</v>
      </c>
      <c r="F47" s="53">
        <v>4000000</v>
      </c>
    </row>
    <row r="48" spans="1:6" x14ac:dyDescent="0.2">
      <c r="A48" s="44">
        <v>2278</v>
      </c>
      <c r="B48" s="34" t="s">
        <v>37</v>
      </c>
      <c r="C48" s="34" t="s">
        <v>2615</v>
      </c>
      <c r="D48" s="29">
        <v>1855</v>
      </c>
      <c r="E48" s="53">
        <v>1744564051</v>
      </c>
      <c r="F48" s="53">
        <v>0</v>
      </c>
    </row>
    <row r="49" spans="1:6" x14ac:dyDescent="0.2">
      <c r="A49" s="44">
        <v>2278</v>
      </c>
      <c r="B49" s="34" t="s">
        <v>2888</v>
      </c>
      <c r="D49" s="34"/>
      <c r="E49" s="53">
        <v>1932830707</v>
      </c>
      <c r="F49" s="53">
        <v>133942333</v>
      </c>
    </row>
    <row r="50" spans="1:6" x14ac:dyDescent="0.2">
      <c r="A50" s="56" t="s">
        <v>2889</v>
      </c>
      <c r="B50" s="56"/>
      <c r="C50" s="56"/>
      <c r="D50" s="56"/>
      <c r="E50" s="53">
        <v>1932830707</v>
      </c>
      <c r="F50" s="53">
        <v>133942333</v>
      </c>
    </row>
    <row r="51" spans="1:6" x14ac:dyDescent="0.2">
      <c r="A51" s="44">
        <v>2289</v>
      </c>
      <c r="B51" s="34" t="s">
        <v>50</v>
      </c>
      <c r="C51" s="34" t="s">
        <v>1351</v>
      </c>
      <c r="D51" s="29">
        <v>1394</v>
      </c>
      <c r="E51" s="53">
        <v>2883000</v>
      </c>
      <c r="F51" s="53">
        <v>2883000</v>
      </c>
    </row>
    <row r="52" spans="1:6" x14ac:dyDescent="0.2">
      <c r="A52" s="44">
        <v>2289</v>
      </c>
      <c r="B52" s="34" t="s">
        <v>50</v>
      </c>
      <c r="C52" s="34" t="s">
        <v>1072</v>
      </c>
      <c r="D52" s="29">
        <v>1819</v>
      </c>
      <c r="E52" s="53">
        <v>15000000</v>
      </c>
      <c r="F52" s="53">
        <v>0</v>
      </c>
    </row>
    <row r="53" spans="1:6" x14ac:dyDescent="0.2">
      <c r="A53" s="44">
        <v>2289</v>
      </c>
      <c r="B53" s="34" t="s">
        <v>50</v>
      </c>
      <c r="C53" s="34" t="s">
        <v>1341</v>
      </c>
      <c r="D53" s="29">
        <v>1390</v>
      </c>
      <c r="E53" s="53">
        <v>2883000</v>
      </c>
      <c r="F53" s="53">
        <v>2883000</v>
      </c>
    </row>
    <row r="54" spans="1:6" x14ac:dyDescent="0.2">
      <c r="A54" s="44">
        <v>2289</v>
      </c>
      <c r="B54" s="34" t="s">
        <v>50</v>
      </c>
      <c r="C54" s="34" t="s">
        <v>337</v>
      </c>
      <c r="D54" s="29">
        <v>1046</v>
      </c>
      <c r="E54" s="53">
        <v>54600000</v>
      </c>
      <c r="F54" s="53">
        <v>50732500</v>
      </c>
    </row>
    <row r="55" spans="1:6" x14ac:dyDescent="0.2">
      <c r="A55" s="44">
        <v>2289</v>
      </c>
      <c r="B55" s="34" t="s">
        <v>50</v>
      </c>
      <c r="C55" s="34" t="s">
        <v>460</v>
      </c>
      <c r="D55" s="29">
        <v>1086</v>
      </c>
      <c r="E55" s="53">
        <v>18000000</v>
      </c>
      <c r="F55" s="53">
        <v>18000000</v>
      </c>
    </row>
    <row r="56" spans="1:6" x14ac:dyDescent="0.2">
      <c r="A56" s="44">
        <v>2289</v>
      </c>
      <c r="B56" s="34" t="s">
        <v>50</v>
      </c>
      <c r="C56" s="34" t="s">
        <v>460</v>
      </c>
      <c r="D56" s="29">
        <v>1491</v>
      </c>
      <c r="E56" s="53">
        <v>9000000</v>
      </c>
      <c r="F56" s="53">
        <v>1800000</v>
      </c>
    </row>
    <row r="57" spans="1:6" x14ac:dyDescent="0.2">
      <c r="A57" s="44">
        <v>2289</v>
      </c>
      <c r="B57" s="34" t="s">
        <v>50</v>
      </c>
      <c r="C57" s="34" t="s">
        <v>1378</v>
      </c>
      <c r="D57" s="29">
        <v>1404</v>
      </c>
      <c r="E57" s="53">
        <v>2883000</v>
      </c>
      <c r="F57" s="53">
        <v>2883000</v>
      </c>
    </row>
    <row r="58" spans="1:6" x14ac:dyDescent="0.2">
      <c r="A58" s="44">
        <v>2289</v>
      </c>
      <c r="B58" s="34" t="s">
        <v>50</v>
      </c>
      <c r="C58" s="34" t="s">
        <v>748</v>
      </c>
      <c r="D58" s="29">
        <v>1182</v>
      </c>
      <c r="E58" s="53">
        <v>43071931</v>
      </c>
      <c r="F58" s="53">
        <v>43071931</v>
      </c>
    </row>
    <row r="59" spans="1:6" x14ac:dyDescent="0.2">
      <c r="A59" s="44">
        <v>2289</v>
      </c>
      <c r="B59" s="34" t="s">
        <v>50</v>
      </c>
      <c r="C59" s="34" t="s">
        <v>748</v>
      </c>
      <c r="D59" s="29">
        <v>1316</v>
      </c>
      <c r="E59" s="53">
        <v>2136769</v>
      </c>
      <c r="F59" s="53">
        <v>2136769</v>
      </c>
    </row>
    <row r="60" spans="1:6" x14ac:dyDescent="0.2">
      <c r="A60" s="44">
        <v>2289</v>
      </c>
      <c r="B60" s="34" t="s">
        <v>50</v>
      </c>
      <c r="C60" s="34" t="s">
        <v>748</v>
      </c>
      <c r="D60" s="29">
        <v>1408</v>
      </c>
      <c r="E60" s="53">
        <v>15952000</v>
      </c>
      <c r="F60" s="53">
        <v>15952000</v>
      </c>
    </row>
    <row r="61" spans="1:6" x14ac:dyDescent="0.2">
      <c r="A61" s="44">
        <v>2289</v>
      </c>
      <c r="B61" s="34" t="s">
        <v>50</v>
      </c>
      <c r="C61" s="34" t="s">
        <v>748</v>
      </c>
      <c r="D61" s="29">
        <v>1423</v>
      </c>
      <c r="E61" s="53">
        <v>21827016</v>
      </c>
      <c r="F61" s="53">
        <v>21827016</v>
      </c>
    </row>
    <row r="62" spans="1:6" x14ac:dyDescent="0.2">
      <c r="A62" s="44">
        <v>2289</v>
      </c>
      <c r="B62" s="34" t="s">
        <v>50</v>
      </c>
      <c r="C62" s="34" t="s">
        <v>748</v>
      </c>
      <c r="D62" s="29">
        <v>1424</v>
      </c>
      <c r="E62" s="53">
        <v>10745141</v>
      </c>
      <c r="F62" s="53">
        <v>10745141</v>
      </c>
    </row>
    <row r="63" spans="1:6" x14ac:dyDescent="0.2">
      <c r="A63" s="44">
        <v>2289</v>
      </c>
      <c r="B63" s="34" t="s">
        <v>50</v>
      </c>
      <c r="C63" s="34" t="s">
        <v>748</v>
      </c>
      <c r="D63" s="29">
        <v>1614</v>
      </c>
      <c r="E63" s="53">
        <v>25225343</v>
      </c>
      <c r="F63" s="53">
        <v>0</v>
      </c>
    </row>
    <row r="64" spans="1:6" x14ac:dyDescent="0.2">
      <c r="A64" s="44">
        <v>2289</v>
      </c>
      <c r="B64" s="34" t="s">
        <v>50</v>
      </c>
      <c r="C64" s="34" t="s">
        <v>748</v>
      </c>
      <c r="D64" s="29">
        <v>1633</v>
      </c>
      <c r="E64" s="53">
        <v>8596113</v>
      </c>
      <c r="F64" s="53">
        <v>0</v>
      </c>
    </row>
    <row r="65" spans="1:6" x14ac:dyDescent="0.2">
      <c r="A65" s="44">
        <v>2289</v>
      </c>
      <c r="B65" s="34" t="s">
        <v>50</v>
      </c>
      <c r="C65" s="34" t="s">
        <v>748</v>
      </c>
      <c r="D65" s="29">
        <v>1817</v>
      </c>
      <c r="E65" s="53">
        <v>216953188</v>
      </c>
      <c r="F65" s="53">
        <v>0</v>
      </c>
    </row>
    <row r="66" spans="1:6" x14ac:dyDescent="0.2">
      <c r="A66" s="44">
        <v>2289</v>
      </c>
      <c r="B66" s="34" t="s">
        <v>50</v>
      </c>
      <c r="C66" s="34" t="s">
        <v>334</v>
      </c>
      <c r="D66" s="29">
        <v>1045</v>
      </c>
      <c r="E66" s="53">
        <v>54600000</v>
      </c>
      <c r="F66" s="53">
        <v>54600000</v>
      </c>
    </row>
    <row r="67" spans="1:6" x14ac:dyDescent="0.2">
      <c r="A67" s="44">
        <v>2289</v>
      </c>
      <c r="B67" s="34" t="s">
        <v>50</v>
      </c>
      <c r="C67" s="34" t="s">
        <v>334</v>
      </c>
      <c r="D67" s="29">
        <v>1433</v>
      </c>
      <c r="E67" s="53">
        <v>13650000</v>
      </c>
      <c r="F67" s="53">
        <v>5687500</v>
      </c>
    </row>
    <row r="68" spans="1:6" x14ac:dyDescent="0.2">
      <c r="A68" s="44">
        <v>2289</v>
      </c>
      <c r="B68" s="34" t="s">
        <v>50</v>
      </c>
      <c r="C68" s="34" t="s">
        <v>701</v>
      </c>
      <c r="D68" s="29">
        <v>1165</v>
      </c>
      <c r="E68" s="53">
        <v>29490000</v>
      </c>
      <c r="F68" s="53">
        <v>28998500</v>
      </c>
    </row>
    <row r="69" spans="1:6" x14ac:dyDescent="0.2">
      <c r="A69" s="44">
        <v>2289</v>
      </c>
      <c r="B69" s="34" t="s">
        <v>50</v>
      </c>
      <c r="C69" s="34" t="s">
        <v>1330</v>
      </c>
      <c r="D69" s="29">
        <v>1386</v>
      </c>
      <c r="E69" s="53">
        <v>2883000</v>
      </c>
      <c r="F69" s="53">
        <v>2883000</v>
      </c>
    </row>
    <row r="70" spans="1:6" x14ac:dyDescent="0.2">
      <c r="A70" s="44">
        <v>2289</v>
      </c>
      <c r="B70" s="34" t="s">
        <v>50</v>
      </c>
      <c r="C70" s="34" t="s">
        <v>1398</v>
      </c>
      <c r="D70" s="29">
        <v>1415</v>
      </c>
      <c r="E70" s="53">
        <v>2016448525</v>
      </c>
      <c r="F70" s="53">
        <v>1578034189</v>
      </c>
    </row>
    <row r="71" spans="1:6" x14ac:dyDescent="0.2">
      <c r="A71" s="44">
        <v>2289</v>
      </c>
      <c r="B71" s="34" t="s">
        <v>50</v>
      </c>
      <c r="C71" s="34" t="s">
        <v>1401</v>
      </c>
      <c r="D71" s="29">
        <v>1416</v>
      </c>
      <c r="E71" s="53">
        <v>244582016</v>
      </c>
      <c r="F71" s="53">
        <v>16179084</v>
      </c>
    </row>
    <row r="72" spans="1:6" x14ac:dyDescent="0.2">
      <c r="A72" s="44">
        <v>2289</v>
      </c>
      <c r="B72" s="34" t="s">
        <v>50</v>
      </c>
      <c r="C72" s="34" t="s">
        <v>1363</v>
      </c>
      <c r="D72" s="29">
        <v>1399</v>
      </c>
      <c r="E72" s="53">
        <v>2720000</v>
      </c>
      <c r="F72" s="53">
        <v>2720000</v>
      </c>
    </row>
    <row r="73" spans="1:6" x14ac:dyDescent="0.2">
      <c r="A73" s="44">
        <v>2289</v>
      </c>
      <c r="B73" s="34" t="s">
        <v>50</v>
      </c>
      <c r="C73" s="34" t="s">
        <v>1103</v>
      </c>
      <c r="D73" s="29">
        <v>1307</v>
      </c>
      <c r="E73" s="53">
        <v>21000000</v>
      </c>
      <c r="F73" s="53">
        <v>21000000</v>
      </c>
    </row>
    <row r="74" spans="1:6" x14ac:dyDescent="0.2">
      <c r="A74" s="44">
        <v>2289</v>
      </c>
      <c r="B74" s="34" t="s">
        <v>50</v>
      </c>
      <c r="C74" s="34" t="s">
        <v>1103</v>
      </c>
      <c r="D74" s="29">
        <v>1561</v>
      </c>
      <c r="E74" s="53">
        <v>10500000</v>
      </c>
      <c r="F74" s="53">
        <v>5833333</v>
      </c>
    </row>
    <row r="75" spans="1:6" x14ac:dyDescent="0.2">
      <c r="A75" s="44">
        <v>2289</v>
      </c>
      <c r="B75" s="34" t="s">
        <v>50</v>
      </c>
      <c r="C75" s="34" t="s">
        <v>618</v>
      </c>
      <c r="D75" s="29">
        <v>1139</v>
      </c>
      <c r="E75" s="53">
        <v>36000000</v>
      </c>
      <c r="F75" s="53">
        <v>36000000</v>
      </c>
    </row>
    <row r="76" spans="1:6" x14ac:dyDescent="0.2">
      <c r="A76" s="44">
        <v>2289</v>
      </c>
      <c r="B76" s="34" t="s">
        <v>50</v>
      </c>
      <c r="C76" s="34" t="s">
        <v>618</v>
      </c>
      <c r="D76" s="29">
        <v>1499</v>
      </c>
      <c r="E76" s="53">
        <v>18000000</v>
      </c>
      <c r="F76" s="53">
        <v>15400000</v>
      </c>
    </row>
    <row r="77" spans="1:6" x14ac:dyDescent="0.2">
      <c r="A77" s="44">
        <v>2289</v>
      </c>
      <c r="B77" s="34" t="s">
        <v>50</v>
      </c>
      <c r="C77" s="34" t="s">
        <v>1338</v>
      </c>
      <c r="D77" s="29">
        <v>1389</v>
      </c>
      <c r="E77" s="53">
        <v>2883000</v>
      </c>
      <c r="F77" s="53">
        <v>2883000</v>
      </c>
    </row>
    <row r="78" spans="1:6" x14ac:dyDescent="0.2">
      <c r="A78" s="44">
        <v>2289</v>
      </c>
      <c r="B78" s="34" t="s">
        <v>50</v>
      </c>
      <c r="C78" s="34" t="s">
        <v>466</v>
      </c>
      <c r="D78" s="29">
        <v>1088</v>
      </c>
      <c r="E78" s="53">
        <v>54000000</v>
      </c>
      <c r="F78" s="53">
        <v>54000000</v>
      </c>
    </row>
    <row r="79" spans="1:6" x14ac:dyDescent="0.2">
      <c r="A79" s="44">
        <v>2289</v>
      </c>
      <c r="B79" s="34" t="s">
        <v>50</v>
      </c>
      <c r="C79" s="34" t="s">
        <v>466</v>
      </c>
      <c r="D79" s="29">
        <v>1528</v>
      </c>
      <c r="E79" s="53">
        <v>27000000</v>
      </c>
      <c r="F79" s="53">
        <v>24300000</v>
      </c>
    </row>
    <row r="80" spans="1:6" x14ac:dyDescent="0.2">
      <c r="A80" s="44">
        <v>2289</v>
      </c>
      <c r="B80" s="34" t="s">
        <v>50</v>
      </c>
      <c r="C80" s="34" t="s">
        <v>466</v>
      </c>
      <c r="D80" s="29">
        <v>1923</v>
      </c>
      <c r="E80" s="53">
        <v>7665000</v>
      </c>
      <c r="F80" s="53">
        <v>0</v>
      </c>
    </row>
    <row r="81" spans="1:6" x14ac:dyDescent="0.2">
      <c r="A81" s="44">
        <v>2289</v>
      </c>
      <c r="B81" s="34" t="s">
        <v>50</v>
      </c>
      <c r="C81" s="34" t="s">
        <v>1324</v>
      </c>
      <c r="D81" s="29">
        <v>1384</v>
      </c>
      <c r="E81" s="53">
        <v>2883000</v>
      </c>
      <c r="F81" s="53">
        <v>2883000</v>
      </c>
    </row>
    <row r="82" spans="1:6" x14ac:dyDescent="0.2">
      <c r="A82" s="44">
        <v>2289</v>
      </c>
      <c r="B82" s="34" t="s">
        <v>50</v>
      </c>
      <c r="C82" s="34" t="s">
        <v>426</v>
      </c>
      <c r="D82" s="29">
        <v>1076</v>
      </c>
      <c r="E82" s="53">
        <v>31500000</v>
      </c>
      <c r="F82" s="53">
        <v>31500000</v>
      </c>
    </row>
    <row r="83" spans="1:6" x14ac:dyDescent="0.2">
      <c r="A83" s="44">
        <v>2289</v>
      </c>
      <c r="B83" s="34" t="s">
        <v>50</v>
      </c>
      <c r="C83" s="34" t="s">
        <v>426</v>
      </c>
      <c r="D83" s="29">
        <v>1449</v>
      </c>
      <c r="E83" s="53">
        <v>15750000</v>
      </c>
      <c r="F83" s="53">
        <v>14700000</v>
      </c>
    </row>
    <row r="84" spans="1:6" x14ac:dyDescent="0.2">
      <c r="A84" s="44">
        <v>2289</v>
      </c>
      <c r="B84" s="34" t="s">
        <v>50</v>
      </c>
      <c r="C84" s="34" t="s">
        <v>1299</v>
      </c>
      <c r="D84" s="29">
        <v>1376</v>
      </c>
      <c r="E84" s="53">
        <v>2883000</v>
      </c>
      <c r="F84" s="53">
        <v>2883000</v>
      </c>
    </row>
    <row r="85" spans="1:6" x14ac:dyDescent="0.2">
      <c r="A85" s="44">
        <v>2289</v>
      </c>
      <c r="B85" s="34" t="s">
        <v>50</v>
      </c>
      <c r="C85" s="34" t="s">
        <v>1302</v>
      </c>
      <c r="D85" s="29">
        <v>1377</v>
      </c>
      <c r="E85" s="53">
        <v>2883000</v>
      </c>
      <c r="F85" s="53">
        <v>2883000</v>
      </c>
    </row>
    <row r="86" spans="1:6" x14ac:dyDescent="0.2">
      <c r="A86" s="44">
        <v>2289</v>
      </c>
      <c r="B86" s="34" t="s">
        <v>50</v>
      </c>
      <c r="C86" s="34" t="s">
        <v>357</v>
      </c>
      <c r="D86" s="29">
        <v>1053</v>
      </c>
      <c r="E86" s="53">
        <v>31800000</v>
      </c>
      <c r="F86" s="53">
        <v>31799667</v>
      </c>
    </row>
    <row r="87" spans="1:6" x14ac:dyDescent="0.2">
      <c r="A87" s="44">
        <v>2289</v>
      </c>
      <c r="B87" s="34" t="s">
        <v>50</v>
      </c>
      <c r="C87" s="34" t="s">
        <v>1047</v>
      </c>
      <c r="D87" s="29">
        <v>1285</v>
      </c>
      <c r="E87" s="53">
        <v>30240000</v>
      </c>
      <c r="F87" s="53">
        <v>30240000</v>
      </c>
    </row>
    <row r="88" spans="1:6" x14ac:dyDescent="0.2">
      <c r="A88" s="44">
        <v>2289</v>
      </c>
      <c r="B88" s="34" t="s">
        <v>50</v>
      </c>
      <c r="C88" s="34" t="s">
        <v>1047</v>
      </c>
      <c r="D88" s="29">
        <v>1471</v>
      </c>
      <c r="E88" s="53">
        <v>15120000</v>
      </c>
      <c r="F88" s="53">
        <v>9576000</v>
      </c>
    </row>
    <row r="89" spans="1:6" x14ac:dyDescent="0.2">
      <c r="A89" s="44">
        <v>2289</v>
      </c>
      <c r="B89" s="34" t="s">
        <v>50</v>
      </c>
      <c r="C89" s="34" t="s">
        <v>549</v>
      </c>
      <c r="D89" s="29">
        <v>1116</v>
      </c>
      <c r="E89" s="53">
        <v>59640000</v>
      </c>
      <c r="F89" s="53">
        <v>59620000</v>
      </c>
    </row>
    <row r="90" spans="1:6" x14ac:dyDescent="0.2">
      <c r="A90" s="44">
        <v>2289</v>
      </c>
      <c r="B90" s="34" t="s">
        <v>50</v>
      </c>
      <c r="C90" s="34" t="s">
        <v>1296</v>
      </c>
      <c r="D90" s="29">
        <v>1375</v>
      </c>
      <c r="E90" s="53">
        <v>2883000</v>
      </c>
      <c r="F90" s="53">
        <v>2883000</v>
      </c>
    </row>
    <row r="91" spans="1:6" x14ac:dyDescent="0.2">
      <c r="A91" s="44">
        <v>2289</v>
      </c>
      <c r="B91" s="34" t="s">
        <v>50</v>
      </c>
      <c r="C91" s="34" t="s">
        <v>1086</v>
      </c>
      <c r="D91" s="29">
        <v>1301</v>
      </c>
      <c r="E91" s="53">
        <v>33600000</v>
      </c>
      <c r="F91" s="53">
        <v>33600000</v>
      </c>
    </row>
    <row r="92" spans="1:6" x14ac:dyDescent="0.2">
      <c r="A92" s="44">
        <v>2289</v>
      </c>
      <c r="B92" s="34" t="s">
        <v>50</v>
      </c>
      <c r="C92" s="34" t="s">
        <v>1086</v>
      </c>
      <c r="D92" s="29">
        <v>1621</v>
      </c>
      <c r="E92" s="53">
        <v>16800000</v>
      </c>
      <c r="F92" s="53">
        <v>9333333</v>
      </c>
    </row>
    <row r="93" spans="1:6" x14ac:dyDescent="0.2">
      <c r="A93" s="44">
        <v>2289</v>
      </c>
      <c r="B93" s="34" t="s">
        <v>50</v>
      </c>
      <c r="C93" s="34" t="s">
        <v>1209</v>
      </c>
      <c r="D93" s="29">
        <v>1345</v>
      </c>
      <c r="E93" s="53">
        <v>39000000</v>
      </c>
      <c r="F93" s="53">
        <v>26528138</v>
      </c>
    </row>
    <row r="94" spans="1:6" x14ac:dyDescent="0.2">
      <c r="A94" s="44">
        <v>2289</v>
      </c>
      <c r="B94" s="34" t="s">
        <v>50</v>
      </c>
      <c r="C94" s="34" t="s">
        <v>1209</v>
      </c>
      <c r="D94" s="29">
        <v>1405</v>
      </c>
      <c r="E94" s="53">
        <v>331080000</v>
      </c>
      <c r="F94" s="53">
        <v>201024746</v>
      </c>
    </row>
    <row r="95" spans="1:6" x14ac:dyDescent="0.2">
      <c r="A95" s="44">
        <v>2289</v>
      </c>
      <c r="B95" s="34" t="s">
        <v>50</v>
      </c>
      <c r="C95" s="34" t="s">
        <v>1064</v>
      </c>
      <c r="D95" s="29">
        <v>1291</v>
      </c>
      <c r="E95" s="53">
        <v>46200000</v>
      </c>
      <c r="F95" s="53">
        <v>45622500</v>
      </c>
    </row>
    <row r="96" spans="1:6" x14ac:dyDescent="0.2">
      <c r="A96" s="44">
        <v>2289</v>
      </c>
      <c r="B96" s="34" t="s">
        <v>50</v>
      </c>
      <c r="C96" s="34" t="s">
        <v>595</v>
      </c>
      <c r="D96" s="29">
        <v>1131</v>
      </c>
      <c r="E96" s="53">
        <v>43800000</v>
      </c>
      <c r="F96" s="53">
        <v>41123333</v>
      </c>
    </row>
    <row r="97" spans="1:6" x14ac:dyDescent="0.2">
      <c r="A97" s="44">
        <v>2289</v>
      </c>
      <c r="B97" s="34" t="s">
        <v>50</v>
      </c>
      <c r="C97" s="34" t="s">
        <v>1333</v>
      </c>
      <c r="D97" s="29">
        <v>1387</v>
      </c>
      <c r="E97" s="53">
        <v>2883000</v>
      </c>
      <c r="F97" s="53">
        <v>2883000</v>
      </c>
    </row>
    <row r="98" spans="1:6" x14ac:dyDescent="0.2">
      <c r="A98" s="44">
        <v>2289</v>
      </c>
      <c r="B98" s="34" t="s">
        <v>50</v>
      </c>
      <c r="C98" s="34" t="s">
        <v>1333</v>
      </c>
      <c r="D98" s="29">
        <v>1388</v>
      </c>
      <c r="E98" s="53">
        <v>0</v>
      </c>
      <c r="F98" s="53">
        <v>0</v>
      </c>
    </row>
    <row r="99" spans="1:6" x14ac:dyDescent="0.2">
      <c r="A99" s="44">
        <v>2289</v>
      </c>
      <c r="B99" s="34" t="s">
        <v>50</v>
      </c>
      <c r="C99" s="34" t="s">
        <v>1312</v>
      </c>
      <c r="D99" s="29">
        <v>1380</v>
      </c>
      <c r="E99" s="53">
        <v>2883000</v>
      </c>
      <c r="F99" s="53">
        <v>2883000</v>
      </c>
    </row>
    <row r="100" spans="1:6" x14ac:dyDescent="0.2">
      <c r="A100" s="44">
        <v>2289</v>
      </c>
      <c r="B100" s="34" t="s">
        <v>50</v>
      </c>
      <c r="C100" s="34" t="s">
        <v>1318</v>
      </c>
      <c r="D100" s="29">
        <v>1382</v>
      </c>
      <c r="E100" s="53">
        <v>2883000</v>
      </c>
      <c r="F100" s="53">
        <v>2883000</v>
      </c>
    </row>
    <row r="101" spans="1:6" x14ac:dyDescent="0.2">
      <c r="A101" s="44">
        <v>2289</v>
      </c>
      <c r="B101" s="34" t="s">
        <v>50</v>
      </c>
      <c r="C101" s="34" t="s">
        <v>1327</v>
      </c>
      <c r="D101" s="29">
        <v>1385</v>
      </c>
      <c r="E101" s="53">
        <v>2883000</v>
      </c>
      <c r="F101" s="53">
        <v>2883000</v>
      </c>
    </row>
    <row r="102" spans="1:6" x14ac:dyDescent="0.2">
      <c r="A102" s="44">
        <v>2289</v>
      </c>
      <c r="B102" s="34" t="s">
        <v>50</v>
      </c>
      <c r="C102" s="34" t="s">
        <v>1390</v>
      </c>
      <c r="D102" s="29">
        <v>1411</v>
      </c>
      <c r="E102" s="53">
        <v>4437872043</v>
      </c>
      <c r="F102" s="53">
        <v>1923510309</v>
      </c>
    </row>
    <row r="103" spans="1:6" x14ac:dyDescent="0.2">
      <c r="A103" s="44">
        <v>2289</v>
      </c>
      <c r="B103" s="34" t="s">
        <v>50</v>
      </c>
      <c r="C103" s="34" t="s">
        <v>1390</v>
      </c>
      <c r="D103" s="29">
        <v>1851</v>
      </c>
      <c r="E103" s="53">
        <v>2234093044</v>
      </c>
      <c r="F103" s="53">
        <v>0</v>
      </c>
    </row>
    <row r="104" spans="1:6" x14ac:dyDescent="0.2">
      <c r="A104" s="44">
        <v>2289</v>
      </c>
      <c r="B104" s="34" t="s">
        <v>50</v>
      </c>
      <c r="C104" s="34" t="s">
        <v>663</v>
      </c>
      <c r="D104" s="29">
        <v>1153</v>
      </c>
      <c r="E104" s="53">
        <v>36640000</v>
      </c>
      <c r="F104" s="53">
        <v>36640000</v>
      </c>
    </row>
    <row r="105" spans="1:6" x14ac:dyDescent="0.2">
      <c r="A105" s="44">
        <v>2289</v>
      </c>
      <c r="B105" s="34" t="s">
        <v>50</v>
      </c>
      <c r="C105" s="34" t="s">
        <v>663</v>
      </c>
      <c r="D105" s="29">
        <v>1814</v>
      </c>
      <c r="E105" s="53">
        <v>9160000</v>
      </c>
      <c r="F105" s="53">
        <v>1679333</v>
      </c>
    </row>
    <row r="106" spans="1:6" x14ac:dyDescent="0.2">
      <c r="A106" s="44">
        <v>2289</v>
      </c>
      <c r="B106" s="34" t="s">
        <v>50</v>
      </c>
      <c r="C106" s="34" t="s">
        <v>973</v>
      </c>
      <c r="D106" s="29">
        <v>1812</v>
      </c>
      <c r="E106" s="53">
        <v>9330000</v>
      </c>
      <c r="F106" s="53">
        <v>2488000</v>
      </c>
    </row>
    <row r="107" spans="1:6" x14ac:dyDescent="0.2">
      <c r="A107" s="44">
        <v>2289</v>
      </c>
      <c r="B107" s="34" t="s">
        <v>50</v>
      </c>
      <c r="C107" s="34" t="s">
        <v>1372</v>
      </c>
      <c r="D107" s="29">
        <v>1402</v>
      </c>
      <c r="E107" s="53">
        <v>2720000</v>
      </c>
      <c r="F107" s="53">
        <v>2720000</v>
      </c>
    </row>
    <row r="108" spans="1:6" x14ac:dyDescent="0.2">
      <c r="A108" s="44">
        <v>2289</v>
      </c>
      <c r="B108" s="34" t="s">
        <v>50</v>
      </c>
      <c r="C108" s="34" t="s">
        <v>528</v>
      </c>
      <c r="D108" s="29">
        <v>1109</v>
      </c>
      <c r="E108" s="53">
        <v>31800000</v>
      </c>
      <c r="F108" s="53">
        <v>29856667</v>
      </c>
    </row>
    <row r="109" spans="1:6" x14ac:dyDescent="0.2">
      <c r="A109" s="44">
        <v>2289</v>
      </c>
      <c r="B109" s="34" t="s">
        <v>50</v>
      </c>
      <c r="C109" s="34" t="s">
        <v>957</v>
      </c>
      <c r="D109" s="29">
        <v>1253</v>
      </c>
      <c r="E109" s="53">
        <v>24000000</v>
      </c>
      <c r="F109" s="53">
        <v>23600000</v>
      </c>
    </row>
    <row r="110" spans="1:6" x14ac:dyDescent="0.2">
      <c r="A110" s="44">
        <v>2289</v>
      </c>
      <c r="B110" s="34" t="s">
        <v>50</v>
      </c>
      <c r="C110" s="34" t="s">
        <v>1054</v>
      </c>
      <c r="D110" s="29">
        <v>1288</v>
      </c>
      <c r="E110" s="53">
        <v>43800000</v>
      </c>
      <c r="F110" s="53">
        <v>43800000</v>
      </c>
    </row>
    <row r="111" spans="1:6" x14ac:dyDescent="0.2">
      <c r="A111" s="44">
        <v>2289</v>
      </c>
      <c r="B111" s="34" t="s">
        <v>50</v>
      </c>
      <c r="C111" s="34" t="s">
        <v>1054</v>
      </c>
      <c r="D111" s="29">
        <v>1624</v>
      </c>
      <c r="E111" s="53">
        <v>21900000</v>
      </c>
      <c r="F111" s="53">
        <v>13870000</v>
      </c>
    </row>
    <row r="112" spans="1:6" x14ac:dyDescent="0.2">
      <c r="A112" s="44">
        <v>2289</v>
      </c>
      <c r="B112" s="34" t="s">
        <v>50</v>
      </c>
      <c r="C112" s="34" t="s">
        <v>1360</v>
      </c>
      <c r="D112" s="29">
        <v>1398</v>
      </c>
      <c r="E112" s="53">
        <v>2720000</v>
      </c>
      <c r="F112" s="53">
        <v>2720000</v>
      </c>
    </row>
    <row r="113" spans="1:6" x14ac:dyDescent="0.2">
      <c r="A113" s="44">
        <v>2289</v>
      </c>
      <c r="B113" s="34" t="s">
        <v>50</v>
      </c>
      <c r="C113" s="34" t="s">
        <v>393</v>
      </c>
      <c r="D113" s="29">
        <v>1064</v>
      </c>
      <c r="E113" s="53">
        <v>45990000</v>
      </c>
      <c r="F113" s="53">
        <v>43946000</v>
      </c>
    </row>
    <row r="114" spans="1:6" x14ac:dyDescent="0.2">
      <c r="A114" s="44">
        <v>2289</v>
      </c>
      <c r="B114" s="34" t="s">
        <v>50</v>
      </c>
      <c r="C114" s="34" t="s">
        <v>314</v>
      </c>
      <c r="D114" s="29">
        <v>1039</v>
      </c>
      <c r="E114" s="53">
        <v>42000000</v>
      </c>
      <c r="F114" s="53">
        <v>42000000</v>
      </c>
    </row>
    <row r="115" spans="1:6" x14ac:dyDescent="0.2">
      <c r="A115" s="44">
        <v>2289</v>
      </c>
      <c r="B115" s="34" t="s">
        <v>50</v>
      </c>
      <c r="C115" s="34" t="s">
        <v>314</v>
      </c>
      <c r="D115" s="29">
        <v>1466</v>
      </c>
      <c r="E115" s="53">
        <v>21000000</v>
      </c>
      <c r="F115" s="53">
        <v>20300000</v>
      </c>
    </row>
    <row r="116" spans="1:6" x14ac:dyDescent="0.2">
      <c r="A116" s="44">
        <v>2289</v>
      </c>
      <c r="B116" s="34" t="s">
        <v>50</v>
      </c>
      <c r="C116" s="34" t="s">
        <v>314</v>
      </c>
      <c r="D116" s="29">
        <v>1869</v>
      </c>
      <c r="E116" s="53">
        <v>10500000</v>
      </c>
      <c r="F116" s="53">
        <v>0</v>
      </c>
    </row>
    <row r="117" spans="1:6" x14ac:dyDescent="0.2">
      <c r="A117" s="44">
        <v>2289</v>
      </c>
      <c r="B117" s="34" t="s">
        <v>50</v>
      </c>
      <c r="C117" s="34" t="s">
        <v>898</v>
      </c>
      <c r="D117" s="29">
        <v>1233</v>
      </c>
      <c r="E117" s="53">
        <v>39000000</v>
      </c>
      <c r="F117" s="53">
        <v>39000000</v>
      </c>
    </row>
    <row r="118" spans="1:6" x14ac:dyDescent="0.2">
      <c r="A118" s="44">
        <v>2289</v>
      </c>
      <c r="B118" s="34" t="s">
        <v>50</v>
      </c>
      <c r="C118" s="34" t="s">
        <v>898</v>
      </c>
      <c r="D118" s="29">
        <v>1639</v>
      </c>
      <c r="E118" s="53">
        <v>19500000</v>
      </c>
      <c r="F118" s="53">
        <v>12566667</v>
      </c>
    </row>
    <row r="119" spans="1:6" x14ac:dyDescent="0.2">
      <c r="A119" s="44">
        <v>2289</v>
      </c>
      <c r="B119" s="34" t="s">
        <v>50</v>
      </c>
      <c r="C119" s="34" t="s">
        <v>844</v>
      </c>
      <c r="D119" s="29">
        <v>1214</v>
      </c>
      <c r="E119" s="53">
        <v>45600000</v>
      </c>
      <c r="F119" s="53">
        <v>45600000</v>
      </c>
    </row>
    <row r="120" spans="1:6" x14ac:dyDescent="0.2">
      <c r="A120" s="44">
        <v>2289</v>
      </c>
      <c r="B120" s="34" t="s">
        <v>50</v>
      </c>
      <c r="C120" s="34" t="s">
        <v>844</v>
      </c>
      <c r="D120" s="29">
        <v>1598</v>
      </c>
      <c r="E120" s="53">
        <v>22800000</v>
      </c>
      <c r="F120" s="53">
        <v>14440000</v>
      </c>
    </row>
    <row r="121" spans="1:6" x14ac:dyDescent="0.2">
      <c r="A121" s="44">
        <v>2289</v>
      </c>
      <c r="B121" s="34" t="s">
        <v>50</v>
      </c>
      <c r="C121" s="34" t="s">
        <v>883</v>
      </c>
      <c r="D121" s="29">
        <v>1227</v>
      </c>
      <c r="E121" s="53">
        <v>50400000</v>
      </c>
      <c r="F121" s="53">
        <v>42210000</v>
      </c>
    </row>
    <row r="122" spans="1:6" x14ac:dyDescent="0.2">
      <c r="A122" s="44">
        <v>2289</v>
      </c>
      <c r="B122" s="34" t="s">
        <v>50</v>
      </c>
      <c r="C122" s="34" t="s">
        <v>883</v>
      </c>
      <c r="D122" s="29">
        <v>1504</v>
      </c>
      <c r="E122" s="53">
        <v>9450000</v>
      </c>
      <c r="F122" s="53">
        <v>0</v>
      </c>
    </row>
    <row r="123" spans="1:6" x14ac:dyDescent="0.2">
      <c r="A123" s="44">
        <v>2289</v>
      </c>
      <c r="B123" s="34" t="s">
        <v>50</v>
      </c>
      <c r="C123" s="34" t="s">
        <v>510</v>
      </c>
      <c r="D123" s="29">
        <v>1103</v>
      </c>
      <c r="E123" s="53">
        <v>36120000</v>
      </c>
      <c r="F123" s="53">
        <v>25886000</v>
      </c>
    </row>
    <row r="124" spans="1:6" x14ac:dyDescent="0.2">
      <c r="A124" s="44">
        <v>2289</v>
      </c>
      <c r="B124" s="34" t="s">
        <v>50</v>
      </c>
      <c r="C124" s="34" t="s">
        <v>471</v>
      </c>
      <c r="D124" s="29">
        <v>1090</v>
      </c>
      <c r="E124" s="53">
        <v>18000000</v>
      </c>
      <c r="F124" s="53">
        <v>18000000</v>
      </c>
    </row>
    <row r="125" spans="1:6" x14ac:dyDescent="0.2">
      <c r="A125" s="44">
        <v>2289</v>
      </c>
      <c r="B125" s="34" t="s">
        <v>50</v>
      </c>
      <c r="C125" s="34" t="s">
        <v>471</v>
      </c>
      <c r="D125" s="29">
        <v>1492</v>
      </c>
      <c r="E125" s="53">
        <v>9000000</v>
      </c>
      <c r="F125" s="53">
        <v>7900000</v>
      </c>
    </row>
    <row r="126" spans="1:6" x14ac:dyDescent="0.2">
      <c r="A126" s="44">
        <v>2289</v>
      </c>
      <c r="B126" s="34" t="s">
        <v>50</v>
      </c>
      <c r="C126" s="34" t="s">
        <v>476</v>
      </c>
      <c r="D126" s="29">
        <v>1092</v>
      </c>
      <c r="E126" s="53">
        <v>18000000</v>
      </c>
      <c r="F126" s="53">
        <v>18000000</v>
      </c>
    </row>
    <row r="127" spans="1:6" x14ac:dyDescent="0.2">
      <c r="A127" s="44">
        <v>2289</v>
      </c>
      <c r="B127" s="34" t="s">
        <v>50</v>
      </c>
      <c r="C127" s="34" t="s">
        <v>476</v>
      </c>
      <c r="D127" s="29">
        <v>1530</v>
      </c>
      <c r="E127" s="53">
        <v>9000000</v>
      </c>
      <c r="F127" s="53">
        <v>7700000</v>
      </c>
    </row>
    <row r="128" spans="1:6" x14ac:dyDescent="0.2">
      <c r="A128" s="44">
        <v>2289</v>
      </c>
      <c r="B128" s="34" t="s">
        <v>50</v>
      </c>
      <c r="C128" s="34" t="s">
        <v>1366</v>
      </c>
      <c r="D128" s="29">
        <v>1400</v>
      </c>
      <c r="E128" s="53">
        <v>2720000</v>
      </c>
      <c r="F128" s="53">
        <v>2720000</v>
      </c>
    </row>
    <row r="129" spans="1:6" x14ac:dyDescent="0.2">
      <c r="A129" s="44">
        <v>2289</v>
      </c>
      <c r="B129" s="34" t="s">
        <v>50</v>
      </c>
      <c r="C129" s="34" t="s">
        <v>423</v>
      </c>
      <c r="D129" s="29">
        <v>1074</v>
      </c>
      <c r="E129" s="53">
        <v>42000000</v>
      </c>
      <c r="F129" s="53">
        <v>42000000</v>
      </c>
    </row>
    <row r="130" spans="1:6" x14ac:dyDescent="0.2">
      <c r="A130" s="44">
        <v>2289</v>
      </c>
      <c r="B130" s="34" t="s">
        <v>50</v>
      </c>
      <c r="C130" s="34" t="s">
        <v>423</v>
      </c>
      <c r="D130" s="29">
        <v>1456</v>
      </c>
      <c r="E130" s="53">
        <v>21000000</v>
      </c>
      <c r="F130" s="53">
        <v>8633333</v>
      </c>
    </row>
    <row r="131" spans="1:6" x14ac:dyDescent="0.2">
      <c r="A131" s="44">
        <v>2289</v>
      </c>
      <c r="B131" s="34" t="s">
        <v>50</v>
      </c>
      <c r="C131" s="34" t="s">
        <v>1321</v>
      </c>
      <c r="D131" s="29">
        <v>1383</v>
      </c>
      <c r="E131" s="53">
        <v>2883000</v>
      </c>
      <c r="F131" s="53">
        <v>2883000</v>
      </c>
    </row>
    <row r="132" spans="1:6" x14ac:dyDescent="0.2">
      <c r="A132" s="44">
        <v>2289</v>
      </c>
      <c r="B132" s="34" t="s">
        <v>50</v>
      </c>
      <c r="C132" s="34" t="s">
        <v>784</v>
      </c>
      <c r="D132" s="29">
        <v>1194</v>
      </c>
      <c r="E132" s="53">
        <v>18150000</v>
      </c>
      <c r="F132" s="53">
        <v>18150000</v>
      </c>
    </row>
    <row r="133" spans="1:6" x14ac:dyDescent="0.2">
      <c r="A133" s="44">
        <v>2289</v>
      </c>
      <c r="B133" s="34" t="s">
        <v>50</v>
      </c>
      <c r="C133" s="34" t="s">
        <v>784</v>
      </c>
      <c r="D133" s="29">
        <v>1623</v>
      </c>
      <c r="E133" s="53">
        <v>9075000</v>
      </c>
      <c r="F133" s="53">
        <v>5747500</v>
      </c>
    </row>
    <row r="134" spans="1:6" x14ac:dyDescent="0.2">
      <c r="A134" s="44">
        <v>2289</v>
      </c>
      <c r="B134" s="34" t="s">
        <v>50</v>
      </c>
      <c r="C134" s="34" t="s">
        <v>1315</v>
      </c>
      <c r="D134" s="29">
        <v>1381</v>
      </c>
      <c r="E134" s="53">
        <v>2883000</v>
      </c>
      <c r="F134" s="53">
        <v>2883000</v>
      </c>
    </row>
    <row r="135" spans="1:6" x14ac:dyDescent="0.2">
      <c r="A135" s="44">
        <v>2289</v>
      </c>
      <c r="B135" s="34" t="s">
        <v>50</v>
      </c>
      <c r="C135" s="34" t="s">
        <v>351</v>
      </c>
      <c r="D135" s="29">
        <v>1051</v>
      </c>
      <c r="E135" s="53">
        <v>42000000</v>
      </c>
      <c r="F135" s="53">
        <v>42000000</v>
      </c>
    </row>
    <row r="136" spans="1:6" x14ac:dyDescent="0.2">
      <c r="A136" s="44">
        <v>2289</v>
      </c>
      <c r="B136" s="34" t="s">
        <v>50</v>
      </c>
      <c r="C136" s="34" t="s">
        <v>709</v>
      </c>
      <c r="D136" s="29">
        <v>1168</v>
      </c>
      <c r="E136" s="53">
        <v>43800000</v>
      </c>
      <c r="F136" s="53">
        <v>38933333</v>
      </c>
    </row>
    <row r="137" spans="1:6" x14ac:dyDescent="0.2">
      <c r="A137" s="44">
        <v>2289</v>
      </c>
      <c r="B137" s="34" t="s">
        <v>50</v>
      </c>
      <c r="C137" s="34" t="s">
        <v>1375</v>
      </c>
      <c r="D137" s="29">
        <v>1403</v>
      </c>
      <c r="E137" s="53">
        <v>2883000</v>
      </c>
      <c r="F137" s="53">
        <v>2883000</v>
      </c>
    </row>
    <row r="138" spans="1:6" x14ac:dyDescent="0.2">
      <c r="A138" s="44">
        <v>2289</v>
      </c>
      <c r="B138" s="34" t="s">
        <v>50</v>
      </c>
      <c r="C138" s="34" t="s">
        <v>354</v>
      </c>
      <c r="D138" s="29">
        <v>1052</v>
      </c>
      <c r="E138" s="53">
        <v>60000000</v>
      </c>
      <c r="F138" s="53">
        <v>60000000</v>
      </c>
    </row>
    <row r="139" spans="1:6" x14ac:dyDescent="0.2">
      <c r="A139" s="44">
        <v>2289</v>
      </c>
      <c r="B139" s="34" t="s">
        <v>50</v>
      </c>
      <c r="C139" s="34" t="s">
        <v>1067</v>
      </c>
      <c r="D139" s="29">
        <v>1292</v>
      </c>
      <c r="E139" s="53">
        <v>13860000</v>
      </c>
      <c r="F139" s="53">
        <v>10549000</v>
      </c>
    </row>
    <row r="140" spans="1:6" x14ac:dyDescent="0.2">
      <c r="A140" s="44">
        <v>2289</v>
      </c>
      <c r="B140" s="34" t="s">
        <v>50</v>
      </c>
      <c r="C140" s="34" t="s">
        <v>1348</v>
      </c>
      <c r="D140" s="29">
        <v>1393</v>
      </c>
      <c r="E140" s="53">
        <v>2883000</v>
      </c>
      <c r="F140" s="53">
        <v>2883000</v>
      </c>
    </row>
    <row r="141" spans="1:6" x14ac:dyDescent="0.2">
      <c r="A141" s="44">
        <v>2289</v>
      </c>
      <c r="B141" s="34" t="s">
        <v>50</v>
      </c>
      <c r="C141" s="34" t="s">
        <v>694</v>
      </c>
      <c r="D141" s="29">
        <v>1294</v>
      </c>
      <c r="E141" s="53">
        <v>2025100</v>
      </c>
      <c r="F141" s="53">
        <v>2025100</v>
      </c>
    </row>
    <row r="142" spans="1:6" x14ac:dyDescent="0.2">
      <c r="A142" s="44">
        <v>2289</v>
      </c>
      <c r="B142" s="34" t="s">
        <v>50</v>
      </c>
      <c r="C142" s="34" t="s">
        <v>694</v>
      </c>
      <c r="D142" s="29">
        <v>1418</v>
      </c>
      <c r="E142" s="53">
        <v>0</v>
      </c>
      <c r="F142" s="53">
        <v>0</v>
      </c>
    </row>
    <row r="143" spans="1:6" x14ac:dyDescent="0.2">
      <c r="A143" s="44">
        <v>2289</v>
      </c>
      <c r="B143" s="34" t="s">
        <v>50</v>
      </c>
      <c r="C143" s="34" t="s">
        <v>694</v>
      </c>
      <c r="D143" s="29">
        <v>1419</v>
      </c>
      <c r="E143" s="53">
        <v>763800</v>
      </c>
      <c r="F143" s="53">
        <v>763800</v>
      </c>
    </row>
    <row r="144" spans="1:6" x14ac:dyDescent="0.2">
      <c r="A144" s="44">
        <v>2289</v>
      </c>
      <c r="B144" s="34" t="s">
        <v>50</v>
      </c>
      <c r="C144" s="34" t="s">
        <v>694</v>
      </c>
      <c r="D144" s="29">
        <v>1428</v>
      </c>
      <c r="E144" s="53">
        <v>714400</v>
      </c>
      <c r="F144" s="53">
        <v>714400</v>
      </c>
    </row>
    <row r="145" spans="1:6" x14ac:dyDescent="0.2">
      <c r="A145" s="44">
        <v>2289</v>
      </c>
      <c r="B145" s="34" t="s">
        <v>50</v>
      </c>
      <c r="C145" s="34" t="s">
        <v>694</v>
      </c>
      <c r="D145" s="29">
        <v>1574</v>
      </c>
      <c r="E145" s="53">
        <v>184100</v>
      </c>
      <c r="F145" s="53">
        <v>184100</v>
      </c>
    </row>
    <row r="146" spans="1:6" x14ac:dyDescent="0.2">
      <c r="A146" s="44">
        <v>2289</v>
      </c>
      <c r="B146" s="34" t="s">
        <v>50</v>
      </c>
      <c r="C146" s="34" t="s">
        <v>694</v>
      </c>
      <c r="D146" s="29">
        <v>1666</v>
      </c>
      <c r="E146" s="53">
        <v>154900</v>
      </c>
      <c r="F146" s="53">
        <v>154900</v>
      </c>
    </row>
    <row r="147" spans="1:6" x14ac:dyDescent="0.2">
      <c r="A147" s="44">
        <v>2289</v>
      </c>
      <c r="B147" s="34" t="s">
        <v>50</v>
      </c>
      <c r="C147" s="34" t="s">
        <v>694</v>
      </c>
      <c r="D147" s="29">
        <v>1820</v>
      </c>
      <c r="E147" s="53">
        <v>350000</v>
      </c>
      <c r="F147" s="53">
        <v>350000</v>
      </c>
    </row>
    <row r="148" spans="1:6" x14ac:dyDescent="0.2">
      <c r="A148" s="44">
        <v>2289</v>
      </c>
      <c r="B148" s="34" t="s">
        <v>50</v>
      </c>
      <c r="C148" s="34" t="s">
        <v>694</v>
      </c>
      <c r="D148" s="29">
        <v>1885</v>
      </c>
      <c r="E148" s="53">
        <v>1000000</v>
      </c>
      <c r="F148" s="53">
        <v>319100</v>
      </c>
    </row>
    <row r="149" spans="1:6" x14ac:dyDescent="0.2">
      <c r="A149" s="44">
        <v>2289</v>
      </c>
      <c r="B149" s="34" t="s">
        <v>50</v>
      </c>
      <c r="C149" s="34" t="s">
        <v>541</v>
      </c>
      <c r="D149" s="29">
        <v>1113</v>
      </c>
      <c r="E149" s="53">
        <v>27480000</v>
      </c>
      <c r="F149" s="53">
        <v>25648000</v>
      </c>
    </row>
    <row r="150" spans="1:6" x14ac:dyDescent="0.2">
      <c r="A150" s="44">
        <v>2289</v>
      </c>
      <c r="B150" s="34" t="s">
        <v>50</v>
      </c>
      <c r="C150" s="34" t="s">
        <v>1369</v>
      </c>
      <c r="D150" s="29">
        <v>1401</v>
      </c>
      <c r="E150" s="53">
        <v>2720000</v>
      </c>
      <c r="F150" s="53">
        <v>2720000</v>
      </c>
    </row>
    <row r="151" spans="1:6" x14ac:dyDescent="0.2">
      <c r="A151" s="44">
        <v>2289</v>
      </c>
      <c r="B151" s="34" t="s">
        <v>50</v>
      </c>
      <c r="C151" s="34" t="s">
        <v>1354</v>
      </c>
      <c r="D151" s="29">
        <v>1395</v>
      </c>
      <c r="E151" s="53">
        <v>2883000</v>
      </c>
      <c r="F151" s="53">
        <v>2883000</v>
      </c>
    </row>
    <row r="152" spans="1:6" x14ac:dyDescent="0.2">
      <c r="A152" s="44">
        <v>2289</v>
      </c>
      <c r="B152" s="34" t="s">
        <v>50</v>
      </c>
      <c r="C152" s="34" t="s">
        <v>1342</v>
      </c>
      <c r="D152" s="29">
        <v>1391</v>
      </c>
      <c r="E152" s="53">
        <v>2883000</v>
      </c>
      <c r="F152" s="53">
        <v>2883000</v>
      </c>
    </row>
    <row r="153" spans="1:6" x14ac:dyDescent="0.2">
      <c r="A153" s="44">
        <v>2289</v>
      </c>
      <c r="B153" s="34" t="s">
        <v>50</v>
      </c>
      <c r="C153" s="34" t="s">
        <v>766</v>
      </c>
      <c r="D153" s="29">
        <v>1188</v>
      </c>
      <c r="E153" s="53">
        <v>54600000</v>
      </c>
      <c r="F153" s="53">
        <v>47092500</v>
      </c>
    </row>
    <row r="154" spans="1:6" x14ac:dyDescent="0.2">
      <c r="A154" s="44">
        <v>2289</v>
      </c>
      <c r="B154" s="34" t="s">
        <v>50</v>
      </c>
      <c r="C154" s="34" t="s">
        <v>552</v>
      </c>
      <c r="D154" s="29">
        <v>1117</v>
      </c>
      <c r="E154" s="53">
        <v>42000000</v>
      </c>
      <c r="F154" s="53">
        <v>42000000</v>
      </c>
    </row>
    <row r="155" spans="1:6" x14ac:dyDescent="0.2">
      <c r="A155" s="44">
        <v>2289</v>
      </c>
      <c r="B155" s="34" t="s">
        <v>50</v>
      </c>
      <c r="C155" s="34" t="s">
        <v>552</v>
      </c>
      <c r="D155" s="29">
        <v>1489</v>
      </c>
      <c r="E155" s="53">
        <v>21000000</v>
      </c>
      <c r="F155" s="53">
        <v>18200000</v>
      </c>
    </row>
    <row r="156" spans="1:6" x14ac:dyDescent="0.2">
      <c r="A156" s="44">
        <v>2289</v>
      </c>
      <c r="B156" s="34" t="s">
        <v>50</v>
      </c>
      <c r="C156" s="34" t="s">
        <v>552</v>
      </c>
      <c r="D156" s="29">
        <v>1902</v>
      </c>
      <c r="E156" s="53">
        <v>10500000</v>
      </c>
      <c r="F156" s="53">
        <v>0</v>
      </c>
    </row>
    <row r="157" spans="1:6" x14ac:dyDescent="0.2">
      <c r="A157" s="44">
        <v>2289</v>
      </c>
      <c r="B157" s="34" t="s">
        <v>50</v>
      </c>
      <c r="C157" s="34" t="s">
        <v>421</v>
      </c>
      <c r="D157" s="29">
        <v>1073</v>
      </c>
      <c r="E157" s="53">
        <v>42000000</v>
      </c>
      <c r="F157" s="53">
        <v>42000000</v>
      </c>
    </row>
    <row r="158" spans="1:6" x14ac:dyDescent="0.2">
      <c r="A158" s="44">
        <v>2289</v>
      </c>
      <c r="B158" s="34" t="s">
        <v>50</v>
      </c>
      <c r="C158" s="34" t="s">
        <v>421</v>
      </c>
      <c r="D158" s="29">
        <v>1532</v>
      </c>
      <c r="E158" s="53">
        <v>21000000</v>
      </c>
      <c r="F158" s="53">
        <v>18433333</v>
      </c>
    </row>
    <row r="159" spans="1:6" x14ac:dyDescent="0.2">
      <c r="A159" s="44">
        <v>2289</v>
      </c>
      <c r="B159" s="34" t="s">
        <v>50</v>
      </c>
      <c r="C159" s="34" t="s">
        <v>421</v>
      </c>
      <c r="D159" s="29">
        <v>1890</v>
      </c>
      <c r="E159" s="53">
        <v>7000000</v>
      </c>
      <c r="F159" s="53">
        <v>0</v>
      </c>
    </row>
    <row r="160" spans="1:6" x14ac:dyDescent="0.2">
      <c r="A160" s="44">
        <v>2289</v>
      </c>
      <c r="B160" s="34" t="s">
        <v>50</v>
      </c>
      <c r="C160" s="34" t="s">
        <v>653</v>
      </c>
      <c r="D160" s="29">
        <v>1150</v>
      </c>
      <c r="E160" s="53">
        <v>18150000</v>
      </c>
      <c r="F160" s="53">
        <v>18150000</v>
      </c>
    </row>
    <row r="161" spans="1:6" x14ac:dyDescent="0.2">
      <c r="A161" s="44">
        <v>2289</v>
      </c>
      <c r="B161" s="34" t="s">
        <v>50</v>
      </c>
      <c r="C161" s="34" t="s">
        <v>656</v>
      </c>
      <c r="D161" s="29">
        <v>1151</v>
      </c>
      <c r="E161" s="53">
        <v>25200000</v>
      </c>
      <c r="F161" s="53">
        <v>25200000</v>
      </c>
    </row>
    <row r="162" spans="1:6" x14ac:dyDescent="0.2">
      <c r="A162" s="44">
        <v>2289</v>
      </c>
      <c r="B162" s="34" t="s">
        <v>50</v>
      </c>
      <c r="C162" s="34" t="s">
        <v>656</v>
      </c>
      <c r="D162" s="29">
        <v>1608</v>
      </c>
      <c r="E162" s="53">
        <v>12600000</v>
      </c>
      <c r="F162" s="53">
        <v>10080000</v>
      </c>
    </row>
    <row r="163" spans="1:6" x14ac:dyDescent="0.2">
      <c r="A163" s="44">
        <v>2289</v>
      </c>
      <c r="B163" s="34" t="s">
        <v>50</v>
      </c>
      <c r="C163" s="34" t="s">
        <v>656</v>
      </c>
      <c r="D163" s="29">
        <v>1912</v>
      </c>
      <c r="E163" s="53">
        <v>4200000</v>
      </c>
      <c r="F163" s="53">
        <v>0</v>
      </c>
    </row>
    <row r="164" spans="1:6" x14ac:dyDescent="0.2">
      <c r="A164" s="44">
        <v>2289</v>
      </c>
      <c r="B164" s="34" t="s">
        <v>50</v>
      </c>
      <c r="C164" s="34" t="s">
        <v>1212</v>
      </c>
      <c r="D164" s="29">
        <v>1346</v>
      </c>
      <c r="E164" s="53">
        <v>5000000</v>
      </c>
      <c r="F164" s="53">
        <v>5000000</v>
      </c>
    </row>
    <row r="165" spans="1:6" x14ac:dyDescent="0.2">
      <c r="A165" s="44">
        <v>2289</v>
      </c>
      <c r="B165" s="34" t="s">
        <v>50</v>
      </c>
      <c r="C165" s="34" t="s">
        <v>1106</v>
      </c>
      <c r="D165" s="29">
        <v>1308</v>
      </c>
      <c r="E165" s="53">
        <v>166007957</v>
      </c>
      <c r="F165" s="53">
        <v>166007957</v>
      </c>
    </row>
    <row r="166" spans="1:6" x14ac:dyDescent="0.2">
      <c r="A166" s="44">
        <v>2289</v>
      </c>
      <c r="B166" s="34" t="s">
        <v>50</v>
      </c>
      <c r="C166" s="34" t="s">
        <v>1290</v>
      </c>
      <c r="D166" s="29">
        <v>1373</v>
      </c>
      <c r="E166" s="53">
        <v>3400000</v>
      </c>
      <c r="F166" s="53">
        <v>3400000</v>
      </c>
    </row>
    <row r="167" spans="1:6" x14ac:dyDescent="0.2">
      <c r="A167" s="44">
        <v>2289</v>
      </c>
      <c r="B167" s="34" t="s">
        <v>50</v>
      </c>
      <c r="C167" s="34" t="s">
        <v>276</v>
      </c>
      <c r="D167" s="29">
        <v>1027</v>
      </c>
      <c r="E167" s="53">
        <v>50400000</v>
      </c>
      <c r="F167" s="53">
        <v>50400000</v>
      </c>
    </row>
    <row r="168" spans="1:6" x14ac:dyDescent="0.2">
      <c r="A168" s="44">
        <v>2289</v>
      </c>
      <c r="B168" s="34" t="s">
        <v>50</v>
      </c>
      <c r="C168" s="34" t="s">
        <v>276</v>
      </c>
      <c r="D168" s="29">
        <v>1523</v>
      </c>
      <c r="E168" s="53">
        <v>25200000</v>
      </c>
      <c r="F168" s="53">
        <v>24360000</v>
      </c>
    </row>
    <row r="169" spans="1:6" x14ac:dyDescent="0.2">
      <c r="A169" s="44">
        <v>2289</v>
      </c>
      <c r="B169" s="34" t="s">
        <v>50</v>
      </c>
      <c r="C169" s="34" t="s">
        <v>276</v>
      </c>
      <c r="D169" s="29">
        <v>1883</v>
      </c>
      <c r="E169" s="53">
        <v>8400000</v>
      </c>
      <c r="F169" s="53">
        <v>0</v>
      </c>
    </row>
    <row r="170" spans="1:6" x14ac:dyDescent="0.2">
      <c r="A170" s="44">
        <v>2289</v>
      </c>
      <c r="B170" s="34" t="s">
        <v>50</v>
      </c>
      <c r="C170" s="34" t="s">
        <v>1287</v>
      </c>
      <c r="D170" s="29">
        <v>1372</v>
      </c>
      <c r="E170" s="53">
        <v>2883000</v>
      </c>
      <c r="F170" s="53">
        <v>2883000</v>
      </c>
    </row>
    <row r="171" spans="1:6" x14ac:dyDescent="0.2">
      <c r="A171" s="44">
        <v>2289</v>
      </c>
      <c r="B171" s="34" t="s">
        <v>50</v>
      </c>
      <c r="C171" s="34" t="s">
        <v>1293</v>
      </c>
      <c r="D171" s="29">
        <v>1374</v>
      </c>
      <c r="E171" s="53">
        <v>3400000</v>
      </c>
      <c r="F171" s="53">
        <v>3400000</v>
      </c>
    </row>
    <row r="172" spans="1:6" x14ac:dyDescent="0.2">
      <c r="A172" s="44">
        <v>2289</v>
      </c>
      <c r="B172" s="34" t="s">
        <v>50</v>
      </c>
      <c r="C172" s="34" t="s">
        <v>1423</v>
      </c>
      <c r="D172" s="29">
        <v>1422</v>
      </c>
      <c r="E172" s="53">
        <v>71358999</v>
      </c>
      <c r="F172" s="53">
        <v>0</v>
      </c>
    </row>
    <row r="173" spans="1:6" x14ac:dyDescent="0.2">
      <c r="A173" s="44">
        <v>2289</v>
      </c>
      <c r="B173" s="34" t="s">
        <v>50</v>
      </c>
      <c r="C173" s="34" t="s">
        <v>1456</v>
      </c>
      <c r="D173" s="29">
        <v>1435</v>
      </c>
      <c r="E173" s="53">
        <v>1800000000</v>
      </c>
      <c r="F173" s="53">
        <v>767586947</v>
      </c>
    </row>
    <row r="174" spans="1:6" x14ac:dyDescent="0.2">
      <c r="A174" s="44">
        <v>2289</v>
      </c>
      <c r="B174" s="34" t="s">
        <v>50</v>
      </c>
      <c r="C174" s="34" t="s">
        <v>1488</v>
      </c>
      <c r="D174" s="29">
        <v>1451</v>
      </c>
      <c r="E174" s="53">
        <v>21000000</v>
      </c>
      <c r="F174" s="53">
        <v>19833333</v>
      </c>
    </row>
    <row r="175" spans="1:6" x14ac:dyDescent="0.2">
      <c r="A175" s="44">
        <v>2289</v>
      </c>
      <c r="B175" s="34" t="s">
        <v>50</v>
      </c>
      <c r="C175" s="34" t="s">
        <v>1542</v>
      </c>
      <c r="D175" s="29">
        <v>1495</v>
      </c>
      <c r="E175" s="53">
        <v>15900000</v>
      </c>
      <c r="F175" s="53">
        <v>15900000</v>
      </c>
    </row>
    <row r="176" spans="1:6" x14ac:dyDescent="0.2">
      <c r="A176" s="44">
        <v>2289</v>
      </c>
      <c r="B176" s="34" t="s">
        <v>50</v>
      </c>
      <c r="C176" s="34" t="s">
        <v>1556</v>
      </c>
      <c r="D176" s="29">
        <v>1508</v>
      </c>
      <c r="E176" s="53">
        <v>22995000</v>
      </c>
      <c r="F176" s="53">
        <v>13797000</v>
      </c>
    </row>
    <row r="177" spans="1:6" x14ac:dyDescent="0.2">
      <c r="A177" s="44">
        <v>2289</v>
      </c>
      <c r="B177" s="34" t="s">
        <v>50</v>
      </c>
      <c r="C177" s="34" t="s">
        <v>1561</v>
      </c>
      <c r="D177" s="29">
        <v>1512</v>
      </c>
      <c r="E177" s="53">
        <v>30000000</v>
      </c>
      <c r="F177" s="53">
        <v>28333333</v>
      </c>
    </row>
    <row r="178" spans="1:6" x14ac:dyDescent="0.2">
      <c r="A178" s="44">
        <v>2289</v>
      </c>
      <c r="B178" s="34" t="s">
        <v>50</v>
      </c>
      <c r="C178" s="34" t="s">
        <v>1561</v>
      </c>
      <c r="D178" s="29">
        <v>1872</v>
      </c>
      <c r="E178" s="53">
        <v>15000000</v>
      </c>
      <c r="F178" s="53">
        <v>0</v>
      </c>
    </row>
    <row r="179" spans="1:6" x14ac:dyDescent="0.2">
      <c r="A179" s="44">
        <v>2289</v>
      </c>
      <c r="B179" s="34" t="s">
        <v>50</v>
      </c>
      <c r="C179" s="34" t="s">
        <v>1724</v>
      </c>
      <c r="D179" s="29">
        <v>1593</v>
      </c>
      <c r="E179" s="53">
        <v>6930000</v>
      </c>
      <c r="F179" s="53">
        <v>6930000</v>
      </c>
    </row>
    <row r="180" spans="1:6" x14ac:dyDescent="0.2">
      <c r="A180" s="44">
        <v>2289</v>
      </c>
      <c r="B180" s="34" t="s">
        <v>50</v>
      </c>
      <c r="C180" s="34" t="s">
        <v>1753</v>
      </c>
      <c r="D180" s="29">
        <v>1606</v>
      </c>
      <c r="E180" s="53">
        <v>21900000</v>
      </c>
      <c r="F180" s="53">
        <v>14600000</v>
      </c>
    </row>
    <row r="181" spans="1:6" x14ac:dyDescent="0.2">
      <c r="A181" s="44">
        <v>2289</v>
      </c>
      <c r="B181" s="34" t="s">
        <v>50</v>
      </c>
      <c r="C181" s="34" t="s">
        <v>1753</v>
      </c>
      <c r="D181" s="29">
        <v>1906</v>
      </c>
      <c r="E181" s="53">
        <v>6000000</v>
      </c>
      <c r="F181" s="53">
        <v>0</v>
      </c>
    </row>
    <row r="182" spans="1:6" x14ac:dyDescent="0.2">
      <c r="A182" s="44">
        <v>2289</v>
      </c>
      <c r="B182" s="34" t="s">
        <v>50</v>
      </c>
      <c r="C182" s="34" t="s">
        <v>1804</v>
      </c>
      <c r="D182" s="29">
        <v>1631</v>
      </c>
      <c r="E182" s="53">
        <v>29250000</v>
      </c>
      <c r="F182" s="53">
        <v>13866667</v>
      </c>
    </row>
    <row r="183" spans="1:6" x14ac:dyDescent="0.2">
      <c r="A183" s="44">
        <v>2289</v>
      </c>
      <c r="B183" s="34" t="s">
        <v>50</v>
      </c>
      <c r="C183" s="34" t="s">
        <v>1929</v>
      </c>
      <c r="D183" s="29">
        <v>1670</v>
      </c>
      <c r="E183" s="53">
        <v>9330000</v>
      </c>
      <c r="F183" s="53">
        <v>4768667</v>
      </c>
    </row>
    <row r="184" spans="1:6" x14ac:dyDescent="0.2">
      <c r="A184" s="44">
        <v>2289</v>
      </c>
      <c r="B184" s="34" t="s">
        <v>50</v>
      </c>
      <c r="C184" s="34" t="s">
        <v>1996</v>
      </c>
      <c r="D184" s="29">
        <v>1689</v>
      </c>
      <c r="E184" s="53">
        <v>10000000</v>
      </c>
      <c r="F184" s="53">
        <v>3666667</v>
      </c>
    </row>
    <row r="185" spans="1:6" x14ac:dyDescent="0.2">
      <c r="A185" s="44">
        <v>2289</v>
      </c>
      <c r="B185" s="34" t="s">
        <v>50</v>
      </c>
      <c r="C185" s="34" t="s">
        <v>2052</v>
      </c>
      <c r="D185" s="29">
        <v>1704</v>
      </c>
      <c r="E185" s="53">
        <v>26000000</v>
      </c>
      <c r="F185" s="53">
        <v>9316667</v>
      </c>
    </row>
    <row r="186" spans="1:6" x14ac:dyDescent="0.2">
      <c r="A186" s="44">
        <v>2289</v>
      </c>
      <c r="B186" s="34" t="s">
        <v>50</v>
      </c>
      <c r="C186" s="34" t="s">
        <v>2060</v>
      </c>
      <c r="D186" s="29">
        <v>1706</v>
      </c>
      <c r="E186" s="53">
        <v>11904000</v>
      </c>
      <c r="F186" s="53">
        <v>4166400</v>
      </c>
    </row>
    <row r="187" spans="1:6" x14ac:dyDescent="0.2">
      <c r="A187" s="44">
        <v>2289</v>
      </c>
      <c r="B187" s="34" t="s">
        <v>50</v>
      </c>
      <c r="C187" s="34" t="s">
        <v>2068</v>
      </c>
      <c r="D187" s="29">
        <v>1708</v>
      </c>
      <c r="E187" s="53">
        <v>15000000</v>
      </c>
      <c r="F187" s="53">
        <v>7166667</v>
      </c>
    </row>
    <row r="188" spans="1:6" x14ac:dyDescent="0.2">
      <c r="A188" s="44">
        <v>2289</v>
      </c>
      <c r="B188" s="34" t="s">
        <v>50</v>
      </c>
      <c r="C188" s="34" t="s">
        <v>2156</v>
      </c>
      <c r="D188" s="29">
        <v>1731</v>
      </c>
      <c r="E188" s="53">
        <v>15000000</v>
      </c>
      <c r="F188" s="53">
        <v>5833333</v>
      </c>
    </row>
    <row r="189" spans="1:6" x14ac:dyDescent="0.2">
      <c r="A189" s="44">
        <v>2289</v>
      </c>
      <c r="B189" s="34" t="s">
        <v>50</v>
      </c>
      <c r="C189" s="34" t="s">
        <v>2212</v>
      </c>
      <c r="D189" s="29">
        <v>1746</v>
      </c>
      <c r="E189" s="53">
        <v>6825000</v>
      </c>
      <c r="F189" s="53">
        <v>6825000</v>
      </c>
    </row>
    <row r="190" spans="1:6" x14ac:dyDescent="0.2">
      <c r="A190" s="44">
        <v>2289</v>
      </c>
      <c r="B190" s="34" t="s">
        <v>50</v>
      </c>
      <c r="C190" s="34" t="s">
        <v>2216</v>
      </c>
      <c r="D190" s="29">
        <v>1747</v>
      </c>
      <c r="E190" s="53">
        <v>15000000</v>
      </c>
      <c r="F190" s="53">
        <v>6000000</v>
      </c>
    </row>
    <row r="191" spans="1:6" x14ac:dyDescent="0.2">
      <c r="A191" s="44">
        <v>2289</v>
      </c>
      <c r="B191" s="34" t="s">
        <v>50</v>
      </c>
      <c r="C191" s="34" t="s">
        <v>2222</v>
      </c>
      <c r="D191" s="29">
        <v>1749</v>
      </c>
      <c r="E191" s="53">
        <v>6772500</v>
      </c>
      <c r="F191" s="53">
        <v>4515000</v>
      </c>
    </row>
    <row r="192" spans="1:6" x14ac:dyDescent="0.2">
      <c r="A192" s="44">
        <v>2289</v>
      </c>
      <c r="B192" s="34" t="s">
        <v>50</v>
      </c>
      <c r="C192" s="34" t="s">
        <v>2230</v>
      </c>
      <c r="D192" s="29">
        <v>1751</v>
      </c>
      <c r="E192" s="53">
        <v>26908000</v>
      </c>
      <c r="F192" s="53">
        <v>7944267</v>
      </c>
    </row>
    <row r="193" spans="1:6" x14ac:dyDescent="0.2">
      <c r="A193" s="44">
        <v>2289</v>
      </c>
      <c r="B193" s="34" t="s">
        <v>50</v>
      </c>
      <c r="C193" s="34" t="s">
        <v>2324</v>
      </c>
      <c r="D193" s="29">
        <v>1773</v>
      </c>
      <c r="E193" s="53">
        <v>8700000</v>
      </c>
      <c r="F193" s="53">
        <v>2416667</v>
      </c>
    </row>
    <row r="194" spans="1:6" x14ac:dyDescent="0.2">
      <c r="A194" s="44">
        <v>2289</v>
      </c>
      <c r="B194" s="34" t="s">
        <v>2890</v>
      </c>
      <c r="D194" s="34"/>
      <c r="E194" s="53">
        <v>13979176885</v>
      </c>
      <c r="F194" s="53">
        <v>6696581627</v>
      </c>
    </row>
    <row r="195" spans="1:6" x14ac:dyDescent="0.2">
      <c r="A195" s="56" t="s">
        <v>2891</v>
      </c>
      <c r="B195" s="56"/>
      <c r="C195" s="56"/>
      <c r="D195" s="56"/>
      <c r="E195" s="53">
        <v>13979176885</v>
      </c>
      <c r="F195" s="53">
        <v>6696581627</v>
      </c>
    </row>
    <row r="196" spans="1:6" x14ac:dyDescent="0.2">
      <c r="A196" s="44">
        <v>2290</v>
      </c>
      <c r="B196" s="34" t="s">
        <v>58</v>
      </c>
      <c r="C196" s="34" t="s">
        <v>1215</v>
      </c>
      <c r="D196" s="29">
        <v>1347</v>
      </c>
      <c r="E196" s="53">
        <v>33000000</v>
      </c>
      <c r="F196" s="53">
        <v>26033333</v>
      </c>
    </row>
    <row r="197" spans="1:6" x14ac:dyDescent="0.2">
      <c r="A197" s="44">
        <v>2290</v>
      </c>
      <c r="B197" s="34" t="s">
        <v>58</v>
      </c>
      <c r="C197" s="34" t="s">
        <v>805</v>
      </c>
      <c r="D197" s="29">
        <v>1201</v>
      </c>
      <c r="E197" s="53">
        <v>40950000</v>
      </c>
      <c r="F197" s="53">
        <v>40950000</v>
      </c>
    </row>
    <row r="198" spans="1:6" x14ac:dyDescent="0.2">
      <c r="A198" s="44">
        <v>2290</v>
      </c>
      <c r="B198" s="34" t="s">
        <v>58</v>
      </c>
      <c r="C198" s="34" t="s">
        <v>805</v>
      </c>
      <c r="D198" s="29">
        <v>1615</v>
      </c>
      <c r="E198" s="53">
        <v>20475000</v>
      </c>
      <c r="F198" s="53">
        <v>13195000</v>
      </c>
    </row>
    <row r="199" spans="1:6" x14ac:dyDescent="0.2">
      <c r="A199" s="44">
        <v>2290</v>
      </c>
      <c r="B199" s="34" t="s">
        <v>58</v>
      </c>
      <c r="C199" s="34" t="s">
        <v>1423</v>
      </c>
      <c r="D199" s="29">
        <v>1422</v>
      </c>
      <c r="E199" s="53">
        <v>10040648</v>
      </c>
      <c r="F199" s="53">
        <v>0</v>
      </c>
    </row>
    <row r="200" spans="1:6" x14ac:dyDescent="0.2">
      <c r="A200" s="44">
        <v>2290</v>
      </c>
      <c r="B200" s="34" t="s">
        <v>58</v>
      </c>
      <c r="C200" s="34" t="s">
        <v>2516</v>
      </c>
      <c r="D200" s="29">
        <v>1826</v>
      </c>
      <c r="E200" s="53">
        <v>20000000</v>
      </c>
      <c r="F200" s="53">
        <v>2500000</v>
      </c>
    </row>
    <row r="201" spans="1:6" x14ac:dyDescent="0.2">
      <c r="A201" s="44">
        <v>2290</v>
      </c>
      <c r="B201" s="34" t="s">
        <v>2892</v>
      </c>
      <c r="D201" s="34"/>
      <c r="E201" s="53">
        <v>124465648</v>
      </c>
      <c r="F201" s="53">
        <v>82678333</v>
      </c>
    </row>
    <row r="202" spans="1:6" x14ac:dyDescent="0.2">
      <c r="A202" s="44">
        <v>2290</v>
      </c>
      <c r="B202" s="34" t="s">
        <v>54</v>
      </c>
      <c r="C202" s="34" t="s">
        <v>799</v>
      </c>
      <c r="D202" s="29">
        <v>1199</v>
      </c>
      <c r="E202" s="53">
        <v>17010000</v>
      </c>
      <c r="F202" s="53">
        <v>10395000</v>
      </c>
    </row>
    <row r="203" spans="1:6" x14ac:dyDescent="0.2">
      <c r="A203" s="44">
        <v>2290</v>
      </c>
      <c r="B203" s="34" t="s">
        <v>54</v>
      </c>
      <c r="C203" s="34" t="s">
        <v>811</v>
      </c>
      <c r="D203" s="29">
        <v>1203</v>
      </c>
      <c r="E203" s="53">
        <v>17010000</v>
      </c>
      <c r="F203" s="53">
        <v>2835000</v>
      </c>
    </row>
    <row r="204" spans="1:6" x14ac:dyDescent="0.2">
      <c r="A204" s="44">
        <v>2290</v>
      </c>
      <c r="B204" s="34" t="s">
        <v>54</v>
      </c>
      <c r="C204" s="34" t="s">
        <v>910</v>
      </c>
      <c r="D204" s="29">
        <v>1237</v>
      </c>
      <c r="E204" s="53">
        <v>17010000</v>
      </c>
      <c r="F204" s="53">
        <v>17010000</v>
      </c>
    </row>
    <row r="205" spans="1:6" x14ac:dyDescent="0.2">
      <c r="A205" s="44">
        <v>2290</v>
      </c>
      <c r="B205" s="34" t="s">
        <v>54</v>
      </c>
      <c r="C205" s="34" t="s">
        <v>910</v>
      </c>
      <c r="D205" s="29">
        <v>1650</v>
      </c>
      <c r="E205" s="53">
        <v>8505000</v>
      </c>
      <c r="F205" s="53">
        <v>4725000</v>
      </c>
    </row>
    <row r="206" spans="1:6" x14ac:dyDescent="0.2">
      <c r="A206" s="44">
        <v>2290</v>
      </c>
      <c r="B206" s="34" t="s">
        <v>54</v>
      </c>
      <c r="C206" s="34" t="s">
        <v>694</v>
      </c>
      <c r="D206" s="29">
        <v>1163</v>
      </c>
      <c r="E206" s="53">
        <v>920792</v>
      </c>
      <c r="F206" s="53">
        <v>920792</v>
      </c>
    </row>
    <row r="207" spans="1:6" x14ac:dyDescent="0.2">
      <c r="A207" s="44">
        <v>2290</v>
      </c>
      <c r="B207" s="34" t="s">
        <v>54</v>
      </c>
      <c r="C207" s="34" t="s">
        <v>694</v>
      </c>
      <c r="D207" s="29">
        <v>1294</v>
      </c>
      <c r="E207" s="53">
        <v>2180200</v>
      </c>
      <c r="F207" s="53">
        <v>2180200</v>
      </c>
    </row>
    <row r="208" spans="1:6" x14ac:dyDescent="0.2">
      <c r="A208" s="44">
        <v>2290</v>
      </c>
      <c r="B208" s="34" t="s">
        <v>54</v>
      </c>
      <c r="C208" s="34" t="s">
        <v>694</v>
      </c>
      <c r="D208" s="29">
        <v>1885</v>
      </c>
      <c r="E208" s="53">
        <v>100000</v>
      </c>
      <c r="F208" s="53">
        <v>33547</v>
      </c>
    </row>
    <row r="209" spans="1:6" x14ac:dyDescent="0.2">
      <c r="A209" s="44">
        <v>2290</v>
      </c>
      <c r="B209" s="34" t="s">
        <v>54</v>
      </c>
      <c r="C209" s="34" t="s">
        <v>1423</v>
      </c>
      <c r="D209" s="29">
        <v>1422</v>
      </c>
      <c r="E209" s="53">
        <v>12535366</v>
      </c>
      <c r="F209" s="53">
        <v>0</v>
      </c>
    </row>
    <row r="210" spans="1:6" x14ac:dyDescent="0.2">
      <c r="A210" s="44">
        <v>2290</v>
      </c>
      <c r="B210" s="34" t="s">
        <v>2893</v>
      </c>
      <c r="D210" s="34"/>
      <c r="E210" s="53">
        <v>75271358</v>
      </c>
      <c r="F210" s="53">
        <v>38099539</v>
      </c>
    </row>
    <row r="211" spans="1:6" x14ac:dyDescent="0.2">
      <c r="A211" s="44">
        <v>2290</v>
      </c>
      <c r="B211" s="34" t="s">
        <v>56</v>
      </c>
      <c r="C211" s="34" t="s">
        <v>507</v>
      </c>
      <c r="D211" s="29">
        <v>1102</v>
      </c>
      <c r="E211" s="53">
        <v>39060000</v>
      </c>
      <c r="F211" s="53">
        <v>39060000</v>
      </c>
    </row>
    <row r="212" spans="1:6" x14ac:dyDescent="0.2">
      <c r="A212" s="44">
        <v>2290</v>
      </c>
      <c r="B212" s="34" t="s">
        <v>56</v>
      </c>
      <c r="C212" s="34" t="s">
        <v>507</v>
      </c>
      <c r="D212" s="29">
        <v>1457</v>
      </c>
      <c r="E212" s="53">
        <v>19530000</v>
      </c>
      <c r="F212" s="53">
        <v>15841000</v>
      </c>
    </row>
    <row r="213" spans="1:6" x14ac:dyDescent="0.2">
      <c r="A213" s="44">
        <v>2290</v>
      </c>
      <c r="B213" s="34" t="s">
        <v>56</v>
      </c>
      <c r="C213" s="34" t="s">
        <v>377</v>
      </c>
      <c r="D213" s="29">
        <v>1059</v>
      </c>
      <c r="E213" s="53">
        <v>18150000</v>
      </c>
      <c r="F213" s="53">
        <v>18150000</v>
      </c>
    </row>
    <row r="214" spans="1:6" x14ac:dyDescent="0.2">
      <c r="A214" s="44">
        <v>2290</v>
      </c>
      <c r="B214" s="34" t="s">
        <v>56</v>
      </c>
      <c r="C214" s="34" t="s">
        <v>377</v>
      </c>
      <c r="D214" s="29">
        <v>1455</v>
      </c>
      <c r="E214" s="53">
        <v>6050000</v>
      </c>
      <c r="F214" s="53">
        <v>2420000</v>
      </c>
    </row>
    <row r="215" spans="1:6" x14ac:dyDescent="0.2">
      <c r="A215" s="44">
        <v>2290</v>
      </c>
      <c r="B215" s="34" t="s">
        <v>56</v>
      </c>
      <c r="C215" s="34" t="s">
        <v>1423</v>
      </c>
      <c r="D215" s="29">
        <v>1422</v>
      </c>
      <c r="E215" s="53">
        <v>10040648</v>
      </c>
      <c r="F215" s="53">
        <v>0</v>
      </c>
    </row>
    <row r="216" spans="1:6" x14ac:dyDescent="0.2">
      <c r="A216" s="44">
        <v>2290</v>
      </c>
      <c r="B216" s="34" t="s">
        <v>2894</v>
      </c>
      <c r="D216" s="34"/>
      <c r="E216" s="53">
        <v>92830648</v>
      </c>
      <c r="F216" s="53">
        <v>75471000</v>
      </c>
    </row>
    <row r="217" spans="1:6" x14ac:dyDescent="0.2">
      <c r="A217" s="44">
        <v>2290</v>
      </c>
      <c r="B217" s="34" t="s">
        <v>60</v>
      </c>
      <c r="C217" s="34" t="s">
        <v>772</v>
      </c>
      <c r="D217" s="29">
        <v>1190</v>
      </c>
      <c r="E217" s="53">
        <v>44100000</v>
      </c>
      <c r="F217" s="53">
        <v>44100000</v>
      </c>
    </row>
    <row r="218" spans="1:6" x14ac:dyDescent="0.2">
      <c r="A218" s="44">
        <v>2290</v>
      </c>
      <c r="B218" s="34" t="s">
        <v>60</v>
      </c>
      <c r="C218" s="34" t="s">
        <v>772</v>
      </c>
      <c r="D218" s="29">
        <v>1502</v>
      </c>
      <c r="E218" s="53">
        <v>22050000</v>
      </c>
      <c r="F218" s="53">
        <v>16170000</v>
      </c>
    </row>
    <row r="219" spans="1:6" x14ac:dyDescent="0.2">
      <c r="A219" s="44">
        <v>2290</v>
      </c>
      <c r="B219" s="34" t="s">
        <v>60</v>
      </c>
      <c r="C219" s="34" t="s">
        <v>1423</v>
      </c>
      <c r="D219" s="29">
        <v>1422</v>
      </c>
      <c r="E219" s="53">
        <v>11744957</v>
      </c>
      <c r="F219" s="53">
        <v>0</v>
      </c>
    </row>
    <row r="220" spans="1:6" x14ac:dyDescent="0.2">
      <c r="A220" s="44">
        <v>2290</v>
      </c>
      <c r="B220" s="34" t="s">
        <v>2895</v>
      </c>
      <c r="D220" s="34"/>
      <c r="E220" s="53">
        <v>77894957</v>
      </c>
      <c r="F220" s="53">
        <v>60270000</v>
      </c>
    </row>
    <row r="221" spans="1:6" x14ac:dyDescent="0.2">
      <c r="A221" s="56" t="s">
        <v>2896</v>
      </c>
      <c r="B221" s="56"/>
      <c r="C221" s="56"/>
      <c r="D221" s="56"/>
      <c r="E221" s="53">
        <v>370462611</v>
      </c>
      <c r="F221" s="53">
        <v>256518872</v>
      </c>
    </row>
    <row r="222" spans="1:6" x14ac:dyDescent="0.2">
      <c r="A222" s="44">
        <v>2315</v>
      </c>
      <c r="B222" s="34" t="s">
        <v>62</v>
      </c>
      <c r="C222" s="34" t="s">
        <v>966</v>
      </c>
      <c r="D222" s="29">
        <v>1256</v>
      </c>
      <c r="E222" s="53">
        <v>40950000</v>
      </c>
      <c r="F222" s="53">
        <v>40950000</v>
      </c>
    </row>
    <row r="223" spans="1:6" x14ac:dyDescent="0.2">
      <c r="A223" s="44">
        <v>2315</v>
      </c>
      <c r="B223" s="34" t="s">
        <v>62</v>
      </c>
      <c r="C223" s="34" t="s">
        <v>416</v>
      </c>
      <c r="D223" s="29">
        <v>1726</v>
      </c>
      <c r="E223" s="53">
        <v>15000000</v>
      </c>
      <c r="F223" s="53">
        <v>6500000</v>
      </c>
    </row>
    <row r="224" spans="1:6" x14ac:dyDescent="0.2">
      <c r="A224" s="44">
        <v>2315</v>
      </c>
      <c r="B224" s="34" t="s">
        <v>62</v>
      </c>
      <c r="C224" s="34" t="s">
        <v>1110</v>
      </c>
      <c r="D224" s="29">
        <v>1309</v>
      </c>
      <c r="E224" s="53">
        <v>12480000</v>
      </c>
      <c r="F224" s="53">
        <v>11786667</v>
      </c>
    </row>
    <row r="225" spans="1:6" x14ac:dyDescent="0.2">
      <c r="A225" s="44">
        <v>2315</v>
      </c>
      <c r="B225" s="34" t="s">
        <v>62</v>
      </c>
      <c r="C225" s="34" t="s">
        <v>474</v>
      </c>
      <c r="D225" s="29">
        <v>1091</v>
      </c>
      <c r="E225" s="53">
        <v>68000000</v>
      </c>
      <c r="F225" s="53">
        <v>57800000</v>
      </c>
    </row>
    <row r="226" spans="1:6" x14ac:dyDescent="0.2">
      <c r="A226" s="44">
        <v>2315</v>
      </c>
      <c r="B226" s="34" t="s">
        <v>62</v>
      </c>
      <c r="C226" s="34" t="s">
        <v>457</v>
      </c>
      <c r="D226" s="29">
        <v>1085</v>
      </c>
      <c r="E226" s="53">
        <v>50400000</v>
      </c>
      <c r="F226" s="53">
        <v>50400000</v>
      </c>
    </row>
    <row r="227" spans="1:6" x14ac:dyDescent="0.2">
      <c r="A227" s="44">
        <v>2315</v>
      </c>
      <c r="B227" s="34" t="s">
        <v>62</v>
      </c>
      <c r="C227" s="34" t="s">
        <v>1275</v>
      </c>
      <c r="D227" s="29">
        <v>1368</v>
      </c>
      <c r="E227" s="53">
        <v>12480000</v>
      </c>
      <c r="F227" s="53">
        <v>12480000</v>
      </c>
    </row>
    <row r="228" spans="1:6" x14ac:dyDescent="0.2">
      <c r="A228" s="44">
        <v>2315</v>
      </c>
      <c r="B228" s="34" t="s">
        <v>62</v>
      </c>
      <c r="C228" s="34" t="s">
        <v>1275</v>
      </c>
      <c r="D228" s="29">
        <v>1617</v>
      </c>
      <c r="E228" s="53">
        <v>4160000</v>
      </c>
      <c r="F228" s="53">
        <v>416000</v>
      </c>
    </row>
    <row r="229" spans="1:6" x14ac:dyDescent="0.2">
      <c r="A229" s="44">
        <v>2315</v>
      </c>
      <c r="B229" s="34" t="s">
        <v>62</v>
      </c>
      <c r="C229" s="34" t="s">
        <v>1094</v>
      </c>
      <c r="D229" s="29">
        <v>1304</v>
      </c>
      <c r="E229" s="53">
        <v>40950000</v>
      </c>
      <c r="F229" s="53">
        <v>40950000</v>
      </c>
    </row>
    <row r="230" spans="1:6" x14ac:dyDescent="0.2">
      <c r="A230" s="44">
        <v>2315</v>
      </c>
      <c r="B230" s="34" t="s">
        <v>62</v>
      </c>
      <c r="C230" s="34" t="s">
        <v>1094</v>
      </c>
      <c r="D230" s="29">
        <v>1630</v>
      </c>
      <c r="E230" s="53">
        <v>20475000</v>
      </c>
      <c r="F230" s="53">
        <v>11375000</v>
      </c>
    </row>
    <row r="231" spans="1:6" x14ac:dyDescent="0.2">
      <c r="A231" s="44">
        <v>2315</v>
      </c>
      <c r="B231" s="34" t="s">
        <v>62</v>
      </c>
      <c r="C231" s="34" t="s">
        <v>991</v>
      </c>
      <c r="D231" s="29">
        <v>1265</v>
      </c>
      <c r="E231" s="53">
        <v>37800000</v>
      </c>
      <c r="F231" s="53">
        <v>37800000</v>
      </c>
    </row>
    <row r="232" spans="1:6" x14ac:dyDescent="0.2">
      <c r="A232" s="44">
        <v>2315</v>
      </c>
      <c r="B232" s="34" t="s">
        <v>62</v>
      </c>
      <c r="C232" s="34" t="s">
        <v>991</v>
      </c>
      <c r="D232" s="29">
        <v>1596</v>
      </c>
      <c r="E232" s="53">
        <v>18900000</v>
      </c>
      <c r="F232" s="53">
        <v>11970000</v>
      </c>
    </row>
    <row r="233" spans="1:6" x14ac:dyDescent="0.2">
      <c r="A233" s="44">
        <v>2315</v>
      </c>
      <c r="B233" s="34" t="s">
        <v>62</v>
      </c>
      <c r="C233" s="34" t="s">
        <v>1008</v>
      </c>
      <c r="D233" s="29">
        <v>1272</v>
      </c>
      <c r="E233" s="53">
        <v>18150000</v>
      </c>
      <c r="F233" s="53">
        <v>18150000</v>
      </c>
    </row>
    <row r="234" spans="1:6" x14ac:dyDescent="0.2">
      <c r="A234" s="44">
        <v>2315</v>
      </c>
      <c r="B234" s="34" t="s">
        <v>62</v>
      </c>
      <c r="C234" s="34" t="s">
        <v>1008</v>
      </c>
      <c r="D234" s="29">
        <v>1554</v>
      </c>
      <c r="E234" s="53">
        <v>9075000</v>
      </c>
      <c r="F234" s="53">
        <v>5747500</v>
      </c>
    </row>
    <row r="235" spans="1:6" x14ac:dyDescent="0.2">
      <c r="A235" s="44">
        <v>2315</v>
      </c>
      <c r="B235" s="34" t="s">
        <v>62</v>
      </c>
      <c r="C235" s="34" t="s">
        <v>1423</v>
      </c>
      <c r="D235" s="29">
        <v>1422</v>
      </c>
      <c r="E235" s="53">
        <v>13745685</v>
      </c>
      <c r="F235" s="53">
        <v>0</v>
      </c>
    </row>
    <row r="236" spans="1:6" x14ac:dyDescent="0.2">
      <c r="A236" s="44">
        <v>2315</v>
      </c>
      <c r="B236" s="34" t="s">
        <v>62</v>
      </c>
      <c r="C236" s="34" t="s">
        <v>1444</v>
      </c>
      <c r="D236" s="29">
        <v>1430</v>
      </c>
      <c r="E236" s="53">
        <v>80000000</v>
      </c>
      <c r="F236" s="53">
        <v>37756757</v>
      </c>
    </row>
    <row r="237" spans="1:6" x14ac:dyDescent="0.2">
      <c r="A237" s="44">
        <v>2315</v>
      </c>
      <c r="B237" s="34" t="s">
        <v>62</v>
      </c>
      <c r="C237" s="34" t="s">
        <v>1807</v>
      </c>
      <c r="D237" s="29">
        <v>1632</v>
      </c>
      <c r="E237" s="53">
        <v>36000000</v>
      </c>
      <c r="F237" s="53">
        <v>18600000</v>
      </c>
    </row>
    <row r="238" spans="1:6" x14ac:dyDescent="0.2">
      <c r="A238" s="44">
        <v>2315</v>
      </c>
      <c r="B238" s="34" t="s">
        <v>62</v>
      </c>
      <c r="C238" s="34" t="s">
        <v>1955</v>
      </c>
      <c r="D238" s="29">
        <v>1677</v>
      </c>
      <c r="E238" s="53">
        <v>9330000</v>
      </c>
      <c r="F238" s="53">
        <v>4768667</v>
      </c>
    </row>
    <row r="239" spans="1:6" x14ac:dyDescent="0.2">
      <c r="A239" s="44">
        <v>2315</v>
      </c>
      <c r="B239" s="34" t="s">
        <v>62</v>
      </c>
      <c r="C239" s="34" t="s">
        <v>2094</v>
      </c>
      <c r="D239" s="29">
        <v>1714</v>
      </c>
      <c r="E239" s="53">
        <v>18000000</v>
      </c>
      <c r="F239" s="53">
        <v>8600000</v>
      </c>
    </row>
    <row r="240" spans="1:6" x14ac:dyDescent="0.2">
      <c r="A240" s="44">
        <v>2315</v>
      </c>
      <c r="B240" s="34" t="s">
        <v>62</v>
      </c>
      <c r="C240" s="34" t="s">
        <v>2132</v>
      </c>
      <c r="D240" s="29">
        <v>1724</v>
      </c>
      <c r="E240" s="53">
        <v>19600000</v>
      </c>
      <c r="F240" s="53">
        <v>7280000</v>
      </c>
    </row>
    <row r="241" spans="1:6" x14ac:dyDescent="0.2">
      <c r="A241" s="44">
        <v>2315</v>
      </c>
      <c r="B241" s="34" t="s">
        <v>62</v>
      </c>
      <c r="C241" s="34" t="s">
        <v>2454</v>
      </c>
      <c r="D241" s="29">
        <v>1807</v>
      </c>
      <c r="E241" s="53">
        <v>10500000</v>
      </c>
      <c r="F241" s="53">
        <v>2450000</v>
      </c>
    </row>
    <row r="242" spans="1:6" x14ac:dyDescent="0.2">
      <c r="A242" s="44">
        <v>2315</v>
      </c>
      <c r="B242" s="34" t="s">
        <v>62</v>
      </c>
      <c r="C242" s="34" t="s">
        <v>2469</v>
      </c>
      <c r="D242" s="29">
        <v>1811</v>
      </c>
      <c r="E242" s="53">
        <v>15000000</v>
      </c>
      <c r="F242" s="53">
        <v>3833333</v>
      </c>
    </row>
    <row r="243" spans="1:6" x14ac:dyDescent="0.2">
      <c r="A243" s="44">
        <v>2315</v>
      </c>
      <c r="B243" s="34" t="s">
        <v>2897</v>
      </c>
      <c r="D243" s="34"/>
      <c r="E243" s="53">
        <v>550995685</v>
      </c>
      <c r="F243" s="53">
        <v>389613924</v>
      </c>
    </row>
    <row r="244" spans="1:6" x14ac:dyDescent="0.2">
      <c r="A244" s="44">
        <v>2315</v>
      </c>
      <c r="B244" s="29" t="s">
        <v>64</v>
      </c>
      <c r="C244" s="34" t="s">
        <v>1423</v>
      </c>
      <c r="D244" s="29">
        <v>1422</v>
      </c>
      <c r="E244" s="53">
        <v>22111644</v>
      </c>
      <c r="F244" s="53">
        <v>0</v>
      </c>
    </row>
    <row r="245" spans="1:6" x14ac:dyDescent="0.2">
      <c r="A245" s="44">
        <v>2315</v>
      </c>
      <c r="B245" s="29" t="s">
        <v>64</v>
      </c>
      <c r="C245" s="34" t="s">
        <v>1947</v>
      </c>
      <c r="D245" s="29">
        <v>1675</v>
      </c>
      <c r="E245" s="53">
        <v>26000000</v>
      </c>
      <c r="F245" s="53">
        <v>10833333</v>
      </c>
    </row>
    <row r="246" spans="1:6" x14ac:dyDescent="0.2">
      <c r="A246" s="44">
        <v>2315</v>
      </c>
      <c r="B246" s="29" t="s">
        <v>64</v>
      </c>
      <c r="C246" s="34" t="s">
        <v>2090</v>
      </c>
      <c r="D246" s="29">
        <v>1713</v>
      </c>
      <c r="E246" s="53">
        <v>15000000</v>
      </c>
      <c r="F246" s="53">
        <v>6333333</v>
      </c>
    </row>
    <row r="247" spans="1:6" x14ac:dyDescent="0.2">
      <c r="A247" s="44">
        <v>2315</v>
      </c>
      <c r="B247" s="29" t="s">
        <v>64</v>
      </c>
      <c r="C247" s="34" t="s">
        <v>2106</v>
      </c>
      <c r="D247" s="29">
        <v>1717</v>
      </c>
      <c r="E247" s="53">
        <v>15000000</v>
      </c>
      <c r="F247" s="53">
        <v>6500000</v>
      </c>
    </row>
    <row r="248" spans="1:6" x14ac:dyDescent="0.2">
      <c r="A248" s="44">
        <v>2315</v>
      </c>
      <c r="B248" s="29" t="s">
        <v>64</v>
      </c>
      <c r="C248" s="34" t="s">
        <v>2136</v>
      </c>
      <c r="D248" s="29">
        <v>1725</v>
      </c>
      <c r="E248" s="53">
        <v>7000000</v>
      </c>
      <c r="F248" s="53">
        <v>533333</v>
      </c>
    </row>
    <row r="249" spans="1:6" x14ac:dyDescent="0.2">
      <c r="A249" s="44">
        <v>2315</v>
      </c>
      <c r="B249" s="29" t="s">
        <v>2898</v>
      </c>
      <c r="C249" s="29"/>
      <c r="D249" s="29"/>
      <c r="E249" s="53">
        <v>85111644</v>
      </c>
      <c r="F249" s="53">
        <v>24199999</v>
      </c>
    </row>
    <row r="250" spans="1:6" x14ac:dyDescent="0.2">
      <c r="A250" s="56" t="s">
        <v>2899</v>
      </c>
      <c r="B250" s="56"/>
      <c r="C250" s="56"/>
      <c r="D250" s="56"/>
      <c r="E250" s="53">
        <v>636107329</v>
      </c>
      <c r="F250" s="53">
        <v>413813923</v>
      </c>
    </row>
    <row r="251" spans="1:6" x14ac:dyDescent="0.2">
      <c r="A251" s="44">
        <v>2319</v>
      </c>
      <c r="B251" s="34" t="s">
        <v>72</v>
      </c>
      <c r="C251" s="34" t="s">
        <v>660</v>
      </c>
      <c r="D251" s="29">
        <v>1152</v>
      </c>
      <c r="E251" s="53">
        <v>28400000</v>
      </c>
      <c r="F251" s="53">
        <v>28400000</v>
      </c>
    </row>
    <row r="252" spans="1:6" x14ac:dyDescent="0.2">
      <c r="A252" s="44">
        <v>2319</v>
      </c>
      <c r="B252" s="34" t="s">
        <v>72</v>
      </c>
      <c r="C252" s="34" t="s">
        <v>660</v>
      </c>
      <c r="D252" s="29">
        <v>1556</v>
      </c>
      <c r="E252" s="53">
        <v>7100000</v>
      </c>
      <c r="F252" s="53">
        <v>1420000</v>
      </c>
    </row>
    <row r="253" spans="1:6" x14ac:dyDescent="0.2">
      <c r="A253" s="44">
        <v>2319</v>
      </c>
      <c r="B253" s="34" t="s">
        <v>72</v>
      </c>
      <c r="C253" s="34" t="s">
        <v>942</v>
      </c>
      <c r="D253" s="29">
        <v>1248</v>
      </c>
      <c r="E253" s="53">
        <v>33810000</v>
      </c>
      <c r="F253" s="53">
        <v>31931667</v>
      </c>
    </row>
    <row r="254" spans="1:6" x14ac:dyDescent="0.2">
      <c r="A254" s="44">
        <v>2319</v>
      </c>
      <c r="B254" s="34" t="s">
        <v>72</v>
      </c>
      <c r="C254" s="34" t="s">
        <v>1112</v>
      </c>
      <c r="D254" s="29">
        <v>1310</v>
      </c>
      <c r="E254" s="53">
        <v>33810000</v>
      </c>
      <c r="F254" s="53">
        <v>29865500</v>
      </c>
    </row>
    <row r="255" spans="1:6" x14ac:dyDescent="0.2">
      <c r="A255" s="44">
        <v>2319</v>
      </c>
      <c r="B255" s="34" t="s">
        <v>72</v>
      </c>
      <c r="C255" s="34" t="s">
        <v>1022</v>
      </c>
      <c r="D255" s="29">
        <v>1277</v>
      </c>
      <c r="E255" s="53">
        <v>37800000</v>
      </c>
      <c r="F255" s="53">
        <v>37800000</v>
      </c>
    </row>
    <row r="256" spans="1:6" x14ac:dyDescent="0.2">
      <c r="A256" s="44">
        <v>2319</v>
      </c>
      <c r="B256" s="34" t="s">
        <v>72</v>
      </c>
      <c r="C256" s="34" t="s">
        <v>1022</v>
      </c>
      <c r="D256" s="29">
        <v>1555</v>
      </c>
      <c r="E256" s="53">
        <v>18900000</v>
      </c>
      <c r="F256" s="53">
        <v>11970000</v>
      </c>
    </row>
    <row r="257" spans="1:6" x14ac:dyDescent="0.2">
      <c r="A257" s="44">
        <v>2319</v>
      </c>
      <c r="B257" s="34" t="s">
        <v>72</v>
      </c>
      <c r="C257" s="34" t="s">
        <v>1423</v>
      </c>
      <c r="D257" s="29">
        <v>1422</v>
      </c>
      <c r="E257" s="53">
        <v>24045686</v>
      </c>
      <c r="F257" s="53">
        <v>0</v>
      </c>
    </row>
    <row r="258" spans="1:6" x14ac:dyDescent="0.2">
      <c r="A258" s="44">
        <v>2319</v>
      </c>
      <c r="B258" s="34" t="s">
        <v>72</v>
      </c>
      <c r="C258" s="34" t="s">
        <v>1444</v>
      </c>
      <c r="D258" s="29">
        <v>1430</v>
      </c>
      <c r="E258" s="53">
        <v>26680000</v>
      </c>
      <c r="F258" s="53">
        <v>5262160</v>
      </c>
    </row>
    <row r="259" spans="1:6" x14ac:dyDescent="0.2">
      <c r="A259" s="44">
        <v>2319</v>
      </c>
      <c r="B259" s="34" t="s">
        <v>72</v>
      </c>
      <c r="C259" s="34" t="s">
        <v>1714</v>
      </c>
      <c r="D259" s="29">
        <v>1589</v>
      </c>
      <c r="E259" s="53">
        <v>16905000</v>
      </c>
      <c r="F259" s="53">
        <v>9391667</v>
      </c>
    </row>
    <row r="260" spans="1:6" x14ac:dyDescent="0.2">
      <c r="A260" s="44">
        <v>2319</v>
      </c>
      <c r="B260" s="34" t="s">
        <v>72</v>
      </c>
      <c r="C260" s="34" t="s">
        <v>1857</v>
      </c>
      <c r="D260" s="29">
        <v>1647</v>
      </c>
      <c r="E260" s="53">
        <v>16905000</v>
      </c>
      <c r="F260" s="53">
        <v>11270000</v>
      </c>
    </row>
    <row r="261" spans="1:6" x14ac:dyDescent="0.2">
      <c r="A261" s="44">
        <v>2319</v>
      </c>
      <c r="B261" s="34" t="s">
        <v>2900</v>
      </c>
      <c r="D261" s="34"/>
      <c r="E261" s="53">
        <v>244355686</v>
      </c>
      <c r="F261" s="53">
        <v>167310994</v>
      </c>
    </row>
    <row r="262" spans="1:6" x14ac:dyDescent="0.2">
      <c r="A262" s="44">
        <v>2319</v>
      </c>
      <c r="B262" s="34" t="s">
        <v>69</v>
      </c>
      <c r="C262" s="34" t="s">
        <v>916</v>
      </c>
      <c r="D262" s="29">
        <v>1239</v>
      </c>
      <c r="E262" s="53">
        <v>0</v>
      </c>
      <c r="F262" s="53">
        <v>0</v>
      </c>
    </row>
    <row r="263" spans="1:6" x14ac:dyDescent="0.2">
      <c r="A263" s="44">
        <v>2319</v>
      </c>
      <c r="B263" s="34" t="s">
        <v>69</v>
      </c>
      <c r="C263" s="34" t="s">
        <v>919</v>
      </c>
      <c r="D263" s="29">
        <v>1240</v>
      </c>
      <c r="E263" s="53">
        <v>37800000</v>
      </c>
      <c r="F263" s="53">
        <v>37800000</v>
      </c>
    </row>
    <row r="264" spans="1:6" x14ac:dyDescent="0.2">
      <c r="A264" s="44">
        <v>2319</v>
      </c>
      <c r="B264" s="34" t="s">
        <v>69</v>
      </c>
      <c r="C264" s="34" t="s">
        <v>919</v>
      </c>
      <c r="D264" s="29">
        <v>1688</v>
      </c>
      <c r="E264" s="53">
        <v>18900000</v>
      </c>
      <c r="F264" s="53">
        <v>9240000</v>
      </c>
    </row>
    <row r="265" spans="1:6" x14ac:dyDescent="0.2">
      <c r="A265" s="44">
        <v>2319</v>
      </c>
      <c r="B265" s="34" t="s">
        <v>69</v>
      </c>
      <c r="C265" s="34" t="s">
        <v>1281</v>
      </c>
      <c r="D265" s="29">
        <v>1370</v>
      </c>
      <c r="E265" s="53">
        <v>50400000</v>
      </c>
      <c r="F265" s="53">
        <v>32970000</v>
      </c>
    </row>
    <row r="266" spans="1:6" x14ac:dyDescent="0.2">
      <c r="A266" s="44">
        <v>2319</v>
      </c>
      <c r="B266" s="34" t="s">
        <v>69</v>
      </c>
      <c r="C266" s="34" t="s">
        <v>1212</v>
      </c>
      <c r="D266" s="29">
        <v>1346</v>
      </c>
      <c r="E266" s="53">
        <v>8000000</v>
      </c>
      <c r="F266" s="53">
        <v>8000000</v>
      </c>
    </row>
    <row r="267" spans="1:6" x14ac:dyDescent="0.2">
      <c r="A267" s="44">
        <v>2319</v>
      </c>
      <c r="B267" s="34" t="s">
        <v>69</v>
      </c>
      <c r="C267" s="34" t="s">
        <v>1423</v>
      </c>
      <c r="D267" s="29">
        <v>1422</v>
      </c>
      <c r="E267" s="53">
        <v>15553734</v>
      </c>
      <c r="F267" s="53">
        <v>0</v>
      </c>
    </row>
    <row r="268" spans="1:6" x14ac:dyDescent="0.2">
      <c r="A268" s="44">
        <v>2319</v>
      </c>
      <c r="B268" s="34" t="s">
        <v>69</v>
      </c>
      <c r="C268" s="34" t="s">
        <v>1444</v>
      </c>
      <c r="D268" s="29">
        <v>1430</v>
      </c>
      <c r="E268" s="53">
        <v>44000000</v>
      </c>
      <c r="F268" s="53">
        <v>3000000</v>
      </c>
    </row>
    <row r="269" spans="1:6" x14ac:dyDescent="0.2">
      <c r="A269" s="44">
        <v>2319</v>
      </c>
      <c r="B269" s="34" t="s">
        <v>69</v>
      </c>
      <c r="C269" s="34" t="s">
        <v>2344</v>
      </c>
      <c r="D269" s="29">
        <v>1778</v>
      </c>
      <c r="E269" s="53">
        <v>9330000</v>
      </c>
      <c r="F269" s="53">
        <v>2902667</v>
      </c>
    </row>
    <row r="270" spans="1:6" x14ac:dyDescent="0.2">
      <c r="A270" s="44">
        <v>2319</v>
      </c>
      <c r="B270" s="34" t="s">
        <v>2901</v>
      </c>
      <c r="D270" s="34"/>
      <c r="E270" s="53">
        <v>183983734</v>
      </c>
      <c r="F270" s="53">
        <v>93912667</v>
      </c>
    </row>
    <row r="271" spans="1:6" x14ac:dyDescent="0.2">
      <c r="A271" s="44">
        <v>2319</v>
      </c>
      <c r="B271" s="29" t="s">
        <v>74</v>
      </c>
      <c r="C271" s="34" t="s">
        <v>1423</v>
      </c>
      <c r="D271" s="29">
        <v>1422</v>
      </c>
      <c r="E271" s="53">
        <v>14968338</v>
      </c>
      <c r="F271" s="53">
        <v>0</v>
      </c>
    </row>
    <row r="272" spans="1:6" x14ac:dyDescent="0.2">
      <c r="A272" s="44">
        <v>2319</v>
      </c>
      <c r="B272" s="29" t="s">
        <v>74</v>
      </c>
      <c r="C272" s="34" t="s">
        <v>1444</v>
      </c>
      <c r="D272" s="29">
        <v>1430</v>
      </c>
      <c r="E272" s="53">
        <v>19500000</v>
      </c>
      <c r="F272" s="53">
        <v>3000000</v>
      </c>
    </row>
    <row r="273" spans="1:6" x14ac:dyDescent="0.2">
      <c r="A273" s="44">
        <v>2319</v>
      </c>
      <c r="B273" s="29" t="s">
        <v>74</v>
      </c>
      <c r="C273" s="34" t="s">
        <v>2015</v>
      </c>
      <c r="D273" s="29">
        <v>1694</v>
      </c>
      <c r="E273" s="53">
        <v>20000000</v>
      </c>
      <c r="F273" s="53">
        <v>7333333</v>
      </c>
    </row>
    <row r="274" spans="1:6" x14ac:dyDescent="0.2">
      <c r="A274" s="44">
        <v>2319</v>
      </c>
      <c r="B274" s="29" t="s">
        <v>74</v>
      </c>
      <c r="C274" s="34" t="s">
        <v>2604</v>
      </c>
      <c r="D274" s="29">
        <v>1852</v>
      </c>
      <c r="E274" s="53">
        <v>15000000</v>
      </c>
      <c r="F274" s="53">
        <v>0</v>
      </c>
    </row>
    <row r="275" spans="1:6" x14ac:dyDescent="0.2">
      <c r="A275" s="44">
        <v>2319</v>
      </c>
      <c r="B275" s="29" t="s">
        <v>2902</v>
      </c>
      <c r="C275" s="29"/>
      <c r="D275" s="29"/>
      <c r="E275" s="53">
        <v>69468338</v>
      </c>
      <c r="F275" s="53">
        <v>10333333</v>
      </c>
    </row>
    <row r="276" spans="1:6" x14ac:dyDescent="0.2">
      <c r="A276" s="56" t="s">
        <v>2903</v>
      </c>
      <c r="B276" s="56"/>
      <c r="C276" s="56"/>
      <c r="D276" s="56"/>
      <c r="E276" s="53">
        <v>497807758</v>
      </c>
      <c r="F276" s="53">
        <v>271556994</v>
      </c>
    </row>
    <row r="277" spans="1:6" x14ac:dyDescent="0.2">
      <c r="A277" s="44">
        <v>2324</v>
      </c>
      <c r="B277" s="34" t="s">
        <v>83</v>
      </c>
      <c r="C277" s="34" t="s">
        <v>387</v>
      </c>
      <c r="D277" s="29">
        <v>1062</v>
      </c>
      <c r="E277" s="53">
        <v>58800000</v>
      </c>
      <c r="F277" s="53">
        <v>58800000</v>
      </c>
    </row>
    <row r="278" spans="1:6" x14ac:dyDescent="0.2">
      <c r="A278" s="44">
        <v>2324</v>
      </c>
      <c r="B278" s="34" t="s">
        <v>83</v>
      </c>
      <c r="C278" s="34" t="s">
        <v>387</v>
      </c>
      <c r="D278" s="29">
        <v>1494</v>
      </c>
      <c r="E278" s="53">
        <v>14700000</v>
      </c>
      <c r="F278" s="53">
        <v>5880000</v>
      </c>
    </row>
    <row r="279" spans="1:6" x14ac:dyDescent="0.2">
      <c r="A279" s="44">
        <v>2324</v>
      </c>
      <c r="B279" s="34" t="s">
        <v>83</v>
      </c>
      <c r="C279" s="34" t="s">
        <v>728</v>
      </c>
      <c r="D279" s="29">
        <v>1175</v>
      </c>
      <c r="E279" s="53">
        <v>43200000</v>
      </c>
      <c r="F279" s="53">
        <v>43200000</v>
      </c>
    </row>
    <row r="280" spans="1:6" x14ac:dyDescent="0.2">
      <c r="A280" s="44">
        <v>2324</v>
      </c>
      <c r="B280" s="34" t="s">
        <v>83</v>
      </c>
      <c r="C280" s="34" t="s">
        <v>728</v>
      </c>
      <c r="D280" s="29">
        <v>1548</v>
      </c>
      <c r="E280" s="53">
        <v>21600000</v>
      </c>
      <c r="F280" s="53">
        <v>16080000</v>
      </c>
    </row>
    <row r="281" spans="1:6" x14ac:dyDescent="0.2">
      <c r="A281" s="44">
        <v>2324</v>
      </c>
      <c r="B281" s="34" t="s">
        <v>2904</v>
      </c>
      <c r="D281" s="34"/>
      <c r="E281" s="53">
        <v>138300000</v>
      </c>
      <c r="F281" s="53">
        <v>123960000</v>
      </c>
    </row>
    <row r="282" spans="1:6" x14ac:dyDescent="0.2">
      <c r="A282" s="44">
        <v>2324</v>
      </c>
      <c r="B282" s="34" t="s">
        <v>89</v>
      </c>
      <c r="C282" s="34" t="s">
        <v>1121</v>
      </c>
      <c r="D282" s="29">
        <v>1314</v>
      </c>
      <c r="E282" s="53">
        <v>37800000</v>
      </c>
      <c r="F282" s="53">
        <v>37800000</v>
      </c>
    </row>
    <row r="283" spans="1:6" x14ac:dyDescent="0.2">
      <c r="A283" s="44">
        <v>2324</v>
      </c>
      <c r="B283" s="34" t="s">
        <v>89</v>
      </c>
      <c r="C283" s="34" t="s">
        <v>1121</v>
      </c>
      <c r="D283" s="29">
        <v>1669</v>
      </c>
      <c r="E283" s="53">
        <v>18900000</v>
      </c>
      <c r="F283" s="53">
        <v>10500000</v>
      </c>
    </row>
    <row r="284" spans="1:6" x14ac:dyDescent="0.2">
      <c r="A284" s="44">
        <v>2324</v>
      </c>
      <c r="B284" s="34" t="s">
        <v>89</v>
      </c>
      <c r="C284" s="34" t="s">
        <v>808</v>
      </c>
      <c r="D284" s="29">
        <v>1202</v>
      </c>
      <c r="E284" s="53">
        <v>37800000</v>
      </c>
      <c r="F284" s="53">
        <v>37800000</v>
      </c>
    </row>
    <row r="285" spans="1:6" x14ac:dyDescent="0.2">
      <c r="A285" s="44">
        <v>2324</v>
      </c>
      <c r="B285" s="34" t="s">
        <v>89</v>
      </c>
      <c r="C285" s="34" t="s">
        <v>808</v>
      </c>
      <c r="D285" s="29">
        <v>1637</v>
      </c>
      <c r="E285" s="53">
        <v>18900000</v>
      </c>
      <c r="F285" s="53">
        <v>12180000</v>
      </c>
    </row>
    <row r="286" spans="1:6" x14ac:dyDescent="0.2">
      <c r="A286" s="44">
        <v>2324</v>
      </c>
      <c r="B286" s="34" t="s">
        <v>89</v>
      </c>
      <c r="C286" s="34" t="s">
        <v>1423</v>
      </c>
      <c r="D286" s="29">
        <v>1422</v>
      </c>
      <c r="E286" s="53">
        <v>22719282</v>
      </c>
      <c r="F286" s="53">
        <v>0</v>
      </c>
    </row>
    <row r="287" spans="1:6" x14ac:dyDescent="0.2">
      <c r="A287" s="44">
        <v>2324</v>
      </c>
      <c r="B287" s="34" t="s">
        <v>89</v>
      </c>
      <c r="C287" s="34" t="s">
        <v>1944</v>
      </c>
      <c r="D287" s="29">
        <v>1674</v>
      </c>
      <c r="E287" s="53">
        <v>15000000</v>
      </c>
      <c r="F287" s="53">
        <v>8333333</v>
      </c>
    </row>
    <row r="288" spans="1:6" x14ac:dyDescent="0.2">
      <c r="A288" s="44">
        <v>2324</v>
      </c>
      <c r="B288" s="34" t="s">
        <v>89</v>
      </c>
      <c r="C288" s="34" t="s">
        <v>2332</v>
      </c>
      <c r="D288" s="29">
        <v>1775</v>
      </c>
      <c r="E288" s="53">
        <v>15000000</v>
      </c>
      <c r="F288" s="53">
        <v>4666667</v>
      </c>
    </row>
    <row r="289" spans="1:6" x14ac:dyDescent="0.2">
      <c r="A289" s="44">
        <v>2324</v>
      </c>
      <c r="B289" s="34" t="s">
        <v>2905</v>
      </c>
      <c r="D289" s="34"/>
      <c r="E289" s="53">
        <v>166119282</v>
      </c>
      <c r="F289" s="53">
        <v>111280000</v>
      </c>
    </row>
    <row r="290" spans="1:6" x14ac:dyDescent="0.2">
      <c r="A290" s="44">
        <v>2324</v>
      </c>
      <c r="B290" s="34" t="s">
        <v>87</v>
      </c>
      <c r="C290" s="34" t="s">
        <v>1134</v>
      </c>
      <c r="D290" s="29">
        <v>1319</v>
      </c>
      <c r="E290" s="53">
        <v>15750000</v>
      </c>
      <c r="F290" s="53">
        <v>15750000</v>
      </c>
    </row>
    <row r="291" spans="1:6" x14ac:dyDescent="0.2">
      <c r="A291" s="44">
        <v>2324</v>
      </c>
      <c r="B291" s="34" t="s">
        <v>87</v>
      </c>
      <c r="C291" s="34" t="s">
        <v>1134</v>
      </c>
      <c r="D291" s="29">
        <v>1629</v>
      </c>
      <c r="E291" s="53">
        <v>7875000</v>
      </c>
      <c r="F291" s="53">
        <v>4112500</v>
      </c>
    </row>
    <row r="292" spans="1:6" x14ac:dyDescent="0.2">
      <c r="A292" s="44">
        <v>2324</v>
      </c>
      <c r="B292" s="34" t="s">
        <v>87</v>
      </c>
      <c r="C292" s="34" t="s">
        <v>971</v>
      </c>
      <c r="D292" s="29">
        <v>1258</v>
      </c>
      <c r="E292" s="53">
        <v>20160000</v>
      </c>
      <c r="F292" s="53">
        <v>19824000</v>
      </c>
    </row>
    <row r="293" spans="1:6" x14ac:dyDescent="0.2">
      <c r="A293" s="44">
        <v>2324</v>
      </c>
      <c r="B293" s="34" t="s">
        <v>87</v>
      </c>
      <c r="C293" s="34" t="s">
        <v>429</v>
      </c>
      <c r="D293" s="29">
        <v>1077</v>
      </c>
      <c r="E293" s="53">
        <v>53550000</v>
      </c>
      <c r="F293" s="53">
        <v>53550000</v>
      </c>
    </row>
    <row r="294" spans="1:6" x14ac:dyDescent="0.2">
      <c r="A294" s="44">
        <v>2324</v>
      </c>
      <c r="B294" s="34" t="s">
        <v>87</v>
      </c>
      <c r="C294" s="34" t="s">
        <v>969</v>
      </c>
      <c r="D294" s="29">
        <v>1257</v>
      </c>
      <c r="E294" s="53">
        <v>20160000</v>
      </c>
      <c r="F294" s="53">
        <v>20160000</v>
      </c>
    </row>
    <row r="295" spans="1:6" x14ac:dyDescent="0.2">
      <c r="A295" s="44">
        <v>2324</v>
      </c>
      <c r="B295" s="34" t="s">
        <v>87</v>
      </c>
      <c r="C295" s="34" t="s">
        <v>969</v>
      </c>
      <c r="D295" s="29">
        <v>1652</v>
      </c>
      <c r="E295" s="53">
        <v>10080000</v>
      </c>
      <c r="F295" s="53">
        <v>6384000</v>
      </c>
    </row>
    <row r="296" spans="1:6" x14ac:dyDescent="0.2">
      <c r="A296" s="44">
        <v>2324</v>
      </c>
      <c r="B296" s="34" t="s">
        <v>87</v>
      </c>
      <c r="C296" s="34" t="s">
        <v>523</v>
      </c>
      <c r="D296" s="29">
        <v>1107</v>
      </c>
      <c r="E296" s="53">
        <v>17640000</v>
      </c>
      <c r="F296" s="53">
        <v>17640000</v>
      </c>
    </row>
    <row r="297" spans="1:6" x14ac:dyDescent="0.2">
      <c r="A297" s="44">
        <v>2324</v>
      </c>
      <c r="B297" s="34" t="s">
        <v>87</v>
      </c>
      <c r="C297" s="34" t="s">
        <v>523</v>
      </c>
      <c r="D297" s="29">
        <v>1443</v>
      </c>
      <c r="E297" s="53">
        <v>8820000</v>
      </c>
      <c r="F297" s="53">
        <v>7742000</v>
      </c>
    </row>
    <row r="298" spans="1:6" x14ac:dyDescent="0.2">
      <c r="A298" s="44">
        <v>2324</v>
      </c>
      <c r="B298" s="34" t="s">
        <v>87</v>
      </c>
      <c r="C298" s="34" t="s">
        <v>931</v>
      </c>
      <c r="D298" s="29">
        <v>1244</v>
      </c>
      <c r="E298" s="53">
        <v>37800000</v>
      </c>
      <c r="F298" s="53">
        <v>37800000</v>
      </c>
    </row>
    <row r="299" spans="1:6" x14ac:dyDescent="0.2">
      <c r="A299" s="44">
        <v>2324</v>
      </c>
      <c r="B299" s="34" t="s">
        <v>87</v>
      </c>
      <c r="C299" s="34" t="s">
        <v>931</v>
      </c>
      <c r="D299" s="29">
        <v>1569</v>
      </c>
      <c r="E299" s="53">
        <v>18900000</v>
      </c>
      <c r="F299" s="53">
        <v>10500000</v>
      </c>
    </row>
    <row r="300" spans="1:6" x14ac:dyDescent="0.2">
      <c r="A300" s="44">
        <v>2324</v>
      </c>
      <c r="B300" s="34" t="s">
        <v>87</v>
      </c>
      <c r="C300" s="34" t="s">
        <v>639</v>
      </c>
      <c r="D300" s="29">
        <v>1145</v>
      </c>
      <c r="E300" s="53">
        <v>17640000</v>
      </c>
      <c r="F300" s="53">
        <v>7742000</v>
      </c>
    </row>
    <row r="301" spans="1:6" x14ac:dyDescent="0.2">
      <c r="A301" s="44">
        <v>2324</v>
      </c>
      <c r="B301" s="34" t="s">
        <v>87</v>
      </c>
      <c r="C301" s="34" t="s">
        <v>525</v>
      </c>
      <c r="D301" s="29">
        <v>1108</v>
      </c>
      <c r="E301" s="53">
        <v>17640000</v>
      </c>
      <c r="F301" s="53">
        <v>17640000</v>
      </c>
    </row>
    <row r="302" spans="1:6" x14ac:dyDescent="0.2">
      <c r="A302" s="44">
        <v>2324</v>
      </c>
      <c r="B302" s="34" t="s">
        <v>87</v>
      </c>
      <c r="C302" s="34" t="s">
        <v>525</v>
      </c>
      <c r="D302" s="29">
        <v>1599</v>
      </c>
      <c r="E302" s="53">
        <v>8820000</v>
      </c>
      <c r="F302" s="53">
        <v>7742000</v>
      </c>
    </row>
    <row r="303" spans="1:6" x14ac:dyDescent="0.2">
      <c r="A303" s="44">
        <v>2324</v>
      </c>
      <c r="B303" s="34" t="s">
        <v>87</v>
      </c>
      <c r="C303" s="34" t="s">
        <v>1423</v>
      </c>
      <c r="D303" s="29">
        <v>1422</v>
      </c>
      <c r="E303" s="53">
        <v>19340289</v>
      </c>
      <c r="F303" s="53">
        <v>0</v>
      </c>
    </row>
    <row r="304" spans="1:6" x14ac:dyDescent="0.2">
      <c r="A304" s="44">
        <v>2324</v>
      </c>
      <c r="B304" s="34" t="s">
        <v>87</v>
      </c>
      <c r="C304" s="34" t="s">
        <v>1467</v>
      </c>
      <c r="D304" s="29">
        <v>1440</v>
      </c>
      <c r="E304" s="53">
        <v>8820000</v>
      </c>
      <c r="F304" s="53">
        <v>8820000</v>
      </c>
    </row>
    <row r="305" spans="1:6" x14ac:dyDescent="0.2">
      <c r="A305" s="44">
        <v>2324</v>
      </c>
      <c r="B305" s="34" t="s">
        <v>87</v>
      </c>
      <c r="C305" s="34" t="s">
        <v>1467</v>
      </c>
      <c r="D305" s="29">
        <v>1900</v>
      </c>
      <c r="E305" s="53">
        <v>3000000</v>
      </c>
      <c r="F305" s="53">
        <v>0</v>
      </c>
    </row>
    <row r="306" spans="1:6" x14ac:dyDescent="0.2">
      <c r="A306" s="44">
        <v>2324</v>
      </c>
      <c r="B306" s="34" t="s">
        <v>87</v>
      </c>
      <c r="C306" s="34" t="s">
        <v>1566</v>
      </c>
      <c r="D306" s="29">
        <v>1516</v>
      </c>
      <c r="E306" s="53">
        <v>26775000</v>
      </c>
      <c r="F306" s="53">
        <v>24097500</v>
      </c>
    </row>
    <row r="307" spans="1:6" x14ac:dyDescent="0.2">
      <c r="A307" s="44">
        <v>2324</v>
      </c>
      <c r="B307" s="34" t="s">
        <v>2906</v>
      </c>
      <c r="D307" s="34"/>
      <c r="E307" s="53">
        <v>312770289</v>
      </c>
      <c r="F307" s="53">
        <v>259504000</v>
      </c>
    </row>
    <row r="308" spans="1:6" x14ac:dyDescent="0.2">
      <c r="A308" s="44">
        <v>2324</v>
      </c>
      <c r="B308" s="34" t="s">
        <v>77</v>
      </c>
      <c r="C308" s="34" t="s">
        <v>872</v>
      </c>
      <c r="D308" s="29">
        <v>1223</v>
      </c>
      <c r="E308" s="53">
        <v>27480000</v>
      </c>
      <c r="F308" s="53">
        <v>27022000</v>
      </c>
    </row>
    <row r="309" spans="1:6" x14ac:dyDescent="0.2">
      <c r="A309" s="44">
        <v>2324</v>
      </c>
      <c r="B309" s="34" t="s">
        <v>77</v>
      </c>
      <c r="C309" s="34" t="s">
        <v>872</v>
      </c>
      <c r="D309" s="29">
        <v>1568</v>
      </c>
      <c r="E309" s="53">
        <v>13740000</v>
      </c>
      <c r="F309" s="53">
        <v>5648667</v>
      </c>
    </row>
    <row r="310" spans="1:6" x14ac:dyDescent="0.2">
      <c r="A310" s="44">
        <v>2324</v>
      </c>
      <c r="B310" s="34" t="s">
        <v>77</v>
      </c>
      <c r="C310" s="34" t="s">
        <v>1423</v>
      </c>
      <c r="D310" s="29">
        <v>1422</v>
      </c>
      <c r="E310" s="53">
        <v>28232377</v>
      </c>
      <c r="F310" s="53">
        <v>0</v>
      </c>
    </row>
    <row r="311" spans="1:6" x14ac:dyDescent="0.2">
      <c r="A311" s="44">
        <v>2324</v>
      </c>
      <c r="B311" s="34" t="s">
        <v>2907</v>
      </c>
      <c r="D311" s="34"/>
      <c r="E311" s="53">
        <v>69452377</v>
      </c>
      <c r="F311" s="53">
        <v>32670667</v>
      </c>
    </row>
    <row r="312" spans="1:6" x14ac:dyDescent="0.2">
      <c r="A312" s="44">
        <v>2324</v>
      </c>
      <c r="B312" s="34" t="s">
        <v>81</v>
      </c>
      <c r="C312" s="34" t="s">
        <v>862</v>
      </c>
      <c r="D312" s="29">
        <v>1220</v>
      </c>
      <c r="E312" s="53">
        <v>30240000</v>
      </c>
      <c r="F312" s="53">
        <v>30240000</v>
      </c>
    </row>
    <row r="313" spans="1:6" x14ac:dyDescent="0.2">
      <c r="A313" s="44">
        <v>2324</v>
      </c>
      <c r="B313" s="34" t="s">
        <v>81</v>
      </c>
      <c r="C313" s="34" t="s">
        <v>862</v>
      </c>
      <c r="D313" s="29">
        <v>1573</v>
      </c>
      <c r="E313" s="53">
        <v>15120000</v>
      </c>
      <c r="F313" s="53">
        <v>9576000</v>
      </c>
    </row>
    <row r="314" spans="1:6" x14ac:dyDescent="0.2">
      <c r="A314" s="44">
        <v>2324</v>
      </c>
      <c r="B314" s="34" t="s">
        <v>81</v>
      </c>
      <c r="C314" s="34" t="s">
        <v>1423</v>
      </c>
      <c r="D314" s="29">
        <v>1422</v>
      </c>
      <c r="E314" s="53">
        <v>15857555</v>
      </c>
      <c r="F314" s="53">
        <v>0</v>
      </c>
    </row>
    <row r="315" spans="1:6" x14ac:dyDescent="0.2">
      <c r="A315" s="44">
        <v>2324</v>
      </c>
      <c r="B315" s="34" t="s">
        <v>2908</v>
      </c>
      <c r="D315" s="34"/>
      <c r="E315" s="53">
        <v>61217555</v>
      </c>
      <c r="F315" s="53">
        <v>39816000</v>
      </c>
    </row>
    <row r="316" spans="1:6" x14ac:dyDescent="0.2">
      <c r="A316" s="44">
        <v>2324</v>
      </c>
      <c r="B316" s="34" t="s">
        <v>85</v>
      </c>
      <c r="C316" s="34" t="s">
        <v>1170</v>
      </c>
      <c r="D316" s="29">
        <v>1332</v>
      </c>
      <c r="E316" s="53">
        <v>17010000</v>
      </c>
      <c r="F316" s="53">
        <v>17010000</v>
      </c>
    </row>
    <row r="317" spans="1:6" x14ac:dyDescent="0.2">
      <c r="A317" s="44">
        <v>2324</v>
      </c>
      <c r="B317" s="34" t="s">
        <v>85</v>
      </c>
      <c r="C317" s="34" t="s">
        <v>1170</v>
      </c>
      <c r="D317" s="29">
        <v>1698</v>
      </c>
      <c r="E317" s="53">
        <v>8505000</v>
      </c>
      <c r="F317" s="53">
        <v>4441500</v>
      </c>
    </row>
    <row r="318" spans="1:6" x14ac:dyDescent="0.2">
      <c r="A318" s="44">
        <v>2324</v>
      </c>
      <c r="B318" s="34" t="s">
        <v>85</v>
      </c>
      <c r="C318" s="34" t="s">
        <v>1423</v>
      </c>
      <c r="D318" s="29">
        <v>1422</v>
      </c>
      <c r="E318" s="53">
        <v>19562592</v>
      </c>
      <c r="F318" s="53">
        <v>0</v>
      </c>
    </row>
    <row r="319" spans="1:6" x14ac:dyDescent="0.2">
      <c r="A319" s="44">
        <v>2324</v>
      </c>
      <c r="B319" s="34" t="s">
        <v>85</v>
      </c>
      <c r="C319" s="34" t="s">
        <v>1444</v>
      </c>
      <c r="D319" s="29">
        <v>1430</v>
      </c>
      <c r="E319" s="53">
        <v>30777052</v>
      </c>
      <c r="F319" s="53">
        <v>13751141</v>
      </c>
    </row>
    <row r="320" spans="1:6" x14ac:dyDescent="0.2">
      <c r="A320" s="44">
        <v>2324</v>
      </c>
      <c r="B320" s="34" t="s">
        <v>85</v>
      </c>
      <c r="C320" s="34" t="s">
        <v>2175</v>
      </c>
      <c r="D320" s="29">
        <v>1736</v>
      </c>
      <c r="E320" s="53">
        <v>9330000</v>
      </c>
      <c r="F320" s="53">
        <v>3110000</v>
      </c>
    </row>
    <row r="321" spans="1:6" x14ac:dyDescent="0.2">
      <c r="A321" s="44">
        <v>2324</v>
      </c>
      <c r="B321" s="34" t="s">
        <v>85</v>
      </c>
      <c r="C321" s="34" t="s">
        <v>2439</v>
      </c>
      <c r="D321" s="29">
        <v>1803</v>
      </c>
      <c r="E321" s="53">
        <v>9330000</v>
      </c>
      <c r="F321" s="53">
        <v>2488000</v>
      </c>
    </row>
    <row r="322" spans="1:6" x14ac:dyDescent="0.2">
      <c r="A322" s="44">
        <v>2324</v>
      </c>
      <c r="B322" s="34" t="s">
        <v>2909</v>
      </c>
      <c r="D322" s="34"/>
      <c r="E322" s="53">
        <v>94514644</v>
      </c>
      <c r="F322" s="53">
        <v>40800641</v>
      </c>
    </row>
    <row r="323" spans="1:6" x14ac:dyDescent="0.2">
      <c r="A323" s="56" t="s">
        <v>2910</v>
      </c>
      <c r="B323" s="56"/>
      <c r="C323" s="56"/>
      <c r="D323" s="56"/>
      <c r="E323" s="53">
        <v>842374147</v>
      </c>
      <c r="F323" s="53">
        <v>608031308</v>
      </c>
    </row>
    <row r="324" spans="1:6" x14ac:dyDescent="0.2">
      <c r="A324" s="44">
        <v>2327</v>
      </c>
      <c r="B324" s="34" t="s">
        <v>101</v>
      </c>
      <c r="C324" s="34" t="s">
        <v>650</v>
      </c>
      <c r="D324" s="29">
        <v>1149</v>
      </c>
      <c r="E324" s="53">
        <v>18150000</v>
      </c>
      <c r="F324" s="53">
        <v>18150000</v>
      </c>
    </row>
    <row r="325" spans="1:6" x14ac:dyDescent="0.2">
      <c r="A325" s="44">
        <v>2327</v>
      </c>
      <c r="B325" s="34" t="s">
        <v>101</v>
      </c>
      <c r="C325" s="34" t="s">
        <v>650</v>
      </c>
      <c r="D325" s="29">
        <v>1454</v>
      </c>
      <c r="E325" s="53">
        <v>9075000</v>
      </c>
      <c r="F325" s="53">
        <v>7159167</v>
      </c>
    </row>
    <row r="326" spans="1:6" x14ac:dyDescent="0.2">
      <c r="A326" s="44">
        <v>2327</v>
      </c>
      <c r="B326" s="34" t="s">
        <v>101</v>
      </c>
      <c r="C326" s="34" t="s">
        <v>623</v>
      </c>
      <c r="D326" s="29">
        <v>1141</v>
      </c>
      <c r="E326" s="53">
        <v>18150000</v>
      </c>
      <c r="F326" s="53">
        <v>16940000</v>
      </c>
    </row>
    <row r="327" spans="1:6" x14ac:dyDescent="0.2">
      <c r="A327" s="44">
        <v>2327</v>
      </c>
      <c r="B327" s="34" t="s">
        <v>101</v>
      </c>
      <c r="C327" s="34" t="s">
        <v>340</v>
      </c>
      <c r="D327" s="29">
        <v>1047</v>
      </c>
      <c r="E327" s="53">
        <v>18150000</v>
      </c>
      <c r="F327" s="53">
        <v>18150000</v>
      </c>
    </row>
    <row r="328" spans="1:6" x14ac:dyDescent="0.2">
      <c r="A328" s="44">
        <v>2327</v>
      </c>
      <c r="B328" s="34" t="s">
        <v>101</v>
      </c>
      <c r="C328" s="34" t="s">
        <v>340</v>
      </c>
      <c r="D328" s="29">
        <v>1478</v>
      </c>
      <c r="E328" s="53">
        <v>9075000</v>
      </c>
      <c r="F328" s="53">
        <v>8570833</v>
      </c>
    </row>
    <row r="329" spans="1:6" x14ac:dyDescent="0.2">
      <c r="A329" s="44">
        <v>2327</v>
      </c>
      <c r="B329" s="34" t="s">
        <v>101</v>
      </c>
      <c r="C329" s="34" t="s">
        <v>1423</v>
      </c>
      <c r="D329" s="29">
        <v>1422</v>
      </c>
      <c r="E329" s="53">
        <v>13004677</v>
      </c>
      <c r="F329" s="53">
        <v>0</v>
      </c>
    </row>
    <row r="330" spans="1:6" x14ac:dyDescent="0.2">
      <c r="A330" s="44">
        <v>2327</v>
      </c>
      <c r="B330" s="34" t="s">
        <v>1402</v>
      </c>
      <c r="D330" s="34"/>
      <c r="E330" s="53">
        <v>85604677</v>
      </c>
      <c r="F330" s="53">
        <v>68970000</v>
      </c>
    </row>
    <row r="331" spans="1:6" x14ac:dyDescent="0.2">
      <c r="A331" s="44">
        <v>2327</v>
      </c>
      <c r="B331" s="34" t="s">
        <v>98</v>
      </c>
      <c r="C331" s="34" t="s">
        <v>817</v>
      </c>
      <c r="D331" s="29">
        <v>1205</v>
      </c>
      <c r="E331" s="53">
        <v>21780000</v>
      </c>
      <c r="F331" s="53">
        <v>21780000</v>
      </c>
    </row>
    <row r="332" spans="1:6" x14ac:dyDescent="0.2">
      <c r="A332" s="44">
        <v>2327</v>
      </c>
      <c r="B332" s="34" t="s">
        <v>98</v>
      </c>
      <c r="C332" s="34" t="s">
        <v>817</v>
      </c>
      <c r="D332" s="29">
        <v>1634</v>
      </c>
      <c r="E332" s="53">
        <v>10890000</v>
      </c>
      <c r="F332" s="53">
        <v>7018000</v>
      </c>
    </row>
    <row r="333" spans="1:6" x14ac:dyDescent="0.2">
      <c r="A333" s="44">
        <v>2327</v>
      </c>
      <c r="B333" s="34" t="s">
        <v>98</v>
      </c>
      <c r="C333" s="34" t="s">
        <v>1011</v>
      </c>
      <c r="D333" s="29">
        <v>1273</v>
      </c>
      <c r="E333" s="53">
        <v>44100000</v>
      </c>
      <c r="F333" s="53">
        <v>44100000</v>
      </c>
    </row>
    <row r="334" spans="1:6" x14ac:dyDescent="0.2">
      <c r="A334" s="44">
        <v>2327</v>
      </c>
      <c r="B334" s="34" t="s">
        <v>98</v>
      </c>
      <c r="C334" s="34" t="s">
        <v>1011</v>
      </c>
      <c r="D334" s="29">
        <v>1651</v>
      </c>
      <c r="E334" s="53">
        <v>22050000</v>
      </c>
      <c r="F334" s="53">
        <v>13965000</v>
      </c>
    </row>
    <row r="335" spans="1:6" x14ac:dyDescent="0.2">
      <c r="A335" s="44">
        <v>2327</v>
      </c>
      <c r="B335" s="34" t="s">
        <v>98</v>
      </c>
      <c r="C335" s="34" t="s">
        <v>1215</v>
      </c>
      <c r="D335" s="29">
        <v>1768</v>
      </c>
      <c r="E335" s="53">
        <v>26910000</v>
      </c>
      <c r="F335" s="53">
        <v>8970000</v>
      </c>
    </row>
    <row r="336" spans="1:6" x14ac:dyDescent="0.2">
      <c r="A336" s="44">
        <v>2327</v>
      </c>
      <c r="B336" s="34" t="s">
        <v>98</v>
      </c>
      <c r="C336" s="34" t="s">
        <v>687</v>
      </c>
      <c r="D336" s="29">
        <v>1161</v>
      </c>
      <c r="E336" s="53">
        <v>15000000</v>
      </c>
      <c r="F336" s="53">
        <v>15000000</v>
      </c>
    </row>
    <row r="337" spans="1:6" x14ac:dyDescent="0.2">
      <c r="A337" s="44">
        <v>2327</v>
      </c>
      <c r="B337" s="34" t="s">
        <v>98</v>
      </c>
      <c r="C337" s="34" t="s">
        <v>1072</v>
      </c>
      <c r="D337" s="29">
        <v>1295</v>
      </c>
      <c r="E337" s="53">
        <v>42120000</v>
      </c>
      <c r="F337" s="53">
        <v>39780000</v>
      </c>
    </row>
    <row r="338" spans="1:6" x14ac:dyDescent="0.2">
      <c r="A338" s="44">
        <v>2327</v>
      </c>
      <c r="B338" s="34" t="s">
        <v>98</v>
      </c>
      <c r="C338" s="34" t="s">
        <v>586</v>
      </c>
      <c r="D338" s="29">
        <v>1128</v>
      </c>
      <c r="E338" s="53">
        <v>30600000</v>
      </c>
      <c r="F338" s="53">
        <v>30600000</v>
      </c>
    </row>
    <row r="339" spans="1:6" x14ac:dyDescent="0.2">
      <c r="A339" s="44">
        <v>2327</v>
      </c>
      <c r="B339" s="34" t="s">
        <v>98</v>
      </c>
      <c r="C339" s="34" t="s">
        <v>495</v>
      </c>
      <c r="D339" s="29">
        <v>1098</v>
      </c>
      <c r="E339" s="53">
        <v>42000000</v>
      </c>
      <c r="F339" s="53">
        <v>42000000</v>
      </c>
    </row>
    <row r="340" spans="1:6" x14ac:dyDescent="0.2">
      <c r="A340" s="44">
        <v>2327</v>
      </c>
      <c r="B340" s="34" t="s">
        <v>98</v>
      </c>
      <c r="C340" s="34" t="s">
        <v>495</v>
      </c>
      <c r="D340" s="29">
        <v>1468</v>
      </c>
      <c r="E340" s="53">
        <v>21000000</v>
      </c>
      <c r="F340" s="53">
        <v>11433333</v>
      </c>
    </row>
    <row r="341" spans="1:6" x14ac:dyDescent="0.2">
      <c r="A341" s="44">
        <v>2327</v>
      </c>
      <c r="B341" s="34" t="s">
        <v>98</v>
      </c>
      <c r="C341" s="34" t="s">
        <v>1260</v>
      </c>
      <c r="D341" s="29">
        <v>1362</v>
      </c>
      <c r="E341" s="53">
        <v>24000000</v>
      </c>
      <c r="F341" s="53">
        <v>24000000</v>
      </c>
    </row>
    <row r="342" spans="1:6" x14ac:dyDescent="0.2">
      <c r="A342" s="44">
        <v>2327</v>
      </c>
      <c r="B342" s="34" t="s">
        <v>98</v>
      </c>
      <c r="C342" s="34" t="s">
        <v>1260</v>
      </c>
      <c r="D342" s="29">
        <v>1813</v>
      </c>
      <c r="E342" s="53">
        <v>12000000</v>
      </c>
      <c r="F342" s="53">
        <v>2933333</v>
      </c>
    </row>
    <row r="343" spans="1:6" x14ac:dyDescent="0.2">
      <c r="A343" s="44">
        <v>2327</v>
      </c>
      <c r="B343" s="34" t="s">
        <v>98</v>
      </c>
      <c r="C343" s="34" t="s">
        <v>346</v>
      </c>
      <c r="D343" s="29">
        <v>1049</v>
      </c>
      <c r="E343" s="53">
        <v>44100000</v>
      </c>
      <c r="F343" s="53">
        <v>44100000</v>
      </c>
    </row>
    <row r="344" spans="1:6" x14ac:dyDescent="0.2">
      <c r="A344" s="44">
        <v>2327</v>
      </c>
      <c r="B344" s="34" t="s">
        <v>98</v>
      </c>
      <c r="C344" s="34" t="s">
        <v>1224</v>
      </c>
      <c r="D344" s="29">
        <v>1350</v>
      </c>
      <c r="E344" s="53">
        <v>21780000</v>
      </c>
      <c r="F344" s="53">
        <v>21780000</v>
      </c>
    </row>
    <row r="345" spans="1:6" x14ac:dyDescent="0.2">
      <c r="A345" s="44">
        <v>2327</v>
      </c>
      <c r="B345" s="34" t="s">
        <v>98</v>
      </c>
      <c r="C345" s="34" t="s">
        <v>1224</v>
      </c>
      <c r="D345" s="29">
        <v>1742</v>
      </c>
      <c r="E345" s="53">
        <v>10890000</v>
      </c>
      <c r="F345" s="53">
        <v>3630000</v>
      </c>
    </row>
    <row r="346" spans="1:6" x14ac:dyDescent="0.2">
      <c r="A346" s="44">
        <v>2327</v>
      </c>
      <c r="B346" s="34" t="s">
        <v>98</v>
      </c>
      <c r="C346" s="34" t="s">
        <v>737</v>
      </c>
      <c r="D346" s="29">
        <v>1179</v>
      </c>
      <c r="E346" s="53">
        <v>13860000</v>
      </c>
      <c r="F346" s="53">
        <v>13860000</v>
      </c>
    </row>
    <row r="347" spans="1:6" x14ac:dyDescent="0.2">
      <c r="A347" s="44">
        <v>2327</v>
      </c>
      <c r="B347" s="34" t="s">
        <v>98</v>
      </c>
      <c r="C347" s="34" t="s">
        <v>737</v>
      </c>
      <c r="D347" s="29">
        <v>1521</v>
      </c>
      <c r="E347" s="53">
        <v>6930000</v>
      </c>
      <c r="F347" s="53">
        <v>2849000</v>
      </c>
    </row>
    <row r="348" spans="1:6" x14ac:dyDescent="0.2">
      <c r="A348" s="44">
        <v>2327</v>
      </c>
      <c r="B348" s="34" t="s">
        <v>98</v>
      </c>
      <c r="C348" s="34" t="s">
        <v>396</v>
      </c>
      <c r="D348" s="29">
        <v>1065</v>
      </c>
      <c r="E348" s="53">
        <v>39000000</v>
      </c>
      <c r="F348" s="53">
        <v>39000000</v>
      </c>
    </row>
    <row r="349" spans="1:6" x14ac:dyDescent="0.2">
      <c r="A349" s="44">
        <v>2327</v>
      </c>
      <c r="B349" s="34" t="s">
        <v>98</v>
      </c>
      <c r="C349" s="34" t="s">
        <v>396</v>
      </c>
      <c r="D349" s="29">
        <v>1493</v>
      </c>
      <c r="E349" s="53">
        <v>19500000</v>
      </c>
      <c r="F349" s="53">
        <v>16900000</v>
      </c>
    </row>
    <row r="350" spans="1:6" x14ac:dyDescent="0.2">
      <c r="A350" s="44">
        <v>2327</v>
      </c>
      <c r="B350" s="34" t="s">
        <v>98</v>
      </c>
      <c r="C350" s="34" t="s">
        <v>399</v>
      </c>
      <c r="D350" s="29">
        <v>1066</v>
      </c>
      <c r="E350" s="53">
        <v>50400000</v>
      </c>
      <c r="F350" s="53">
        <v>42210000</v>
      </c>
    </row>
    <row r="351" spans="1:6" x14ac:dyDescent="0.2">
      <c r="A351" s="44">
        <v>2327</v>
      </c>
      <c r="B351" s="34" t="s">
        <v>98</v>
      </c>
      <c r="C351" s="34" t="s">
        <v>820</v>
      </c>
      <c r="D351" s="29">
        <v>1206</v>
      </c>
      <c r="E351" s="53">
        <v>42000000</v>
      </c>
      <c r="F351" s="53">
        <v>42000000</v>
      </c>
    </row>
    <row r="352" spans="1:6" x14ac:dyDescent="0.2">
      <c r="A352" s="44">
        <v>2327</v>
      </c>
      <c r="B352" s="34" t="s">
        <v>98</v>
      </c>
      <c r="C352" s="34" t="s">
        <v>820</v>
      </c>
      <c r="D352" s="29">
        <v>1509</v>
      </c>
      <c r="E352" s="53">
        <v>21000000</v>
      </c>
      <c r="F352" s="53">
        <v>13533333</v>
      </c>
    </row>
    <row r="353" spans="1:6" x14ac:dyDescent="0.2">
      <c r="A353" s="44">
        <v>2327</v>
      </c>
      <c r="B353" s="34" t="s">
        <v>98</v>
      </c>
      <c r="C353" s="34" t="s">
        <v>516</v>
      </c>
      <c r="D353" s="29">
        <v>1105</v>
      </c>
      <c r="E353" s="53">
        <v>36000000</v>
      </c>
      <c r="F353" s="53">
        <v>36000000</v>
      </c>
    </row>
    <row r="354" spans="1:6" x14ac:dyDescent="0.2">
      <c r="A354" s="44">
        <v>2327</v>
      </c>
      <c r="B354" s="34" t="s">
        <v>98</v>
      </c>
      <c r="C354" s="34" t="s">
        <v>1057</v>
      </c>
      <c r="D354" s="29">
        <v>1289</v>
      </c>
      <c r="E354" s="53">
        <v>18150000</v>
      </c>
      <c r="F354" s="53">
        <v>18150000</v>
      </c>
    </row>
    <row r="355" spans="1:6" x14ac:dyDescent="0.2">
      <c r="A355" s="44">
        <v>2327</v>
      </c>
      <c r="B355" s="34" t="s">
        <v>98</v>
      </c>
      <c r="C355" s="34" t="s">
        <v>1057</v>
      </c>
      <c r="D355" s="29">
        <v>1581</v>
      </c>
      <c r="E355" s="53">
        <v>9075000</v>
      </c>
      <c r="F355" s="53">
        <v>5747500</v>
      </c>
    </row>
    <row r="356" spans="1:6" x14ac:dyDescent="0.2">
      <c r="A356" s="44">
        <v>2327</v>
      </c>
      <c r="B356" s="34" t="s">
        <v>98</v>
      </c>
      <c r="C356" s="34" t="s">
        <v>443</v>
      </c>
      <c r="D356" s="29">
        <v>1081</v>
      </c>
      <c r="E356" s="53">
        <v>24200000</v>
      </c>
      <c r="F356" s="53">
        <v>24200000</v>
      </c>
    </row>
    <row r="357" spans="1:6" x14ac:dyDescent="0.2">
      <c r="A357" s="44">
        <v>2327</v>
      </c>
      <c r="B357" s="34" t="s">
        <v>98</v>
      </c>
      <c r="C357" s="34" t="s">
        <v>443</v>
      </c>
      <c r="D357" s="29">
        <v>1600</v>
      </c>
      <c r="E357" s="53">
        <v>6050000</v>
      </c>
      <c r="F357" s="53">
        <v>1815000</v>
      </c>
    </row>
    <row r="358" spans="1:6" x14ac:dyDescent="0.2">
      <c r="A358" s="44">
        <v>2327</v>
      </c>
      <c r="B358" s="34" t="s">
        <v>98</v>
      </c>
      <c r="C358" s="34" t="s">
        <v>269</v>
      </c>
      <c r="D358" s="29">
        <v>1025</v>
      </c>
      <c r="E358" s="53">
        <v>37800000</v>
      </c>
      <c r="F358" s="53">
        <v>31710000</v>
      </c>
    </row>
    <row r="359" spans="1:6" x14ac:dyDescent="0.2">
      <c r="A359" s="44">
        <v>2327</v>
      </c>
      <c r="B359" s="34" t="s">
        <v>98</v>
      </c>
      <c r="C359" s="34" t="s">
        <v>269</v>
      </c>
      <c r="D359" s="29">
        <v>1114</v>
      </c>
      <c r="E359" s="53">
        <v>52830000</v>
      </c>
      <c r="F359" s="53">
        <v>48721000</v>
      </c>
    </row>
    <row r="360" spans="1:6" x14ac:dyDescent="0.2">
      <c r="A360" s="44">
        <v>2327</v>
      </c>
      <c r="B360" s="34" t="s">
        <v>98</v>
      </c>
      <c r="C360" s="34" t="s">
        <v>419</v>
      </c>
      <c r="D360" s="29">
        <v>1072</v>
      </c>
      <c r="E360" s="53">
        <v>39000000</v>
      </c>
      <c r="F360" s="53">
        <v>39000000</v>
      </c>
    </row>
    <row r="361" spans="1:6" x14ac:dyDescent="0.2">
      <c r="A361" s="44">
        <v>2327</v>
      </c>
      <c r="B361" s="34" t="s">
        <v>98</v>
      </c>
      <c r="C361" s="34" t="s">
        <v>419</v>
      </c>
      <c r="D361" s="29">
        <v>1501</v>
      </c>
      <c r="E361" s="53">
        <v>19500000</v>
      </c>
      <c r="F361" s="53">
        <v>18200000</v>
      </c>
    </row>
    <row r="362" spans="1:6" x14ac:dyDescent="0.2">
      <c r="A362" s="44">
        <v>2327</v>
      </c>
      <c r="B362" s="34" t="s">
        <v>98</v>
      </c>
      <c r="C362" s="34" t="s">
        <v>419</v>
      </c>
      <c r="D362" s="29">
        <v>1880</v>
      </c>
      <c r="E362" s="53">
        <v>13000000</v>
      </c>
      <c r="F362" s="53">
        <v>0</v>
      </c>
    </row>
    <row r="363" spans="1:6" x14ac:dyDescent="0.2">
      <c r="A363" s="44">
        <v>2327</v>
      </c>
      <c r="B363" s="34" t="s">
        <v>98</v>
      </c>
      <c r="C363" s="34" t="s">
        <v>577</v>
      </c>
      <c r="D363" s="29">
        <v>1125</v>
      </c>
      <c r="E363" s="53">
        <v>21780000</v>
      </c>
      <c r="F363" s="53">
        <v>21780000</v>
      </c>
    </row>
    <row r="364" spans="1:6" x14ac:dyDescent="0.2">
      <c r="A364" s="44">
        <v>2327</v>
      </c>
      <c r="B364" s="34" t="s">
        <v>98</v>
      </c>
      <c r="C364" s="34" t="s">
        <v>577</v>
      </c>
      <c r="D364" s="29">
        <v>1510</v>
      </c>
      <c r="E364" s="53">
        <v>10890000</v>
      </c>
      <c r="F364" s="53">
        <v>4477000</v>
      </c>
    </row>
    <row r="365" spans="1:6" x14ac:dyDescent="0.2">
      <c r="A365" s="44">
        <v>2327</v>
      </c>
      <c r="B365" s="34" t="s">
        <v>98</v>
      </c>
      <c r="C365" s="34" t="s">
        <v>731</v>
      </c>
      <c r="D365" s="29">
        <v>1176</v>
      </c>
      <c r="E365" s="53">
        <v>27540000</v>
      </c>
      <c r="F365" s="53">
        <v>27540000</v>
      </c>
    </row>
    <row r="366" spans="1:6" x14ac:dyDescent="0.2">
      <c r="A366" s="44">
        <v>2327</v>
      </c>
      <c r="B366" s="34" t="s">
        <v>98</v>
      </c>
      <c r="C366" s="34" t="s">
        <v>1345</v>
      </c>
      <c r="D366" s="29">
        <v>1392</v>
      </c>
      <c r="E366" s="53">
        <v>64000000</v>
      </c>
      <c r="F366" s="53">
        <v>46933333</v>
      </c>
    </row>
    <row r="367" spans="1:6" x14ac:dyDescent="0.2">
      <c r="A367" s="44">
        <v>2327</v>
      </c>
      <c r="B367" s="34" t="s">
        <v>98</v>
      </c>
      <c r="C367" s="34" t="s">
        <v>715</v>
      </c>
      <c r="D367" s="29">
        <v>1170</v>
      </c>
      <c r="E367" s="53">
        <v>17640000</v>
      </c>
      <c r="F367" s="53">
        <v>17640000</v>
      </c>
    </row>
    <row r="368" spans="1:6" x14ac:dyDescent="0.2">
      <c r="A368" s="44">
        <v>2327</v>
      </c>
      <c r="B368" s="34" t="s">
        <v>98</v>
      </c>
      <c r="C368" s="34" t="s">
        <v>715</v>
      </c>
      <c r="D368" s="29">
        <v>1469</v>
      </c>
      <c r="E368" s="53">
        <v>8820000</v>
      </c>
      <c r="F368" s="53">
        <v>6566000</v>
      </c>
    </row>
    <row r="369" spans="1:6" x14ac:dyDescent="0.2">
      <c r="A369" s="44">
        <v>2327</v>
      </c>
      <c r="B369" s="34" t="s">
        <v>98</v>
      </c>
      <c r="C369" s="34" t="s">
        <v>715</v>
      </c>
      <c r="D369" s="29">
        <v>1927</v>
      </c>
      <c r="E369" s="53">
        <v>2940000</v>
      </c>
      <c r="F369" s="53">
        <v>0</v>
      </c>
    </row>
    <row r="370" spans="1:6" x14ac:dyDescent="0.2">
      <c r="A370" s="44">
        <v>2327</v>
      </c>
      <c r="B370" s="34" t="s">
        <v>98</v>
      </c>
      <c r="C370" s="34" t="s">
        <v>1017</v>
      </c>
      <c r="D370" s="29">
        <v>1275</v>
      </c>
      <c r="E370" s="53">
        <v>21780000</v>
      </c>
      <c r="F370" s="53">
        <v>21417000</v>
      </c>
    </row>
    <row r="371" spans="1:6" x14ac:dyDescent="0.2">
      <c r="A371" s="44">
        <v>2327</v>
      </c>
      <c r="B371" s="34" t="s">
        <v>98</v>
      </c>
      <c r="C371" s="34" t="s">
        <v>1017</v>
      </c>
      <c r="D371" s="29">
        <v>1767</v>
      </c>
      <c r="E371" s="53">
        <v>10890000</v>
      </c>
      <c r="F371" s="53">
        <v>3509000</v>
      </c>
    </row>
    <row r="372" spans="1:6" x14ac:dyDescent="0.2">
      <c r="A372" s="44">
        <v>2327</v>
      </c>
      <c r="B372" s="34" t="s">
        <v>98</v>
      </c>
      <c r="C372" s="34" t="s">
        <v>841</v>
      </c>
      <c r="D372" s="29">
        <v>1213</v>
      </c>
      <c r="E372" s="53">
        <v>23520000</v>
      </c>
      <c r="F372" s="53">
        <v>23226000</v>
      </c>
    </row>
    <row r="373" spans="1:6" x14ac:dyDescent="0.2">
      <c r="A373" s="44">
        <v>2327</v>
      </c>
      <c r="B373" s="34" t="s">
        <v>98</v>
      </c>
      <c r="C373" s="34" t="s">
        <v>841</v>
      </c>
      <c r="D373" s="29">
        <v>1612</v>
      </c>
      <c r="E373" s="53">
        <v>2940000</v>
      </c>
      <c r="F373" s="53">
        <v>0</v>
      </c>
    </row>
    <row r="374" spans="1:6" x14ac:dyDescent="0.2">
      <c r="A374" s="44">
        <v>2327</v>
      </c>
      <c r="B374" s="34" t="s">
        <v>98</v>
      </c>
      <c r="C374" s="34" t="s">
        <v>1269</v>
      </c>
      <c r="D374" s="29">
        <v>1365</v>
      </c>
      <c r="E374" s="53">
        <v>86400000</v>
      </c>
      <c r="F374" s="53">
        <v>72720000</v>
      </c>
    </row>
    <row r="375" spans="1:6" x14ac:dyDescent="0.2">
      <c r="A375" s="44">
        <v>2327</v>
      </c>
      <c r="B375" s="34" t="s">
        <v>98</v>
      </c>
      <c r="C375" s="34" t="s">
        <v>1269</v>
      </c>
      <c r="D375" s="29">
        <v>1916</v>
      </c>
      <c r="E375" s="53">
        <v>10800000</v>
      </c>
      <c r="F375" s="53">
        <v>0</v>
      </c>
    </row>
    <row r="376" spans="1:6" x14ac:dyDescent="0.2">
      <c r="A376" s="44">
        <v>2327</v>
      </c>
      <c r="B376" s="34" t="s">
        <v>98</v>
      </c>
      <c r="C376" s="34" t="s">
        <v>538</v>
      </c>
      <c r="D376" s="29">
        <v>1112</v>
      </c>
      <c r="E376" s="53">
        <v>52830000</v>
      </c>
      <c r="F376" s="53">
        <v>40503000</v>
      </c>
    </row>
    <row r="377" spans="1:6" x14ac:dyDescent="0.2">
      <c r="A377" s="44">
        <v>2327</v>
      </c>
      <c r="B377" s="34" t="s">
        <v>98</v>
      </c>
      <c r="C377" s="34" t="s">
        <v>409</v>
      </c>
      <c r="D377" s="29">
        <v>1069</v>
      </c>
      <c r="E377" s="53">
        <v>45600000</v>
      </c>
      <c r="F377" s="53">
        <v>45600000</v>
      </c>
    </row>
    <row r="378" spans="1:6" x14ac:dyDescent="0.2">
      <c r="A378" s="44">
        <v>2327</v>
      </c>
      <c r="B378" s="34" t="s">
        <v>98</v>
      </c>
      <c r="C378" s="34" t="s">
        <v>409</v>
      </c>
      <c r="D378" s="29">
        <v>1497</v>
      </c>
      <c r="E378" s="53">
        <v>22800000</v>
      </c>
      <c r="F378" s="53">
        <v>19760000</v>
      </c>
    </row>
    <row r="379" spans="1:6" x14ac:dyDescent="0.2">
      <c r="A379" s="44">
        <v>2327</v>
      </c>
      <c r="B379" s="34" t="s">
        <v>98</v>
      </c>
      <c r="C379" s="34" t="s">
        <v>1032</v>
      </c>
      <c r="D379" s="29">
        <v>1280</v>
      </c>
      <c r="E379" s="53">
        <v>17100000</v>
      </c>
      <c r="F379" s="53">
        <v>17100000</v>
      </c>
    </row>
    <row r="380" spans="1:6" x14ac:dyDescent="0.2">
      <c r="A380" s="44">
        <v>2327</v>
      </c>
      <c r="B380" s="34" t="s">
        <v>98</v>
      </c>
      <c r="C380" s="34" t="s">
        <v>1032</v>
      </c>
      <c r="D380" s="29">
        <v>1553</v>
      </c>
      <c r="E380" s="53">
        <v>8550000</v>
      </c>
      <c r="F380" s="53">
        <v>5415000</v>
      </c>
    </row>
    <row r="381" spans="1:6" x14ac:dyDescent="0.2">
      <c r="A381" s="44">
        <v>2327</v>
      </c>
      <c r="B381" s="34" t="s">
        <v>98</v>
      </c>
      <c r="C381" s="34" t="s">
        <v>469</v>
      </c>
      <c r="D381" s="29">
        <v>1089</v>
      </c>
      <c r="E381" s="53">
        <v>33810000</v>
      </c>
      <c r="F381" s="53">
        <v>31743833</v>
      </c>
    </row>
    <row r="382" spans="1:6" x14ac:dyDescent="0.2">
      <c r="A382" s="44">
        <v>2327</v>
      </c>
      <c r="B382" s="34" t="s">
        <v>98</v>
      </c>
      <c r="C382" s="34" t="s">
        <v>939</v>
      </c>
      <c r="D382" s="29">
        <v>1247</v>
      </c>
      <c r="E382" s="53">
        <v>18150000</v>
      </c>
      <c r="F382" s="53">
        <v>18150000</v>
      </c>
    </row>
    <row r="383" spans="1:6" x14ac:dyDescent="0.2">
      <c r="A383" s="44">
        <v>2327</v>
      </c>
      <c r="B383" s="34" t="s">
        <v>98</v>
      </c>
      <c r="C383" s="34" t="s">
        <v>939</v>
      </c>
      <c r="D383" s="29">
        <v>1562</v>
      </c>
      <c r="E383" s="53">
        <v>9075000</v>
      </c>
      <c r="F383" s="53">
        <v>5041667</v>
      </c>
    </row>
    <row r="384" spans="1:6" x14ac:dyDescent="0.2">
      <c r="A384" s="44">
        <v>2327</v>
      </c>
      <c r="B384" s="34" t="s">
        <v>98</v>
      </c>
      <c r="C384" s="34" t="s">
        <v>501</v>
      </c>
      <c r="D384" s="29">
        <v>1100</v>
      </c>
      <c r="E384" s="53">
        <v>42000000</v>
      </c>
      <c r="F384" s="53">
        <v>39666667</v>
      </c>
    </row>
    <row r="385" spans="1:6" x14ac:dyDescent="0.2">
      <c r="A385" s="44">
        <v>2327</v>
      </c>
      <c r="B385" s="34" t="s">
        <v>98</v>
      </c>
      <c r="C385" s="34" t="s">
        <v>319</v>
      </c>
      <c r="D385" s="29">
        <v>1041</v>
      </c>
      <c r="E385" s="53">
        <v>37800000</v>
      </c>
      <c r="F385" s="53">
        <v>37800000</v>
      </c>
    </row>
    <row r="386" spans="1:6" x14ac:dyDescent="0.2">
      <c r="A386" s="44">
        <v>2327</v>
      </c>
      <c r="B386" s="34" t="s">
        <v>98</v>
      </c>
      <c r="C386" s="34" t="s">
        <v>319</v>
      </c>
      <c r="D386" s="29">
        <v>1445</v>
      </c>
      <c r="E386" s="53">
        <v>18900000</v>
      </c>
      <c r="F386" s="53">
        <v>18060000</v>
      </c>
    </row>
    <row r="387" spans="1:6" x14ac:dyDescent="0.2">
      <c r="A387" s="44">
        <v>2327</v>
      </c>
      <c r="B387" s="34" t="s">
        <v>98</v>
      </c>
      <c r="C387" s="34" t="s">
        <v>319</v>
      </c>
      <c r="D387" s="29">
        <v>1865</v>
      </c>
      <c r="E387" s="53">
        <v>12600000</v>
      </c>
      <c r="F387" s="53">
        <v>0</v>
      </c>
    </row>
    <row r="388" spans="1:6" x14ac:dyDescent="0.2">
      <c r="A388" s="44">
        <v>2327</v>
      </c>
      <c r="B388" s="34" t="s">
        <v>98</v>
      </c>
      <c r="C388" s="34" t="s">
        <v>360</v>
      </c>
      <c r="D388" s="29">
        <v>1054</v>
      </c>
      <c r="E388" s="53">
        <v>42000000</v>
      </c>
      <c r="F388" s="53">
        <v>42000000</v>
      </c>
    </row>
    <row r="389" spans="1:6" x14ac:dyDescent="0.2">
      <c r="A389" s="44">
        <v>2327</v>
      </c>
      <c r="B389" s="34" t="s">
        <v>98</v>
      </c>
      <c r="C389" s="34" t="s">
        <v>360</v>
      </c>
      <c r="D389" s="29">
        <v>1444</v>
      </c>
      <c r="E389" s="53">
        <v>21000000</v>
      </c>
      <c r="F389" s="53">
        <v>19833333</v>
      </c>
    </row>
    <row r="390" spans="1:6" x14ac:dyDescent="0.2">
      <c r="A390" s="44">
        <v>2327</v>
      </c>
      <c r="B390" s="34" t="s">
        <v>98</v>
      </c>
      <c r="C390" s="34" t="s">
        <v>1221</v>
      </c>
      <c r="D390" s="29">
        <v>1349</v>
      </c>
      <c r="E390" s="53">
        <v>21780000</v>
      </c>
      <c r="F390" s="53">
        <v>21780000</v>
      </c>
    </row>
    <row r="391" spans="1:6" x14ac:dyDescent="0.2">
      <c r="A391" s="44">
        <v>2327</v>
      </c>
      <c r="B391" s="34" t="s">
        <v>98</v>
      </c>
      <c r="C391" s="34" t="s">
        <v>1221</v>
      </c>
      <c r="D391" s="29">
        <v>1591</v>
      </c>
      <c r="E391" s="53">
        <v>10890000</v>
      </c>
      <c r="F391" s="53">
        <v>3630000</v>
      </c>
    </row>
    <row r="392" spans="1:6" x14ac:dyDescent="0.2">
      <c r="A392" s="44">
        <v>2327</v>
      </c>
      <c r="B392" s="34" t="s">
        <v>98</v>
      </c>
      <c r="C392" s="34" t="s">
        <v>615</v>
      </c>
      <c r="D392" s="29">
        <v>1138</v>
      </c>
      <c r="E392" s="53">
        <v>18150000</v>
      </c>
      <c r="F392" s="53">
        <v>18150000</v>
      </c>
    </row>
    <row r="393" spans="1:6" x14ac:dyDescent="0.2">
      <c r="A393" s="44">
        <v>2327</v>
      </c>
      <c r="B393" s="34" t="s">
        <v>98</v>
      </c>
      <c r="C393" s="34" t="s">
        <v>1146</v>
      </c>
      <c r="D393" s="29">
        <v>1323</v>
      </c>
      <c r="E393" s="53">
        <v>14400000</v>
      </c>
      <c r="F393" s="53">
        <v>13360000</v>
      </c>
    </row>
    <row r="394" spans="1:6" x14ac:dyDescent="0.2">
      <c r="A394" s="44">
        <v>2327</v>
      </c>
      <c r="B394" s="34" t="s">
        <v>98</v>
      </c>
      <c r="C394" s="34" t="s">
        <v>886</v>
      </c>
      <c r="D394" s="29">
        <v>1228</v>
      </c>
      <c r="E394" s="53">
        <v>0</v>
      </c>
      <c r="F394" s="53">
        <v>0</v>
      </c>
    </row>
    <row r="395" spans="1:6" x14ac:dyDescent="0.2">
      <c r="A395" s="44">
        <v>2327</v>
      </c>
      <c r="B395" s="34" t="s">
        <v>98</v>
      </c>
      <c r="C395" s="34" t="s">
        <v>886</v>
      </c>
      <c r="D395" s="29">
        <v>1230</v>
      </c>
      <c r="E395" s="53">
        <v>31500000</v>
      </c>
      <c r="F395" s="53">
        <v>31150000</v>
      </c>
    </row>
    <row r="396" spans="1:6" x14ac:dyDescent="0.2">
      <c r="A396" s="44">
        <v>2327</v>
      </c>
      <c r="B396" s="34" t="s">
        <v>98</v>
      </c>
      <c r="C396" s="34" t="s">
        <v>1278</v>
      </c>
      <c r="D396" s="29">
        <v>1369</v>
      </c>
      <c r="E396" s="53">
        <v>86400000</v>
      </c>
      <c r="F396" s="53">
        <v>68400000</v>
      </c>
    </row>
    <row r="397" spans="1:6" x14ac:dyDescent="0.2">
      <c r="A397" s="44">
        <v>2327</v>
      </c>
      <c r="B397" s="34" t="s">
        <v>98</v>
      </c>
      <c r="C397" s="34" t="s">
        <v>829</v>
      </c>
      <c r="D397" s="29">
        <v>1209</v>
      </c>
      <c r="E397" s="53">
        <v>17640000</v>
      </c>
      <c r="F397" s="53">
        <v>17640000</v>
      </c>
    </row>
    <row r="398" spans="1:6" x14ac:dyDescent="0.2">
      <c r="A398" s="44">
        <v>2327</v>
      </c>
      <c r="B398" s="34" t="s">
        <v>98</v>
      </c>
      <c r="C398" s="34" t="s">
        <v>829</v>
      </c>
      <c r="D398" s="29">
        <v>1558</v>
      </c>
      <c r="E398" s="53">
        <v>8820000</v>
      </c>
      <c r="F398" s="53">
        <v>5586000</v>
      </c>
    </row>
    <row r="399" spans="1:6" x14ac:dyDescent="0.2">
      <c r="A399" s="44">
        <v>2327</v>
      </c>
      <c r="B399" s="34" t="s">
        <v>98</v>
      </c>
      <c r="C399" s="34" t="s">
        <v>960</v>
      </c>
      <c r="D399" s="29">
        <v>1254</v>
      </c>
      <c r="E399" s="53">
        <v>37800000</v>
      </c>
      <c r="F399" s="53">
        <v>37800000</v>
      </c>
    </row>
    <row r="400" spans="1:6" x14ac:dyDescent="0.2">
      <c r="A400" s="44">
        <v>2327</v>
      </c>
      <c r="B400" s="34" t="s">
        <v>98</v>
      </c>
      <c r="C400" s="34" t="s">
        <v>960</v>
      </c>
      <c r="D400" s="29">
        <v>1605</v>
      </c>
      <c r="E400" s="53">
        <v>18900000</v>
      </c>
      <c r="F400" s="53">
        <v>10500000</v>
      </c>
    </row>
    <row r="401" spans="1:6" x14ac:dyDescent="0.2">
      <c r="A401" s="44">
        <v>2327</v>
      </c>
      <c r="B401" s="34" t="s">
        <v>98</v>
      </c>
      <c r="C401" s="34" t="s">
        <v>725</v>
      </c>
      <c r="D401" s="29">
        <v>1174</v>
      </c>
      <c r="E401" s="53">
        <v>34650000</v>
      </c>
      <c r="F401" s="53">
        <v>34650000</v>
      </c>
    </row>
    <row r="402" spans="1:6" x14ac:dyDescent="0.2">
      <c r="A402" s="44">
        <v>2327</v>
      </c>
      <c r="B402" s="34" t="s">
        <v>98</v>
      </c>
      <c r="C402" s="34" t="s">
        <v>725</v>
      </c>
      <c r="D402" s="29">
        <v>1582</v>
      </c>
      <c r="E402" s="53">
        <v>17325000</v>
      </c>
      <c r="F402" s="53">
        <v>12897500</v>
      </c>
    </row>
    <row r="403" spans="1:6" x14ac:dyDescent="0.2">
      <c r="A403" s="44">
        <v>2327</v>
      </c>
      <c r="B403" s="34" t="s">
        <v>98</v>
      </c>
      <c r="C403" s="34" t="s">
        <v>725</v>
      </c>
      <c r="D403" s="29">
        <v>1926</v>
      </c>
      <c r="E403" s="53">
        <v>7700000</v>
      </c>
      <c r="F403" s="53">
        <v>0</v>
      </c>
    </row>
    <row r="404" spans="1:6" x14ac:dyDescent="0.2">
      <c r="A404" s="44">
        <v>2327</v>
      </c>
      <c r="B404" s="34" t="s">
        <v>98</v>
      </c>
      <c r="C404" s="34" t="s">
        <v>907</v>
      </c>
      <c r="D404" s="29">
        <v>1236</v>
      </c>
      <c r="E404" s="53">
        <v>44100000</v>
      </c>
      <c r="F404" s="53">
        <v>44100000</v>
      </c>
    </row>
    <row r="405" spans="1:6" x14ac:dyDescent="0.2">
      <c r="A405" s="44">
        <v>2327</v>
      </c>
      <c r="B405" s="34" t="s">
        <v>98</v>
      </c>
      <c r="C405" s="34" t="s">
        <v>907</v>
      </c>
      <c r="D405" s="29">
        <v>1643</v>
      </c>
      <c r="E405" s="53">
        <v>22050000</v>
      </c>
      <c r="F405" s="53">
        <v>14210000</v>
      </c>
    </row>
    <row r="406" spans="1:6" x14ac:dyDescent="0.2">
      <c r="A406" s="44">
        <v>2327</v>
      </c>
      <c r="B406" s="34" t="s">
        <v>98</v>
      </c>
      <c r="C406" s="34" t="s">
        <v>751</v>
      </c>
      <c r="D406" s="29">
        <v>1183</v>
      </c>
      <c r="E406" s="53">
        <v>39600000</v>
      </c>
      <c r="F406" s="53">
        <v>39160000</v>
      </c>
    </row>
    <row r="407" spans="1:6" x14ac:dyDescent="0.2">
      <c r="A407" s="44">
        <v>2327</v>
      </c>
      <c r="B407" s="34" t="s">
        <v>98</v>
      </c>
      <c r="C407" s="34" t="s">
        <v>546</v>
      </c>
      <c r="D407" s="29">
        <v>1115</v>
      </c>
      <c r="E407" s="53">
        <v>30600000</v>
      </c>
      <c r="F407" s="53">
        <v>30600000</v>
      </c>
    </row>
    <row r="408" spans="1:6" x14ac:dyDescent="0.2">
      <c r="A408" s="44">
        <v>2327</v>
      </c>
      <c r="B408" s="34" t="s">
        <v>98</v>
      </c>
      <c r="C408" s="34" t="s">
        <v>760</v>
      </c>
      <c r="D408" s="29">
        <v>1186</v>
      </c>
      <c r="E408" s="53">
        <v>18150000</v>
      </c>
      <c r="F408" s="53">
        <v>18150000</v>
      </c>
    </row>
    <row r="409" spans="1:6" x14ac:dyDescent="0.2">
      <c r="A409" s="44">
        <v>2327</v>
      </c>
      <c r="B409" s="34" t="s">
        <v>98</v>
      </c>
      <c r="C409" s="34" t="s">
        <v>760</v>
      </c>
      <c r="D409" s="29">
        <v>1559</v>
      </c>
      <c r="E409" s="53">
        <v>9075000</v>
      </c>
      <c r="F409" s="53">
        <v>6554167</v>
      </c>
    </row>
    <row r="410" spans="1:6" x14ac:dyDescent="0.2">
      <c r="A410" s="44">
        <v>2327</v>
      </c>
      <c r="B410" s="34" t="s">
        <v>98</v>
      </c>
      <c r="C410" s="34" t="s">
        <v>1035</v>
      </c>
      <c r="D410" s="29">
        <v>1281</v>
      </c>
      <c r="E410" s="53">
        <v>60000000</v>
      </c>
      <c r="F410" s="53">
        <v>60000000</v>
      </c>
    </row>
    <row r="411" spans="1:6" x14ac:dyDescent="0.2">
      <c r="A411" s="44">
        <v>2327</v>
      </c>
      <c r="B411" s="34" t="s">
        <v>98</v>
      </c>
      <c r="C411" s="34" t="s">
        <v>574</v>
      </c>
      <c r="D411" s="29">
        <v>1124</v>
      </c>
      <c r="E411" s="53">
        <v>31500000</v>
      </c>
      <c r="F411" s="53">
        <v>31500000</v>
      </c>
    </row>
    <row r="412" spans="1:6" x14ac:dyDescent="0.2">
      <c r="A412" s="44">
        <v>2327</v>
      </c>
      <c r="B412" s="34" t="s">
        <v>98</v>
      </c>
      <c r="C412" s="34" t="s">
        <v>574</v>
      </c>
      <c r="D412" s="29">
        <v>1473</v>
      </c>
      <c r="E412" s="53">
        <v>15750000</v>
      </c>
      <c r="F412" s="53">
        <v>13650000</v>
      </c>
    </row>
    <row r="413" spans="1:6" x14ac:dyDescent="0.2">
      <c r="A413" s="44">
        <v>2327</v>
      </c>
      <c r="B413" s="34" t="s">
        <v>98</v>
      </c>
      <c r="C413" s="34" t="s">
        <v>1236</v>
      </c>
      <c r="D413" s="29">
        <v>1354</v>
      </c>
      <c r="E413" s="53">
        <v>18000000</v>
      </c>
      <c r="F413" s="53">
        <v>18000000</v>
      </c>
    </row>
    <row r="414" spans="1:6" x14ac:dyDescent="0.2">
      <c r="A414" s="44">
        <v>2327</v>
      </c>
      <c r="B414" s="34" t="s">
        <v>98</v>
      </c>
      <c r="C414" s="34" t="s">
        <v>1236</v>
      </c>
      <c r="D414" s="29">
        <v>1769</v>
      </c>
      <c r="E414" s="53">
        <v>7500000</v>
      </c>
      <c r="F414" s="53">
        <v>2800000</v>
      </c>
    </row>
    <row r="415" spans="1:6" x14ac:dyDescent="0.2">
      <c r="A415" s="44">
        <v>2327</v>
      </c>
      <c r="B415" s="34" t="s">
        <v>98</v>
      </c>
      <c r="C415" s="34" t="s">
        <v>304</v>
      </c>
      <c r="D415" s="29">
        <v>1036</v>
      </c>
      <c r="E415" s="53">
        <v>27000000</v>
      </c>
      <c r="F415" s="53">
        <v>26400000</v>
      </c>
    </row>
    <row r="416" spans="1:6" x14ac:dyDescent="0.2">
      <c r="A416" s="44">
        <v>2327</v>
      </c>
      <c r="B416" s="34" t="s">
        <v>98</v>
      </c>
      <c r="C416" s="34" t="s">
        <v>1266</v>
      </c>
      <c r="D416" s="29">
        <v>1364</v>
      </c>
      <c r="E416" s="53">
        <v>45080000</v>
      </c>
      <c r="F416" s="53">
        <v>38130167</v>
      </c>
    </row>
    <row r="417" spans="1:6" x14ac:dyDescent="0.2">
      <c r="A417" s="44">
        <v>2327</v>
      </c>
      <c r="B417" s="34" t="s">
        <v>98</v>
      </c>
      <c r="C417" s="34" t="s">
        <v>1266</v>
      </c>
      <c r="D417" s="29">
        <v>1540</v>
      </c>
      <c r="E417" s="53">
        <v>5635000</v>
      </c>
      <c r="F417" s="53">
        <v>0</v>
      </c>
    </row>
    <row r="418" spans="1:6" x14ac:dyDescent="0.2">
      <c r="A418" s="44">
        <v>2327</v>
      </c>
      <c r="B418" s="34" t="s">
        <v>98</v>
      </c>
      <c r="C418" s="34" t="s">
        <v>307</v>
      </c>
      <c r="D418" s="29">
        <v>1037</v>
      </c>
      <c r="E418" s="53">
        <v>37800000</v>
      </c>
      <c r="F418" s="53">
        <v>37800000</v>
      </c>
    </row>
    <row r="419" spans="1:6" x14ac:dyDescent="0.2">
      <c r="A419" s="44">
        <v>2327</v>
      </c>
      <c r="B419" s="34" t="s">
        <v>98</v>
      </c>
      <c r="C419" s="34" t="s">
        <v>307</v>
      </c>
      <c r="D419" s="29">
        <v>1467</v>
      </c>
      <c r="E419" s="53">
        <v>18900000</v>
      </c>
      <c r="F419" s="53">
        <v>18060000</v>
      </c>
    </row>
    <row r="420" spans="1:6" x14ac:dyDescent="0.2">
      <c r="A420" s="44">
        <v>2327</v>
      </c>
      <c r="B420" s="34" t="s">
        <v>98</v>
      </c>
      <c r="C420" s="34" t="s">
        <v>307</v>
      </c>
      <c r="D420" s="29">
        <v>1870</v>
      </c>
      <c r="E420" s="53">
        <v>12600000</v>
      </c>
      <c r="F420" s="53">
        <v>0</v>
      </c>
    </row>
    <row r="421" spans="1:6" x14ac:dyDescent="0.2">
      <c r="A421" s="44">
        <v>2327</v>
      </c>
      <c r="B421" s="34" t="s">
        <v>98</v>
      </c>
      <c r="C421" s="34" t="s">
        <v>826</v>
      </c>
      <c r="D421" s="29">
        <v>1208</v>
      </c>
      <c r="E421" s="53">
        <v>54000000</v>
      </c>
      <c r="F421" s="53">
        <v>54000000</v>
      </c>
    </row>
    <row r="422" spans="1:6" x14ac:dyDescent="0.2">
      <c r="A422" s="44">
        <v>2327</v>
      </c>
      <c r="B422" s="34" t="s">
        <v>98</v>
      </c>
      <c r="C422" s="34" t="s">
        <v>826</v>
      </c>
      <c r="D422" s="29">
        <v>1578</v>
      </c>
      <c r="E422" s="53">
        <v>27000000</v>
      </c>
      <c r="F422" s="53">
        <v>17400000</v>
      </c>
    </row>
    <row r="423" spans="1:6" x14ac:dyDescent="0.2">
      <c r="A423" s="44">
        <v>2327</v>
      </c>
      <c r="B423" s="34" t="s">
        <v>98</v>
      </c>
      <c r="C423" s="34" t="s">
        <v>1089</v>
      </c>
      <c r="D423" s="29">
        <v>1302</v>
      </c>
      <c r="E423" s="53">
        <v>18000000</v>
      </c>
      <c r="F423" s="53">
        <v>16200000</v>
      </c>
    </row>
    <row r="424" spans="1:6" x14ac:dyDescent="0.2">
      <c r="A424" s="44">
        <v>2327</v>
      </c>
      <c r="B424" s="34" t="s">
        <v>98</v>
      </c>
      <c r="C424" s="34" t="s">
        <v>734</v>
      </c>
      <c r="D424" s="29">
        <v>1178</v>
      </c>
      <c r="E424" s="53">
        <v>30600000</v>
      </c>
      <c r="F424" s="53">
        <v>30600000</v>
      </c>
    </row>
    <row r="425" spans="1:6" x14ac:dyDescent="0.2">
      <c r="A425" s="44">
        <v>2327</v>
      </c>
      <c r="B425" s="34" t="s">
        <v>98</v>
      </c>
      <c r="C425" s="34" t="s">
        <v>856</v>
      </c>
      <c r="D425" s="29">
        <v>1653</v>
      </c>
      <c r="E425" s="53">
        <v>0</v>
      </c>
      <c r="F425" s="53">
        <v>0</v>
      </c>
    </row>
    <row r="426" spans="1:6" x14ac:dyDescent="0.2">
      <c r="A426" s="44">
        <v>2327</v>
      </c>
      <c r="B426" s="34" t="s">
        <v>98</v>
      </c>
      <c r="C426" s="34" t="s">
        <v>1390</v>
      </c>
      <c r="D426" s="29">
        <v>1411</v>
      </c>
      <c r="E426" s="53">
        <v>313200000</v>
      </c>
      <c r="F426" s="53">
        <v>124004723</v>
      </c>
    </row>
    <row r="427" spans="1:6" x14ac:dyDescent="0.2">
      <c r="A427" s="44">
        <v>2327</v>
      </c>
      <c r="B427" s="34" t="s">
        <v>98</v>
      </c>
      <c r="C427" s="34" t="s">
        <v>1390</v>
      </c>
      <c r="D427" s="29">
        <v>1851</v>
      </c>
      <c r="E427" s="53">
        <v>111465475</v>
      </c>
      <c r="F427" s="53">
        <v>0</v>
      </c>
    </row>
    <row r="428" spans="1:6" x14ac:dyDescent="0.2">
      <c r="A428" s="44">
        <v>2327</v>
      </c>
      <c r="B428" s="34" t="s">
        <v>98</v>
      </c>
      <c r="C428" s="34" t="s">
        <v>945</v>
      </c>
      <c r="D428" s="29">
        <v>1249</v>
      </c>
      <c r="E428" s="53">
        <v>17100000</v>
      </c>
      <c r="F428" s="53">
        <v>17100000</v>
      </c>
    </row>
    <row r="429" spans="1:6" x14ac:dyDescent="0.2">
      <c r="A429" s="44">
        <v>2327</v>
      </c>
      <c r="B429" s="34" t="s">
        <v>98</v>
      </c>
      <c r="C429" s="34" t="s">
        <v>945</v>
      </c>
      <c r="D429" s="29">
        <v>1627</v>
      </c>
      <c r="E429" s="53">
        <v>8550000</v>
      </c>
      <c r="F429" s="53">
        <v>5415000</v>
      </c>
    </row>
    <row r="430" spans="1:6" x14ac:dyDescent="0.2">
      <c r="A430" s="44">
        <v>2327</v>
      </c>
      <c r="B430" s="34" t="s">
        <v>98</v>
      </c>
      <c r="C430" s="34" t="s">
        <v>383</v>
      </c>
      <c r="D430" s="29">
        <v>1061</v>
      </c>
      <c r="E430" s="53">
        <v>42120000</v>
      </c>
      <c r="F430" s="53">
        <v>40716000</v>
      </c>
    </row>
    <row r="431" spans="1:6" x14ac:dyDescent="0.2">
      <c r="A431" s="44">
        <v>2327</v>
      </c>
      <c r="B431" s="34" t="s">
        <v>98</v>
      </c>
      <c r="C431" s="34" t="s">
        <v>1074</v>
      </c>
      <c r="D431" s="29">
        <v>1296</v>
      </c>
      <c r="E431" s="53">
        <v>50400000</v>
      </c>
      <c r="F431" s="53">
        <v>48300000</v>
      </c>
    </row>
    <row r="432" spans="1:6" x14ac:dyDescent="0.2">
      <c r="A432" s="44">
        <v>2327</v>
      </c>
      <c r="B432" s="34" t="s">
        <v>98</v>
      </c>
      <c r="C432" s="34" t="s">
        <v>1074</v>
      </c>
      <c r="D432" s="29">
        <v>1886</v>
      </c>
      <c r="E432" s="53">
        <v>9450000</v>
      </c>
      <c r="F432" s="53">
        <v>0</v>
      </c>
    </row>
    <row r="433" spans="1:6" x14ac:dyDescent="0.2">
      <c r="A433" s="44">
        <v>2327</v>
      </c>
      <c r="B433" s="34" t="s">
        <v>98</v>
      </c>
      <c r="C433" s="34" t="s">
        <v>985</v>
      </c>
      <c r="D433" s="29">
        <v>1263</v>
      </c>
      <c r="E433" s="53">
        <v>60000000</v>
      </c>
      <c r="F433" s="53">
        <v>59000000</v>
      </c>
    </row>
    <row r="434" spans="1:6" x14ac:dyDescent="0.2">
      <c r="A434" s="44">
        <v>2327</v>
      </c>
      <c r="B434" s="34" t="s">
        <v>98</v>
      </c>
      <c r="C434" s="34" t="s">
        <v>793</v>
      </c>
      <c r="D434" s="29">
        <v>1197</v>
      </c>
      <c r="E434" s="53">
        <v>36000000</v>
      </c>
      <c r="F434" s="53">
        <v>36000000</v>
      </c>
    </row>
    <row r="435" spans="1:6" x14ac:dyDescent="0.2">
      <c r="A435" s="44">
        <v>2327</v>
      </c>
      <c r="B435" s="34" t="s">
        <v>98</v>
      </c>
      <c r="C435" s="34" t="s">
        <v>793</v>
      </c>
      <c r="D435" s="29">
        <v>1472</v>
      </c>
      <c r="E435" s="53">
        <v>18000000</v>
      </c>
      <c r="F435" s="53">
        <v>13000000</v>
      </c>
    </row>
    <row r="436" spans="1:6" x14ac:dyDescent="0.2">
      <c r="A436" s="44">
        <v>2327</v>
      </c>
      <c r="B436" s="34" t="s">
        <v>98</v>
      </c>
      <c r="C436" s="34" t="s">
        <v>1092</v>
      </c>
      <c r="D436" s="29">
        <v>1303</v>
      </c>
      <c r="E436" s="53">
        <v>30000000</v>
      </c>
      <c r="F436" s="53">
        <v>20500000</v>
      </c>
    </row>
    <row r="437" spans="1:6" x14ac:dyDescent="0.2">
      <c r="A437" s="44">
        <v>2327</v>
      </c>
      <c r="B437" s="34" t="s">
        <v>98</v>
      </c>
      <c r="C437" s="34" t="s">
        <v>504</v>
      </c>
      <c r="D437" s="29">
        <v>1101</v>
      </c>
      <c r="E437" s="53">
        <v>37800000</v>
      </c>
      <c r="F437" s="53">
        <v>37800000</v>
      </c>
    </row>
    <row r="438" spans="1:6" x14ac:dyDescent="0.2">
      <c r="A438" s="44">
        <v>2327</v>
      </c>
      <c r="B438" s="34" t="s">
        <v>98</v>
      </c>
      <c r="C438" s="34" t="s">
        <v>504</v>
      </c>
      <c r="D438" s="29">
        <v>1439</v>
      </c>
      <c r="E438" s="53">
        <v>18900000</v>
      </c>
      <c r="F438" s="53">
        <v>16380000</v>
      </c>
    </row>
    <row r="439" spans="1:6" x14ac:dyDescent="0.2">
      <c r="A439" s="44">
        <v>2327</v>
      </c>
      <c r="B439" s="34" t="s">
        <v>98</v>
      </c>
      <c r="C439" s="34" t="s">
        <v>504</v>
      </c>
      <c r="D439" s="29">
        <v>1889</v>
      </c>
      <c r="E439" s="53">
        <v>9450000</v>
      </c>
      <c r="F439" s="53">
        <v>0</v>
      </c>
    </row>
    <row r="440" spans="1:6" x14ac:dyDescent="0.2">
      <c r="A440" s="44">
        <v>2327</v>
      </c>
      <c r="B440" s="34" t="s">
        <v>98</v>
      </c>
      <c r="C440" s="34" t="s">
        <v>973</v>
      </c>
      <c r="D440" s="29">
        <v>1259</v>
      </c>
      <c r="E440" s="53">
        <v>18150000</v>
      </c>
      <c r="F440" s="53">
        <v>18150000</v>
      </c>
    </row>
    <row r="441" spans="1:6" x14ac:dyDescent="0.2">
      <c r="A441" s="44">
        <v>2327</v>
      </c>
      <c r="B441" s="34" t="s">
        <v>98</v>
      </c>
      <c r="C441" s="34" t="s">
        <v>963</v>
      </c>
      <c r="D441" s="29">
        <v>1255</v>
      </c>
      <c r="E441" s="53">
        <v>37800000</v>
      </c>
      <c r="F441" s="53">
        <v>37170000</v>
      </c>
    </row>
    <row r="442" spans="1:6" x14ac:dyDescent="0.2">
      <c r="A442" s="44">
        <v>2327</v>
      </c>
      <c r="B442" s="34" t="s">
        <v>98</v>
      </c>
      <c r="C442" s="34" t="s">
        <v>535</v>
      </c>
      <c r="D442" s="29">
        <v>1111</v>
      </c>
      <c r="E442" s="53">
        <v>42000000</v>
      </c>
      <c r="F442" s="53">
        <v>42000000</v>
      </c>
    </row>
    <row r="443" spans="1:6" x14ac:dyDescent="0.2">
      <c r="A443" s="44">
        <v>2327</v>
      </c>
      <c r="B443" s="34" t="s">
        <v>98</v>
      </c>
      <c r="C443" s="34" t="s">
        <v>535</v>
      </c>
      <c r="D443" s="29">
        <v>1481</v>
      </c>
      <c r="E443" s="53">
        <v>21000000</v>
      </c>
      <c r="F443" s="53">
        <v>18433333</v>
      </c>
    </row>
    <row r="444" spans="1:6" x14ac:dyDescent="0.2">
      <c r="A444" s="44">
        <v>2327</v>
      </c>
      <c r="B444" s="34" t="s">
        <v>98</v>
      </c>
      <c r="C444" s="34" t="s">
        <v>535</v>
      </c>
      <c r="D444" s="29">
        <v>1904</v>
      </c>
      <c r="E444" s="53">
        <v>14000000</v>
      </c>
      <c r="F444" s="53">
        <v>0</v>
      </c>
    </row>
    <row r="445" spans="1:6" x14ac:dyDescent="0.2">
      <c r="A445" s="44">
        <v>2327</v>
      </c>
      <c r="B445" s="34" t="s">
        <v>98</v>
      </c>
      <c r="C445" s="34" t="s">
        <v>592</v>
      </c>
      <c r="D445" s="29">
        <v>1130</v>
      </c>
      <c r="E445" s="53">
        <v>37800000</v>
      </c>
      <c r="F445" s="53">
        <v>37800000</v>
      </c>
    </row>
    <row r="446" spans="1:6" x14ac:dyDescent="0.2">
      <c r="A446" s="44">
        <v>2327</v>
      </c>
      <c r="B446" s="34" t="s">
        <v>98</v>
      </c>
      <c r="C446" s="34" t="s">
        <v>592</v>
      </c>
      <c r="D446" s="29">
        <v>1518</v>
      </c>
      <c r="E446" s="53">
        <v>18900000</v>
      </c>
      <c r="F446" s="53">
        <v>16170000</v>
      </c>
    </row>
    <row r="447" spans="1:6" x14ac:dyDescent="0.2">
      <c r="A447" s="44">
        <v>2327</v>
      </c>
      <c r="B447" s="34" t="s">
        <v>98</v>
      </c>
      <c r="C447" s="34" t="s">
        <v>343</v>
      </c>
      <c r="D447" s="29">
        <v>1048</v>
      </c>
      <c r="E447" s="53">
        <v>34560000</v>
      </c>
      <c r="F447" s="53">
        <v>34560000</v>
      </c>
    </row>
    <row r="448" spans="1:6" x14ac:dyDescent="0.2">
      <c r="A448" s="44">
        <v>2327</v>
      </c>
      <c r="B448" s="34" t="s">
        <v>98</v>
      </c>
      <c r="C448" s="34" t="s">
        <v>343</v>
      </c>
      <c r="D448" s="29">
        <v>1529</v>
      </c>
      <c r="E448" s="53">
        <v>17280000</v>
      </c>
      <c r="F448" s="53">
        <v>16128000</v>
      </c>
    </row>
    <row r="449" spans="1:6" x14ac:dyDescent="0.2">
      <c r="A449" s="44">
        <v>2327</v>
      </c>
      <c r="B449" s="34" t="s">
        <v>98</v>
      </c>
      <c r="C449" s="34" t="s">
        <v>343</v>
      </c>
      <c r="D449" s="29">
        <v>1868</v>
      </c>
      <c r="E449" s="53">
        <v>11520000</v>
      </c>
      <c r="F449" s="53">
        <v>0</v>
      </c>
    </row>
    <row r="450" spans="1:6" x14ac:dyDescent="0.2">
      <c r="A450" s="44">
        <v>2327</v>
      </c>
      <c r="B450" s="34" t="s">
        <v>98</v>
      </c>
      <c r="C450" s="34" t="s">
        <v>612</v>
      </c>
      <c r="D450" s="29">
        <v>1137</v>
      </c>
      <c r="E450" s="53">
        <v>36000000</v>
      </c>
      <c r="F450" s="53">
        <v>36000000</v>
      </c>
    </row>
    <row r="451" spans="1:6" x14ac:dyDescent="0.2">
      <c r="A451" s="44">
        <v>2327</v>
      </c>
      <c r="B451" s="34" t="s">
        <v>98</v>
      </c>
      <c r="C451" s="34" t="s">
        <v>612</v>
      </c>
      <c r="D451" s="29">
        <v>1477</v>
      </c>
      <c r="E451" s="53">
        <v>18000000</v>
      </c>
      <c r="F451" s="53">
        <v>14000000</v>
      </c>
    </row>
    <row r="452" spans="1:6" x14ac:dyDescent="0.2">
      <c r="A452" s="44">
        <v>2327</v>
      </c>
      <c r="B452" s="34" t="s">
        <v>98</v>
      </c>
      <c r="C452" s="34" t="s">
        <v>979</v>
      </c>
      <c r="D452" s="29">
        <v>1261</v>
      </c>
      <c r="E452" s="53">
        <v>15120000</v>
      </c>
      <c r="F452" s="53">
        <v>14868000</v>
      </c>
    </row>
    <row r="453" spans="1:6" x14ac:dyDescent="0.2">
      <c r="A453" s="44">
        <v>2327</v>
      </c>
      <c r="B453" s="34" t="s">
        <v>98</v>
      </c>
      <c r="C453" s="34" t="s">
        <v>979</v>
      </c>
      <c r="D453" s="29">
        <v>1565</v>
      </c>
      <c r="E453" s="53">
        <v>7560000</v>
      </c>
      <c r="F453" s="53">
        <v>2520000</v>
      </c>
    </row>
    <row r="454" spans="1:6" x14ac:dyDescent="0.2">
      <c r="A454" s="44">
        <v>2327</v>
      </c>
      <c r="B454" s="34" t="s">
        <v>98</v>
      </c>
      <c r="C454" s="34" t="s">
        <v>513</v>
      </c>
      <c r="D454" s="29">
        <v>1104</v>
      </c>
      <c r="E454" s="53">
        <v>39000000</v>
      </c>
      <c r="F454" s="53">
        <v>36616667</v>
      </c>
    </row>
    <row r="455" spans="1:6" x14ac:dyDescent="0.2">
      <c r="A455" s="44">
        <v>2327</v>
      </c>
      <c r="B455" s="34" t="s">
        <v>98</v>
      </c>
      <c r="C455" s="34" t="s">
        <v>513</v>
      </c>
      <c r="D455" s="29">
        <v>1531</v>
      </c>
      <c r="E455" s="53">
        <v>19500000</v>
      </c>
      <c r="F455" s="53">
        <v>16250000</v>
      </c>
    </row>
    <row r="456" spans="1:6" x14ac:dyDescent="0.2">
      <c r="A456" s="44">
        <v>2327</v>
      </c>
      <c r="B456" s="34" t="s">
        <v>98</v>
      </c>
      <c r="C456" s="34" t="s">
        <v>322</v>
      </c>
      <c r="D456" s="29">
        <v>1042</v>
      </c>
      <c r="E456" s="53">
        <v>36000000</v>
      </c>
      <c r="F456" s="53">
        <v>36000000</v>
      </c>
    </row>
    <row r="457" spans="1:6" x14ac:dyDescent="0.2">
      <c r="A457" s="44">
        <v>2327</v>
      </c>
      <c r="B457" s="34" t="s">
        <v>98</v>
      </c>
      <c r="C457" s="34" t="s">
        <v>322</v>
      </c>
      <c r="D457" s="29">
        <v>1505</v>
      </c>
      <c r="E457" s="53">
        <v>18000000</v>
      </c>
      <c r="F457" s="53">
        <v>17400000</v>
      </c>
    </row>
    <row r="458" spans="1:6" x14ac:dyDescent="0.2">
      <c r="A458" s="44">
        <v>2327</v>
      </c>
      <c r="B458" s="34" t="s">
        <v>98</v>
      </c>
      <c r="C458" s="34" t="s">
        <v>331</v>
      </c>
      <c r="D458" s="29">
        <v>1044</v>
      </c>
      <c r="E458" s="53">
        <v>42000000</v>
      </c>
      <c r="F458" s="53">
        <v>42000000</v>
      </c>
    </row>
    <row r="459" spans="1:6" x14ac:dyDescent="0.2">
      <c r="A459" s="44">
        <v>2327</v>
      </c>
      <c r="B459" s="34" t="s">
        <v>98</v>
      </c>
      <c r="C459" s="34" t="s">
        <v>331</v>
      </c>
      <c r="D459" s="29">
        <v>1490</v>
      </c>
      <c r="E459" s="53">
        <v>21000000</v>
      </c>
      <c r="F459" s="53">
        <v>20066667</v>
      </c>
    </row>
    <row r="460" spans="1:6" x14ac:dyDescent="0.2">
      <c r="A460" s="44">
        <v>2327</v>
      </c>
      <c r="B460" s="34" t="s">
        <v>98</v>
      </c>
      <c r="C460" s="34" t="s">
        <v>331</v>
      </c>
      <c r="D460" s="29">
        <v>1867</v>
      </c>
      <c r="E460" s="53">
        <v>14000000</v>
      </c>
      <c r="F460" s="53">
        <v>0</v>
      </c>
    </row>
    <row r="461" spans="1:6" x14ac:dyDescent="0.2">
      <c r="A461" s="44">
        <v>2327</v>
      </c>
      <c r="B461" s="34" t="s">
        <v>98</v>
      </c>
      <c r="C461" s="34" t="s">
        <v>718</v>
      </c>
      <c r="D461" s="29">
        <v>1171</v>
      </c>
      <c r="E461" s="53">
        <v>27540000</v>
      </c>
      <c r="F461" s="53">
        <v>24021000</v>
      </c>
    </row>
    <row r="462" spans="1:6" x14ac:dyDescent="0.2">
      <c r="A462" s="44">
        <v>2327</v>
      </c>
      <c r="B462" s="34" t="s">
        <v>98</v>
      </c>
      <c r="C462" s="34" t="s">
        <v>606</v>
      </c>
      <c r="D462" s="29">
        <v>1895</v>
      </c>
      <c r="E462" s="53">
        <v>9450000</v>
      </c>
      <c r="F462" s="53">
        <v>0</v>
      </c>
    </row>
    <row r="463" spans="1:6" x14ac:dyDescent="0.2">
      <c r="A463" s="44">
        <v>2327</v>
      </c>
      <c r="B463" s="34" t="s">
        <v>98</v>
      </c>
      <c r="C463" s="34" t="s">
        <v>796</v>
      </c>
      <c r="D463" s="29">
        <v>1198</v>
      </c>
      <c r="E463" s="53">
        <v>17640000</v>
      </c>
      <c r="F463" s="53">
        <v>17640000</v>
      </c>
    </row>
    <row r="464" spans="1:6" x14ac:dyDescent="0.2">
      <c r="A464" s="44">
        <v>2327</v>
      </c>
      <c r="B464" s="34" t="s">
        <v>98</v>
      </c>
      <c r="C464" s="34" t="s">
        <v>796</v>
      </c>
      <c r="D464" s="29">
        <v>1480</v>
      </c>
      <c r="E464" s="53">
        <v>8820000</v>
      </c>
      <c r="F464" s="53">
        <v>6370000</v>
      </c>
    </row>
    <row r="465" spans="1:6" x14ac:dyDescent="0.2">
      <c r="A465" s="44">
        <v>2327</v>
      </c>
      <c r="B465" s="34" t="s">
        <v>98</v>
      </c>
      <c r="C465" s="34" t="s">
        <v>954</v>
      </c>
      <c r="D465" s="29">
        <v>1252</v>
      </c>
      <c r="E465" s="53">
        <v>30600000</v>
      </c>
      <c r="F465" s="53">
        <v>30090000</v>
      </c>
    </row>
    <row r="466" spans="1:6" x14ac:dyDescent="0.2">
      <c r="A466" s="44">
        <v>2327</v>
      </c>
      <c r="B466" s="34" t="s">
        <v>98</v>
      </c>
      <c r="C466" s="34" t="s">
        <v>954</v>
      </c>
      <c r="D466" s="29">
        <v>1759</v>
      </c>
      <c r="E466" s="53">
        <v>12250000</v>
      </c>
      <c r="F466" s="53">
        <v>0</v>
      </c>
    </row>
    <row r="467" spans="1:6" x14ac:dyDescent="0.2">
      <c r="A467" s="44">
        <v>2327</v>
      </c>
      <c r="B467" s="34" t="s">
        <v>98</v>
      </c>
      <c r="C467" s="34" t="s">
        <v>895</v>
      </c>
      <c r="D467" s="29">
        <v>1232</v>
      </c>
      <c r="E467" s="53">
        <v>44100000</v>
      </c>
      <c r="F467" s="53">
        <v>43610000</v>
      </c>
    </row>
    <row r="468" spans="1:6" x14ac:dyDescent="0.2">
      <c r="A468" s="44">
        <v>2327</v>
      </c>
      <c r="B468" s="34" t="s">
        <v>98</v>
      </c>
      <c r="C468" s="34" t="s">
        <v>895</v>
      </c>
      <c r="D468" s="29">
        <v>1641</v>
      </c>
      <c r="E468" s="53">
        <v>22050000</v>
      </c>
      <c r="F468" s="53">
        <v>7350000</v>
      </c>
    </row>
    <row r="469" spans="1:6" x14ac:dyDescent="0.2">
      <c r="A469" s="44">
        <v>2327</v>
      </c>
      <c r="B469" s="34" t="s">
        <v>98</v>
      </c>
      <c r="C469" s="34" t="s">
        <v>266</v>
      </c>
      <c r="D469" s="29">
        <v>1024</v>
      </c>
      <c r="E469" s="53">
        <v>37800000</v>
      </c>
      <c r="F469" s="53">
        <v>37800000</v>
      </c>
    </row>
    <row r="470" spans="1:6" x14ac:dyDescent="0.2">
      <c r="A470" s="44">
        <v>2327</v>
      </c>
      <c r="B470" s="34" t="s">
        <v>98</v>
      </c>
      <c r="C470" s="34" t="s">
        <v>266</v>
      </c>
      <c r="D470" s="29">
        <v>1461</v>
      </c>
      <c r="E470" s="53">
        <v>12600000</v>
      </c>
      <c r="F470" s="53">
        <v>12180000</v>
      </c>
    </row>
    <row r="471" spans="1:6" x14ac:dyDescent="0.2">
      <c r="A471" s="44">
        <v>2327</v>
      </c>
      <c r="B471" s="34" t="s">
        <v>98</v>
      </c>
      <c r="C471" s="34" t="s">
        <v>266</v>
      </c>
      <c r="D471" s="29">
        <v>1764</v>
      </c>
      <c r="E471" s="53">
        <v>6300000</v>
      </c>
      <c r="F471" s="53">
        <v>6300000</v>
      </c>
    </row>
    <row r="472" spans="1:6" x14ac:dyDescent="0.2">
      <c r="A472" s="44">
        <v>2327</v>
      </c>
      <c r="B472" s="34" t="s">
        <v>98</v>
      </c>
      <c r="C472" s="34" t="s">
        <v>266</v>
      </c>
      <c r="D472" s="29">
        <v>1860</v>
      </c>
      <c r="E472" s="53">
        <v>12600000</v>
      </c>
      <c r="F472" s="53">
        <v>0</v>
      </c>
    </row>
    <row r="473" spans="1:6" x14ac:dyDescent="0.2">
      <c r="A473" s="44">
        <v>2327</v>
      </c>
      <c r="B473" s="34" t="s">
        <v>98</v>
      </c>
      <c r="C473" s="34" t="s">
        <v>317</v>
      </c>
      <c r="D473" s="29">
        <v>1040</v>
      </c>
      <c r="E473" s="53">
        <v>37800000</v>
      </c>
      <c r="F473" s="53">
        <v>37800000</v>
      </c>
    </row>
    <row r="474" spans="1:6" x14ac:dyDescent="0.2">
      <c r="A474" s="44">
        <v>2327</v>
      </c>
      <c r="B474" s="34" t="s">
        <v>98</v>
      </c>
      <c r="C474" s="34" t="s">
        <v>317</v>
      </c>
      <c r="D474" s="29">
        <v>1463</v>
      </c>
      <c r="E474" s="53">
        <v>12600000</v>
      </c>
      <c r="F474" s="53">
        <v>12600000</v>
      </c>
    </row>
    <row r="475" spans="1:6" x14ac:dyDescent="0.2">
      <c r="A475" s="44">
        <v>2327</v>
      </c>
      <c r="B475" s="34" t="s">
        <v>98</v>
      </c>
      <c r="C475" s="34" t="s">
        <v>317</v>
      </c>
      <c r="D475" s="29">
        <v>1805</v>
      </c>
      <c r="E475" s="53">
        <v>6300000</v>
      </c>
      <c r="F475" s="53">
        <v>5250000</v>
      </c>
    </row>
    <row r="476" spans="1:6" x14ac:dyDescent="0.2">
      <c r="A476" s="44">
        <v>2327</v>
      </c>
      <c r="B476" s="34" t="s">
        <v>98</v>
      </c>
      <c r="C476" s="34" t="s">
        <v>301</v>
      </c>
      <c r="D476" s="29">
        <v>1035</v>
      </c>
      <c r="E476" s="53">
        <v>36000000</v>
      </c>
      <c r="F476" s="53">
        <v>36000000</v>
      </c>
    </row>
    <row r="477" spans="1:6" x14ac:dyDescent="0.2">
      <c r="A477" s="44">
        <v>2327</v>
      </c>
      <c r="B477" s="34" t="s">
        <v>98</v>
      </c>
      <c r="C477" s="34" t="s">
        <v>301</v>
      </c>
      <c r="D477" s="29">
        <v>1613</v>
      </c>
      <c r="E477" s="53">
        <v>18000000</v>
      </c>
      <c r="F477" s="53">
        <v>15000000</v>
      </c>
    </row>
    <row r="478" spans="1:6" x14ac:dyDescent="0.2">
      <c r="A478" s="44">
        <v>2327</v>
      </c>
      <c r="B478" s="34" t="s">
        <v>98</v>
      </c>
      <c r="C478" s="34" t="s">
        <v>301</v>
      </c>
      <c r="D478" s="29">
        <v>1891</v>
      </c>
      <c r="E478" s="53">
        <v>9000000</v>
      </c>
      <c r="F478" s="53">
        <v>0</v>
      </c>
    </row>
    <row r="479" spans="1:6" x14ac:dyDescent="0.2">
      <c r="A479" s="44">
        <v>2327</v>
      </c>
      <c r="B479" s="34" t="s">
        <v>98</v>
      </c>
      <c r="C479" s="34" t="s">
        <v>621</v>
      </c>
      <c r="D479" s="29">
        <v>1140</v>
      </c>
      <c r="E479" s="53">
        <v>37800000</v>
      </c>
      <c r="F479" s="53">
        <v>37800000</v>
      </c>
    </row>
    <row r="480" spans="1:6" x14ac:dyDescent="0.2">
      <c r="A480" s="44">
        <v>2327</v>
      </c>
      <c r="B480" s="34" t="s">
        <v>98</v>
      </c>
      <c r="C480" s="34" t="s">
        <v>621</v>
      </c>
      <c r="D480" s="29">
        <v>1607</v>
      </c>
      <c r="E480" s="53">
        <v>18900000</v>
      </c>
      <c r="F480" s="53">
        <v>15330000</v>
      </c>
    </row>
    <row r="481" spans="1:6" x14ac:dyDescent="0.2">
      <c r="A481" s="44">
        <v>2327</v>
      </c>
      <c r="B481" s="34" t="s">
        <v>98</v>
      </c>
      <c r="C481" s="34" t="s">
        <v>580</v>
      </c>
      <c r="D481" s="29">
        <v>1126</v>
      </c>
      <c r="E481" s="53">
        <v>31500000</v>
      </c>
      <c r="F481" s="53">
        <v>29225000</v>
      </c>
    </row>
    <row r="482" spans="1:6" x14ac:dyDescent="0.2">
      <c r="A482" s="44">
        <v>2327</v>
      </c>
      <c r="B482" s="34" t="s">
        <v>98</v>
      </c>
      <c r="C482" s="34" t="s">
        <v>1197</v>
      </c>
      <c r="D482" s="29">
        <v>1341</v>
      </c>
      <c r="E482" s="53">
        <v>36000000</v>
      </c>
      <c r="F482" s="53">
        <v>36000000</v>
      </c>
    </row>
    <row r="483" spans="1:6" x14ac:dyDescent="0.2">
      <c r="A483" s="44">
        <v>2327</v>
      </c>
      <c r="B483" s="34" t="s">
        <v>98</v>
      </c>
      <c r="C483" s="34" t="s">
        <v>1197</v>
      </c>
      <c r="D483" s="29">
        <v>1535</v>
      </c>
      <c r="E483" s="53">
        <v>18000000</v>
      </c>
      <c r="F483" s="53">
        <v>9400000</v>
      </c>
    </row>
    <row r="484" spans="1:6" x14ac:dyDescent="0.2">
      <c r="A484" s="44">
        <v>2327</v>
      </c>
      <c r="B484" s="34" t="s">
        <v>98</v>
      </c>
      <c r="C484" s="34" t="s">
        <v>1182</v>
      </c>
      <c r="D484" s="29">
        <v>1336</v>
      </c>
      <c r="E484" s="53">
        <v>30600000</v>
      </c>
      <c r="F484" s="53">
        <v>30600000</v>
      </c>
    </row>
    <row r="485" spans="1:6" x14ac:dyDescent="0.2">
      <c r="A485" s="44">
        <v>2327</v>
      </c>
      <c r="B485" s="34" t="s">
        <v>98</v>
      </c>
      <c r="C485" s="34" t="s">
        <v>1131</v>
      </c>
      <c r="D485" s="29">
        <v>1318</v>
      </c>
      <c r="E485" s="53">
        <v>31500000</v>
      </c>
      <c r="F485" s="53">
        <v>31500000</v>
      </c>
    </row>
    <row r="486" spans="1:6" x14ac:dyDescent="0.2">
      <c r="A486" s="44">
        <v>2327</v>
      </c>
      <c r="B486" s="34" t="s">
        <v>98</v>
      </c>
      <c r="C486" s="34" t="s">
        <v>1131</v>
      </c>
      <c r="D486" s="29">
        <v>1780</v>
      </c>
      <c r="E486" s="53">
        <v>22500000</v>
      </c>
      <c r="F486" s="53">
        <v>6000000</v>
      </c>
    </row>
    <row r="487" spans="1:6" x14ac:dyDescent="0.2">
      <c r="A487" s="44">
        <v>2327</v>
      </c>
      <c r="B487" s="34" t="s">
        <v>98</v>
      </c>
      <c r="C487" s="34" t="s">
        <v>285</v>
      </c>
      <c r="D487" s="29">
        <v>1030</v>
      </c>
      <c r="E487" s="53">
        <v>71760000</v>
      </c>
      <c r="F487" s="53">
        <v>70564000</v>
      </c>
    </row>
    <row r="488" spans="1:6" x14ac:dyDescent="0.2">
      <c r="A488" s="44">
        <v>2327</v>
      </c>
      <c r="B488" s="34" t="s">
        <v>98</v>
      </c>
      <c r="C488" s="34" t="s">
        <v>279</v>
      </c>
      <c r="D488" s="29">
        <v>1028</v>
      </c>
      <c r="E488" s="53">
        <v>42120000</v>
      </c>
      <c r="F488" s="53">
        <v>42120000</v>
      </c>
    </row>
    <row r="489" spans="1:6" x14ac:dyDescent="0.2">
      <c r="A489" s="44">
        <v>2327</v>
      </c>
      <c r="B489" s="34" t="s">
        <v>98</v>
      </c>
      <c r="C489" s="34" t="s">
        <v>279</v>
      </c>
      <c r="D489" s="29">
        <v>1441</v>
      </c>
      <c r="E489" s="53">
        <v>21060000</v>
      </c>
      <c r="F489" s="53">
        <v>20592000</v>
      </c>
    </row>
    <row r="490" spans="1:6" x14ac:dyDescent="0.2">
      <c r="A490" s="44">
        <v>2327</v>
      </c>
      <c r="B490" s="34" t="s">
        <v>98</v>
      </c>
      <c r="C490" s="34" t="s">
        <v>279</v>
      </c>
      <c r="D490" s="29">
        <v>1863</v>
      </c>
      <c r="E490" s="53">
        <v>14040000</v>
      </c>
      <c r="F490" s="53">
        <v>0</v>
      </c>
    </row>
    <row r="491" spans="1:6" x14ac:dyDescent="0.2">
      <c r="A491" s="44">
        <v>2327</v>
      </c>
      <c r="B491" s="34" t="s">
        <v>98</v>
      </c>
      <c r="C491" s="34" t="s">
        <v>484</v>
      </c>
      <c r="D491" s="29">
        <v>1095</v>
      </c>
      <c r="E491" s="53">
        <v>33600000</v>
      </c>
      <c r="F491" s="53">
        <v>31546667</v>
      </c>
    </row>
    <row r="492" spans="1:6" x14ac:dyDescent="0.2">
      <c r="A492" s="44">
        <v>2327</v>
      </c>
      <c r="B492" s="34" t="s">
        <v>98</v>
      </c>
      <c r="C492" s="34" t="s">
        <v>757</v>
      </c>
      <c r="D492" s="29">
        <v>1185</v>
      </c>
      <c r="E492" s="53">
        <v>37800000</v>
      </c>
      <c r="F492" s="53">
        <v>37800000</v>
      </c>
    </row>
    <row r="493" spans="1:6" x14ac:dyDescent="0.2">
      <c r="A493" s="44">
        <v>2327</v>
      </c>
      <c r="B493" s="34" t="s">
        <v>98</v>
      </c>
      <c r="C493" s="34" t="s">
        <v>1248</v>
      </c>
      <c r="D493" s="29">
        <v>1358</v>
      </c>
      <c r="E493" s="53">
        <v>17100000</v>
      </c>
      <c r="F493" s="53">
        <v>16910000</v>
      </c>
    </row>
    <row r="494" spans="1:6" x14ac:dyDescent="0.2">
      <c r="A494" s="44">
        <v>2327</v>
      </c>
      <c r="B494" s="34" t="s">
        <v>98</v>
      </c>
      <c r="C494" s="34" t="s">
        <v>1248</v>
      </c>
      <c r="D494" s="29">
        <v>1594</v>
      </c>
      <c r="E494" s="53">
        <v>8550000</v>
      </c>
      <c r="F494" s="53">
        <v>0</v>
      </c>
    </row>
    <row r="495" spans="1:6" x14ac:dyDescent="0.2">
      <c r="A495" s="44">
        <v>2327</v>
      </c>
      <c r="B495" s="34" t="s">
        <v>98</v>
      </c>
      <c r="C495" s="34" t="s">
        <v>1357</v>
      </c>
      <c r="D495" s="29">
        <v>1397</v>
      </c>
      <c r="E495" s="53">
        <v>61504000</v>
      </c>
      <c r="F495" s="53">
        <v>44590400</v>
      </c>
    </row>
    <row r="496" spans="1:6" x14ac:dyDescent="0.2">
      <c r="A496" s="44">
        <v>2327</v>
      </c>
      <c r="B496" s="34" t="s">
        <v>98</v>
      </c>
      <c r="C496" s="34" t="s">
        <v>1077</v>
      </c>
      <c r="D496" s="29">
        <v>1297</v>
      </c>
      <c r="E496" s="53">
        <v>19800000</v>
      </c>
      <c r="F496" s="53">
        <v>19800000</v>
      </c>
    </row>
    <row r="497" spans="1:6" x14ac:dyDescent="0.2">
      <c r="A497" s="44">
        <v>2327</v>
      </c>
      <c r="B497" s="34" t="s">
        <v>98</v>
      </c>
      <c r="C497" s="34" t="s">
        <v>1077</v>
      </c>
      <c r="D497" s="29">
        <v>1659</v>
      </c>
      <c r="E497" s="53">
        <v>9900000</v>
      </c>
      <c r="F497" s="53">
        <v>2200000</v>
      </c>
    </row>
    <row r="498" spans="1:6" x14ac:dyDescent="0.2">
      <c r="A498" s="44">
        <v>2327</v>
      </c>
      <c r="B498" s="34" t="s">
        <v>98</v>
      </c>
      <c r="C498" s="34" t="s">
        <v>1025</v>
      </c>
      <c r="D498" s="29">
        <v>1278</v>
      </c>
      <c r="E498" s="53">
        <v>33000000</v>
      </c>
      <c r="F498" s="53">
        <v>26950000</v>
      </c>
    </row>
    <row r="499" spans="1:6" x14ac:dyDescent="0.2">
      <c r="A499" s="44">
        <v>2327</v>
      </c>
      <c r="B499" s="34" t="s">
        <v>98</v>
      </c>
      <c r="C499" s="34" t="s">
        <v>847</v>
      </c>
      <c r="D499" s="29">
        <v>1215</v>
      </c>
      <c r="E499" s="53">
        <v>27540000</v>
      </c>
      <c r="F499" s="53">
        <v>27540000</v>
      </c>
    </row>
    <row r="500" spans="1:6" x14ac:dyDescent="0.2">
      <c r="A500" s="44">
        <v>2327</v>
      </c>
      <c r="B500" s="34" t="s">
        <v>98</v>
      </c>
      <c r="C500" s="34" t="s">
        <v>847</v>
      </c>
      <c r="D500" s="29">
        <v>1563</v>
      </c>
      <c r="E500" s="53">
        <v>13770000</v>
      </c>
      <c r="F500" s="53">
        <v>8721000</v>
      </c>
    </row>
    <row r="501" spans="1:6" x14ac:dyDescent="0.2">
      <c r="A501" s="44">
        <v>2327</v>
      </c>
      <c r="B501" s="34" t="s">
        <v>98</v>
      </c>
      <c r="C501" s="34" t="s">
        <v>835</v>
      </c>
      <c r="D501" s="29">
        <v>1211</v>
      </c>
      <c r="E501" s="53">
        <v>30600000</v>
      </c>
      <c r="F501" s="53">
        <v>30260000</v>
      </c>
    </row>
    <row r="502" spans="1:6" x14ac:dyDescent="0.2">
      <c r="A502" s="44">
        <v>2327</v>
      </c>
      <c r="B502" s="34" t="s">
        <v>98</v>
      </c>
      <c r="C502" s="34" t="s">
        <v>555</v>
      </c>
      <c r="D502" s="29">
        <v>1118</v>
      </c>
      <c r="E502" s="53">
        <v>30600000</v>
      </c>
      <c r="F502" s="53">
        <v>30600000</v>
      </c>
    </row>
    <row r="503" spans="1:6" x14ac:dyDescent="0.2">
      <c r="A503" s="44">
        <v>2327</v>
      </c>
      <c r="B503" s="34" t="s">
        <v>98</v>
      </c>
      <c r="C503" s="34" t="s">
        <v>555</v>
      </c>
      <c r="D503" s="29">
        <v>1514</v>
      </c>
      <c r="E503" s="53">
        <v>15300000</v>
      </c>
      <c r="F503" s="53">
        <v>13260000</v>
      </c>
    </row>
    <row r="504" spans="1:6" x14ac:dyDescent="0.2">
      <c r="A504" s="44">
        <v>2327</v>
      </c>
      <c r="B504" s="34" t="s">
        <v>98</v>
      </c>
      <c r="C504" s="34" t="s">
        <v>555</v>
      </c>
      <c r="D504" s="29">
        <v>1898</v>
      </c>
      <c r="E504" s="53">
        <v>7650000</v>
      </c>
      <c r="F504" s="53">
        <v>0</v>
      </c>
    </row>
    <row r="505" spans="1:6" x14ac:dyDescent="0.2">
      <c r="A505" s="44">
        <v>2327</v>
      </c>
      <c r="B505" s="34" t="s">
        <v>98</v>
      </c>
      <c r="C505" s="34" t="s">
        <v>1117</v>
      </c>
      <c r="D505" s="29">
        <v>1312</v>
      </c>
      <c r="E505" s="53">
        <v>37800000</v>
      </c>
      <c r="F505" s="53">
        <v>37800000</v>
      </c>
    </row>
    <row r="506" spans="1:6" x14ac:dyDescent="0.2">
      <c r="A506" s="44">
        <v>2327</v>
      </c>
      <c r="B506" s="34" t="s">
        <v>98</v>
      </c>
      <c r="C506" s="34" t="s">
        <v>1117</v>
      </c>
      <c r="D506" s="29">
        <v>1682</v>
      </c>
      <c r="E506" s="53">
        <v>18900000</v>
      </c>
      <c r="F506" s="53">
        <v>10500000</v>
      </c>
    </row>
    <row r="507" spans="1:6" x14ac:dyDescent="0.2">
      <c r="A507" s="44">
        <v>2327</v>
      </c>
      <c r="B507" s="34" t="s">
        <v>98</v>
      </c>
      <c r="C507" s="34" t="s">
        <v>853</v>
      </c>
      <c r="D507" s="29">
        <v>1217</v>
      </c>
      <c r="E507" s="53">
        <v>23520000</v>
      </c>
      <c r="F507" s="53">
        <v>23226000</v>
      </c>
    </row>
    <row r="508" spans="1:6" x14ac:dyDescent="0.2">
      <c r="A508" s="44">
        <v>2327</v>
      </c>
      <c r="B508" s="34" t="s">
        <v>98</v>
      </c>
      <c r="C508" s="34" t="s">
        <v>853</v>
      </c>
      <c r="D508" s="29">
        <v>1611</v>
      </c>
      <c r="E508" s="53">
        <v>4410000</v>
      </c>
      <c r="F508" s="53">
        <v>0</v>
      </c>
    </row>
    <row r="509" spans="1:6" x14ac:dyDescent="0.2">
      <c r="A509" s="44">
        <v>2327</v>
      </c>
      <c r="B509" s="34" t="s">
        <v>98</v>
      </c>
      <c r="C509" s="34" t="s">
        <v>412</v>
      </c>
      <c r="D509" s="29">
        <v>1070</v>
      </c>
      <c r="E509" s="53">
        <v>19800000</v>
      </c>
      <c r="F509" s="53">
        <v>18810000</v>
      </c>
    </row>
    <row r="510" spans="1:6" x14ac:dyDescent="0.2">
      <c r="A510" s="44">
        <v>2327</v>
      </c>
      <c r="B510" s="34" t="s">
        <v>98</v>
      </c>
      <c r="C510" s="34" t="s">
        <v>298</v>
      </c>
      <c r="D510" s="29">
        <v>1034</v>
      </c>
      <c r="E510" s="53">
        <v>48000000</v>
      </c>
      <c r="F510" s="53">
        <v>47200000</v>
      </c>
    </row>
    <row r="511" spans="1:6" x14ac:dyDescent="0.2">
      <c r="A511" s="44">
        <v>2327</v>
      </c>
      <c r="B511" s="34" t="s">
        <v>98</v>
      </c>
      <c r="C511" s="34" t="s">
        <v>598</v>
      </c>
      <c r="D511" s="29">
        <v>1132</v>
      </c>
      <c r="E511" s="53">
        <v>18150000</v>
      </c>
      <c r="F511" s="53">
        <v>18150000</v>
      </c>
    </row>
    <row r="512" spans="1:6" x14ac:dyDescent="0.2">
      <c r="A512" s="44">
        <v>2327</v>
      </c>
      <c r="B512" s="34" t="s">
        <v>98</v>
      </c>
      <c r="C512" s="34" t="s">
        <v>1155</v>
      </c>
      <c r="D512" s="29">
        <v>1327</v>
      </c>
      <c r="E512" s="53">
        <v>24000000</v>
      </c>
      <c r="F512" s="53">
        <v>24000000</v>
      </c>
    </row>
    <row r="513" spans="1:6" x14ac:dyDescent="0.2">
      <c r="A513" s="44">
        <v>2327</v>
      </c>
      <c r="B513" s="34" t="s">
        <v>98</v>
      </c>
      <c r="C513" s="34" t="s">
        <v>1155</v>
      </c>
      <c r="D513" s="29">
        <v>1547</v>
      </c>
      <c r="E513" s="53">
        <v>12000000</v>
      </c>
      <c r="F513" s="53">
        <v>6266667</v>
      </c>
    </row>
    <row r="514" spans="1:6" x14ac:dyDescent="0.2">
      <c r="A514" s="44">
        <v>2327</v>
      </c>
      <c r="B514" s="34" t="s">
        <v>98</v>
      </c>
      <c r="C514" s="34" t="s">
        <v>282</v>
      </c>
      <c r="D514" s="29">
        <v>1029</v>
      </c>
      <c r="E514" s="53">
        <v>42120000</v>
      </c>
      <c r="F514" s="53">
        <v>42120000</v>
      </c>
    </row>
    <row r="515" spans="1:6" x14ac:dyDescent="0.2">
      <c r="A515" s="44">
        <v>2327</v>
      </c>
      <c r="B515" s="34" t="s">
        <v>98</v>
      </c>
      <c r="C515" s="34" t="s">
        <v>282</v>
      </c>
      <c r="D515" s="29">
        <v>1434</v>
      </c>
      <c r="E515" s="53">
        <v>21060000</v>
      </c>
      <c r="F515" s="53">
        <v>20592000</v>
      </c>
    </row>
    <row r="516" spans="1:6" x14ac:dyDescent="0.2">
      <c r="A516" s="44">
        <v>2327</v>
      </c>
      <c r="B516" s="34" t="s">
        <v>98</v>
      </c>
      <c r="C516" s="34" t="s">
        <v>282</v>
      </c>
      <c r="D516" s="29">
        <v>1861</v>
      </c>
      <c r="E516" s="53">
        <v>10530000</v>
      </c>
      <c r="F516" s="53">
        <v>0</v>
      </c>
    </row>
    <row r="517" spans="1:6" x14ac:dyDescent="0.2">
      <c r="A517" s="44">
        <v>2327</v>
      </c>
      <c r="B517" s="34" t="s">
        <v>98</v>
      </c>
      <c r="C517" s="34" t="s">
        <v>272</v>
      </c>
      <c r="D517" s="29">
        <v>1026</v>
      </c>
      <c r="E517" s="53">
        <v>42120000</v>
      </c>
      <c r="F517" s="53">
        <v>42120000</v>
      </c>
    </row>
    <row r="518" spans="1:6" x14ac:dyDescent="0.2">
      <c r="A518" s="44">
        <v>2327</v>
      </c>
      <c r="B518" s="34" t="s">
        <v>98</v>
      </c>
      <c r="C518" s="34" t="s">
        <v>272</v>
      </c>
      <c r="D518" s="29">
        <v>1465</v>
      </c>
      <c r="E518" s="53">
        <v>14040000</v>
      </c>
      <c r="F518" s="53">
        <v>14040000</v>
      </c>
    </row>
    <row r="519" spans="1:6" x14ac:dyDescent="0.2">
      <c r="A519" s="44">
        <v>2327</v>
      </c>
      <c r="B519" s="34" t="s">
        <v>98</v>
      </c>
      <c r="C519" s="34" t="s">
        <v>272</v>
      </c>
      <c r="D519" s="29">
        <v>1781</v>
      </c>
      <c r="E519" s="53">
        <v>7020000</v>
      </c>
      <c r="F519" s="53">
        <v>6318000</v>
      </c>
    </row>
    <row r="520" spans="1:6" x14ac:dyDescent="0.2">
      <c r="A520" s="44">
        <v>2327</v>
      </c>
      <c r="B520" s="34" t="s">
        <v>98</v>
      </c>
      <c r="C520" s="34" t="s">
        <v>272</v>
      </c>
      <c r="D520" s="29">
        <v>1862</v>
      </c>
      <c r="E520" s="53">
        <v>14040000</v>
      </c>
      <c r="F520" s="53">
        <v>0</v>
      </c>
    </row>
    <row r="521" spans="1:6" x14ac:dyDescent="0.2">
      <c r="A521" s="44">
        <v>2327</v>
      </c>
      <c r="B521" s="34" t="s">
        <v>98</v>
      </c>
      <c r="C521" s="34" t="s">
        <v>370</v>
      </c>
      <c r="D521" s="29">
        <v>1057</v>
      </c>
      <c r="E521" s="53">
        <v>45000000</v>
      </c>
      <c r="F521" s="53">
        <v>43500000</v>
      </c>
    </row>
    <row r="522" spans="1:6" x14ac:dyDescent="0.2">
      <c r="A522" s="44">
        <v>2327</v>
      </c>
      <c r="B522" s="34" t="s">
        <v>98</v>
      </c>
      <c r="C522" s="34" t="s">
        <v>769</v>
      </c>
      <c r="D522" s="29">
        <v>1189</v>
      </c>
      <c r="E522" s="53">
        <v>34560000</v>
      </c>
      <c r="F522" s="53">
        <v>34560000</v>
      </c>
    </row>
    <row r="523" spans="1:6" x14ac:dyDescent="0.2">
      <c r="A523" s="44">
        <v>2327</v>
      </c>
      <c r="B523" s="34" t="s">
        <v>98</v>
      </c>
      <c r="C523" s="34" t="s">
        <v>769</v>
      </c>
      <c r="D523" s="29">
        <v>1479</v>
      </c>
      <c r="E523" s="53">
        <v>17280000</v>
      </c>
      <c r="F523" s="53">
        <v>12672000</v>
      </c>
    </row>
    <row r="524" spans="1:6" x14ac:dyDescent="0.2">
      <c r="A524" s="44">
        <v>2327</v>
      </c>
      <c r="B524" s="34" t="s">
        <v>98</v>
      </c>
      <c r="C524" s="34" t="s">
        <v>869</v>
      </c>
      <c r="D524" s="29">
        <v>1222</v>
      </c>
      <c r="E524" s="53">
        <v>24000000</v>
      </c>
      <c r="F524" s="53">
        <v>23600000</v>
      </c>
    </row>
    <row r="525" spans="1:6" x14ac:dyDescent="0.2">
      <c r="A525" s="44">
        <v>2327</v>
      </c>
      <c r="B525" s="34" t="s">
        <v>98</v>
      </c>
      <c r="C525" s="34" t="s">
        <v>1143</v>
      </c>
      <c r="D525" s="29">
        <v>1322</v>
      </c>
      <c r="E525" s="53">
        <v>37800000</v>
      </c>
      <c r="F525" s="53">
        <v>35070000</v>
      </c>
    </row>
    <row r="526" spans="1:6" x14ac:dyDescent="0.2">
      <c r="A526" s="44">
        <v>2327</v>
      </c>
      <c r="B526" s="34" t="s">
        <v>98</v>
      </c>
      <c r="C526" s="34" t="s">
        <v>1272</v>
      </c>
      <c r="D526" s="29">
        <v>1366</v>
      </c>
      <c r="E526" s="53">
        <v>37800000</v>
      </c>
      <c r="F526" s="53">
        <v>37800000</v>
      </c>
    </row>
    <row r="527" spans="1:6" x14ac:dyDescent="0.2">
      <c r="A527" s="44">
        <v>2327</v>
      </c>
      <c r="B527" s="34" t="s">
        <v>98</v>
      </c>
      <c r="C527" s="34" t="s">
        <v>1272</v>
      </c>
      <c r="D527" s="29">
        <v>1822</v>
      </c>
      <c r="E527" s="53">
        <v>16800000</v>
      </c>
      <c r="F527" s="53">
        <v>4200000</v>
      </c>
    </row>
    <row r="528" spans="1:6" x14ac:dyDescent="0.2">
      <c r="A528" s="44">
        <v>2327</v>
      </c>
      <c r="B528" s="34" t="s">
        <v>98</v>
      </c>
      <c r="C528" s="34" t="s">
        <v>380</v>
      </c>
      <c r="D528" s="29">
        <v>1060</v>
      </c>
      <c r="E528" s="53">
        <v>18150000</v>
      </c>
      <c r="F528" s="53">
        <v>18150000</v>
      </c>
    </row>
    <row r="529" spans="1:6" x14ac:dyDescent="0.2">
      <c r="A529" s="44">
        <v>2327</v>
      </c>
      <c r="B529" s="34" t="s">
        <v>98</v>
      </c>
      <c r="C529" s="34" t="s">
        <v>1114</v>
      </c>
      <c r="D529" s="29">
        <v>1311</v>
      </c>
      <c r="E529" s="53">
        <v>50400000</v>
      </c>
      <c r="F529" s="53">
        <v>48300000</v>
      </c>
    </row>
    <row r="530" spans="1:6" x14ac:dyDescent="0.2">
      <c r="A530" s="44">
        <v>2327</v>
      </c>
      <c r="B530" s="34" t="s">
        <v>98</v>
      </c>
      <c r="C530" s="34" t="s">
        <v>1114</v>
      </c>
      <c r="D530" s="29">
        <v>1917</v>
      </c>
      <c r="E530" s="53">
        <v>6300000</v>
      </c>
      <c r="F530" s="53">
        <v>0</v>
      </c>
    </row>
    <row r="531" spans="1:6" x14ac:dyDescent="0.2">
      <c r="A531" s="44">
        <v>2327</v>
      </c>
      <c r="B531" s="34" t="s">
        <v>98</v>
      </c>
      <c r="C531" s="34" t="s">
        <v>288</v>
      </c>
      <c r="D531" s="29">
        <v>1031</v>
      </c>
      <c r="E531" s="53">
        <v>52830000</v>
      </c>
      <c r="F531" s="53">
        <v>52830000</v>
      </c>
    </row>
    <row r="532" spans="1:6" x14ac:dyDescent="0.2">
      <c r="A532" s="44">
        <v>2327</v>
      </c>
      <c r="B532" s="34" t="s">
        <v>98</v>
      </c>
      <c r="C532" s="34" t="s">
        <v>288</v>
      </c>
      <c r="D532" s="29">
        <v>1458</v>
      </c>
      <c r="E532" s="53">
        <v>26415000</v>
      </c>
      <c r="F532" s="53">
        <v>19988000</v>
      </c>
    </row>
    <row r="533" spans="1:6" x14ac:dyDescent="0.2">
      <c r="A533" s="44">
        <v>2327</v>
      </c>
      <c r="B533" s="34" t="s">
        <v>98</v>
      </c>
      <c r="C533" s="34" t="s">
        <v>402</v>
      </c>
      <c r="D533" s="29">
        <v>1067</v>
      </c>
      <c r="E533" s="53">
        <v>37800000</v>
      </c>
      <c r="F533" s="53">
        <v>37800000</v>
      </c>
    </row>
    <row r="534" spans="1:6" x14ac:dyDescent="0.2">
      <c r="A534" s="44">
        <v>2327</v>
      </c>
      <c r="B534" s="34" t="s">
        <v>98</v>
      </c>
      <c r="C534" s="34" t="s">
        <v>402</v>
      </c>
      <c r="D534" s="29">
        <v>1483</v>
      </c>
      <c r="E534" s="53">
        <v>18900000</v>
      </c>
      <c r="F534" s="53">
        <v>17640000</v>
      </c>
    </row>
    <row r="535" spans="1:6" x14ac:dyDescent="0.2">
      <c r="A535" s="44">
        <v>2327</v>
      </c>
      <c r="B535" s="34" t="s">
        <v>98</v>
      </c>
      <c r="C535" s="34" t="s">
        <v>402</v>
      </c>
      <c r="D535" s="29">
        <v>1881</v>
      </c>
      <c r="E535" s="53">
        <v>9450000</v>
      </c>
      <c r="F535" s="53">
        <v>0</v>
      </c>
    </row>
    <row r="536" spans="1:6" x14ac:dyDescent="0.2">
      <c r="A536" s="44">
        <v>2327</v>
      </c>
      <c r="B536" s="34" t="s">
        <v>98</v>
      </c>
      <c r="C536" s="34" t="s">
        <v>295</v>
      </c>
      <c r="D536" s="29">
        <v>1033</v>
      </c>
      <c r="E536" s="53">
        <v>29430000</v>
      </c>
      <c r="F536" s="53">
        <v>29430000</v>
      </c>
    </row>
    <row r="537" spans="1:6" x14ac:dyDescent="0.2">
      <c r="A537" s="44">
        <v>2327</v>
      </c>
      <c r="B537" s="34" t="s">
        <v>98</v>
      </c>
      <c r="C537" s="34" t="s">
        <v>348</v>
      </c>
      <c r="D537" s="29">
        <v>1050</v>
      </c>
      <c r="E537" s="53">
        <v>37800000</v>
      </c>
      <c r="F537" s="53">
        <v>37800000</v>
      </c>
    </row>
    <row r="538" spans="1:6" x14ac:dyDescent="0.2">
      <c r="A538" s="44">
        <v>2327</v>
      </c>
      <c r="B538" s="34" t="s">
        <v>98</v>
      </c>
      <c r="C538" s="34" t="s">
        <v>348</v>
      </c>
      <c r="D538" s="29">
        <v>1453</v>
      </c>
      <c r="E538" s="53">
        <v>18900000</v>
      </c>
      <c r="F538" s="53">
        <v>18060000</v>
      </c>
    </row>
    <row r="539" spans="1:6" x14ac:dyDescent="0.2">
      <c r="A539" s="44">
        <v>2327</v>
      </c>
      <c r="B539" s="34" t="s">
        <v>98</v>
      </c>
      <c r="C539" s="34" t="s">
        <v>348</v>
      </c>
      <c r="D539" s="29">
        <v>1858</v>
      </c>
      <c r="E539" s="53">
        <v>12600000</v>
      </c>
      <c r="F539" s="53">
        <v>0</v>
      </c>
    </row>
    <row r="540" spans="1:6" x14ac:dyDescent="0.2">
      <c r="A540" s="44">
        <v>2327</v>
      </c>
      <c r="B540" s="34" t="s">
        <v>98</v>
      </c>
      <c r="C540" s="34" t="s">
        <v>878</v>
      </c>
      <c r="D540" s="29">
        <v>1226</v>
      </c>
      <c r="E540" s="53">
        <v>0</v>
      </c>
      <c r="F540" s="53">
        <v>0</v>
      </c>
    </row>
    <row r="541" spans="1:6" x14ac:dyDescent="0.2">
      <c r="A541" s="44">
        <v>2327</v>
      </c>
      <c r="B541" s="34" t="s">
        <v>98</v>
      </c>
      <c r="C541" s="34" t="s">
        <v>1149</v>
      </c>
      <c r="D541" s="29">
        <v>1324</v>
      </c>
      <c r="E541" s="53">
        <v>36000000</v>
      </c>
      <c r="F541" s="53">
        <v>33400000</v>
      </c>
    </row>
    <row r="542" spans="1:6" x14ac:dyDescent="0.2">
      <c r="A542" s="44">
        <v>2327</v>
      </c>
      <c r="B542" s="34" t="s">
        <v>98</v>
      </c>
      <c r="C542" s="34" t="s">
        <v>1019</v>
      </c>
      <c r="D542" s="29">
        <v>1276</v>
      </c>
      <c r="E542" s="53">
        <v>21780000</v>
      </c>
      <c r="F542" s="53">
        <v>20570000</v>
      </c>
    </row>
    <row r="543" spans="1:6" x14ac:dyDescent="0.2">
      <c r="A543" s="44">
        <v>2327</v>
      </c>
      <c r="B543" s="34" t="s">
        <v>98</v>
      </c>
      <c r="C543" s="34" t="s">
        <v>390</v>
      </c>
      <c r="D543" s="29">
        <v>1063</v>
      </c>
      <c r="E543" s="53">
        <v>42120000</v>
      </c>
      <c r="F543" s="53">
        <v>42120000</v>
      </c>
    </row>
    <row r="544" spans="1:6" x14ac:dyDescent="0.2">
      <c r="A544" s="44">
        <v>2327</v>
      </c>
      <c r="B544" s="34" t="s">
        <v>98</v>
      </c>
      <c r="C544" s="34" t="s">
        <v>390</v>
      </c>
      <c r="D544" s="29">
        <v>1450</v>
      </c>
      <c r="E544" s="53">
        <v>21060000</v>
      </c>
      <c r="F544" s="53">
        <v>18954000</v>
      </c>
    </row>
    <row r="545" spans="1:6" x14ac:dyDescent="0.2">
      <c r="A545" s="44">
        <v>2327</v>
      </c>
      <c r="B545" s="34" t="s">
        <v>98</v>
      </c>
      <c r="C545" s="34" t="s">
        <v>694</v>
      </c>
      <c r="D545" s="29">
        <v>1163</v>
      </c>
      <c r="E545" s="53">
        <v>324408</v>
      </c>
      <c r="F545" s="53">
        <v>324408</v>
      </c>
    </row>
    <row r="546" spans="1:6" x14ac:dyDescent="0.2">
      <c r="A546" s="44">
        <v>2327</v>
      </c>
      <c r="B546" s="34" t="s">
        <v>98</v>
      </c>
      <c r="C546" s="34" t="s">
        <v>694</v>
      </c>
      <c r="D546" s="29">
        <v>1294</v>
      </c>
      <c r="E546" s="53">
        <v>9740500</v>
      </c>
      <c r="F546" s="53">
        <v>5447949</v>
      </c>
    </row>
    <row r="547" spans="1:6" x14ac:dyDescent="0.2">
      <c r="A547" s="44">
        <v>2327</v>
      </c>
      <c r="B547" s="34" t="s">
        <v>98</v>
      </c>
      <c r="C547" s="34" t="s">
        <v>1257</v>
      </c>
      <c r="D547" s="29">
        <v>1361</v>
      </c>
      <c r="E547" s="53">
        <v>48000000</v>
      </c>
      <c r="F547" s="53">
        <v>48000000</v>
      </c>
    </row>
    <row r="548" spans="1:6" x14ac:dyDescent="0.2">
      <c r="A548" s="44">
        <v>2327</v>
      </c>
      <c r="B548" s="34" t="s">
        <v>98</v>
      </c>
      <c r="C548" s="34" t="s">
        <v>1257</v>
      </c>
      <c r="D548" s="29">
        <v>1602</v>
      </c>
      <c r="E548" s="53">
        <v>20000000</v>
      </c>
      <c r="F548" s="53">
        <v>7466667</v>
      </c>
    </row>
    <row r="549" spans="1:6" x14ac:dyDescent="0.2">
      <c r="A549" s="44">
        <v>2327</v>
      </c>
      <c r="B549" s="34" t="s">
        <v>98</v>
      </c>
      <c r="C549" s="34" t="s">
        <v>1242</v>
      </c>
      <c r="D549" s="29">
        <v>1356</v>
      </c>
      <c r="E549" s="53">
        <v>37800000</v>
      </c>
      <c r="F549" s="53">
        <v>37800000</v>
      </c>
    </row>
    <row r="550" spans="1:6" x14ac:dyDescent="0.2">
      <c r="A550" s="44">
        <v>2327</v>
      </c>
      <c r="B550" s="34" t="s">
        <v>98</v>
      </c>
      <c r="C550" s="34" t="s">
        <v>1242</v>
      </c>
      <c r="D550" s="29">
        <v>1577</v>
      </c>
      <c r="E550" s="53">
        <v>18900000</v>
      </c>
      <c r="F550" s="53">
        <v>6090000</v>
      </c>
    </row>
    <row r="551" spans="1:6" x14ac:dyDescent="0.2">
      <c r="A551" s="44">
        <v>2327</v>
      </c>
      <c r="B551" s="34" t="s">
        <v>98</v>
      </c>
      <c r="C551" s="34" t="s">
        <v>1052</v>
      </c>
      <c r="D551" s="29">
        <v>1287</v>
      </c>
      <c r="E551" s="53">
        <v>30600000</v>
      </c>
      <c r="F551" s="53">
        <v>30600000</v>
      </c>
    </row>
    <row r="552" spans="1:6" x14ac:dyDescent="0.2">
      <c r="A552" s="44">
        <v>2327</v>
      </c>
      <c r="B552" s="34" t="s">
        <v>98</v>
      </c>
      <c r="C552" s="34" t="s">
        <v>1052</v>
      </c>
      <c r="D552" s="29">
        <v>1549</v>
      </c>
      <c r="E552" s="53">
        <v>15300000</v>
      </c>
      <c r="F552" s="53">
        <v>9690000</v>
      </c>
    </row>
    <row r="553" spans="1:6" x14ac:dyDescent="0.2">
      <c r="A553" s="44">
        <v>2327</v>
      </c>
      <c r="B553" s="34" t="s">
        <v>98</v>
      </c>
      <c r="C553" s="34" t="s">
        <v>1137</v>
      </c>
      <c r="D553" s="29">
        <v>1320</v>
      </c>
      <c r="E553" s="53">
        <v>17100000</v>
      </c>
      <c r="F553" s="53">
        <v>17100000</v>
      </c>
    </row>
    <row r="554" spans="1:6" x14ac:dyDescent="0.2">
      <c r="A554" s="44">
        <v>2327</v>
      </c>
      <c r="B554" s="34" t="s">
        <v>98</v>
      </c>
      <c r="C554" s="34" t="s">
        <v>1137</v>
      </c>
      <c r="D554" s="29">
        <v>1546</v>
      </c>
      <c r="E554" s="53">
        <v>8550000</v>
      </c>
      <c r="F554" s="53">
        <v>4465000</v>
      </c>
    </row>
    <row r="555" spans="1:6" x14ac:dyDescent="0.2">
      <c r="A555" s="44">
        <v>2327</v>
      </c>
      <c r="B555" s="34" t="s">
        <v>98</v>
      </c>
      <c r="C555" s="34" t="s">
        <v>263</v>
      </c>
      <c r="D555" s="29">
        <v>1023</v>
      </c>
      <c r="E555" s="53">
        <v>37800000</v>
      </c>
      <c r="F555" s="53">
        <v>37800000</v>
      </c>
    </row>
    <row r="556" spans="1:6" x14ac:dyDescent="0.2">
      <c r="A556" s="44">
        <v>2327</v>
      </c>
      <c r="B556" s="34" t="s">
        <v>98</v>
      </c>
      <c r="C556" s="34" t="s">
        <v>263</v>
      </c>
      <c r="D556" s="29">
        <v>1448</v>
      </c>
      <c r="E556" s="53">
        <v>18900000</v>
      </c>
      <c r="F556" s="53">
        <v>18480000</v>
      </c>
    </row>
    <row r="557" spans="1:6" x14ac:dyDescent="0.2">
      <c r="A557" s="44">
        <v>2327</v>
      </c>
      <c r="B557" s="34" t="s">
        <v>98</v>
      </c>
      <c r="C557" s="34" t="s">
        <v>678</v>
      </c>
      <c r="D557" s="29">
        <v>1158</v>
      </c>
      <c r="E557" s="53">
        <v>27000000</v>
      </c>
      <c r="F557" s="53">
        <v>27000000</v>
      </c>
    </row>
    <row r="558" spans="1:6" x14ac:dyDescent="0.2">
      <c r="A558" s="44">
        <v>2327</v>
      </c>
      <c r="B558" s="34" t="s">
        <v>98</v>
      </c>
      <c r="C558" s="34" t="s">
        <v>678</v>
      </c>
      <c r="D558" s="29">
        <v>1584</v>
      </c>
      <c r="E558" s="53">
        <v>13500000</v>
      </c>
      <c r="F558" s="53">
        <v>10650000</v>
      </c>
    </row>
    <row r="559" spans="1:6" x14ac:dyDescent="0.2">
      <c r="A559" s="44">
        <v>2327</v>
      </c>
      <c r="B559" s="34" t="s">
        <v>98</v>
      </c>
      <c r="C559" s="34" t="s">
        <v>678</v>
      </c>
      <c r="D559" s="29">
        <v>1908</v>
      </c>
      <c r="E559" s="53">
        <v>4917000</v>
      </c>
      <c r="F559" s="53">
        <v>0</v>
      </c>
    </row>
    <row r="560" spans="1:6" x14ac:dyDescent="0.2">
      <c r="A560" s="44">
        <v>2327</v>
      </c>
      <c r="B560" s="34" t="s">
        <v>98</v>
      </c>
      <c r="C560" s="34" t="s">
        <v>740</v>
      </c>
      <c r="D560" s="29">
        <v>1180</v>
      </c>
      <c r="E560" s="53">
        <v>42000000</v>
      </c>
      <c r="F560" s="53">
        <v>42000000</v>
      </c>
    </row>
    <row r="561" spans="1:6" x14ac:dyDescent="0.2">
      <c r="A561" s="44">
        <v>2327</v>
      </c>
      <c r="B561" s="34" t="s">
        <v>98</v>
      </c>
      <c r="C561" s="34" t="s">
        <v>260</v>
      </c>
      <c r="D561" s="29">
        <v>1022</v>
      </c>
      <c r="E561" s="53">
        <v>37800000</v>
      </c>
      <c r="F561" s="53">
        <v>37800000</v>
      </c>
    </row>
    <row r="562" spans="1:6" x14ac:dyDescent="0.2">
      <c r="A562" s="44">
        <v>2327</v>
      </c>
      <c r="B562" s="34" t="s">
        <v>98</v>
      </c>
      <c r="C562" s="34" t="s">
        <v>260</v>
      </c>
      <c r="D562" s="29">
        <v>1446</v>
      </c>
      <c r="E562" s="53">
        <v>18900000</v>
      </c>
      <c r="F562" s="53">
        <v>18480000</v>
      </c>
    </row>
    <row r="563" spans="1:6" x14ac:dyDescent="0.2">
      <c r="A563" s="44">
        <v>2327</v>
      </c>
      <c r="B563" s="34" t="s">
        <v>98</v>
      </c>
      <c r="C563" s="34" t="s">
        <v>260</v>
      </c>
      <c r="D563" s="29">
        <v>1857</v>
      </c>
      <c r="E563" s="53">
        <v>12600000</v>
      </c>
      <c r="F563" s="53">
        <v>0</v>
      </c>
    </row>
    <row r="564" spans="1:6" x14ac:dyDescent="0.2">
      <c r="A564" s="44">
        <v>2327</v>
      </c>
      <c r="B564" s="34" t="s">
        <v>98</v>
      </c>
      <c r="C564" s="34" t="s">
        <v>850</v>
      </c>
      <c r="D564" s="29">
        <v>1216</v>
      </c>
      <c r="E564" s="53">
        <v>23520000</v>
      </c>
      <c r="F564" s="53">
        <v>23226000</v>
      </c>
    </row>
    <row r="565" spans="1:6" x14ac:dyDescent="0.2">
      <c r="A565" s="44">
        <v>2327</v>
      </c>
      <c r="B565" s="34" t="s">
        <v>98</v>
      </c>
      <c r="C565" s="34" t="s">
        <v>850</v>
      </c>
      <c r="D565" s="29">
        <v>1585</v>
      </c>
      <c r="E565" s="53">
        <v>2940000</v>
      </c>
      <c r="F565" s="53">
        <v>0</v>
      </c>
    </row>
    <row r="566" spans="1:6" x14ac:dyDescent="0.2">
      <c r="A566" s="44">
        <v>2327</v>
      </c>
      <c r="B566" s="34" t="s">
        <v>98</v>
      </c>
      <c r="C566" s="34" t="s">
        <v>690</v>
      </c>
      <c r="D566" s="29">
        <v>1162</v>
      </c>
      <c r="E566" s="53">
        <v>25200000</v>
      </c>
      <c r="F566" s="53">
        <v>25200000</v>
      </c>
    </row>
    <row r="567" spans="1:6" x14ac:dyDescent="0.2">
      <c r="A567" s="44">
        <v>2327</v>
      </c>
      <c r="B567" s="34" t="s">
        <v>98</v>
      </c>
      <c r="C567" s="34" t="s">
        <v>571</v>
      </c>
      <c r="D567" s="29">
        <v>1123</v>
      </c>
      <c r="E567" s="53">
        <v>36000000</v>
      </c>
      <c r="F567" s="53">
        <v>36000000</v>
      </c>
    </row>
    <row r="568" spans="1:6" x14ac:dyDescent="0.2">
      <c r="A568" s="44">
        <v>2327</v>
      </c>
      <c r="B568" s="34" t="s">
        <v>98</v>
      </c>
      <c r="C568" s="34" t="s">
        <v>712</v>
      </c>
      <c r="D568" s="29">
        <v>1169</v>
      </c>
      <c r="E568" s="53">
        <v>21780000</v>
      </c>
      <c r="F568" s="53">
        <v>21780000</v>
      </c>
    </row>
    <row r="569" spans="1:6" x14ac:dyDescent="0.2">
      <c r="A569" s="44">
        <v>2327</v>
      </c>
      <c r="B569" s="34" t="s">
        <v>98</v>
      </c>
      <c r="C569" s="34" t="s">
        <v>712</v>
      </c>
      <c r="D569" s="29">
        <v>1625</v>
      </c>
      <c r="E569" s="53">
        <v>10890000</v>
      </c>
      <c r="F569" s="53">
        <v>8470000</v>
      </c>
    </row>
    <row r="570" spans="1:6" x14ac:dyDescent="0.2">
      <c r="A570" s="44">
        <v>2327</v>
      </c>
      <c r="B570" s="34" t="s">
        <v>98</v>
      </c>
      <c r="C570" s="34" t="s">
        <v>712</v>
      </c>
      <c r="D570" s="29">
        <v>1919</v>
      </c>
      <c r="E570" s="53">
        <v>5445000</v>
      </c>
      <c r="F570" s="53">
        <v>0</v>
      </c>
    </row>
    <row r="571" spans="1:6" x14ac:dyDescent="0.2">
      <c r="A571" s="44">
        <v>2327</v>
      </c>
      <c r="B571" s="34" t="s">
        <v>98</v>
      </c>
      <c r="C571" s="34" t="s">
        <v>1284</v>
      </c>
      <c r="D571" s="29">
        <v>1371</v>
      </c>
      <c r="E571" s="53">
        <v>143315399</v>
      </c>
      <c r="F571" s="53">
        <v>45274856</v>
      </c>
    </row>
    <row r="572" spans="1:6" x14ac:dyDescent="0.2">
      <c r="A572" s="44">
        <v>2327</v>
      </c>
      <c r="B572" s="34" t="s">
        <v>98</v>
      </c>
      <c r="C572" s="34" t="s">
        <v>904</v>
      </c>
      <c r="D572" s="29">
        <v>1235</v>
      </c>
      <c r="E572" s="53">
        <v>44100000</v>
      </c>
      <c r="F572" s="53">
        <v>6615000</v>
      </c>
    </row>
    <row r="573" spans="1:6" x14ac:dyDescent="0.2">
      <c r="A573" s="44">
        <v>2327</v>
      </c>
      <c r="B573" s="34" t="s">
        <v>98</v>
      </c>
      <c r="C573" s="34" t="s">
        <v>904</v>
      </c>
      <c r="D573" s="29">
        <v>1646</v>
      </c>
      <c r="E573" s="53">
        <v>22050000</v>
      </c>
      <c r="F573" s="53">
        <v>0</v>
      </c>
    </row>
    <row r="574" spans="1:6" x14ac:dyDescent="0.2">
      <c r="A574" s="44">
        <v>2327</v>
      </c>
      <c r="B574" s="34" t="s">
        <v>98</v>
      </c>
      <c r="C574" s="34" t="s">
        <v>754</v>
      </c>
      <c r="D574" s="29">
        <v>1184</v>
      </c>
      <c r="E574" s="53">
        <v>37800000</v>
      </c>
      <c r="F574" s="53">
        <v>37800000</v>
      </c>
    </row>
    <row r="575" spans="1:6" x14ac:dyDescent="0.2">
      <c r="A575" s="44">
        <v>2327</v>
      </c>
      <c r="B575" s="34" t="s">
        <v>98</v>
      </c>
      <c r="C575" s="34" t="s">
        <v>754</v>
      </c>
      <c r="D575" s="29">
        <v>1620</v>
      </c>
      <c r="E575" s="53">
        <v>18900000</v>
      </c>
      <c r="F575" s="53">
        <v>13650000</v>
      </c>
    </row>
    <row r="576" spans="1:6" x14ac:dyDescent="0.2">
      <c r="A576" s="44">
        <v>2327</v>
      </c>
      <c r="B576" s="34" t="s">
        <v>98</v>
      </c>
      <c r="C576" s="34" t="s">
        <v>1014</v>
      </c>
      <c r="D576" s="29">
        <v>1274</v>
      </c>
      <c r="E576" s="53">
        <v>30600000</v>
      </c>
      <c r="F576" s="53">
        <v>30600000</v>
      </c>
    </row>
    <row r="577" spans="1:6" x14ac:dyDescent="0.2">
      <c r="A577" s="44">
        <v>2327</v>
      </c>
      <c r="B577" s="34" t="s">
        <v>98</v>
      </c>
      <c r="C577" s="34" t="s">
        <v>1014</v>
      </c>
      <c r="D577" s="29">
        <v>1552</v>
      </c>
      <c r="E577" s="53">
        <v>15300000</v>
      </c>
      <c r="F577" s="53">
        <v>8500000</v>
      </c>
    </row>
    <row r="578" spans="1:6" x14ac:dyDescent="0.2">
      <c r="A578" s="44">
        <v>2327</v>
      </c>
      <c r="B578" s="34" t="s">
        <v>98</v>
      </c>
      <c r="C578" s="34" t="s">
        <v>1044</v>
      </c>
      <c r="D578" s="29">
        <v>1284</v>
      </c>
      <c r="E578" s="53">
        <v>23520000</v>
      </c>
      <c r="F578" s="53">
        <v>22540000</v>
      </c>
    </row>
    <row r="579" spans="1:6" x14ac:dyDescent="0.2">
      <c r="A579" s="44">
        <v>2327</v>
      </c>
      <c r="B579" s="34" t="s">
        <v>98</v>
      </c>
      <c r="C579" s="34" t="s">
        <v>1044</v>
      </c>
      <c r="D579" s="29">
        <v>1824</v>
      </c>
      <c r="E579" s="53">
        <v>4410000</v>
      </c>
      <c r="F579" s="53">
        <v>0</v>
      </c>
    </row>
    <row r="580" spans="1:6" x14ac:dyDescent="0.2">
      <c r="A580" s="44">
        <v>2327</v>
      </c>
      <c r="B580" s="34" t="s">
        <v>98</v>
      </c>
      <c r="C580" s="34" t="s">
        <v>1218</v>
      </c>
      <c r="D580" s="29">
        <v>1348</v>
      </c>
      <c r="E580" s="53">
        <v>50400000</v>
      </c>
      <c r="F580" s="53">
        <v>50400000</v>
      </c>
    </row>
    <row r="581" spans="1:6" x14ac:dyDescent="0.2">
      <c r="A581" s="44">
        <v>2327</v>
      </c>
      <c r="B581" s="34" t="s">
        <v>98</v>
      </c>
      <c r="C581" s="34" t="s">
        <v>1218</v>
      </c>
      <c r="D581" s="29">
        <v>1539</v>
      </c>
      <c r="E581" s="53">
        <v>25200000</v>
      </c>
      <c r="F581" s="53">
        <v>8400000</v>
      </c>
    </row>
    <row r="582" spans="1:6" x14ac:dyDescent="0.2">
      <c r="A582" s="44">
        <v>2327</v>
      </c>
      <c r="B582" s="34" t="s">
        <v>98</v>
      </c>
      <c r="C582" s="34" t="s">
        <v>481</v>
      </c>
      <c r="D582" s="29">
        <v>1094</v>
      </c>
      <c r="E582" s="53">
        <v>39600000</v>
      </c>
      <c r="F582" s="53">
        <v>39600000</v>
      </c>
    </row>
    <row r="583" spans="1:6" x14ac:dyDescent="0.2">
      <c r="A583" s="44">
        <v>2327</v>
      </c>
      <c r="B583" s="34" t="s">
        <v>98</v>
      </c>
      <c r="C583" s="34" t="s">
        <v>481</v>
      </c>
      <c r="D583" s="29">
        <v>1506</v>
      </c>
      <c r="E583" s="53">
        <v>19800000</v>
      </c>
      <c r="F583" s="53">
        <v>17600000</v>
      </c>
    </row>
    <row r="584" spans="1:6" x14ac:dyDescent="0.2">
      <c r="A584" s="44">
        <v>2327</v>
      </c>
      <c r="B584" s="34" t="s">
        <v>98</v>
      </c>
      <c r="C584" s="34" t="s">
        <v>481</v>
      </c>
      <c r="D584" s="29">
        <v>1901</v>
      </c>
      <c r="E584" s="53">
        <v>9900000</v>
      </c>
      <c r="F584" s="53">
        <v>0</v>
      </c>
    </row>
    <row r="585" spans="1:6" x14ac:dyDescent="0.2">
      <c r="A585" s="44">
        <v>2327</v>
      </c>
      <c r="B585" s="34" t="s">
        <v>98</v>
      </c>
      <c r="C585" s="34" t="s">
        <v>1481</v>
      </c>
      <c r="D585" s="29">
        <v>1447</v>
      </c>
      <c r="E585" s="53">
        <v>18000000</v>
      </c>
      <c r="F585" s="53">
        <v>15400000</v>
      </c>
    </row>
    <row r="586" spans="1:6" x14ac:dyDescent="0.2">
      <c r="A586" s="44">
        <v>2327</v>
      </c>
      <c r="B586" s="34" t="s">
        <v>98</v>
      </c>
      <c r="C586" s="34" t="s">
        <v>1490</v>
      </c>
      <c r="D586" s="29">
        <v>1452</v>
      </c>
      <c r="E586" s="53">
        <v>16905000</v>
      </c>
      <c r="F586" s="53">
        <v>16905000</v>
      </c>
    </row>
    <row r="587" spans="1:6" x14ac:dyDescent="0.2">
      <c r="A587" s="44">
        <v>2327</v>
      </c>
      <c r="B587" s="34" t="s">
        <v>98</v>
      </c>
      <c r="C587" s="34" t="s">
        <v>1502</v>
      </c>
      <c r="D587" s="29">
        <v>1462</v>
      </c>
      <c r="E587" s="53">
        <v>12600000</v>
      </c>
      <c r="F587" s="53">
        <v>12600000</v>
      </c>
    </row>
    <row r="588" spans="1:6" x14ac:dyDescent="0.2">
      <c r="A588" s="44">
        <v>2327</v>
      </c>
      <c r="B588" s="34" t="s">
        <v>98</v>
      </c>
      <c r="C588" s="34" t="s">
        <v>1502</v>
      </c>
      <c r="D588" s="29">
        <v>1748</v>
      </c>
      <c r="E588" s="53">
        <v>6300000</v>
      </c>
      <c r="F588" s="53">
        <v>6300000</v>
      </c>
    </row>
    <row r="589" spans="1:6" x14ac:dyDescent="0.2">
      <c r="A589" s="44">
        <v>2327</v>
      </c>
      <c r="B589" s="34" t="s">
        <v>98</v>
      </c>
      <c r="C589" s="34" t="s">
        <v>1516</v>
      </c>
      <c r="D589" s="29">
        <v>1474</v>
      </c>
      <c r="E589" s="53">
        <v>26415000</v>
      </c>
      <c r="F589" s="53">
        <v>26415000</v>
      </c>
    </row>
    <row r="590" spans="1:6" x14ac:dyDescent="0.2">
      <c r="A590" s="44">
        <v>2327</v>
      </c>
      <c r="B590" s="34" t="s">
        <v>98</v>
      </c>
      <c r="C590" s="34" t="s">
        <v>1516</v>
      </c>
      <c r="D590" s="29">
        <v>1882</v>
      </c>
      <c r="E590" s="53">
        <v>17634000</v>
      </c>
      <c r="F590" s="53">
        <v>0</v>
      </c>
    </row>
    <row r="591" spans="1:6" x14ac:dyDescent="0.2">
      <c r="A591" s="44">
        <v>2327</v>
      </c>
      <c r="B591" s="34" t="s">
        <v>98</v>
      </c>
      <c r="C591" s="34" t="s">
        <v>1580</v>
      </c>
      <c r="D591" s="29">
        <v>1525</v>
      </c>
      <c r="E591" s="53">
        <v>22050000</v>
      </c>
      <c r="F591" s="53">
        <v>20825000</v>
      </c>
    </row>
    <row r="592" spans="1:6" x14ac:dyDescent="0.2">
      <c r="A592" s="44">
        <v>2327</v>
      </c>
      <c r="B592" s="34" t="s">
        <v>98</v>
      </c>
      <c r="C592" s="34" t="s">
        <v>1580</v>
      </c>
      <c r="D592" s="29">
        <v>1879</v>
      </c>
      <c r="E592" s="53">
        <v>11025000</v>
      </c>
      <c r="F592" s="53">
        <v>0</v>
      </c>
    </row>
    <row r="593" spans="1:6" x14ac:dyDescent="0.2">
      <c r="A593" s="44">
        <v>2327</v>
      </c>
      <c r="B593" s="34" t="s">
        <v>98</v>
      </c>
      <c r="C593" s="34" t="s">
        <v>1583</v>
      </c>
      <c r="D593" s="29">
        <v>1526</v>
      </c>
      <c r="E593" s="53">
        <v>21060000</v>
      </c>
      <c r="F593" s="53">
        <v>20358000</v>
      </c>
    </row>
    <row r="594" spans="1:6" x14ac:dyDescent="0.2">
      <c r="A594" s="44">
        <v>2327</v>
      </c>
      <c r="B594" s="34" t="s">
        <v>98</v>
      </c>
      <c r="C594" s="34" t="s">
        <v>1583</v>
      </c>
      <c r="D594" s="29">
        <v>1853</v>
      </c>
      <c r="E594" s="53">
        <v>35268000</v>
      </c>
      <c r="F594" s="53">
        <v>0</v>
      </c>
    </row>
    <row r="595" spans="1:6" x14ac:dyDescent="0.2">
      <c r="A595" s="44">
        <v>2327</v>
      </c>
      <c r="B595" s="34" t="s">
        <v>98</v>
      </c>
      <c r="C595" s="34" t="s">
        <v>1675</v>
      </c>
      <c r="D595" s="29">
        <v>1570</v>
      </c>
      <c r="E595" s="53">
        <v>9075000</v>
      </c>
      <c r="F595" s="53">
        <v>7865000</v>
      </c>
    </row>
    <row r="596" spans="1:6" x14ac:dyDescent="0.2">
      <c r="A596" s="44">
        <v>2327</v>
      </c>
      <c r="B596" s="34" t="s">
        <v>98</v>
      </c>
      <c r="C596" s="34" t="s">
        <v>1675</v>
      </c>
      <c r="D596" s="29">
        <v>1903</v>
      </c>
      <c r="E596" s="53">
        <v>3100000</v>
      </c>
      <c r="F596" s="53">
        <v>0</v>
      </c>
    </row>
    <row r="597" spans="1:6" x14ac:dyDescent="0.2">
      <c r="A597" s="44">
        <v>2327</v>
      </c>
      <c r="B597" s="34" t="s">
        <v>98</v>
      </c>
      <c r="C597" s="34" t="s">
        <v>1707</v>
      </c>
      <c r="D597" s="29">
        <v>1586</v>
      </c>
      <c r="E597" s="53">
        <v>15000000</v>
      </c>
      <c r="F597" s="53">
        <v>5000000</v>
      </c>
    </row>
    <row r="598" spans="1:6" x14ac:dyDescent="0.2">
      <c r="A598" s="44">
        <v>2327</v>
      </c>
      <c r="B598" s="34" t="s">
        <v>98</v>
      </c>
      <c r="C598" s="34" t="s">
        <v>1817</v>
      </c>
      <c r="D598" s="29">
        <v>1636</v>
      </c>
      <c r="E598" s="53">
        <v>9330000</v>
      </c>
      <c r="F598" s="53">
        <v>5805333</v>
      </c>
    </row>
    <row r="599" spans="1:6" x14ac:dyDescent="0.2">
      <c r="A599" s="44">
        <v>2327</v>
      </c>
      <c r="B599" s="34" t="s">
        <v>98</v>
      </c>
      <c r="C599" s="34" t="s">
        <v>1882</v>
      </c>
      <c r="D599" s="29">
        <v>1655</v>
      </c>
      <c r="E599" s="53">
        <v>30000000</v>
      </c>
      <c r="F599" s="53">
        <v>10000000</v>
      </c>
    </row>
    <row r="600" spans="1:6" x14ac:dyDescent="0.2">
      <c r="A600" s="44">
        <v>2327</v>
      </c>
      <c r="B600" s="34" t="s">
        <v>98</v>
      </c>
      <c r="C600" s="34" t="s">
        <v>1886</v>
      </c>
      <c r="D600" s="29">
        <v>1656</v>
      </c>
      <c r="E600" s="53">
        <v>9000000</v>
      </c>
      <c r="F600" s="53">
        <v>0</v>
      </c>
    </row>
    <row r="601" spans="1:6" x14ac:dyDescent="0.2">
      <c r="A601" s="44">
        <v>2327</v>
      </c>
      <c r="B601" s="34" t="s">
        <v>98</v>
      </c>
      <c r="C601" s="34" t="s">
        <v>1890</v>
      </c>
      <c r="D601" s="29">
        <v>1657</v>
      </c>
      <c r="E601" s="53">
        <v>29250000</v>
      </c>
      <c r="F601" s="53">
        <v>11483333</v>
      </c>
    </row>
    <row r="602" spans="1:6" x14ac:dyDescent="0.2">
      <c r="A602" s="44">
        <v>2327</v>
      </c>
      <c r="B602" s="34" t="s">
        <v>98</v>
      </c>
      <c r="C602" s="34" t="s">
        <v>1907</v>
      </c>
      <c r="D602" s="29">
        <v>1662</v>
      </c>
      <c r="E602" s="53">
        <v>18000000</v>
      </c>
      <c r="F602" s="53">
        <v>6800000</v>
      </c>
    </row>
    <row r="603" spans="1:6" x14ac:dyDescent="0.2">
      <c r="A603" s="44">
        <v>2327</v>
      </c>
      <c r="B603" s="34" t="s">
        <v>98</v>
      </c>
      <c r="C603" s="34" t="s">
        <v>1918</v>
      </c>
      <c r="D603" s="29">
        <v>1667</v>
      </c>
      <c r="E603" s="53">
        <v>24000000</v>
      </c>
      <c r="F603" s="53">
        <v>13600000</v>
      </c>
    </row>
    <row r="604" spans="1:6" x14ac:dyDescent="0.2">
      <c r="A604" s="44">
        <v>2327</v>
      </c>
      <c r="B604" s="34" t="s">
        <v>98</v>
      </c>
      <c r="C604" s="34" t="s">
        <v>1933</v>
      </c>
      <c r="D604" s="29">
        <v>1671</v>
      </c>
      <c r="E604" s="53">
        <v>28000000</v>
      </c>
      <c r="F604" s="53">
        <v>10266667</v>
      </c>
    </row>
    <row r="605" spans="1:6" x14ac:dyDescent="0.2">
      <c r="A605" s="44">
        <v>2327</v>
      </c>
      <c r="B605" s="34" t="s">
        <v>98</v>
      </c>
      <c r="C605" s="34" t="s">
        <v>1933</v>
      </c>
      <c r="D605" s="29">
        <v>1730</v>
      </c>
      <c r="E605" s="53">
        <v>15000000</v>
      </c>
      <c r="F605" s="53">
        <v>6000000</v>
      </c>
    </row>
    <row r="606" spans="1:6" x14ac:dyDescent="0.2">
      <c r="A606" s="44">
        <v>2327</v>
      </c>
      <c r="B606" s="34" t="s">
        <v>98</v>
      </c>
      <c r="C606" s="34" t="s">
        <v>1963</v>
      </c>
      <c r="D606" s="29">
        <v>1679</v>
      </c>
      <c r="E606" s="53">
        <v>15000000</v>
      </c>
      <c r="F606" s="53">
        <v>7666667</v>
      </c>
    </row>
    <row r="607" spans="1:6" x14ac:dyDescent="0.2">
      <c r="A607" s="44">
        <v>2327</v>
      </c>
      <c r="B607" s="34" t="s">
        <v>98</v>
      </c>
      <c r="C607" s="34" t="s">
        <v>1967</v>
      </c>
      <c r="D607" s="29">
        <v>1680</v>
      </c>
      <c r="E607" s="53">
        <v>15000000</v>
      </c>
      <c r="F607" s="53">
        <v>7666667</v>
      </c>
    </row>
    <row r="608" spans="1:6" x14ac:dyDescent="0.2">
      <c r="A608" s="44">
        <v>2327</v>
      </c>
      <c r="B608" s="34" t="s">
        <v>98</v>
      </c>
      <c r="C608" s="34" t="s">
        <v>2003</v>
      </c>
      <c r="D608" s="29">
        <v>1691</v>
      </c>
      <c r="E608" s="53">
        <v>36000000</v>
      </c>
      <c r="F608" s="53">
        <v>12000000</v>
      </c>
    </row>
    <row r="609" spans="1:6" x14ac:dyDescent="0.2">
      <c r="A609" s="44">
        <v>2327</v>
      </c>
      <c r="B609" s="34" t="s">
        <v>98</v>
      </c>
      <c r="C609" s="34" t="s">
        <v>2007</v>
      </c>
      <c r="D609" s="29">
        <v>1692</v>
      </c>
      <c r="E609" s="53">
        <v>24500000</v>
      </c>
      <c r="F609" s="53">
        <v>10266667</v>
      </c>
    </row>
    <row r="610" spans="1:6" x14ac:dyDescent="0.2">
      <c r="A610" s="44">
        <v>2327</v>
      </c>
      <c r="B610" s="34" t="s">
        <v>98</v>
      </c>
      <c r="C610" s="34" t="s">
        <v>2019</v>
      </c>
      <c r="D610" s="29">
        <v>1695</v>
      </c>
      <c r="E610" s="53">
        <v>16908000</v>
      </c>
      <c r="F610" s="53">
        <v>8078267</v>
      </c>
    </row>
    <row r="611" spans="1:6" x14ac:dyDescent="0.2">
      <c r="A611" s="44">
        <v>2327</v>
      </c>
      <c r="B611" s="34" t="s">
        <v>98</v>
      </c>
      <c r="C611" s="34" t="s">
        <v>2023</v>
      </c>
      <c r="D611" s="29">
        <v>1696</v>
      </c>
      <c r="E611" s="53">
        <v>15750000</v>
      </c>
      <c r="F611" s="53">
        <v>8225000</v>
      </c>
    </row>
    <row r="612" spans="1:6" x14ac:dyDescent="0.2">
      <c r="A612" s="44">
        <v>2327</v>
      </c>
      <c r="B612" s="34" t="s">
        <v>98</v>
      </c>
      <c r="C612" s="34" t="s">
        <v>2034</v>
      </c>
      <c r="D612" s="29">
        <v>1699</v>
      </c>
      <c r="E612" s="53">
        <v>25357500</v>
      </c>
      <c r="F612" s="53">
        <v>8452500</v>
      </c>
    </row>
    <row r="613" spans="1:6" x14ac:dyDescent="0.2">
      <c r="A613" s="44">
        <v>2327</v>
      </c>
      <c r="B613" s="34" t="s">
        <v>98</v>
      </c>
      <c r="C613" s="34" t="s">
        <v>2038</v>
      </c>
      <c r="D613" s="29">
        <v>1700</v>
      </c>
      <c r="E613" s="53">
        <v>15000000</v>
      </c>
      <c r="F613" s="53">
        <v>7333333</v>
      </c>
    </row>
    <row r="614" spans="1:6" x14ac:dyDescent="0.2">
      <c r="A614" s="44">
        <v>2327</v>
      </c>
      <c r="B614" s="34" t="s">
        <v>98</v>
      </c>
      <c r="C614" s="34" t="s">
        <v>2044</v>
      </c>
      <c r="D614" s="29">
        <v>1702</v>
      </c>
      <c r="E614" s="53">
        <v>34000000</v>
      </c>
      <c r="F614" s="53">
        <v>3683333</v>
      </c>
    </row>
    <row r="615" spans="1:6" x14ac:dyDescent="0.2">
      <c r="A615" s="44">
        <v>2327</v>
      </c>
      <c r="B615" s="34" t="s">
        <v>98</v>
      </c>
      <c r="C615" s="34" t="s">
        <v>2048</v>
      </c>
      <c r="D615" s="29">
        <v>1703</v>
      </c>
      <c r="E615" s="53">
        <v>15000000</v>
      </c>
      <c r="F615" s="53">
        <v>0</v>
      </c>
    </row>
    <row r="616" spans="1:6" x14ac:dyDescent="0.2">
      <c r="A616" s="44">
        <v>2327</v>
      </c>
      <c r="B616" s="34" t="s">
        <v>98</v>
      </c>
      <c r="C616" s="34" t="s">
        <v>2064</v>
      </c>
      <c r="D616" s="29">
        <v>1707</v>
      </c>
      <c r="E616" s="53">
        <v>22500000</v>
      </c>
      <c r="F616" s="53">
        <v>7166667</v>
      </c>
    </row>
    <row r="617" spans="1:6" x14ac:dyDescent="0.2">
      <c r="A617" s="44">
        <v>2327</v>
      </c>
      <c r="B617" s="34" t="s">
        <v>98</v>
      </c>
      <c r="C617" s="34" t="s">
        <v>2082</v>
      </c>
      <c r="D617" s="29">
        <v>1711</v>
      </c>
      <c r="E617" s="53">
        <v>15000000</v>
      </c>
      <c r="F617" s="53">
        <v>6333333</v>
      </c>
    </row>
    <row r="618" spans="1:6" x14ac:dyDescent="0.2">
      <c r="A618" s="44">
        <v>2327</v>
      </c>
      <c r="B618" s="34" t="s">
        <v>98</v>
      </c>
      <c r="C618" s="34" t="s">
        <v>2098</v>
      </c>
      <c r="D618" s="29">
        <v>1715</v>
      </c>
      <c r="E618" s="53">
        <v>16500000</v>
      </c>
      <c r="F618" s="53">
        <v>7883333</v>
      </c>
    </row>
    <row r="619" spans="1:6" x14ac:dyDescent="0.2">
      <c r="A619" s="44">
        <v>2327</v>
      </c>
      <c r="B619" s="34" t="s">
        <v>98</v>
      </c>
      <c r="C619" s="34" t="s">
        <v>2117</v>
      </c>
      <c r="D619" s="29">
        <v>1720</v>
      </c>
      <c r="E619" s="53">
        <v>6000000</v>
      </c>
      <c r="F619" s="53">
        <v>2600000</v>
      </c>
    </row>
    <row r="620" spans="1:6" x14ac:dyDescent="0.2">
      <c r="A620" s="44">
        <v>2327</v>
      </c>
      <c r="B620" s="34" t="s">
        <v>98</v>
      </c>
      <c r="C620" s="34" t="s">
        <v>2125</v>
      </c>
      <c r="D620" s="29">
        <v>1722</v>
      </c>
      <c r="E620" s="53">
        <v>6000000</v>
      </c>
      <c r="F620" s="53">
        <v>0</v>
      </c>
    </row>
    <row r="621" spans="1:6" x14ac:dyDescent="0.2">
      <c r="A621" s="44">
        <v>2327</v>
      </c>
      <c r="B621" s="34" t="s">
        <v>98</v>
      </c>
      <c r="C621" s="34" t="s">
        <v>2128</v>
      </c>
      <c r="D621" s="29">
        <v>1723</v>
      </c>
      <c r="E621" s="53">
        <v>21000000</v>
      </c>
      <c r="F621" s="53">
        <v>8633333</v>
      </c>
    </row>
    <row r="622" spans="1:6" x14ac:dyDescent="0.2">
      <c r="A622" s="44">
        <v>2327</v>
      </c>
      <c r="B622" s="34" t="s">
        <v>98</v>
      </c>
      <c r="C622" s="34" t="s">
        <v>2146</v>
      </c>
      <c r="D622" s="29">
        <v>1728</v>
      </c>
      <c r="E622" s="53">
        <v>15000000</v>
      </c>
      <c r="F622" s="53">
        <v>0</v>
      </c>
    </row>
    <row r="623" spans="1:6" x14ac:dyDescent="0.2">
      <c r="A623" s="44">
        <v>2327</v>
      </c>
      <c r="B623" s="34" t="s">
        <v>98</v>
      </c>
      <c r="C623" s="34" t="s">
        <v>2149</v>
      </c>
      <c r="D623" s="29">
        <v>1729</v>
      </c>
      <c r="E623" s="53">
        <v>15000000</v>
      </c>
      <c r="F623" s="53">
        <v>6333333</v>
      </c>
    </row>
    <row r="624" spans="1:6" x14ac:dyDescent="0.2">
      <c r="A624" s="44">
        <v>2327</v>
      </c>
      <c r="B624" s="34" t="s">
        <v>98</v>
      </c>
      <c r="C624" s="34" t="s">
        <v>2163</v>
      </c>
      <c r="D624" s="29">
        <v>1733</v>
      </c>
      <c r="E624" s="53">
        <v>15000000</v>
      </c>
      <c r="F624" s="53">
        <v>6333333</v>
      </c>
    </row>
    <row r="625" spans="1:6" x14ac:dyDescent="0.2">
      <c r="A625" s="44">
        <v>2327</v>
      </c>
      <c r="B625" s="34" t="s">
        <v>98</v>
      </c>
      <c r="C625" s="34" t="s">
        <v>2226</v>
      </c>
      <c r="D625" s="29">
        <v>1750</v>
      </c>
      <c r="E625" s="53">
        <v>16500000</v>
      </c>
      <c r="F625" s="53">
        <v>5683333</v>
      </c>
    </row>
    <row r="626" spans="1:6" x14ac:dyDescent="0.2">
      <c r="A626" s="44">
        <v>2327</v>
      </c>
      <c r="B626" s="34" t="s">
        <v>98</v>
      </c>
      <c r="C626" s="34" t="s">
        <v>2234</v>
      </c>
      <c r="D626" s="29">
        <v>1752</v>
      </c>
      <c r="E626" s="53">
        <v>15000000</v>
      </c>
      <c r="F626" s="53">
        <v>5833333</v>
      </c>
    </row>
    <row r="627" spans="1:6" x14ac:dyDescent="0.2">
      <c r="A627" s="44">
        <v>2327</v>
      </c>
      <c r="B627" s="34" t="s">
        <v>98</v>
      </c>
      <c r="C627" s="34" t="s">
        <v>2238</v>
      </c>
      <c r="D627" s="29">
        <v>1753</v>
      </c>
      <c r="E627" s="53">
        <v>10850000</v>
      </c>
      <c r="F627" s="53">
        <v>6200000</v>
      </c>
    </row>
    <row r="628" spans="1:6" x14ac:dyDescent="0.2">
      <c r="A628" s="44">
        <v>2327</v>
      </c>
      <c r="B628" s="34" t="s">
        <v>98</v>
      </c>
      <c r="C628" s="34" t="s">
        <v>2242</v>
      </c>
      <c r="D628" s="29">
        <v>1754</v>
      </c>
      <c r="E628" s="53">
        <v>15000000</v>
      </c>
      <c r="F628" s="53">
        <v>5833333</v>
      </c>
    </row>
    <row r="629" spans="1:6" x14ac:dyDescent="0.2">
      <c r="A629" s="44">
        <v>2327</v>
      </c>
      <c r="B629" s="34" t="s">
        <v>98</v>
      </c>
      <c r="C629" s="34" t="s">
        <v>2253</v>
      </c>
      <c r="D629" s="29">
        <v>1757</v>
      </c>
      <c r="E629" s="53">
        <v>15000000</v>
      </c>
      <c r="F629" s="53">
        <v>0</v>
      </c>
    </row>
    <row r="630" spans="1:6" x14ac:dyDescent="0.2">
      <c r="A630" s="44">
        <v>2327</v>
      </c>
      <c r="B630" s="34" t="s">
        <v>98</v>
      </c>
      <c r="C630" s="34" t="s">
        <v>2264</v>
      </c>
      <c r="D630" s="29">
        <v>1760</v>
      </c>
      <c r="E630" s="53">
        <v>16908000</v>
      </c>
      <c r="F630" s="53">
        <v>0</v>
      </c>
    </row>
    <row r="631" spans="1:6" x14ac:dyDescent="0.2">
      <c r="A631" s="44">
        <v>2327</v>
      </c>
      <c r="B631" s="34" t="s">
        <v>98</v>
      </c>
      <c r="C631" s="34" t="s">
        <v>2271</v>
      </c>
      <c r="D631" s="29">
        <v>1762</v>
      </c>
      <c r="E631" s="53">
        <v>15000000</v>
      </c>
      <c r="F631" s="53">
        <v>4666667</v>
      </c>
    </row>
    <row r="632" spans="1:6" x14ac:dyDescent="0.2">
      <c r="A632" s="44">
        <v>2327</v>
      </c>
      <c r="B632" s="34" t="s">
        <v>98</v>
      </c>
      <c r="C632" s="34" t="s">
        <v>2275</v>
      </c>
      <c r="D632" s="29">
        <v>1763</v>
      </c>
      <c r="E632" s="53">
        <v>15000000</v>
      </c>
      <c r="F632" s="53">
        <v>5000000</v>
      </c>
    </row>
    <row r="633" spans="1:6" x14ac:dyDescent="0.2">
      <c r="A633" s="44">
        <v>2327</v>
      </c>
      <c r="B633" s="34" t="s">
        <v>98</v>
      </c>
      <c r="C633" s="34" t="s">
        <v>2314</v>
      </c>
      <c r="D633" s="29">
        <v>1770</v>
      </c>
      <c r="E633" s="53">
        <v>6000000</v>
      </c>
      <c r="F633" s="53">
        <v>1866667</v>
      </c>
    </row>
    <row r="634" spans="1:6" x14ac:dyDescent="0.2">
      <c r="A634" s="44">
        <v>2327</v>
      </c>
      <c r="B634" s="34" t="s">
        <v>98</v>
      </c>
      <c r="C634" s="34" t="s">
        <v>2318</v>
      </c>
      <c r="D634" s="29">
        <v>1771</v>
      </c>
      <c r="E634" s="53">
        <v>15000000</v>
      </c>
      <c r="F634" s="53">
        <v>4666667</v>
      </c>
    </row>
    <row r="635" spans="1:6" x14ac:dyDescent="0.2">
      <c r="A635" s="44">
        <v>2327</v>
      </c>
      <c r="B635" s="34" t="s">
        <v>98</v>
      </c>
      <c r="C635" s="34" t="s">
        <v>2321</v>
      </c>
      <c r="D635" s="29">
        <v>1772</v>
      </c>
      <c r="E635" s="53">
        <v>15000000</v>
      </c>
      <c r="F635" s="53">
        <v>0</v>
      </c>
    </row>
    <row r="636" spans="1:6" x14ac:dyDescent="0.2">
      <c r="A636" s="44">
        <v>2327</v>
      </c>
      <c r="B636" s="34" t="s">
        <v>98</v>
      </c>
      <c r="C636" s="34" t="s">
        <v>2328</v>
      </c>
      <c r="D636" s="29">
        <v>1774</v>
      </c>
      <c r="E636" s="53">
        <v>6000000</v>
      </c>
      <c r="F636" s="53">
        <v>1600000</v>
      </c>
    </row>
    <row r="637" spans="1:6" x14ac:dyDescent="0.2">
      <c r="A637" s="44">
        <v>2327</v>
      </c>
      <c r="B637" s="34" t="s">
        <v>98</v>
      </c>
      <c r="C637" s="34" t="s">
        <v>2336</v>
      </c>
      <c r="D637" s="29">
        <v>1776</v>
      </c>
      <c r="E637" s="53">
        <v>15000000</v>
      </c>
      <c r="F637" s="53">
        <v>4666667</v>
      </c>
    </row>
    <row r="638" spans="1:6" x14ac:dyDescent="0.2">
      <c r="A638" s="44">
        <v>2327</v>
      </c>
      <c r="B638" s="34" t="s">
        <v>98</v>
      </c>
      <c r="C638" s="34" t="s">
        <v>2372</v>
      </c>
      <c r="D638" s="29">
        <v>1786</v>
      </c>
      <c r="E638" s="53">
        <v>7500000</v>
      </c>
      <c r="F638" s="53">
        <v>533333</v>
      </c>
    </row>
    <row r="639" spans="1:6" x14ac:dyDescent="0.2">
      <c r="A639" s="44">
        <v>2327</v>
      </c>
      <c r="B639" s="34" t="s">
        <v>98</v>
      </c>
      <c r="C639" s="34" t="s">
        <v>2384</v>
      </c>
      <c r="D639" s="29">
        <v>1789</v>
      </c>
      <c r="E639" s="53">
        <v>10885000</v>
      </c>
      <c r="F639" s="53">
        <v>0</v>
      </c>
    </row>
    <row r="640" spans="1:6" x14ac:dyDescent="0.2">
      <c r="A640" s="44">
        <v>2327</v>
      </c>
      <c r="B640" s="34" t="s">
        <v>98</v>
      </c>
      <c r="C640" s="34" t="s">
        <v>2388</v>
      </c>
      <c r="D640" s="29">
        <v>1790</v>
      </c>
      <c r="E640" s="53">
        <v>15000000</v>
      </c>
      <c r="F640" s="53">
        <v>4166667</v>
      </c>
    </row>
    <row r="641" spans="1:6" x14ac:dyDescent="0.2">
      <c r="A641" s="44">
        <v>2327</v>
      </c>
      <c r="B641" s="34" t="s">
        <v>98</v>
      </c>
      <c r="C641" s="34" t="s">
        <v>2396</v>
      </c>
      <c r="D641" s="29">
        <v>1792</v>
      </c>
      <c r="E641" s="53">
        <v>9330000</v>
      </c>
      <c r="F641" s="53">
        <v>2591667</v>
      </c>
    </row>
    <row r="642" spans="1:6" x14ac:dyDescent="0.2">
      <c r="A642" s="44">
        <v>2327</v>
      </c>
      <c r="B642" s="34" t="s">
        <v>98</v>
      </c>
      <c r="C642" s="34" t="s">
        <v>2404</v>
      </c>
      <c r="D642" s="29">
        <v>1794</v>
      </c>
      <c r="E642" s="53">
        <v>16500000</v>
      </c>
      <c r="F642" s="53">
        <v>0</v>
      </c>
    </row>
    <row r="643" spans="1:6" x14ac:dyDescent="0.2">
      <c r="A643" s="44">
        <v>2327</v>
      </c>
      <c r="B643" s="34" t="s">
        <v>98</v>
      </c>
      <c r="C643" s="34" t="s">
        <v>2416</v>
      </c>
      <c r="D643" s="29">
        <v>1797</v>
      </c>
      <c r="E643" s="53">
        <v>15000000</v>
      </c>
      <c r="F643" s="53">
        <v>4166667</v>
      </c>
    </row>
    <row r="644" spans="1:6" x14ac:dyDescent="0.2">
      <c r="A644" s="44">
        <v>2327</v>
      </c>
      <c r="B644" s="34" t="s">
        <v>98</v>
      </c>
      <c r="C644" s="34" t="s">
        <v>2424</v>
      </c>
      <c r="D644" s="29">
        <v>1799</v>
      </c>
      <c r="E644" s="53">
        <v>15000000</v>
      </c>
      <c r="F644" s="53">
        <v>0</v>
      </c>
    </row>
    <row r="645" spans="1:6" x14ac:dyDescent="0.2">
      <c r="A645" s="44">
        <v>2327</v>
      </c>
      <c r="B645" s="34" t="s">
        <v>98</v>
      </c>
      <c r="C645" s="34" t="s">
        <v>2435</v>
      </c>
      <c r="D645" s="29">
        <v>1802</v>
      </c>
      <c r="E645" s="53">
        <v>9330000</v>
      </c>
      <c r="F645" s="53">
        <v>2591667</v>
      </c>
    </row>
    <row r="646" spans="1:6" x14ac:dyDescent="0.2">
      <c r="A646" s="44">
        <v>2327</v>
      </c>
      <c r="B646" s="34" t="s">
        <v>98</v>
      </c>
      <c r="C646" s="34" t="s">
        <v>2443</v>
      </c>
      <c r="D646" s="29">
        <v>1804</v>
      </c>
      <c r="E646" s="53">
        <v>15000000</v>
      </c>
      <c r="F646" s="53">
        <v>4000000</v>
      </c>
    </row>
    <row r="647" spans="1:6" x14ac:dyDescent="0.2">
      <c r="A647" s="44">
        <v>2327</v>
      </c>
      <c r="B647" s="34" t="s">
        <v>98</v>
      </c>
      <c r="C647" s="34" t="s">
        <v>2520</v>
      </c>
      <c r="D647" s="29">
        <v>1827</v>
      </c>
      <c r="E647" s="53">
        <v>15000000</v>
      </c>
      <c r="F647" s="53">
        <v>1833333</v>
      </c>
    </row>
    <row r="648" spans="1:6" x14ac:dyDescent="0.2">
      <c r="A648" s="44">
        <v>2327</v>
      </c>
      <c r="B648" s="34" t="s">
        <v>98</v>
      </c>
      <c r="C648" s="34" t="s">
        <v>2524</v>
      </c>
      <c r="D648" s="29">
        <v>1828</v>
      </c>
      <c r="E648" s="53">
        <v>15000000</v>
      </c>
      <c r="F648" s="53">
        <v>2500000</v>
      </c>
    </row>
    <row r="649" spans="1:6" x14ac:dyDescent="0.2">
      <c r="A649" s="44">
        <v>2327</v>
      </c>
      <c r="B649" s="34" t="s">
        <v>98</v>
      </c>
      <c r="C649" s="34" t="s">
        <v>2530</v>
      </c>
      <c r="D649" s="29">
        <v>1830</v>
      </c>
      <c r="E649" s="53">
        <v>19250000</v>
      </c>
      <c r="F649" s="53">
        <v>2016667</v>
      </c>
    </row>
    <row r="650" spans="1:6" x14ac:dyDescent="0.2">
      <c r="A650" s="44">
        <v>2327</v>
      </c>
      <c r="B650" s="34" t="s">
        <v>98</v>
      </c>
      <c r="C650" s="34" t="s">
        <v>2545</v>
      </c>
      <c r="D650" s="29">
        <v>1834</v>
      </c>
      <c r="E650" s="53">
        <v>9330000</v>
      </c>
      <c r="F650" s="53">
        <v>0</v>
      </c>
    </row>
    <row r="651" spans="1:6" x14ac:dyDescent="0.2">
      <c r="A651" s="44">
        <v>2327</v>
      </c>
      <c r="B651" s="34" t="s">
        <v>98</v>
      </c>
      <c r="C651" s="34" t="s">
        <v>2549</v>
      </c>
      <c r="D651" s="29">
        <v>1835</v>
      </c>
      <c r="E651" s="53">
        <v>15000000</v>
      </c>
      <c r="F651" s="53">
        <v>0</v>
      </c>
    </row>
    <row r="652" spans="1:6" x14ac:dyDescent="0.2">
      <c r="A652" s="44">
        <v>2327</v>
      </c>
      <c r="B652" s="34" t="s">
        <v>98</v>
      </c>
      <c r="C652" s="34" t="s">
        <v>2553</v>
      </c>
      <c r="D652" s="29">
        <v>1836</v>
      </c>
      <c r="E652" s="53">
        <v>12600000</v>
      </c>
      <c r="F652" s="53">
        <v>1890000</v>
      </c>
    </row>
    <row r="653" spans="1:6" x14ac:dyDescent="0.2">
      <c r="A653" s="44">
        <v>2327</v>
      </c>
      <c r="B653" s="34" t="s">
        <v>98</v>
      </c>
      <c r="C653" s="34" t="s">
        <v>2561</v>
      </c>
      <c r="D653" s="29">
        <v>1838</v>
      </c>
      <c r="E653" s="53">
        <v>15000000</v>
      </c>
      <c r="F653" s="53">
        <v>0</v>
      </c>
    </row>
    <row r="654" spans="1:6" x14ac:dyDescent="0.2">
      <c r="A654" s="44">
        <v>2327</v>
      </c>
      <c r="B654" s="34" t="s">
        <v>98</v>
      </c>
      <c r="C654" s="34" t="s">
        <v>2568</v>
      </c>
      <c r="D654" s="29">
        <v>1928</v>
      </c>
      <c r="E654" s="53">
        <v>12600000</v>
      </c>
      <c r="F654" s="53">
        <v>0</v>
      </c>
    </row>
    <row r="655" spans="1:6" x14ac:dyDescent="0.2">
      <c r="A655" s="44">
        <v>2327</v>
      </c>
      <c r="B655" s="34" t="s">
        <v>98</v>
      </c>
      <c r="C655" s="34" t="s">
        <v>2586</v>
      </c>
      <c r="D655" s="29">
        <v>1847</v>
      </c>
      <c r="E655" s="53">
        <v>12600000</v>
      </c>
      <c r="F655" s="53">
        <v>0</v>
      </c>
    </row>
    <row r="656" spans="1:6" x14ac:dyDescent="0.2">
      <c r="A656" s="44">
        <v>2327</v>
      </c>
      <c r="B656" s="34" t="s">
        <v>98</v>
      </c>
      <c r="C656" s="34" t="s">
        <v>2593</v>
      </c>
      <c r="D656" s="29">
        <v>1849</v>
      </c>
      <c r="E656" s="53">
        <v>28000000</v>
      </c>
      <c r="F656" s="53">
        <v>0</v>
      </c>
    </row>
    <row r="657" spans="1:6" x14ac:dyDescent="0.2">
      <c r="A657" s="44">
        <v>2327</v>
      </c>
      <c r="B657" s="34" t="s">
        <v>98</v>
      </c>
      <c r="C657" s="34" t="s">
        <v>2611</v>
      </c>
      <c r="D657" s="29">
        <v>1854</v>
      </c>
      <c r="E657" s="53">
        <v>15000000</v>
      </c>
      <c r="F657" s="53">
        <v>0</v>
      </c>
    </row>
    <row r="658" spans="1:6" x14ac:dyDescent="0.2">
      <c r="A658" s="44">
        <v>2327</v>
      </c>
      <c r="B658" s="34" t="s">
        <v>98</v>
      </c>
      <c r="C658" s="34" t="s">
        <v>2642</v>
      </c>
      <c r="D658" s="29">
        <v>1864</v>
      </c>
      <c r="E658" s="53">
        <v>17634000</v>
      </c>
      <c r="F658" s="53">
        <v>0</v>
      </c>
    </row>
    <row r="659" spans="1:6" x14ac:dyDescent="0.2">
      <c r="A659" s="44">
        <v>2327</v>
      </c>
      <c r="B659" s="34" t="s">
        <v>98</v>
      </c>
      <c r="C659" s="34" t="s">
        <v>2729</v>
      </c>
      <c r="D659" s="29">
        <v>1877</v>
      </c>
      <c r="E659" s="53">
        <v>6000000</v>
      </c>
      <c r="F659" s="53">
        <v>0</v>
      </c>
    </row>
    <row r="660" spans="1:6" x14ac:dyDescent="0.2">
      <c r="A660" s="44">
        <v>2327</v>
      </c>
      <c r="B660" s="34" t="s">
        <v>98</v>
      </c>
      <c r="C660" s="34" t="s">
        <v>2773</v>
      </c>
      <c r="D660" s="29">
        <v>1892</v>
      </c>
      <c r="E660" s="53">
        <v>9000000</v>
      </c>
      <c r="F660" s="53">
        <v>0</v>
      </c>
    </row>
    <row r="661" spans="1:6" x14ac:dyDescent="0.2">
      <c r="A661" s="44">
        <v>2327</v>
      </c>
      <c r="B661" s="34" t="s">
        <v>98</v>
      </c>
      <c r="C661" s="34" t="s">
        <v>2780</v>
      </c>
      <c r="D661" s="29">
        <v>1894</v>
      </c>
      <c r="E661" s="53">
        <v>6500000</v>
      </c>
      <c r="F661" s="53">
        <v>0</v>
      </c>
    </row>
    <row r="662" spans="1:6" x14ac:dyDescent="0.2">
      <c r="A662" s="44">
        <v>2327</v>
      </c>
      <c r="B662" s="34" t="s">
        <v>98</v>
      </c>
      <c r="C662" s="34" t="s">
        <v>2790</v>
      </c>
      <c r="D662" s="29">
        <v>1897</v>
      </c>
      <c r="E662" s="53">
        <v>14000000</v>
      </c>
      <c r="F662" s="53">
        <v>0</v>
      </c>
    </row>
    <row r="663" spans="1:6" x14ac:dyDescent="0.2">
      <c r="A663" s="44">
        <v>2327</v>
      </c>
      <c r="B663" s="34" t="s">
        <v>98</v>
      </c>
      <c r="C663" s="34" t="s">
        <v>2843</v>
      </c>
      <c r="D663" s="29">
        <v>1915</v>
      </c>
      <c r="E663" s="53">
        <v>10530000</v>
      </c>
      <c r="F663" s="53">
        <v>0</v>
      </c>
    </row>
    <row r="664" spans="1:6" x14ac:dyDescent="0.2">
      <c r="A664" s="44">
        <v>2327</v>
      </c>
      <c r="B664" s="34" t="s">
        <v>1855</v>
      </c>
      <c r="D664" s="34"/>
      <c r="E664" s="53">
        <v>8079596282</v>
      </c>
      <c r="F664" s="53">
        <v>5929015937</v>
      </c>
    </row>
    <row r="665" spans="1:6" x14ac:dyDescent="0.2">
      <c r="A665" s="44">
        <v>2327</v>
      </c>
      <c r="B665" s="34" t="s">
        <v>93</v>
      </c>
      <c r="C665" s="34" t="s">
        <v>787</v>
      </c>
      <c r="D665" s="29">
        <v>1195</v>
      </c>
      <c r="E665" s="53">
        <v>35910000</v>
      </c>
      <c r="F665" s="53">
        <v>35910000</v>
      </c>
    </row>
    <row r="666" spans="1:6" x14ac:dyDescent="0.2">
      <c r="A666" s="44">
        <v>2327</v>
      </c>
      <c r="B666" s="34" t="s">
        <v>93</v>
      </c>
      <c r="C666" s="34" t="s">
        <v>787</v>
      </c>
      <c r="D666" s="29">
        <v>1488</v>
      </c>
      <c r="E666" s="53">
        <v>17955000</v>
      </c>
      <c r="F666" s="53">
        <v>11371500</v>
      </c>
    </row>
    <row r="667" spans="1:6" x14ac:dyDescent="0.2">
      <c r="A667" s="44">
        <v>2327</v>
      </c>
      <c r="B667" s="34" t="s">
        <v>93</v>
      </c>
      <c r="C667" s="34" t="s">
        <v>327</v>
      </c>
      <c r="D667" s="29">
        <v>1043</v>
      </c>
      <c r="E667" s="53">
        <v>131146628</v>
      </c>
      <c r="F667" s="53">
        <v>110573859</v>
      </c>
    </row>
    <row r="668" spans="1:6" x14ac:dyDescent="0.2">
      <c r="A668" s="44">
        <v>2327</v>
      </c>
      <c r="B668" s="34" t="s">
        <v>93</v>
      </c>
      <c r="C668" s="34" t="s">
        <v>327</v>
      </c>
      <c r="D668" s="29">
        <v>1342</v>
      </c>
      <c r="E668" s="53">
        <v>124208154</v>
      </c>
      <c r="F668" s="53">
        <v>0</v>
      </c>
    </row>
    <row r="669" spans="1:6" x14ac:dyDescent="0.2">
      <c r="A669" s="44">
        <v>2327</v>
      </c>
      <c r="B669" s="34" t="s">
        <v>93</v>
      </c>
      <c r="C669" s="34" t="s">
        <v>327</v>
      </c>
      <c r="D669" s="29">
        <v>1379</v>
      </c>
      <c r="E669" s="53">
        <v>82233165</v>
      </c>
      <c r="F669" s="53">
        <v>0</v>
      </c>
    </row>
    <row r="670" spans="1:6" x14ac:dyDescent="0.2">
      <c r="A670" s="44">
        <v>2327</v>
      </c>
      <c r="B670" s="34" t="s">
        <v>93</v>
      </c>
      <c r="C670" s="34" t="s">
        <v>1307</v>
      </c>
      <c r="D670" s="29">
        <v>1378</v>
      </c>
      <c r="E670" s="53">
        <v>780405495</v>
      </c>
      <c r="F670" s="53">
        <v>0</v>
      </c>
    </row>
    <row r="671" spans="1:6" x14ac:dyDescent="0.2">
      <c r="A671" s="44">
        <v>2327</v>
      </c>
      <c r="B671" s="34" t="s">
        <v>93</v>
      </c>
      <c r="C671" s="34" t="s">
        <v>2534</v>
      </c>
      <c r="D671" s="29">
        <v>1831</v>
      </c>
      <c r="E671" s="53">
        <v>2102450754</v>
      </c>
      <c r="F671" s="53">
        <v>0</v>
      </c>
    </row>
    <row r="672" spans="1:6" x14ac:dyDescent="0.2">
      <c r="A672" s="44">
        <v>2327</v>
      </c>
      <c r="B672" s="34" t="s">
        <v>93</v>
      </c>
      <c r="C672" s="34" t="s">
        <v>2538</v>
      </c>
      <c r="D672" s="29">
        <v>1832</v>
      </c>
      <c r="E672" s="53">
        <v>194095759</v>
      </c>
      <c r="F672" s="53">
        <v>0</v>
      </c>
    </row>
    <row r="673" spans="1:6" x14ac:dyDescent="0.2">
      <c r="A673" s="44">
        <v>2327</v>
      </c>
      <c r="B673" s="34" t="s">
        <v>1573</v>
      </c>
      <c r="D673" s="34"/>
      <c r="E673" s="53">
        <v>3468404955</v>
      </c>
      <c r="F673" s="53">
        <v>157855359</v>
      </c>
    </row>
    <row r="674" spans="1:6" x14ac:dyDescent="0.2">
      <c r="A674" s="44">
        <v>2327</v>
      </c>
      <c r="B674" s="29" t="s">
        <v>95</v>
      </c>
      <c r="C674" s="34" t="s">
        <v>1449</v>
      </c>
      <c r="D674" s="29">
        <v>1432</v>
      </c>
      <c r="E674" s="53">
        <v>27694784</v>
      </c>
      <c r="F674" s="53">
        <v>0</v>
      </c>
    </row>
    <row r="675" spans="1:6" x14ac:dyDescent="0.2">
      <c r="A675" s="44">
        <v>2327</v>
      </c>
      <c r="B675" s="29" t="s">
        <v>2650</v>
      </c>
      <c r="C675" s="29"/>
      <c r="D675" s="29"/>
      <c r="E675" s="53">
        <v>27694784</v>
      </c>
      <c r="F675" s="53">
        <v>0</v>
      </c>
    </row>
    <row r="676" spans="1:6" x14ac:dyDescent="0.2">
      <c r="A676" s="56" t="s">
        <v>1403</v>
      </c>
      <c r="B676" s="56"/>
      <c r="C676" s="56"/>
      <c r="D676" s="56"/>
      <c r="E676" s="53">
        <v>11661300698</v>
      </c>
      <c r="F676" s="53">
        <v>6155841296</v>
      </c>
    </row>
    <row r="677" spans="1:6" x14ac:dyDescent="0.2">
      <c r="A677" s="44">
        <v>2358</v>
      </c>
      <c r="B677" s="34" t="s">
        <v>107</v>
      </c>
      <c r="C677" s="34" t="s">
        <v>1061</v>
      </c>
      <c r="D677" s="29">
        <v>1290</v>
      </c>
      <c r="E677" s="53">
        <v>34650000</v>
      </c>
      <c r="F677" s="53">
        <v>34650000</v>
      </c>
    </row>
    <row r="678" spans="1:6" x14ac:dyDescent="0.2">
      <c r="A678" s="44">
        <v>2358</v>
      </c>
      <c r="B678" s="34" t="s">
        <v>107</v>
      </c>
      <c r="C678" s="34" t="s">
        <v>694</v>
      </c>
      <c r="D678" s="29">
        <v>1885</v>
      </c>
      <c r="E678" s="53">
        <v>500000</v>
      </c>
      <c r="F678" s="53">
        <v>224782</v>
      </c>
    </row>
    <row r="679" spans="1:6" x14ac:dyDescent="0.2">
      <c r="A679" s="44">
        <v>2358</v>
      </c>
      <c r="B679" s="34" t="s">
        <v>107</v>
      </c>
      <c r="C679" s="34" t="s">
        <v>1423</v>
      </c>
      <c r="D679" s="29">
        <v>1422</v>
      </c>
      <c r="E679" s="53">
        <v>6076260</v>
      </c>
      <c r="F679" s="53">
        <v>0</v>
      </c>
    </row>
    <row r="680" spans="1:6" x14ac:dyDescent="0.2">
      <c r="A680" s="44">
        <v>2358</v>
      </c>
      <c r="B680" s="34" t="s">
        <v>107</v>
      </c>
      <c r="C680" s="34" t="s">
        <v>1435</v>
      </c>
      <c r="D680" s="29">
        <v>1426</v>
      </c>
      <c r="E680" s="53">
        <v>59915098</v>
      </c>
      <c r="F680" s="53">
        <v>30481504</v>
      </c>
    </row>
    <row r="681" spans="1:6" x14ac:dyDescent="0.2">
      <c r="A681" s="44">
        <v>2358</v>
      </c>
      <c r="B681" s="34" t="s">
        <v>107</v>
      </c>
      <c r="C681" s="34" t="s">
        <v>1438</v>
      </c>
      <c r="D681" s="29">
        <v>1427</v>
      </c>
      <c r="E681" s="53">
        <v>107024425</v>
      </c>
      <c r="F681" s="53">
        <v>0</v>
      </c>
    </row>
    <row r="682" spans="1:6" x14ac:dyDescent="0.2">
      <c r="A682" s="44">
        <v>2358</v>
      </c>
      <c r="B682" s="34" t="s">
        <v>107</v>
      </c>
      <c r="C682" s="34" t="s">
        <v>2505</v>
      </c>
      <c r="D682" s="29">
        <v>1823</v>
      </c>
      <c r="E682" s="53">
        <v>32000000</v>
      </c>
      <c r="F682" s="53">
        <v>4533333</v>
      </c>
    </row>
    <row r="683" spans="1:6" x14ac:dyDescent="0.2">
      <c r="A683" s="44">
        <v>2358</v>
      </c>
      <c r="B683" s="34" t="s">
        <v>107</v>
      </c>
      <c r="C683" s="34" t="s">
        <v>2578</v>
      </c>
      <c r="D683" s="29">
        <v>1845</v>
      </c>
      <c r="E683" s="53">
        <v>181889689</v>
      </c>
      <c r="F683" s="53">
        <v>0</v>
      </c>
    </row>
    <row r="684" spans="1:6" x14ac:dyDescent="0.2">
      <c r="A684" s="44">
        <v>2358</v>
      </c>
      <c r="B684" s="34" t="s">
        <v>107</v>
      </c>
      <c r="C684" s="34" t="s">
        <v>2582</v>
      </c>
      <c r="D684" s="29">
        <v>1846</v>
      </c>
      <c r="E684" s="53">
        <v>991412227</v>
      </c>
      <c r="F684" s="53">
        <v>0</v>
      </c>
    </row>
    <row r="685" spans="1:6" x14ac:dyDescent="0.2">
      <c r="A685" s="44">
        <v>2358</v>
      </c>
      <c r="B685" s="34" t="s">
        <v>2911</v>
      </c>
      <c r="D685" s="34"/>
      <c r="E685" s="53">
        <v>1413467699</v>
      </c>
      <c r="F685" s="53">
        <v>69889619</v>
      </c>
    </row>
    <row r="686" spans="1:6" x14ac:dyDescent="0.2">
      <c r="A686" s="56" t="s">
        <v>2912</v>
      </c>
      <c r="B686" s="56"/>
      <c r="C686" s="56"/>
      <c r="D686" s="56"/>
      <c r="E686" s="53">
        <v>1413467699</v>
      </c>
      <c r="F686" s="53">
        <v>69889619</v>
      </c>
    </row>
    <row r="687" spans="1:6" x14ac:dyDescent="0.2">
      <c r="A687" s="44">
        <v>2362</v>
      </c>
      <c r="B687" s="34" t="s">
        <v>112</v>
      </c>
      <c r="C687" s="34" t="s">
        <v>1029</v>
      </c>
      <c r="D687" s="29">
        <v>1279</v>
      </c>
      <c r="E687" s="53">
        <v>31500000</v>
      </c>
      <c r="F687" s="53">
        <v>31500000</v>
      </c>
    </row>
    <row r="688" spans="1:6" x14ac:dyDescent="0.2">
      <c r="A688" s="44">
        <v>2362</v>
      </c>
      <c r="B688" s="34" t="s">
        <v>112</v>
      </c>
      <c r="C688" s="34" t="s">
        <v>1423</v>
      </c>
      <c r="D688" s="29">
        <v>1422</v>
      </c>
      <c r="E688" s="53">
        <v>26972665</v>
      </c>
      <c r="F688" s="53">
        <v>0</v>
      </c>
    </row>
    <row r="689" spans="1:6" x14ac:dyDescent="0.2">
      <c r="A689" s="44">
        <v>2362</v>
      </c>
      <c r="B689" s="34" t="s">
        <v>112</v>
      </c>
      <c r="C689" s="34" t="s">
        <v>1959</v>
      </c>
      <c r="D689" s="29">
        <v>1678</v>
      </c>
      <c r="E689" s="53">
        <v>17500000</v>
      </c>
      <c r="F689" s="53">
        <v>8333333</v>
      </c>
    </row>
    <row r="690" spans="1:6" x14ac:dyDescent="0.2">
      <c r="A690" s="44">
        <v>2362</v>
      </c>
      <c r="B690" s="34" t="s">
        <v>112</v>
      </c>
      <c r="C690" s="34" t="s">
        <v>2086</v>
      </c>
      <c r="D690" s="29">
        <v>1712</v>
      </c>
      <c r="E690" s="53">
        <v>26250000</v>
      </c>
      <c r="F690" s="53">
        <v>9500000</v>
      </c>
    </row>
    <row r="691" spans="1:6" x14ac:dyDescent="0.2">
      <c r="A691" s="44">
        <v>2362</v>
      </c>
      <c r="B691" s="34" t="s">
        <v>112</v>
      </c>
      <c r="C691" s="34" t="s">
        <v>2249</v>
      </c>
      <c r="D691" s="29">
        <v>1756</v>
      </c>
      <c r="E691" s="53">
        <v>18000000</v>
      </c>
      <c r="F691" s="53">
        <v>7000000</v>
      </c>
    </row>
    <row r="692" spans="1:6" x14ac:dyDescent="0.2">
      <c r="A692" s="44">
        <v>2362</v>
      </c>
      <c r="B692" s="34" t="s">
        <v>112</v>
      </c>
      <c r="C692" s="34" t="s">
        <v>2340</v>
      </c>
      <c r="D692" s="29">
        <v>1777</v>
      </c>
      <c r="E692" s="53">
        <v>15000000</v>
      </c>
      <c r="F692" s="53">
        <v>4166667</v>
      </c>
    </row>
    <row r="693" spans="1:6" x14ac:dyDescent="0.2">
      <c r="A693" s="44">
        <v>2362</v>
      </c>
      <c r="B693" s="34" t="s">
        <v>2913</v>
      </c>
      <c r="D693" s="34"/>
      <c r="E693" s="53">
        <v>135222665</v>
      </c>
      <c r="F693" s="53">
        <v>60500000</v>
      </c>
    </row>
    <row r="694" spans="1:6" x14ac:dyDescent="0.2">
      <c r="A694" s="56" t="s">
        <v>2914</v>
      </c>
      <c r="B694" s="56"/>
      <c r="C694" s="56"/>
      <c r="D694" s="56"/>
      <c r="E694" s="53">
        <v>135222665</v>
      </c>
      <c r="F694" s="53">
        <v>60500000</v>
      </c>
    </row>
    <row r="695" spans="1:6" x14ac:dyDescent="0.2">
      <c r="A695" s="44">
        <v>2386</v>
      </c>
      <c r="B695" s="34" t="s">
        <v>116</v>
      </c>
      <c r="C695" s="34" t="s">
        <v>1394</v>
      </c>
      <c r="D695" s="29">
        <v>1412</v>
      </c>
      <c r="E695" s="53">
        <v>61719000</v>
      </c>
      <c r="F695" s="53">
        <v>47024000</v>
      </c>
    </row>
    <row r="696" spans="1:6" x14ac:dyDescent="0.2">
      <c r="A696" s="44">
        <v>2386</v>
      </c>
      <c r="B696" s="34" t="s">
        <v>116</v>
      </c>
      <c r="C696" s="34" t="s">
        <v>1423</v>
      </c>
      <c r="D696" s="29">
        <v>1422</v>
      </c>
      <c r="E696" s="53">
        <v>16005742</v>
      </c>
      <c r="F696" s="53">
        <v>0</v>
      </c>
    </row>
    <row r="697" spans="1:6" x14ac:dyDescent="0.2">
      <c r="A697" s="44">
        <v>2386</v>
      </c>
      <c r="B697" s="34" t="s">
        <v>116</v>
      </c>
      <c r="C697" s="34" t="s">
        <v>1444</v>
      </c>
      <c r="D697" s="29">
        <v>1430</v>
      </c>
      <c r="E697" s="53">
        <v>250583302</v>
      </c>
      <c r="F697" s="53">
        <v>26668973</v>
      </c>
    </row>
    <row r="698" spans="1:6" x14ac:dyDescent="0.2">
      <c r="A698" s="44">
        <v>2386</v>
      </c>
      <c r="B698" s="34" t="s">
        <v>2915</v>
      </c>
      <c r="D698" s="34"/>
      <c r="E698" s="53">
        <v>328308044</v>
      </c>
      <c r="F698" s="53">
        <v>73692973</v>
      </c>
    </row>
    <row r="699" spans="1:6" x14ac:dyDescent="0.2">
      <c r="A699" s="44">
        <v>2386</v>
      </c>
      <c r="B699" s="29" t="s">
        <v>118</v>
      </c>
      <c r="C699" s="34" t="s">
        <v>1423</v>
      </c>
      <c r="D699" s="29">
        <v>1422</v>
      </c>
      <c r="E699" s="53">
        <v>30319520</v>
      </c>
      <c r="F699" s="53">
        <v>0</v>
      </c>
    </row>
    <row r="700" spans="1:6" x14ac:dyDescent="0.2">
      <c r="A700" s="44">
        <v>2386</v>
      </c>
      <c r="B700" s="29" t="s">
        <v>118</v>
      </c>
      <c r="C700" s="34" t="s">
        <v>1951</v>
      </c>
      <c r="D700" s="29">
        <v>1676</v>
      </c>
      <c r="E700" s="53">
        <v>22400000</v>
      </c>
      <c r="F700" s="53">
        <v>8586667</v>
      </c>
    </row>
    <row r="701" spans="1:6" x14ac:dyDescent="0.2">
      <c r="A701" s="44">
        <v>2386</v>
      </c>
      <c r="B701" s="29" t="s">
        <v>118</v>
      </c>
      <c r="C701" s="34" t="s">
        <v>2072</v>
      </c>
      <c r="D701" s="29">
        <v>1709</v>
      </c>
      <c r="E701" s="53">
        <v>10000000</v>
      </c>
      <c r="F701" s="53">
        <v>3500000</v>
      </c>
    </row>
    <row r="702" spans="1:6" x14ac:dyDescent="0.2">
      <c r="A702" s="44">
        <v>2386</v>
      </c>
      <c r="B702" s="29" t="s">
        <v>2916</v>
      </c>
      <c r="C702" s="29"/>
      <c r="D702" s="29"/>
      <c r="E702" s="53">
        <v>62719520</v>
      </c>
      <c r="F702" s="53">
        <v>12086667</v>
      </c>
    </row>
    <row r="703" spans="1:6" x14ac:dyDescent="0.2">
      <c r="A703" s="56" t="s">
        <v>2917</v>
      </c>
      <c r="B703" s="56"/>
      <c r="C703" s="56"/>
      <c r="D703" s="56"/>
      <c r="E703" s="53">
        <v>391027564</v>
      </c>
      <c r="F703" s="53">
        <v>85779640</v>
      </c>
    </row>
    <row r="704" spans="1:6" x14ac:dyDescent="0.2">
      <c r="A704" s="44">
        <v>2388</v>
      </c>
      <c r="B704" s="29"/>
      <c r="C704" s="29"/>
      <c r="D704" s="29"/>
      <c r="E704" s="53">
        <v>992860131</v>
      </c>
      <c r="F704" s="53">
        <v>726961239</v>
      </c>
    </row>
    <row r="705" spans="1:6" x14ac:dyDescent="0.2">
      <c r="A705" s="44">
        <v>2398</v>
      </c>
      <c r="B705" s="34" t="s">
        <v>135</v>
      </c>
      <c r="C705" s="34" t="s">
        <v>416</v>
      </c>
      <c r="D705" s="29">
        <v>1071</v>
      </c>
      <c r="E705" s="53">
        <v>39060000</v>
      </c>
      <c r="F705" s="53">
        <v>39060000</v>
      </c>
    </row>
    <row r="706" spans="1:6" x14ac:dyDescent="0.2">
      <c r="A706" s="44">
        <v>2398</v>
      </c>
      <c r="B706" s="34" t="s">
        <v>135</v>
      </c>
      <c r="C706" s="34" t="s">
        <v>1748</v>
      </c>
      <c r="D706" s="29">
        <v>1604</v>
      </c>
      <c r="E706" s="53">
        <v>320250000</v>
      </c>
      <c r="F706" s="53">
        <v>320250000</v>
      </c>
    </row>
    <row r="707" spans="1:6" x14ac:dyDescent="0.2">
      <c r="A707" s="44">
        <v>2398</v>
      </c>
      <c r="B707" s="34" t="s">
        <v>2918</v>
      </c>
      <c r="D707" s="34"/>
      <c r="E707" s="53">
        <v>359310000</v>
      </c>
      <c r="F707" s="53">
        <v>359310000</v>
      </c>
    </row>
    <row r="708" spans="1:6" x14ac:dyDescent="0.2">
      <c r="A708" s="44">
        <v>2398</v>
      </c>
      <c r="B708" s="34" t="s">
        <v>137</v>
      </c>
      <c r="C708" s="34" t="s">
        <v>704</v>
      </c>
      <c r="D708" s="29">
        <v>1166</v>
      </c>
      <c r="E708" s="53">
        <v>800000</v>
      </c>
      <c r="F708" s="53">
        <v>638568</v>
      </c>
    </row>
    <row r="709" spans="1:6" x14ac:dyDescent="0.2">
      <c r="A709" s="44">
        <v>2398</v>
      </c>
      <c r="B709" s="34" t="s">
        <v>137</v>
      </c>
      <c r="C709" s="34" t="s">
        <v>704</v>
      </c>
      <c r="D709" s="29">
        <v>1167</v>
      </c>
      <c r="E709" s="53">
        <v>39650000</v>
      </c>
      <c r="F709" s="53">
        <v>39650000</v>
      </c>
    </row>
    <row r="710" spans="1:6" x14ac:dyDescent="0.2">
      <c r="A710" s="44">
        <v>2398</v>
      </c>
      <c r="B710" s="34" t="s">
        <v>137</v>
      </c>
      <c r="C710" s="34" t="s">
        <v>704</v>
      </c>
      <c r="D710" s="29">
        <v>1343</v>
      </c>
      <c r="E710" s="53">
        <v>1600000</v>
      </c>
      <c r="F710" s="53">
        <v>1348683</v>
      </c>
    </row>
    <row r="711" spans="1:6" x14ac:dyDescent="0.2">
      <c r="A711" s="44">
        <v>2398</v>
      </c>
      <c r="B711" s="34" t="s">
        <v>137</v>
      </c>
      <c r="C711" s="34" t="s">
        <v>704</v>
      </c>
      <c r="D711" s="29">
        <v>1344</v>
      </c>
      <c r="E711" s="53">
        <v>91500000</v>
      </c>
      <c r="F711" s="53">
        <v>91500000</v>
      </c>
    </row>
    <row r="712" spans="1:6" x14ac:dyDescent="0.2">
      <c r="A712" s="44">
        <v>2398</v>
      </c>
      <c r="B712" s="34" t="s">
        <v>137</v>
      </c>
      <c r="C712" s="34" t="s">
        <v>704</v>
      </c>
      <c r="D712" s="29">
        <v>1406</v>
      </c>
      <c r="E712" s="53">
        <v>2400000</v>
      </c>
      <c r="F712" s="53">
        <v>2307253</v>
      </c>
    </row>
    <row r="713" spans="1:6" x14ac:dyDescent="0.2">
      <c r="A713" s="44">
        <v>2398</v>
      </c>
      <c r="B713" s="34" t="s">
        <v>137</v>
      </c>
      <c r="C713" s="34" t="s">
        <v>704</v>
      </c>
      <c r="D713" s="29">
        <v>1407</v>
      </c>
      <c r="E713" s="53">
        <v>0</v>
      </c>
      <c r="F713" s="53">
        <v>0</v>
      </c>
    </row>
    <row r="714" spans="1:6" x14ac:dyDescent="0.2">
      <c r="A714" s="44">
        <v>2398</v>
      </c>
      <c r="B714" s="34" t="s">
        <v>137</v>
      </c>
      <c r="C714" s="34" t="s">
        <v>704</v>
      </c>
      <c r="D714" s="29">
        <v>1413</v>
      </c>
      <c r="E714" s="53">
        <v>137250000</v>
      </c>
      <c r="F714" s="53">
        <v>137100000</v>
      </c>
    </row>
    <row r="715" spans="1:6" x14ac:dyDescent="0.2">
      <c r="A715" s="44">
        <v>2398</v>
      </c>
      <c r="B715" s="34" t="s">
        <v>137</v>
      </c>
      <c r="C715" s="34" t="s">
        <v>1097</v>
      </c>
      <c r="D715" s="29">
        <v>1305</v>
      </c>
      <c r="E715" s="53">
        <v>27480000</v>
      </c>
      <c r="F715" s="53">
        <v>27480000</v>
      </c>
    </row>
    <row r="716" spans="1:6" x14ac:dyDescent="0.2">
      <c r="A716" s="44">
        <v>2398</v>
      </c>
      <c r="B716" s="34" t="s">
        <v>137</v>
      </c>
      <c r="C716" s="34" t="s">
        <v>1097</v>
      </c>
      <c r="D716" s="29">
        <v>1590</v>
      </c>
      <c r="E716" s="53">
        <v>13740000</v>
      </c>
      <c r="F716" s="53">
        <v>7633333</v>
      </c>
    </row>
    <row r="717" spans="1:6" x14ac:dyDescent="0.2">
      <c r="A717" s="44">
        <v>2398</v>
      </c>
      <c r="B717" s="34" t="s">
        <v>137</v>
      </c>
      <c r="C717" s="34" t="s">
        <v>838</v>
      </c>
      <c r="D717" s="29">
        <v>1212</v>
      </c>
      <c r="E717" s="53">
        <v>39060000</v>
      </c>
      <c r="F717" s="53">
        <v>39060000</v>
      </c>
    </row>
    <row r="718" spans="1:6" x14ac:dyDescent="0.2">
      <c r="A718" s="44">
        <v>2398</v>
      </c>
      <c r="B718" s="34" t="s">
        <v>137</v>
      </c>
      <c r="C718" s="34" t="s">
        <v>838</v>
      </c>
      <c r="D718" s="29">
        <v>1576</v>
      </c>
      <c r="E718" s="53">
        <v>19530000</v>
      </c>
      <c r="F718" s="53">
        <v>12586000</v>
      </c>
    </row>
    <row r="719" spans="1:6" x14ac:dyDescent="0.2">
      <c r="A719" s="44">
        <v>2398</v>
      </c>
      <c r="B719" s="34" t="s">
        <v>137</v>
      </c>
      <c r="C719" s="34" t="s">
        <v>1212</v>
      </c>
      <c r="D719" s="29">
        <v>1346</v>
      </c>
      <c r="E719" s="53">
        <v>10000000</v>
      </c>
      <c r="F719" s="53">
        <v>10000000</v>
      </c>
    </row>
    <row r="720" spans="1:6" x14ac:dyDescent="0.2">
      <c r="A720" s="44">
        <v>2398</v>
      </c>
      <c r="B720" s="34" t="s">
        <v>137</v>
      </c>
      <c r="C720" s="34" t="s">
        <v>778</v>
      </c>
      <c r="D720" s="29">
        <v>1192</v>
      </c>
      <c r="E720" s="53">
        <v>30240000</v>
      </c>
      <c r="F720" s="53">
        <v>30240000</v>
      </c>
    </row>
    <row r="721" spans="1:6" x14ac:dyDescent="0.2">
      <c r="A721" s="44">
        <v>2398</v>
      </c>
      <c r="B721" s="34" t="s">
        <v>137</v>
      </c>
      <c r="C721" s="34" t="s">
        <v>778</v>
      </c>
      <c r="D721" s="29">
        <v>1601</v>
      </c>
      <c r="E721" s="53">
        <v>15120000</v>
      </c>
      <c r="F721" s="53">
        <v>9744000</v>
      </c>
    </row>
    <row r="722" spans="1:6" x14ac:dyDescent="0.2">
      <c r="A722" s="44">
        <v>2398</v>
      </c>
      <c r="B722" s="34" t="s">
        <v>137</v>
      </c>
      <c r="C722" s="34" t="s">
        <v>1423</v>
      </c>
      <c r="D722" s="29">
        <v>1422</v>
      </c>
      <c r="E722" s="53">
        <v>30739447</v>
      </c>
      <c r="F722" s="53">
        <v>0</v>
      </c>
    </row>
    <row r="723" spans="1:6" x14ac:dyDescent="0.2">
      <c r="A723" s="44">
        <v>2398</v>
      </c>
      <c r="B723" s="34" t="s">
        <v>137</v>
      </c>
      <c r="C723" s="34" t="s">
        <v>1444</v>
      </c>
      <c r="D723" s="29">
        <v>1430</v>
      </c>
      <c r="E723" s="53">
        <v>45029697</v>
      </c>
      <c r="F723" s="53">
        <v>39112846</v>
      </c>
    </row>
    <row r="724" spans="1:6" x14ac:dyDescent="0.2">
      <c r="A724" s="44">
        <v>2398</v>
      </c>
      <c r="B724" s="34" t="s">
        <v>137</v>
      </c>
      <c r="C724" s="34" t="s">
        <v>1748</v>
      </c>
      <c r="D724" s="29">
        <v>1604</v>
      </c>
      <c r="E724" s="53">
        <v>228750000</v>
      </c>
      <c r="F724" s="53">
        <v>228750000</v>
      </c>
    </row>
    <row r="725" spans="1:6" x14ac:dyDescent="0.2">
      <c r="A725" s="44">
        <v>2398</v>
      </c>
      <c r="B725" s="34" t="s">
        <v>2919</v>
      </c>
      <c r="D725" s="34"/>
      <c r="E725" s="53">
        <v>732889144</v>
      </c>
      <c r="F725" s="53">
        <v>677150683</v>
      </c>
    </row>
    <row r="726" spans="1:6" x14ac:dyDescent="0.2">
      <c r="A726" s="56" t="s">
        <v>2920</v>
      </c>
      <c r="B726" s="56"/>
      <c r="C726" s="56"/>
      <c r="D726" s="56"/>
      <c r="E726" s="53">
        <v>1092199144</v>
      </c>
      <c r="F726" s="53">
        <v>1036460683</v>
      </c>
    </row>
    <row r="727" spans="1:6" x14ac:dyDescent="0.2">
      <c r="A727" s="44">
        <v>2474</v>
      </c>
      <c r="B727" s="34" t="s">
        <v>145</v>
      </c>
      <c r="C727" s="34" t="s">
        <v>532</v>
      </c>
      <c r="D727" s="29">
        <v>1110</v>
      </c>
      <c r="E727" s="53">
        <v>47250000</v>
      </c>
      <c r="F727" s="53">
        <v>47250000</v>
      </c>
    </row>
    <row r="728" spans="1:6" x14ac:dyDescent="0.2">
      <c r="A728" s="44">
        <v>2474</v>
      </c>
      <c r="B728" s="34" t="s">
        <v>145</v>
      </c>
      <c r="C728" s="34" t="s">
        <v>532</v>
      </c>
      <c r="D728" s="29">
        <v>1470</v>
      </c>
      <c r="E728" s="53">
        <v>23625000</v>
      </c>
      <c r="F728" s="53">
        <v>19425000</v>
      </c>
    </row>
    <row r="729" spans="1:6" x14ac:dyDescent="0.2">
      <c r="A729" s="44">
        <v>2474</v>
      </c>
      <c r="B729" s="34" t="s">
        <v>145</v>
      </c>
      <c r="C729" s="34" t="s">
        <v>2568</v>
      </c>
      <c r="D729" s="29">
        <v>1842</v>
      </c>
      <c r="E729" s="53">
        <v>7875000</v>
      </c>
      <c r="F729" s="53">
        <v>0</v>
      </c>
    </row>
    <row r="730" spans="1:6" x14ac:dyDescent="0.2">
      <c r="A730" s="44">
        <v>2474</v>
      </c>
      <c r="B730" s="34" t="s">
        <v>2921</v>
      </c>
      <c r="D730" s="34"/>
      <c r="E730" s="53">
        <v>78750000</v>
      </c>
      <c r="F730" s="53">
        <v>66675000</v>
      </c>
    </row>
    <row r="731" spans="1:6" x14ac:dyDescent="0.2">
      <c r="A731" s="56" t="s">
        <v>2922</v>
      </c>
      <c r="B731" s="56"/>
      <c r="C731" s="56"/>
      <c r="D731" s="56"/>
      <c r="E731" s="53">
        <v>78750000</v>
      </c>
      <c r="F731" s="53">
        <v>66675000</v>
      </c>
    </row>
    <row r="732" spans="1:6" x14ac:dyDescent="0.2">
      <c r="A732" s="44">
        <v>2486</v>
      </c>
      <c r="B732" s="34" t="s">
        <v>151</v>
      </c>
      <c r="C732" s="34" t="s">
        <v>1263</v>
      </c>
      <c r="D732" s="29">
        <v>1363</v>
      </c>
      <c r="E732" s="53">
        <v>21300000</v>
      </c>
      <c r="F732" s="53">
        <v>21300000</v>
      </c>
    </row>
    <row r="733" spans="1:6" x14ac:dyDescent="0.2">
      <c r="A733" s="44">
        <v>2486</v>
      </c>
      <c r="B733" s="34" t="s">
        <v>151</v>
      </c>
      <c r="C733" s="34" t="s">
        <v>1263</v>
      </c>
      <c r="D733" s="29">
        <v>1645</v>
      </c>
      <c r="E733" s="53">
        <v>8875000</v>
      </c>
      <c r="F733" s="53">
        <v>2485000</v>
      </c>
    </row>
    <row r="734" spans="1:6" x14ac:dyDescent="0.2">
      <c r="A734" s="44">
        <v>2486</v>
      </c>
      <c r="B734" s="34" t="s">
        <v>151</v>
      </c>
      <c r="C734" s="34" t="s">
        <v>901</v>
      </c>
      <c r="D734" s="29">
        <v>1234</v>
      </c>
      <c r="E734" s="53">
        <v>30240000</v>
      </c>
      <c r="F734" s="53">
        <v>30240000</v>
      </c>
    </row>
    <row r="735" spans="1:6" x14ac:dyDescent="0.2">
      <c r="A735" s="44">
        <v>2486</v>
      </c>
      <c r="B735" s="34" t="s">
        <v>151</v>
      </c>
      <c r="C735" s="34" t="s">
        <v>901</v>
      </c>
      <c r="D735" s="29">
        <v>1661</v>
      </c>
      <c r="E735" s="53">
        <v>15120000</v>
      </c>
      <c r="F735" s="53">
        <v>9576000</v>
      </c>
    </row>
    <row r="736" spans="1:6" x14ac:dyDescent="0.2">
      <c r="A736" s="44">
        <v>2486</v>
      </c>
      <c r="B736" s="34" t="s">
        <v>151</v>
      </c>
      <c r="C736" s="34" t="s">
        <v>1227</v>
      </c>
      <c r="D736" s="29">
        <v>1351</v>
      </c>
      <c r="E736" s="53">
        <v>15750000</v>
      </c>
      <c r="F736" s="53">
        <v>15750000</v>
      </c>
    </row>
    <row r="737" spans="1:6" x14ac:dyDescent="0.2">
      <c r="A737" s="44">
        <v>2486</v>
      </c>
      <c r="B737" s="34" t="s">
        <v>151</v>
      </c>
      <c r="C737" s="34" t="s">
        <v>1227</v>
      </c>
      <c r="D737" s="29">
        <v>1755</v>
      </c>
      <c r="E737" s="53">
        <v>7875000</v>
      </c>
      <c r="F737" s="53">
        <v>2625000</v>
      </c>
    </row>
    <row r="738" spans="1:6" x14ac:dyDescent="0.2">
      <c r="A738" s="44">
        <v>2486</v>
      </c>
      <c r="B738" s="34" t="s">
        <v>151</v>
      </c>
      <c r="C738" s="34" t="s">
        <v>1140</v>
      </c>
      <c r="D738" s="29">
        <v>1784</v>
      </c>
      <c r="E738" s="53">
        <v>15000000</v>
      </c>
      <c r="F738" s="53">
        <v>3666667</v>
      </c>
    </row>
    <row r="739" spans="1:6" x14ac:dyDescent="0.2">
      <c r="A739" s="44">
        <v>2486</v>
      </c>
      <c r="B739" s="34" t="s">
        <v>151</v>
      </c>
      <c r="C739" s="34" t="s">
        <v>1245</v>
      </c>
      <c r="D739" s="29">
        <v>1357</v>
      </c>
      <c r="E739" s="53">
        <v>15750000</v>
      </c>
      <c r="F739" s="53">
        <v>12600000</v>
      </c>
    </row>
    <row r="740" spans="1:6" x14ac:dyDescent="0.2">
      <c r="A740" s="44">
        <v>2486</v>
      </c>
      <c r="B740" s="34" t="s">
        <v>151</v>
      </c>
      <c r="C740" s="34" t="s">
        <v>1251</v>
      </c>
      <c r="D740" s="29">
        <v>1359</v>
      </c>
      <c r="E740" s="53">
        <v>15750000</v>
      </c>
      <c r="F740" s="53">
        <v>15225000</v>
      </c>
    </row>
    <row r="741" spans="1:6" x14ac:dyDescent="0.2">
      <c r="A741" s="44">
        <v>2486</v>
      </c>
      <c r="B741" s="34" t="s">
        <v>151</v>
      </c>
      <c r="C741" s="34" t="s">
        <v>1239</v>
      </c>
      <c r="D741" s="29">
        <v>1355</v>
      </c>
      <c r="E741" s="53">
        <v>15750000</v>
      </c>
      <c r="F741" s="53">
        <v>15750000</v>
      </c>
    </row>
    <row r="742" spans="1:6" x14ac:dyDescent="0.2">
      <c r="A742" s="44">
        <v>2486</v>
      </c>
      <c r="B742" s="34" t="s">
        <v>151</v>
      </c>
      <c r="C742" s="34" t="s">
        <v>1239</v>
      </c>
      <c r="D742" s="29">
        <v>1737</v>
      </c>
      <c r="E742" s="53">
        <v>6562500</v>
      </c>
      <c r="F742" s="53">
        <v>2450000</v>
      </c>
    </row>
    <row r="743" spans="1:6" x14ac:dyDescent="0.2">
      <c r="A743" s="44">
        <v>2486</v>
      </c>
      <c r="B743" s="34" t="s">
        <v>151</v>
      </c>
      <c r="C743" s="34" t="s">
        <v>1050</v>
      </c>
      <c r="D743" s="29">
        <v>1286</v>
      </c>
      <c r="E743" s="53">
        <v>50400000</v>
      </c>
      <c r="F743" s="53">
        <v>50400000</v>
      </c>
    </row>
    <row r="744" spans="1:6" x14ac:dyDescent="0.2">
      <c r="A744" s="44">
        <v>2486</v>
      </c>
      <c r="B744" s="34" t="s">
        <v>151</v>
      </c>
      <c r="C744" s="34" t="s">
        <v>1050</v>
      </c>
      <c r="D744" s="29">
        <v>1663</v>
      </c>
      <c r="E744" s="53">
        <v>25200000</v>
      </c>
      <c r="F744" s="53">
        <v>15960000</v>
      </c>
    </row>
    <row r="745" spans="1:6" x14ac:dyDescent="0.2">
      <c r="A745" s="44">
        <v>2486</v>
      </c>
      <c r="B745" s="34" t="s">
        <v>151</v>
      </c>
      <c r="C745" s="34" t="s">
        <v>875</v>
      </c>
      <c r="D745" s="29">
        <v>1224</v>
      </c>
      <c r="E745" s="53">
        <v>30240000</v>
      </c>
      <c r="F745" s="53">
        <v>30240000</v>
      </c>
    </row>
    <row r="746" spans="1:6" x14ac:dyDescent="0.2">
      <c r="A746" s="44">
        <v>2486</v>
      </c>
      <c r="B746" s="34" t="s">
        <v>151</v>
      </c>
      <c r="C746" s="34" t="s">
        <v>875</v>
      </c>
      <c r="D746" s="29">
        <v>1550</v>
      </c>
      <c r="E746" s="53">
        <v>15120000</v>
      </c>
      <c r="F746" s="53">
        <v>9576000</v>
      </c>
    </row>
    <row r="747" spans="1:6" x14ac:dyDescent="0.2">
      <c r="A747" s="44">
        <v>2486</v>
      </c>
      <c r="B747" s="34" t="s">
        <v>151</v>
      </c>
      <c r="C747" s="34" t="s">
        <v>1167</v>
      </c>
      <c r="D747" s="29">
        <v>1331</v>
      </c>
      <c r="E747" s="53">
        <v>30240000</v>
      </c>
      <c r="F747" s="53">
        <v>30240000</v>
      </c>
    </row>
    <row r="748" spans="1:6" x14ac:dyDescent="0.2">
      <c r="A748" s="44">
        <v>2486</v>
      </c>
      <c r="B748" s="34" t="s">
        <v>151</v>
      </c>
      <c r="C748" s="34" t="s">
        <v>1167</v>
      </c>
      <c r="D748" s="29">
        <v>1690</v>
      </c>
      <c r="E748" s="53">
        <v>15120000</v>
      </c>
      <c r="F748" s="53">
        <v>7896000</v>
      </c>
    </row>
    <row r="749" spans="1:6" x14ac:dyDescent="0.2">
      <c r="A749" s="44">
        <v>2486</v>
      </c>
      <c r="B749" s="34" t="s">
        <v>151</v>
      </c>
      <c r="C749" s="34" t="s">
        <v>1176</v>
      </c>
      <c r="D749" s="29">
        <v>1334</v>
      </c>
      <c r="E749" s="53">
        <v>15750000</v>
      </c>
      <c r="F749" s="53">
        <v>15750000</v>
      </c>
    </row>
    <row r="750" spans="1:6" x14ac:dyDescent="0.2">
      <c r="A750" s="44">
        <v>2486</v>
      </c>
      <c r="B750" s="34" t="s">
        <v>151</v>
      </c>
      <c r="C750" s="34" t="s">
        <v>1176</v>
      </c>
      <c r="D750" s="29">
        <v>1618</v>
      </c>
      <c r="E750" s="53">
        <v>7875000</v>
      </c>
      <c r="F750" s="53">
        <v>4112500</v>
      </c>
    </row>
    <row r="751" spans="1:6" x14ac:dyDescent="0.2">
      <c r="A751" s="44">
        <v>2486</v>
      </c>
      <c r="B751" s="34" t="s">
        <v>151</v>
      </c>
      <c r="C751" s="34" t="s">
        <v>866</v>
      </c>
      <c r="D751" s="29">
        <v>1221</v>
      </c>
      <c r="E751" s="53">
        <v>30240000</v>
      </c>
      <c r="F751" s="53">
        <v>30240000</v>
      </c>
    </row>
    <row r="752" spans="1:6" x14ac:dyDescent="0.2">
      <c r="A752" s="44">
        <v>2486</v>
      </c>
      <c r="B752" s="34" t="s">
        <v>151</v>
      </c>
      <c r="C752" s="34" t="s">
        <v>866</v>
      </c>
      <c r="D752" s="29">
        <v>1557</v>
      </c>
      <c r="E752" s="53">
        <v>15120000</v>
      </c>
      <c r="F752" s="53">
        <v>9576000</v>
      </c>
    </row>
    <row r="753" spans="1:6" x14ac:dyDescent="0.2">
      <c r="A753" s="44">
        <v>2486</v>
      </c>
      <c r="B753" s="34" t="s">
        <v>151</v>
      </c>
      <c r="C753" s="34" t="s">
        <v>1179</v>
      </c>
      <c r="D753" s="29">
        <v>1335</v>
      </c>
      <c r="E753" s="53">
        <v>15750000</v>
      </c>
      <c r="F753" s="53">
        <v>14612500</v>
      </c>
    </row>
    <row r="754" spans="1:6" x14ac:dyDescent="0.2">
      <c r="A754" s="44">
        <v>2486</v>
      </c>
      <c r="B754" s="34" t="s">
        <v>151</v>
      </c>
      <c r="C754" s="34" t="s">
        <v>1233</v>
      </c>
      <c r="D754" s="29">
        <v>1353</v>
      </c>
      <c r="E754" s="53">
        <v>30240000</v>
      </c>
      <c r="F754" s="53">
        <v>27720000</v>
      </c>
    </row>
    <row r="755" spans="1:6" x14ac:dyDescent="0.2">
      <c r="A755" s="44">
        <v>2486</v>
      </c>
      <c r="B755" s="34" t="s">
        <v>151</v>
      </c>
      <c r="C755" s="34" t="s">
        <v>1212</v>
      </c>
      <c r="D755" s="29">
        <v>1346</v>
      </c>
      <c r="E755" s="53">
        <v>10000000</v>
      </c>
      <c r="F755" s="53">
        <v>10000000</v>
      </c>
    </row>
    <row r="756" spans="1:6" x14ac:dyDescent="0.2">
      <c r="A756" s="44">
        <v>2486</v>
      </c>
      <c r="B756" s="34" t="s">
        <v>151</v>
      </c>
      <c r="C756" s="34" t="s">
        <v>1423</v>
      </c>
      <c r="D756" s="29">
        <v>1422</v>
      </c>
      <c r="E756" s="53">
        <v>23786333</v>
      </c>
      <c r="F756" s="53">
        <v>0</v>
      </c>
    </row>
    <row r="757" spans="1:6" x14ac:dyDescent="0.2">
      <c r="A757" s="44">
        <v>2486</v>
      </c>
      <c r="B757" s="34" t="s">
        <v>151</v>
      </c>
      <c r="C757" s="34" t="s">
        <v>1444</v>
      </c>
      <c r="D757" s="29">
        <v>1430</v>
      </c>
      <c r="E757" s="53">
        <v>45029697</v>
      </c>
      <c r="F757" s="53">
        <v>30000000</v>
      </c>
    </row>
    <row r="758" spans="1:6" x14ac:dyDescent="0.2">
      <c r="A758" s="44">
        <v>2486</v>
      </c>
      <c r="B758" s="34" t="s">
        <v>151</v>
      </c>
      <c r="C758" s="34" t="s">
        <v>1444</v>
      </c>
      <c r="D758" s="29">
        <v>1431</v>
      </c>
      <c r="E758" s="53">
        <v>114970303</v>
      </c>
      <c r="F758" s="53">
        <v>0</v>
      </c>
    </row>
    <row r="759" spans="1:6" x14ac:dyDescent="0.2">
      <c r="A759" s="44">
        <v>2486</v>
      </c>
      <c r="B759" s="34" t="s">
        <v>151</v>
      </c>
      <c r="C759" s="34" t="s">
        <v>1729</v>
      </c>
      <c r="D759" s="29">
        <v>1595</v>
      </c>
      <c r="E759" s="53">
        <v>6562500</v>
      </c>
      <c r="F759" s="53">
        <v>5250000</v>
      </c>
    </row>
    <row r="760" spans="1:6" x14ac:dyDescent="0.2">
      <c r="A760" s="44">
        <v>2486</v>
      </c>
      <c r="B760" s="34" t="s">
        <v>151</v>
      </c>
      <c r="C760" s="34" t="s">
        <v>1971</v>
      </c>
      <c r="D760" s="29">
        <v>1681</v>
      </c>
      <c r="E760" s="53">
        <v>18000000</v>
      </c>
      <c r="F760" s="53">
        <v>0</v>
      </c>
    </row>
    <row r="761" spans="1:6" x14ac:dyDescent="0.2">
      <c r="A761" s="44">
        <v>2486</v>
      </c>
      <c r="B761" s="34" t="s">
        <v>151</v>
      </c>
      <c r="C761" s="34" t="s">
        <v>2113</v>
      </c>
      <c r="D761" s="29">
        <v>1719</v>
      </c>
      <c r="E761" s="53">
        <v>7500000</v>
      </c>
      <c r="F761" s="53">
        <v>750000</v>
      </c>
    </row>
    <row r="762" spans="1:6" x14ac:dyDescent="0.2">
      <c r="A762" s="44">
        <v>2486</v>
      </c>
      <c r="B762" s="34" t="s">
        <v>151</v>
      </c>
      <c r="C762" s="34" t="s">
        <v>2201</v>
      </c>
      <c r="D762" s="29">
        <v>1743</v>
      </c>
      <c r="E762" s="53">
        <v>7500000</v>
      </c>
      <c r="F762" s="53">
        <v>3083333</v>
      </c>
    </row>
    <row r="763" spans="1:6" x14ac:dyDescent="0.2">
      <c r="A763" s="44">
        <v>2486</v>
      </c>
      <c r="B763" s="34" t="s">
        <v>151</v>
      </c>
      <c r="C763" s="34" t="s">
        <v>2358</v>
      </c>
      <c r="D763" s="29">
        <v>1782</v>
      </c>
      <c r="E763" s="53">
        <v>15120000</v>
      </c>
      <c r="F763" s="53">
        <v>7224000</v>
      </c>
    </row>
    <row r="764" spans="1:6" x14ac:dyDescent="0.2">
      <c r="A764" s="44">
        <v>2486</v>
      </c>
      <c r="B764" s="34" t="s">
        <v>151</v>
      </c>
      <c r="C764" s="34" t="s">
        <v>2458</v>
      </c>
      <c r="D764" s="29">
        <v>1808</v>
      </c>
      <c r="E764" s="53">
        <v>10500000</v>
      </c>
      <c r="F764" s="53">
        <v>2800000</v>
      </c>
    </row>
    <row r="765" spans="1:6" x14ac:dyDescent="0.2">
      <c r="A765" s="44">
        <v>2486</v>
      </c>
      <c r="B765" s="34" t="s">
        <v>151</v>
      </c>
      <c r="C765" s="34" t="s">
        <v>2557</v>
      </c>
      <c r="D765" s="29">
        <v>1837</v>
      </c>
      <c r="E765" s="53">
        <v>30400000</v>
      </c>
      <c r="F765" s="53">
        <v>0</v>
      </c>
    </row>
    <row r="766" spans="1:6" x14ac:dyDescent="0.2">
      <c r="A766" s="44">
        <v>2486</v>
      </c>
      <c r="B766" s="34" t="s">
        <v>2923</v>
      </c>
      <c r="D766" s="34"/>
      <c r="E766" s="53">
        <v>738636333</v>
      </c>
      <c r="F766" s="53">
        <v>437098000</v>
      </c>
    </row>
    <row r="767" spans="1:6" x14ac:dyDescent="0.2">
      <c r="A767" s="44">
        <v>2486</v>
      </c>
      <c r="B767" s="29" t="s">
        <v>149</v>
      </c>
      <c r="C767" s="34" t="s">
        <v>1423</v>
      </c>
      <c r="D767" s="29">
        <v>1422</v>
      </c>
      <c r="E767" s="53">
        <v>100258195</v>
      </c>
      <c r="F767" s="53">
        <v>0</v>
      </c>
    </row>
    <row r="768" spans="1:6" x14ac:dyDescent="0.2">
      <c r="A768" s="44">
        <v>2486</v>
      </c>
      <c r="B768" s="29" t="s">
        <v>149</v>
      </c>
      <c r="C768" s="34" t="s">
        <v>1444</v>
      </c>
      <c r="D768" s="29">
        <v>1430</v>
      </c>
      <c r="E768" s="53">
        <v>50035697</v>
      </c>
      <c r="F768" s="53">
        <v>42756939</v>
      </c>
    </row>
    <row r="769" spans="1:6" x14ac:dyDescent="0.2">
      <c r="A769" s="44">
        <v>2486</v>
      </c>
      <c r="B769" s="29" t="s">
        <v>149</v>
      </c>
      <c r="C769" s="34" t="s">
        <v>1827</v>
      </c>
      <c r="D769" s="29">
        <v>1640</v>
      </c>
      <c r="E769" s="53">
        <v>14000000</v>
      </c>
      <c r="F769" s="53">
        <v>7000000</v>
      </c>
    </row>
    <row r="770" spans="1:6" x14ac:dyDescent="0.2">
      <c r="A770" s="44">
        <v>2486</v>
      </c>
      <c r="B770" s="29" t="s">
        <v>2924</v>
      </c>
      <c r="C770" s="29"/>
      <c r="D770" s="29"/>
      <c r="E770" s="53">
        <v>164293892</v>
      </c>
      <c r="F770" s="53">
        <v>49756939</v>
      </c>
    </row>
    <row r="771" spans="1:6" x14ac:dyDescent="0.2">
      <c r="A771" s="44">
        <v>2486</v>
      </c>
      <c r="B771" s="29" t="s">
        <v>147</v>
      </c>
      <c r="C771" s="34" t="s">
        <v>1441</v>
      </c>
      <c r="D771" s="29">
        <v>1429</v>
      </c>
      <c r="E771" s="53">
        <v>280000000</v>
      </c>
      <c r="F771" s="53">
        <v>280000000</v>
      </c>
    </row>
    <row r="772" spans="1:6" x14ac:dyDescent="0.2">
      <c r="A772" s="44">
        <v>2486</v>
      </c>
      <c r="B772" s="29" t="s">
        <v>2925</v>
      </c>
      <c r="C772" s="29"/>
      <c r="D772" s="29"/>
      <c r="E772" s="53">
        <v>280000000</v>
      </c>
      <c r="F772" s="53">
        <v>280000000</v>
      </c>
    </row>
    <row r="773" spans="1:6" x14ac:dyDescent="0.2">
      <c r="A773" s="56" t="s">
        <v>2926</v>
      </c>
      <c r="B773" s="56"/>
      <c r="C773" s="56"/>
      <c r="D773" s="56"/>
      <c r="E773" s="53">
        <v>1182930225</v>
      </c>
      <c r="F773" s="53">
        <v>766854939</v>
      </c>
    </row>
    <row r="774" spans="1:6" x14ac:dyDescent="0.2">
      <c r="A774" s="44">
        <v>2526</v>
      </c>
      <c r="B774" s="34" t="s">
        <v>156</v>
      </c>
      <c r="C774" s="34" t="s">
        <v>488</v>
      </c>
      <c r="D774" s="29">
        <v>1096</v>
      </c>
      <c r="E774" s="53">
        <v>37800000</v>
      </c>
      <c r="F774" s="53">
        <v>37800000</v>
      </c>
    </row>
    <row r="775" spans="1:6" x14ac:dyDescent="0.2">
      <c r="A775" s="44">
        <v>2526</v>
      </c>
      <c r="B775" s="34" t="s">
        <v>156</v>
      </c>
      <c r="C775" s="34" t="s">
        <v>488</v>
      </c>
      <c r="D775" s="29">
        <v>1527</v>
      </c>
      <c r="E775" s="53">
        <v>18900000</v>
      </c>
      <c r="F775" s="53">
        <v>16800000</v>
      </c>
    </row>
    <row r="776" spans="1:6" x14ac:dyDescent="0.2">
      <c r="A776" s="44">
        <v>2526</v>
      </c>
      <c r="B776" s="34" t="s">
        <v>156</v>
      </c>
      <c r="C776" s="34" t="s">
        <v>666</v>
      </c>
      <c r="D776" s="29">
        <v>1154</v>
      </c>
      <c r="E776" s="53">
        <v>31500000</v>
      </c>
      <c r="F776" s="53">
        <v>31500000</v>
      </c>
    </row>
    <row r="777" spans="1:6" x14ac:dyDescent="0.2">
      <c r="A777" s="44">
        <v>2526</v>
      </c>
      <c r="B777" s="34" t="s">
        <v>156</v>
      </c>
      <c r="C777" s="34" t="s">
        <v>666</v>
      </c>
      <c r="D777" s="29">
        <v>1503</v>
      </c>
      <c r="E777" s="53">
        <v>15750000</v>
      </c>
      <c r="F777" s="53">
        <v>11725000</v>
      </c>
    </row>
    <row r="778" spans="1:6" x14ac:dyDescent="0.2">
      <c r="A778" s="44">
        <v>2526</v>
      </c>
      <c r="B778" s="34" t="s">
        <v>156</v>
      </c>
      <c r="C778" s="34" t="s">
        <v>1423</v>
      </c>
      <c r="D778" s="29">
        <v>1422</v>
      </c>
      <c r="E778" s="53">
        <v>18653611</v>
      </c>
      <c r="F778" s="53">
        <v>0</v>
      </c>
    </row>
    <row r="779" spans="1:6" x14ac:dyDescent="0.2">
      <c r="A779" s="44">
        <v>2526</v>
      </c>
      <c r="B779" s="34" t="s">
        <v>156</v>
      </c>
      <c r="C779" s="34" t="s">
        <v>1444</v>
      </c>
      <c r="D779" s="29">
        <v>1430</v>
      </c>
      <c r="E779" s="53">
        <v>60000000</v>
      </c>
      <c r="F779" s="53">
        <v>4330671</v>
      </c>
    </row>
    <row r="780" spans="1:6" x14ac:dyDescent="0.2">
      <c r="A780" s="44">
        <v>2526</v>
      </c>
      <c r="B780" s="34" t="s">
        <v>2927</v>
      </c>
      <c r="D780" s="34"/>
      <c r="E780" s="53">
        <v>182603611</v>
      </c>
      <c r="F780" s="53">
        <v>102155671</v>
      </c>
    </row>
    <row r="781" spans="1:6" x14ac:dyDescent="0.2">
      <c r="A781" s="56" t="s">
        <v>2928</v>
      </c>
      <c r="B781" s="56"/>
      <c r="C781" s="56"/>
      <c r="D781" s="56"/>
      <c r="E781" s="53">
        <v>182603611</v>
      </c>
      <c r="F781" s="53">
        <v>102155671</v>
      </c>
    </row>
    <row r="782" spans="1:6" x14ac:dyDescent="0.2">
      <c r="A782" s="44">
        <v>2541</v>
      </c>
      <c r="B782" s="34" t="s">
        <v>163</v>
      </c>
      <c r="C782" s="34" t="s">
        <v>648</v>
      </c>
      <c r="D782" s="29">
        <v>1148</v>
      </c>
      <c r="E782" s="53">
        <v>24000000</v>
      </c>
      <c r="F782" s="53">
        <v>24000000</v>
      </c>
    </row>
    <row r="783" spans="1:6" x14ac:dyDescent="0.2">
      <c r="A783" s="44">
        <v>2541</v>
      </c>
      <c r="B783" s="34" t="s">
        <v>163</v>
      </c>
      <c r="C783" s="34" t="s">
        <v>648</v>
      </c>
      <c r="D783" s="29">
        <v>1437</v>
      </c>
      <c r="E783" s="53">
        <v>12000000</v>
      </c>
      <c r="F783" s="53">
        <v>9600000</v>
      </c>
    </row>
    <row r="784" spans="1:6" x14ac:dyDescent="0.2">
      <c r="A784" s="44">
        <v>2541</v>
      </c>
      <c r="B784" s="34" t="s">
        <v>163</v>
      </c>
      <c r="C784" s="34" t="s">
        <v>1423</v>
      </c>
      <c r="D784" s="29">
        <v>1422</v>
      </c>
      <c r="E784" s="53">
        <v>40990026</v>
      </c>
      <c r="F784" s="53">
        <v>0</v>
      </c>
    </row>
    <row r="785" spans="1:6" x14ac:dyDescent="0.2">
      <c r="A785" s="44">
        <v>2541</v>
      </c>
      <c r="B785" s="34" t="s">
        <v>2929</v>
      </c>
      <c r="D785" s="34"/>
      <c r="E785" s="53">
        <v>76990026</v>
      </c>
      <c r="F785" s="53">
        <v>33600000</v>
      </c>
    </row>
    <row r="786" spans="1:6" x14ac:dyDescent="0.2">
      <c r="A786" s="44">
        <v>2541</v>
      </c>
      <c r="B786" s="34" t="s">
        <v>161</v>
      </c>
      <c r="C786" s="34" t="s">
        <v>916</v>
      </c>
      <c r="D786" s="29">
        <v>1815</v>
      </c>
      <c r="E786" s="53">
        <v>18900000</v>
      </c>
      <c r="F786" s="53">
        <v>4830000</v>
      </c>
    </row>
    <row r="787" spans="1:6" x14ac:dyDescent="0.2">
      <c r="A787" s="44">
        <v>2541</v>
      </c>
      <c r="B787" s="34" t="s">
        <v>161</v>
      </c>
      <c r="C787" s="34" t="s">
        <v>520</v>
      </c>
      <c r="D787" s="29">
        <v>1106</v>
      </c>
      <c r="E787" s="53">
        <v>30240000</v>
      </c>
      <c r="F787" s="53">
        <v>30240000</v>
      </c>
    </row>
    <row r="788" spans="1:6" x14ac:dyDescent="0.2">
      <c r="A788" s="44">
        <v>2541</v>
      </c>
      <c r="B788" s="34" t="s">
        <v>161</v>
      </c>
      <c r="C788" s="34" t="s">
        <v>520</v>
      </c>
      <c r="D788" s="29">
        <v>1575</v>
      </c>
      <c r="E788" s="53">
        <v>15120000</v>
      </c>
      <c r="F788" s="53">
        <v>13272000</v>
      </c>
    </row>
    <row r="789" spans="1:6" x14ac:dyDescent="0.2">
      <c r="A789" s="44">
        <v>2541</v>
      </c>
      <c r="B789" s="34" t="s">
        <v>161</v>
      </c>
      <c r="C789" s="34" t="s">
        <v>609</v>
      </c>
      <c r="D789" s="29">
        <v>1136</v>
      </c>
      <c r="E789" s="53">
        <v>37800000</v>
      </c>
      <c r="F789" s="53">
        <v>37800000</v>
      </c>
    </row>
    <row r="790" spans="1:6" x14ac:dyDescent="0.2">
      <c r="A790" s="44">
        <v>2541</v>
      </c>
      <c r="B790" s="34" t="s">
        <v>161</v>
      </c>
      <c r="C790" s="34" t="s">
        <v>1212</v>
      </c>
      <c r="D790" s="29">
        <v>1346</v>
      </c>
      <c r="E790" s="53">
        <v>10000000</v>
      </c>
      <c r="F790" s="53">
        <v>10000000</v>
      </c>
    </row>
    <row r="791" spans="1:6" x14ac:dyDescent="0.2">
      <c r="A791" s="44">
        <v>2541</v>
      </c>
      <c r="B791" s="34" t="s">
        <v>161</v>
      </c>
      <c r="C791" s="34" t="s">
        <v>1423</v>
      </c>
      <c r="D791" s="29">
        <v>1422</v>
      </c>
      <c r="E791" s="53">
        <v>78937001</v>
      </c>
      <c r="F791" s="53">
        <v>0</v>
      </c>
    </row>
    <row r="792" spans="1:6" x14ac:dyDescent="0.2">
      <c r="A792" s="44">
        <v>2541</v>
      </c>
      <c r="B792" s="34" t="s">
        <v>161</v>
      </c>
      <c r="C792" s="34" t="s">
        <v>2208</v>
      </c>
      <c r="D792" s="29">
        <v>1745</v>
      </c>
      <c r="E792" s="53">
        <v>15000000</v>
      </c>
      <c r="F792" s="53">
        <v>6666667</v>
      </c>
    </row>
    <row r="793" spans="1:6" x14ac:dyDescent="0.2">
      <c r="A793" s="44">
        <v>2541</v>
      </c>
      <c r="B793" s="34" t="s">
        <v>161</v>
      </c>
      <c r="C793" s="34" t="s">
        <v>2257</v>
      </c>
      <c r="D793" s="29">
        <v>1758</v>
      </c>
      <c r="E793" s="53">
        <v>15000000</v>
      </c>
      <c r="F793" s="53">
        <v>4833333</v>
      </c>
    </row>
    <row r="794" spans="1:6" x14ac:dyDescent="0.2">
      <c r="A794" s="44">
        <v>2541</v>
      </c>
      <c r="B794" s="34" t="s">
        <v>2930</v>
      </c>
      <c r="D794" s="34"/>
      <c r="E794" s="53">
        <v>220997001</v>
      </c>
      <c r="F794" s="53">
        <v>107642000</v>
      </c>
    </row>
    <row r="795" spans="1:6" x14ac:dyDescent="0.2">
      <c r="A795" s="44">
        <v>2541</v>
      </c>
      <c r="B795" s="29" t="s">
        <v>1574</v>
      </c>
      <c r="C795" s="34" t="s">
        <v>1188</v>
      </c>
      <c r="D795" s="29">
        <v>1338</v>
      </c>
      <c r="E795" s="53">
        <v>30000000</v>
      </c>
      <c r="F795" s="53">
        <v>30000000</v>
      </c>
    </row>
    <row r="796" spans="1:6" x14ac:dyDescent="0.2">
      <c r="A796" s="44">
        <v>2541</v>
      </c>
      <c r="B796" s="29" t="s">
        <v>1574</v>
      </c>
      <c r="C796" s="34" t="s">
        <v>1188</v>
      </c>
      <c r="D796" s="29">
        <v>1686</v>
      </c>
      <c r="E796" s="53">
        <v>15000000</v>
      </c>
      <c r="F796" s="53">
        <v>7833333</v>
      </c>
    </row>
    <row r="797" spans="1:6" x14ac:dyDescent="0.2">
      <c r="A797" s="44">
        <v>2541</v>
      </c>
      <c r="B797" s="29" t="s">
        <v>1574</v>
      </c>
      <c r="C797" s="34" t="s">
        <v>669</v>
      </c>
      <c r="D797" s="29">
        <v>1155</v>
      </c>
      <c r="E797" s="53">
        <v>30240000</v>
      </c>
      <c r="F797" s="53">
        <v>27048000</v>
      </c>
    </row>
    <row r="798" spans="1:6" x14ac:dyDescent="0.2">
      <c r="A798" s="44">
        <v>2541</v>
      </c>
      <c r="B798" s="29" t="s">
        <v>1574</v>
      </c>
      <c r="C798" s="34" t="s">
        <v>675</v>
      </c>
      <c r="D798" s="29">
        <v>1157</v>
      </c>
      <c r="E798" s="53">
        <v>30240000</v>
      </c>
      <c r="F798" s="53">
        <v>30240000</v>
      </c>
    </row>
    <row r="799" spans="1:6" x14ac:dyDescent="0.2">
      <c r="A799" s="44">
        <v>2541</v>
      </c>
      <c r="B799" s="29" t="s">
        <v>1574</v>
      </c>
      <c r="C799" s="34" t="s">
        <v>675</v>
      </c>
      <c r="D799" s="29">
        <v>1498</v>
      </c>
      <c r="E799" s="53">
        <v>15120000</v>
      </c>
      <c r="F799" s="53">
        <v>11928000</v>
      </c>
    </row>
    <row r="800" spans="1:6" x14ac:dyDescent="0.2">
      <c r="A800" s="44">
        <v>2541</v>
      </c>
      <c r="B800" s="29" t="s">
        <v>1574</v>
      </c>
      <c r="C800" s="34" t="s">
        <v>1100</v>
      </c>
      <c r="D800" s="29">
        <v>1306</v>
      </c>
      <c r="E800" s="53">
        <v>39000000</v>
      </c>
      <c r="F800" s="53">
        <v>36833333</v>
      </c>
    </row>
    <row r="801" spans="1:6" x14ac:dyDescent="0.2">
      <c r="A801" s="44">
        <v>2541</v>
      </c>
      <c r="B801" s="29" t="s">
        <v>1574</v>
      </c>
      <c r="C801" s="34" t="s">
        <v>1233</v>
      </c>
      <c r="D801" s="29">
        <v>1718</v>
      </c>
      <c r="E801" s="53">
        <v>29400000</v>
      </c>
      <c r="F801" s="53">
        <v>10920000</v>
      </c>
    </row>
    <row r="802" spans="1:6" x14ac:dyDescent="0.2">
      <c r="A802" s="44">
        <v>2541</v>
      </c>
      <c r="B802" s="29" t="s">
        <v>1574</v>
      </c>
      <c r="C802" s="34" t="s">
        <v>1423</v>
      </c>
      <c r="D802" s="29">
        <v>1422</v>
      </c>
      <c r="E802" s="53">
        <v>23144118</v>
      </c>
      <c r="F802" s="53">
        <v>0</v>
      </c>
    </row>
    <row r="803" spans="1:6" x14ac:dyDescent="0.2">
      <c r="A803" s="44">
        <v>2541</v>
      </c>
      <c r="B803" s="29" t="s">
        <v>1574</v>
      </c>
      <c r="C803" s="34" t="s">
        <v>1598</v>
      </c>
      <c r="D803" s="29">
        <v>1533</v>
      </c>
      <c r="E803" s="53">
        <v>15120000</v>
      </c>
      <c r="F803" s="53">
        <v>14616000</v>
      </c>
    </row>
    <row r="804" spans="1:6" x14ac:dyDescent="0.2">
      <c r="A804" s="44">
        <v>2541</v>
      </c>
      <c r="B804" s="29" t="s">
        <v>1574</v>
      </c>
      <c r="C804" s="34" t="s">
        <v>1721</v>
      </c>
      <c r="D804" s="29">
        <v>1592</v>
      </c>
      <c r="E804" s="53">
        <v>19500000</v>
      </c>
      <c r="F804" s="53">
        <v>13000000</v>
      </c>
    </row>
    <row r="805" spans="1:6" x14ac:dyDescent="0.2">
      <c r="A805" s="44">
        <v>2541</v>
      </c>
      <c r="B805" s="29" t="s">
        <v>1574</v>
      </c>
      <c r="C805" s="34" t="s">
        <v>2362</v>
      </c>
      <c r="D805" s="29">
        <v>1783</v>
      </c>
      <c r="E805" s="53">
        <v>15000000</v>
      </c>
      <c r="F805" s="53">
        <v>4666667</v>
      </c>
    </row>
    <row r="806" spans="1:6" x14ac:dyDescent="0.2">
      <c r="A806" s="44">
        <v>2541</v>
      </c>
      <c r="B806" s="29" t="s">
        <v>1574</v>
      </c>
      <c r="C806" s="34" t="s">
        <v>2376</v>
      </c>
      <c r="D806" s="29">
        <v>1787</v>
      </c>
      <c r="E806" s="53">
        <v>15000000</v>
      </c>
      <c r="F806" s="53">
        <v>4166667</v>
      </c>
    </row>
    <row r="807" spans="1:6" x14ac:dyDescent="0.2">
      <c r="A807" s="44">
        <v>2541</v>
      </c>
      <c r="B807" s="29" t="s">
        <v>1574</v>
      </c>
      <c r="C807" s="34" t="s">
        <v>2450</v>
      </c>
      <c r="D807" s="29">
        <v>1806</v>
      </c>
      <c r="E807" s="53">
        <v>24000000</v>
      </c>
      <c r="F807" s="53">
        <v>4800000</v>
      </c>
    </row>
    <row r="808" spans="1:6" x14ac:dyDescent="0.2">
      <c r="A808" s="44">
        <v>2541</v>
      </c>
      <c r="B808" s="29" t="s">
        <v>2931</v>
      </c>
      <c r="C808" s="29"/>
      <c r="D808" s="29"/>
      <c r="E808" s="53">
        <v>300764118</v>
      </c>
      <c r="F808" s="53">
        <v>196052000</v>
      </c>
    </row>
    <row r="809" spans="1:6" x14ac:dyDescent="0.2">
      <c r="A809" s="56" t="s">
        <v>2932</v>
      </c>
      <c r="B809" s="56"/>
      <c r="C809" s="56"/>
      <c r="D809" s="56"/>
      <c r="E809" s="53">
        <v>598751145</v>
      </c>
      <c r="F809" s="53">
        <v>337294000</v>
      </c>
    </row>
    <row r="810" spans="1:6" x14ac:dyDescent="0.2">
      <c r="A810" s="44">
        <v>2613</v>
      </c>
      <c r="B810" s="34" t="s">
        <v>166</v>
      </c>
      <c r="C810" s="34" t="s">
        <v>396</v>
      </c>
      <c r="D810" s="29">
        <v>1925</v>
      </c>
      <c r="E810" s="53">
        <v>9450000</v>
      </c>
      <c r="F810" s="53">
        <v>0</v>
      </c>
    </row>
    <row r="811" spans="1:6" x14ac:dyDescent="0.2">
      <c r="A811" s="44">
        <v>2613</v>
      </c>
      <c r="B811" s="34" t="s">
        <v>166</v>
      </c>
      <c r="C811" s="34" t="s">
        <v>907</v>
      </c>
      <c r="D811" s="29">
        <v>1922</v>
      </c>
      <c r="E811" s="53">
        <v>7350000</v>
      </c>
      <c r="F811" s="53">
        <v>0</v>
      </c>
    </row>
    <row r="812" spans="1:6" x14ac:dyDescent="0.2">
      <c r="A812" s="44">
        <v>2613</v>
      </c>
      <c r="B812" s="34" t="s">
        <v>166</v>
      </c>
      <c r="C812" s="34" t="s">
        <v>621</v>
      </c>
      <c r="D812" s="29">
        <v>1924</v>
      </c>
      <c r="E812" s="53">
        <v>9450000</v>
      </c>
      <c r="F812" s="53">
        <v>0</v>
      </c>
    </row>
    <row r="813" spans="1:6" x14ac:dyDescent="0.2">
      <c r="A813" s="44">
        <v>2613</v>
      </c>
      <c r="B813" s="34" t="s">
        <v>166</v>
      </c>
      <c r="C813" s="34" t="s">
        <v>373</v>
      </c>
      <c r="D813" s="29">
        <v>1058</v>
      </c>
      <c r="E813" s="53">
        <v>37800000</v>
      </c>
      <c r="F813" s="53">
        <v>37800000</v>
      </c>
    </row>
    <row r="814" spans="1:6" x14ac:dyDescent="0.2">
      <c r="A814" s="44">
        <v>2613</v>
      </c>
      <c r="B814" s="34" t="s">
        <v>166</v>
      </c>
      <c r="C814" s="34" t="s">
        <v>373</v>
      </c>
      <c r="D814" s="29">
        <v>1520</v>
      </c>
      <c r="E814" s="53">
        <v>18900000</v>
      </c>
      <c r="F814" s="53">
        <v>17640000</v>
      </c>
    </row>
    <row r="815" spans="1:6" x14ac:dyDescent="0.2">
      <c r="A815" s="44">
        <v>2613</v>
      </c>
      <c r="B815" s="34" t="s">
        <v>166</v>
      </c>
      <c r="C815" s="34" t="s">
        <v>373</v>
      </c>
      <c r="D815" s="29">
        <v>1875</v>
      </c>
      <c r="E815" s="53">
        <v>12600000</v>
      </c>
      <c r="F815" s="53">
        <v>0</v>
      </c>
    </row>
    <row r="816" spans="1:6" x14ac:dyDescent="0.2">
      <c r="A816" s="44">
        <v>2613</v>
      </c>
      <c r="B816" s="34" t="s">
        <v>166</v>
      </c>
      <c r="C816" s="34" t="s">
        <v>628</v>
      </c>
      <c r="D816" s="29">
        <v>1142</v>
      </c>
      <c r="E816" s="53">
        <v>37800000</v>
      </c>
      <c r="F816" s="53">
        <v>37800000</v>
      </c>
    </row>
    <row r="817" spans="1:6" x14ac:dyDescent="0.2">
      <c r="A817" s="44">
        <v>2613</v>
      </c>
      <c r="B817" s="34" t="s">
        <v>166</v>
      </c>
      <c r="C817" s="34" t="s">
        <v>628</v>
      </c>
      <c r="D817" s="29">
        <v>1515</v>
      </c>
      <c r="E817" s="53">
        <v>18900000</v>
      </c>
      <c r="F817" s="53">
        <v>15540000</v>
      </c>
    </row>
    <row r="818" spans="1:6" x14ac:dyDescent="0.2">
      <c r="A818" s="44">
        <v>2613</v>
      </c>
      <c r="B818" s="34" t="s">
        <v>166</v>
      </c>
      <c r="C818" s="34" t="s">
        <v>847</v>
      </c>
      <c r="D818" s="29">
        <v>1920</v>
      </c>
      <c r="E818" s="53">
        <v>4590000</v>
      </c>
      <c r="F818" s="53">
        <v>0</v>
      </c>
    </row>
    <row r="819" spans="1:6" x14ac:dyDescent="0.2">
      <c r="A819" s="44">
        <v>2613</v>
      </c>
      <c r="B819" s="34" t="s">
        <v>166</v>
      </c>
      <c r="C819" s="34" t="s">
        <v>367</v>
      </c>
      <c r="D819" s="29">
        <v>1056</v>
      </c>
      <c r="E819" s="53">
        <v>37800000</v>
      </c>
      <c r="F819" s="53">
        <v>37800000</v>
      </c>
    </row>
    <row r="820" spans="1:6" x14ac:dyDescent="0.2">
      <c r="A820" s="44">
        <v>2613</v>
      </c>
      <c r="B820" s="34" t="s">
        <v>166</v>
      </c>
      <c r="C820" s="34" t="s">
        <v>754</v>
      </c>
      <c r="D820" s="29">
        <v>1887</v>
      </c>
      <c r="E820" s="53">
        <v>6300000</v>
      </c>
      <c r="F820" s="53">
        <v>0</v>
      </c>
    </row>
    <row r="821" spans="1:6" x14ac:dyDescent="0.2">
      <c r="A821" s="44">
        <v>2613</v>
      </c>
      <c r="B821" s="34" t="s">
        <v>166</v>
      </c>
      <c r="C821" s="34" t="s">
        <v>1423</v>
      </c>
      <c r="D821" s="29">
        <v>1422</v>
      </c>
      <c r="E821" s="53">
        <v>20407340</v>
      </c>
      <c r="F821" s="53">
        <v>0</v>
      </c>
    </row>
    <row r="822" spans="1:6" x14ac:dyDescent="0.2">
      <c r="A822" s="44">
        <v>2613</v>
      </c>
      <c r="B822" s="34" t="s">
        <v>166</v>
      </c>
      <c r="C822" s="34" t="s">
        <v>2380</v>
      </c>
      <c r="D822" s="29">
        <v>1788</v>
      </c>
      <c r="E822" s="53">
        <v>15000000</v>
      </c>
      <c r="F822" s="53">
        <v>4666667</v>
      </c>
    </row>
    <row r="823" spans="1:6" x14ac:dyDescent="0.2">
      <c r="A823" s="44">
        <v>2613</v>
      </c>
      <c r="B823" s="34" t="s">
        <v>166</v>
      </c>
      <c r="C823" s="34" t="s">
        <v>2400</v>
      </c>
      <c r="D823" s="29">
        <v>1793</v>
      </c>
      <c r="E823" s="53">
        <v>7500000</v>
      </c>
      <c r="F823" s="53">
        <v>2083333</v>
      </c>
    </row>
    <row r="824" spans="1:6" x14ac:dyDescent="0.2">
      <c r="A824" s="44">
        <v>2613</v>
      </c>
      <c r="B824" s="34" t="s">
        <v>166</v>
      </c>
      <c r="C824" s="34" t="s">
        <v>2420</v>
      </c>
      <c r="D824" s="29">
        <v>1798</v>
      </c>
      <c r="E824" s="53">
        <v>31500000</v>
      </c>
      <c r="F824" s="53">
        <v>7200000</v>
      </c>
    </row>
    <row r="825" spans="1:6" x14ac:dyDescent="0.2">
      <c r="A825" s="44">
        <v>2613</v>
      </c>
      <c r="B825" s="34" t="s">
        <v>166</v>
      </c>
      <c r="C825" s="34" t="s">
        <v>2719</v>
      </c>
      <c r="D825" s="29">
        <v>1874</v>
      </c>
      <c r="E825" s="53">
        <v>120000000</v>
      </c>
      <c r="F825" s="53">
        <v>0</v>
      </c>
    </row>
    <row r="826" spans="1:6" x14ac:dyDescent="0.2">
      <c r="A826" s="44">
        <v>2613</v>
      </c>
      <c r="B826" s="34" t="s">
        <v>2933</v>
      </c>
      <c r="D826" s="34"/>
      <c r="E826" s="53">
        <v>395347340</v>
      </c>
      <c r="F826" s="53">
        <v>160530000</v>
      </c>
    </row>
    <row r="827" spans="1:6" x14ac:dyDescent="0.2">
      <c r="A827" s="44">
        <v>2613</v>
      </c>
      <c r="B827" s="34" t="s">
        <v>168</v>
      </c>
      <c r="C827" s="34" t="s">
        <v>743</v>
      </c>
      <c r="D827" s="29">
        <v>1181</v>
      </c>
      <c r="E827" s="53">
        <v>39060000</v>
      </c>
      <c r="F827" s="53">
        <v>39060000</v>
      </c>
    </row>
    <row r="828" spans="1:6" x14ac:dyDescent="0.2">
      <c r="A828" s="44">
        <v>2613</v>
      </c>
      <c r="B828" s="34" t="s">
        <v>168</v>
      </c>
      <c r="C828" s="34" t="s">
        <v>743</v>
      </c>
      <c r="D828" s="29">
        <v>1500</v>
      </c>
      <c r="E828" s="53">
        <v>19530000</v>
      </c>
      <c r="F828" s="53">
        <v>14539000</v>
      </c>
    </row>
    <row r="829" spans="1:6" x14ac:dyDescent="0.2">
      <c r="A829" s="44">
        <v>2613</v>
      </c>
      <c r="B829" s="34" t="s">
        <v>168</v>
      </c>
      <c r="C829" s="34" t="s">
        <v>1083</v>
      </c>
      <c r="D829" s="29">
        <v>1921</v>
      </c>
      <c r="E829" s="53">
        <v>6300000</v>
      </c>
      <c r="F829" s="53">
        <v>0</v>
      </c>
    </row>
    <row r="830" spans="1:6" x14ac:dyDescent="0.2">
      <c r="A830" s="44">
        <v>2613</v>
      </c>
      <c r="B830" s="34" t="s">
        <v>168</v>
      </c>
      <c r="C830" s="34" t="s">
        <v>832</v>
      </c>
      <c r="D830" s="29">
        <v>1210</v>
      </c>
      <c r="E830" s="53">
        <v>42000000</v>
      </c>
      <c r="F830" s="53">
        <v>41300000</v>
      </c>
    </row>
    <row r="831" spans="1:6" x14ac:dyDescent="0.2">
      <c r="A831" s="44">
        <v>2613</v>
      </c>
      <c r="B831" s="34" t="s">
        <v>168</v>
      </c>
      <c r="C831" s="34" t="s">
        <v>1212</v>
      </c>
      <c r="D831" s="29">
        <v>1346</v>
      </c>
      <c r="E831" s="53">
        <v>8000000</v>
      </c>
      <c r="F831" s="53">
        <v>8000000</v>
      </c>
    </row>
    <row r="832" spans="1:6" x14ac:dyDescent="0.2">
      <c r="A832" s="44">
        <v>2613</v>
      </c>
      <c r="B832" s="34" t="s">
        <v>168</v>
      </c>
      <c r="C832" s="34" t="s">
        <v>1423</v>
      </c>
      <c r="D832" s="29">
        <v>1422</v>
      </c>
      <c r="E832" s="53">
        <v>10781656</v>
      </c>
      <c r="F832" s="53">
        <v>0</v>
      </c>
    </row>
    <row r="833" spans="1:6" x14ac:dyDescent="0.2">
      <c r="A833" s="44">
        <v>2613</v>
      </c>
      <c r="B833" s="34" t="s">
        <v>168</v>
      </c>
      <c r="C833" s="34" t="s">
        <v>2204</v>
      </c>
      <c r="D833" s="29">
        <v>1744</v>
      </c>
      <c r="E833" s="53">
        <v>15000000</v>
      </c>
      <c r="F833" s="53">
        <v>6166667</v>
      </c>
    </row>
    <row r="834" spans="1:6" x14ac:dyDescent="0.2">
      <c r="A834" s="44">
        <v>2613</v>
      </c>
      <c r="B834" s="34" t="s">
        <v>168</v>
      </c>
      <c r="C834" s="34" t="s">
        <v>2212</v>
      </c>
      <c r="D834" s="29">
        <v>1914</v>
      </c>
      <c r="E834" s="53">
        <v>6825000</v>
      </c>
      <c r="F834" s="53">
        <v>0</v>
      </c>
    </row>
    <row r="835" spans="1:6" x14ac:dyDescent="0.2">
      <c r="A835" s="44">
        <v>2613</v>
      </c>
      <c r="B835" s="34" t="s">
        <v>168</v>
      </c>
      <c r="C835" s="34" t="s">
        <v>2282</v>
      </c>
      <c r="D835" s="29">
        <v>1765</v>
      </c>
      <c r="E835" s="53">
        <v>4457710940</v>
      </c>
      <c r="F835" s="53">
        <v>0</v>
      </c>
    </row>
    <row r="836" spans="1:6" x14ac:dyDescent="0.2">
      <c r="A836" s="44">
        <v>2613</v>
      </c>
      <c r="B836" s="34" t="s">
        <v>168</v>
      </c>
      <c r="C836" s="34" t="s">
        <v>2715</v>
      </c>
      <c r="D836" s="29">
        <v>1873</v>
      </c>
      <c r="E836" s="53">
        <v>596256377</v>
      </c>
      <c r="F836" s="53">
        <v>0</v>
      </c>
    </row>
    <row r="837" spans="1:6" x14ac:dyDescent="0.2">
      <c r="A837" s="44">
        <v>2613</v>
      </c>
      <c r="B837" s="34" t="s">
        <v>2934</v>
      </c>
      <c r="D837" s="34"/>
      <c r="E837" s="53">
        <v>5201463973</v>
      </c>
      <c r="F837" s="53">
        <v>109065667</v>
      </c>
    </row>
    <row r="838" spans="1:6" x14ac:dyDescent="0.2">
      <c r="A838" s="56" t="s">
        <v>2935</v>
      </c>
      <c r="B838" s="56"/>
      <c r="C838" s="56"/>
      <c r="D838" s="56"/>
      <c r="E838" s="53">
        <v>5596811313</v>
      </c>
      <c r="F838" s="53">
        <v>269595667</v>
      </c>
    </row>
    <row r="839" spans="1:6" x14ac:dyDescent="0.2">
      <c r="A839" s="44">
        <v>2666</v>
      </c>
      <c r="B839" s="34" t="s">
        <v>178</v>
      </c>
      <c r="C839" s="34" t="s">
        <v>565</v>
      </c>
      <c r="D839" s="29">
        <v>1121</v>
      </c>
      <c r="E839" s="53">
        <v>39000000</v>
      </c>
      <c r="F839" s="53">
        <v>39000000</v>
      </c>
    </row>
    <row r="840" spans="1:6" x14ac:dyDescent="0.2">
      <c r="A840" s="44">
        <v>2666</v>
      </c>
      <c r="B840" s="34" t="s">
        <v>178</v>
      </c>
      <c r="C840" s="34" t="s">
        <v>565</v>
      </c>
      <c r="D840" s="29">
        <v>1513</v>
      </c>
      <c r="E840" s="53">
        <v>19500000</v>
      </c>
      <c r="F840" s="53">
        <v>15816667</v>
      </c>
    </row>
    <row r="841" spans="1:6" x14ac:dyDescent="0.2">
      <c r="A841" s="44">
        <v>2666</v>
      </c>
      <c r="B841" s="34" t="s">
        <v>178</v>
      </c>
      <c r="C841" s="34" t="s">
        <v>565</v>
      </c>
      <c r="D841" s="29">
        <v>1910</v>
      </c>
      <c r="E841" s="53">
        <v>6500000</v>
      </c>
      <c r="F841" s="53">
        <v>0</v>
      </c>
    </row>
    <row r="842" spans="1:6" x14ac:dyDescent="0.2">
      <c r="A842" s="44">
        <v>2666</v>
      </c>
      <c r="B842" s="34" t="s">
        <v>178</v>
      </c>
      <c r="C842" s="34" t="s">
        <v>1038</v>
      </c>
      <c r="D842" s="29">
        <v>1282</v>
      </c>
      <c r="E842" s="53">
        <v>39000000</v>
      </c>
      <c r="F842" s="53">
        <v>38566667</v>
      </c>
    </row>
    <row r="843" spans="1:6" x14ac:dyDescent="0.2">
      <c r="A843" s="44">
        <v>2666</v>
      </c>
      <c r="B843" s="34" t="s">
        <v>178</v>
      </c>
      <c r="C843" s="34" t="s">
        <v>1038</v>
      </c>
      <c r="D843" s="29">
        <v>1566</v>
      </c>
      <c r="E843" s="53">
        <v>19500000</v>
      </c>
      <c r="F843" s="53">
        <v>0</v>
      </c>
    </row>
    <row r="844" spans="1:6" x14ac:dyDescent="0.2">
      <c r="A844" s="44">
        <v>2666</v>
      </c>
      <c r="B844" s="34" t="s">
        <v>178</v>
      </c>
      <c r="C844" s="34" t="s">
        <v>568</v>
      </c>
      <c r="D844" s="29">
        <v>1122</v>
      </c>
      <c r="E844" s="53">
        <v>18480000</v>
      </c>
      <c r="F844" s="53">
        <v>18480000</v>
      </c>
    </row>
    <row r="845" spans="1:6" x14ac:dyDescent="0.2">
      <c r="A845" s="44">
        <v>2666</v>
      </c>
      <c r="B845" s="34" t="s">
        <v>178</v>
      </c>
      <c r="C845" s="34" t="s">
        <v>568</v>
      </c>
      <c r="D845" s="29">
        <v>1619</v>
      </c>
      <c r="E845" s="53">
        <v>4620000</v>
      </c>
      <c r="F845" s="53">
        <v>1309000</v>
      </c>
    </row>
    <row r="846" spans="1:6" x14ac:dyDescent="0.2">
      <c r="A846" s="44">
        <v>2666</v>
      </c>
      <c r="B846" s="34" t="s">
        <v>178</v>
      </c>
      <c r="C846" s="34" t="s">
        <v>311</v>
      </c>
      <c r="D846" s="29">
        <v>1038</v>
      </c>
      <c r="E846" s="53">
        <v>39000000</v>
      </c>
      <c r="F846" s="53">
        <v>39000000</v>
      </c>
    </row>
    <row r="847" spans="1:6" x14ac:dyDescent="0.2">
      <c r="A847" s="44">
        <v>2666</v>
      </c>
      <c r="B847" s="34" t="s">
        <v>178</v>
      </c>
      <c r="C847" s="34" t="s">
        <v>1152</v>
      </c>
      <c r="D847" s="29">
        <v>1326</v>
      </c>
      <c r="E847" s="53">
        <v>12000000</v>
      </c>
      <c r="F847" s="53">
        <v>12000000</v>
      </c>
    </row>
    <row r="848" spans="1:6" x14ac:dyDescent="0.2">
      <c r="A848" s="44">
        <v>2666</v>
      </c>
      <c r="B848" s="34" t="s">
        <v>178</v>
      </c>
      <c r="C848" s="34" t="s">
        <v>1152</v>
      </c>
      <c r="D848" s="29">
        <v>1580</v>
      </c>
      <c r="E848" s="53">
        <v>6000000</v>
      </c>
      <c r="F848" s="53">
        <v>3200000</v>
      </c>
    </row>
    <row r="849" spans="1:6" x14ac:dyDescent="0.2">
      <c r="A849" s="44">
        <v>2666</v>
      </c>
      <c r="B849" s="34" t="s">
        <v>178</v>
      </c>
      <c r="C849" s="34" t="s">
        <v>694</v>
      </c>
      <c r="D849" s="29">
        <v>1294</v>
      </c>
      <c r="E849" s="53">
        <v>682000</v>
      </c>
      <c r="F849" s="53">
        <v>531666</v>
      </c>
    </row>
    <row r="850" spans="1:6" x14ac:dyDescent="0.2">
      <c r="A850" s="44">
        <v>2666</v>
      </c>
      <c r="B850" s="34" t="s">
        <v>178</v>
      </c>
      <c r="C850" s="34" t="s">
        <v>976</v>
      </c>
      <c r="D850" s="29">
        <v>1260</v>
      </c>
      <c r="E850" s="53">
        <v>37800000</v>
      </c>
      <c r="F850" s="53">
        <v>37800000</v>
      </c>
    </row>
    <row r="851" spans="1:6" x14ac:dyDescent="0.2">
      <c r="A851" s="44">
        <v>2666</v>
      </c>
      <c r="B851" s="34" t="s">
        <v>178</v>
      </c>
      <c r="C851" s="34" t="s">
        <v>1081</v>
      </c>
      <c r="D851" s="29">
        <v>1299</v>
      </c>
      <c r="E851" s="53">
        <v>39000000</v>
      </c>
      <c r="F851" s="53">
        <v>39000000</v>
      </c>
    </row>
    <row r="852" spans="1:6" x14ac:dyDescent="0.2">
      <c r="A852" s="44">
        <v>2666</v>
      </c>
      <c r="B852" s="34" t="s">
        <v>178</v>
      </c>
      <c r="C852" s="34" t="s">
        <v>1423</v>
      </c>
      <c r="D852" s="29">
        <v>1422</v>
      </c>
      <c r="E852" s="53">
        <v>77435259</v>
      </c>
      <c r="F852" s="53">
        <v>0</v>
      </c>
    </row>
    <row r="853" spans="1:6" x14ac:dyDescent="0.2">
      <c r="A853" s="44">
        <v>2666</v>
      </c>
      <c r="B853" s="34" t="s">
        <v>178</v>
      </c>
      <c r="C853" s="34" t="s">
        <v>2392</v>
      </c>
      <c r="D853" s="29">
        <v>1791</v>
      </c>
      <c r="E853" s="53">
        <v>15000000</v>
      </c>
      <c r="F853" s="53">
        <v>4166667</v>
      </c>
    </row>
    <row r="854" spans="1:6" x14ac:dyDescent="0.2">
      <c r="A854" s="44">
        <v>2666</v>
      </c>
      <c r="B854" s="34" t="s">
        <v>2936</v>
      </c>
      <c r="D854" s="34"/>
      <c r="E854" s="53">
        <v>373517259</v>
      </c>
      <c r="F854" s="53">
        <v>248870667</v>
      </c>
    </row>
    <row r="855" spans="1:6" x14ac:dyDescent="0.2">
      <c r="A855" s="44">
        <v>2666</v>
      </c>
      <c r="B855" s="29" t="s">
        <v>174</v>
      </c>
      <c r="C855" s="34" t="s">
        <v>2301</v>
      </c>
      <c r="D855" s="29">
        <v>1766</v>
      </c>
      <c r="E855" s="53">
        <v>15000000</v>
      </c>
      <c r="F855" s="53">
        <v>4666667</v>
      </c>
    </row>
    <row r="856" spans="1:6" x14ac:dyDescent="0.2">
      <c r="A856" s="44">
        <v>2666</v>
      </c>
      <c r="B856" s="29" t="s">
        <v>2937</v>
      </c>
      <c r="C856" s="29"/>
      <c r="D856" s="29"/>
      <c r="E856" s="53">
        <v>15000000</v>
      </c>
      <c r="F856" s="53">
        <v>4666667</v>
      </c>
    </row>
    <row r="857" spans="1:6" x14ac:dyDescent="0.2">
      <c r="A857" s="56" t="s">
        <v>2938</v>
      </c>
      <c r="B857" s="56"/>
      <c r="C857" s="56"/>
      <c r="D857" s="56"/>
      <c r="E857" s="53">
        <v>388517259</v>
      </c>
      <c r="F857" s="53">
        <v>253537334</v>
      </c>
    </row>
    <row r="858" spans="1:6" x14ac:dyDescent="0.2">
      <c r="A858" s="44">
        <v>2671</v>
      </c>
      <c r="B858" s="34" t="s">
        <v>190</v>
      </c>
      <c r="C858" s="34" t="s">
        <v>363</v>
      </c>
      <c r="D858" s="29">
        <v>1055</v>
      </c>
      <c r="E858" s="53">
        <v>21840000</v>
      </c>
      <c r="F858" s="53">
        <v>21658000</v>
      </c>
    </row>
    <row r="859" spans="1:6" x14ac:dyDescent="0.2">
      <c r="A859" s="44">
        <v>2671</v>
      </c>
      <c r="B859" s="34" t="s">
        <v>190</v>
      </c>
      <c r="C859" s="34" t="s">
        <v>363</v>
      </c>
      <c r="D859" s="29">
        <v>1644</v>
      </c>
      <c r="E859" s="53">
        <v>5460000</v>
      </c>
      <c r="F859" s="53">
        <v>0</v>
      </c>
    </row>
    <row r="860" spans="1:6" x14ac:dyDescent="0.2">
      <c r="A860" s="44">
        <v>2671</v>
      </c>
      <c r="B860" s="34" t="s">
        <v>190</v>
      </c>
      <c r="C860" s="34" t="s">
        <v>436</v>
      </c>
      <c r="D860" s="29">
        <v>1079</v>
      </c>
      <c r="E860" s="53">
        <v>18150000</v>
      </c>
      <c r="F860" s="53">
        <v>18150000</v>
      </c>
    </row>
    <row r="861" spans="1:6" x14ac:dyDescent="0.2">
      <c r="A861" s="44">
        <v>2671</v>
      </c>
      <c r="B861" s="34" t="s">
        <v>190</v>
      </c>
      <c r="C861" s="34" t="s">
        <v>436</v>
      </c>
      <c r="D861" s="29">
        <v>1519</v>
      </c>
      <c r="E861" s="53">
        <v>9075000</v>
      </c>
      <c r="F861" s="53">
        <v>8470000</v>
      </c>
    </row>
    <row r="862" spans="1:6" x14ac:dyDescent="0.2">
      <c r="A862" s="44">
        <v>2671</v>
      </c>
      <c r="B862" s="34" t="s">
        <v>190</v>
      </c>
      <c r="C862" s="34" t="s">
        <v>436</v>
      </c>
      <c r="D862" s="29">
        <v>1884</v>
      </c>
      <c r="E862" s="53">
        <v>6050000</v>
      </c>
      <c r="F862" s="53">
        <v>0</v>
      </c>
    </row>
    <row r="863" spans="1:6" x14ac:dyDescent="0.2">
      <c r="A863" s="44">
        <v>2671</v>
      </c>
      <c r="B863" s="34" t="s">
        <v>190</v>
      </c>
      <c r="C863" s="34" t="s">
        <v>292</v>
      </c>
      <c r="D863" s="29">
        <v>1032</v>
      </c>
      <c r="E863" s="53">
        <v>51000000</v>
      </c>
      <c r="F863" s="53">
        <v>51000000</v>
      </c>
    </row>
    <row r="864" spans="1:6" x14ac:dyDescent="0.2">
      <c r="A864" s="44">
        <v>2671</v>
      </c>
      <c r="B864" s="34" t="s">
        <v>190</v>
      </c>
      <c r="C864" s="34" t="s">
        <v>859</v>
      </c>
      <c r="D864" s="29">
        <v>1219</v>
      </c>
      <c r="E864" s="53">
        <v>21300000</v>
      </c>
      <c r="F864" s="53">
        <v>21300000</v>
      </c>
    </row>
    <row r="865" spans="1:6" x14ac:dyDescent="0.2">
      <c r="A865" s="44">
        <v>2671</v>
      </c>
      <c r="B865" s="34" t="s">
        <v>190</v>
      </c>
      <c r="C865" s="34" t="s">
        <v>859</v>
      </c>
      <c r="D865" s="29">
        <v>1642</v>
      </c>
      <c r="E865" s="53">
        <v>10650000</v>
      </c>
      <c r="F865" s="53">
        <v>6745000</v>
      </c>
    </row>
    <row r="866" spans="1:6" x14ac:dyDescent="0.2">
      <c r="A866" s="44">
        <v>2671</v>
      </c>
      <c r="B866" s="34" t="s">
        <v>190</v>
      </c>
      <c r="C866" s="34" t="s">
        <v>463</v>
      </c>
      <c r="D866" s="29">
        <v>1087</v>
      </c>
      <c r="E866" s="53">
        <v>31500000</v>
      </c>
      <c r="F866" s="53">
        <v>31500000</v>
      </c>
    </row>
    <row r="867" spans="1:6" x14ac:dyDescent="0.2">
      <c r="A867" s="44">
        <v>2671</v>
      </c>
      <c r="B867" s="34" t="s">
        <v>190</v>
      </c>
      <c r="C867" s="34" t="s">
        <v>463</v>
      </c>
      <c r="D867" s="29">
        <v>1524</v>
      </c>
      <c r="E867" s="53">
        <v>15750000</v>
      </c>
      <c r="F867" s="53">
        <v>14700000</v>
      </c>
    </row>
    <row r="868" spans="1:6" x14ac:dyDescent="0.2">
      <c r="A868" s="44">
        <v>2671</v>
      </c>
      <c r="B868" s="34" t="s">
        <v>190</v>
      </c>
      <c r="C868" s="34" t="s">
        <v>463</v>
      </c>
      <c r="D868" s="29">
        <v>1876</v>
      </c>
      <c r="E868" s="53">
        <v>10500000</v>
      </c>
      <c r="F868" s="53">
        <v>0</v>
      </c>
    </row>
    <row r="869" spans="1:6" x14ac:dyDescent="0.2">
      <c r="A869" s="44">
        <v>2671</v>
      </c>
      <c r="B869" s="34" t="s">
        <v>190</v>
      </c>
      <c r="C869" s="34" t="s">
        <v>1041</v>
      </c>
      <c r="D869" s="29">
        <v>1283</v>
      </c>
      <c r="E869" s="53">
        <v>21300000</v>
      </c>
      <c r="F869" s="53">
        <v>21300000</v>
      </c>
    </row>
    <row r="870" spans="1:6" x14ac:dyDescent="0.2">
      <c r="A870" s="44">
        <v>2671</v>
      </c>
      <c r="B870" s="34" t="s">
        <v>190</v>
      </c>
      <c r="C870" s="34" t="s">
        <v>1041</v>
      </c>
      <c r="D870" s="29">
        <v>1673</v>
      </c>
      <c r="E870" s="53">
        <v>10650000</v>
      </c>
      <c r="F870" s="53">
        <v>5916667</v>
      </c>
    </row>
    <row r="871" spans="1:6" x14ac:dyDescent="0.2">
      <c r="A871" s="44">
        <v>2671</v>
      </c>
      <c r="B871" s="34" t="s">
        <v>190</v>
      </c>
      <c r="C871" s="34" t="s">
        <v>999</v>
      </c>
      <c r="D871" s="29">
        <v>1268</v>
      </c>
      <c r="E871" s="53">
        <v>16380000</v>
      </c>
      <c r="F871" s="53">
        <v>16380000</v>
      </c>
    </row>
    <row r="872" spans="1:6" x14ac:dyDescent="0.2">
      <c r="A872" s="44">
        <v>2671</v>
      </c>
      <c r="B872" s="34" t="s">
        <v>190</v>
      </c>
      <c r="C872" s="34" t="s">
        <v>999</v>
      </c>
      <c r="D872" s="29">
        <v>1534</v>
      </c>
      <c r="E872" s="53">
        <v>8190000</v>
      </c>
      <c r="F872" s="53">
        <v>4550000</v>
      </c>
    </row>
    <row r="873" spans="1:6" x14ac:dyDescent="0.2">
      <c r="A873" s="44">
        <v>2671</v>
      </c>
      <c r="B873" s="34" t="s">
        <v>190</v>
      </c>
      <c r="C873" s="34" t="s">
        <v>1123</v>
      </c>
      <c r="D873" s="29">
        <v>1315</v>
      </c>
      <c r="E873" s="53">
        <v>21300000</v>
      </c>
      <c r="F873" s="53">
        <v>21300000</v>
      </c>
    </row>
    <row r="874" spans="1:6" x14ac:dyDescent="0.2">
      <c r="A874" s="44">
        <v>2671</v>
      </c>
      <c r="B874" s="34" t="s">
        <v>190</v>
      </c>
      <c r="C874" s="34" t="s">
        <v>1123</v>
      </c>
      <c r="D874" s="29">
        <v>1684</v>
      </c>
      <c r="E874" s="53">
        <v>10650000</v>
      </c>
      <c r="F874" s="53">
        <v>5916667</v>
      </c>
    </row>
    <row r="875" spans="1:6" x14ac:dyDescent="0.2">
      <c r="A875" s="44">
        <v>2671</v>
      </c>
      <c r="B875" s="34" t="s">
        <v>190</v>
      </c>
      <c r="C875" s="34" t="s">
        <v>601</v>
      </c>
      <c r="D875" s="29">
        <v>1133</v>
      </c>
      <c r="E875" s="53">
        <v>30240000</v>
      </c>
      <c r="F875" s="53">
        <v>30240000</v>
      </c>
    </row>
    <row r="876" spans="1:6" x14ac:dyDescent="0.2">
      <c r="A876" s="44">
        <v>2671</v>
      </c>
      <c r="B876" s="34" t="s">
        <v>190</v>
      </c>
      <c r="C876" s="34" t="s">
        <v>601</v>
      </c>
      <c r="D876" s="29">
        <v>1517</v>
      </c>
      <c r="E876" s="53">
        <v>15120000</v>
      </c>
      <c r="F876" s="53">
        <v>12264000</v>
      </c>
    </row>
    <row r="877" spans="1:6" x14ac:dyDescent="0.2">
      <c r="A877" s="44">
        <v>2671</v>
      </c>
      <c r="B877" s="34" t="s">
        <v>190</v>
      </c>
      <c r="C877" s="34" t="s">
        <v>601</v>
      </c>
      <c r="D877" s="29">
        <v>1911</v>
      </c>
      <c r="E877" s="53">
        <v>5040000</v>
      </c>
      <c r="F877" s="53">
        <v>0</v>
      </c>
    </row>
    <row r="878" spans="1:6" x14ac:dyDescent="0.2">
      <c r="A878" s="44">
        <v>2671</v>
      </c>
      <c r="B878" s="34" t="s">
        <v>190</v>
      </c>
      <c r="C878" s="34" t="s">
        <v>446</v>
      </c>
      <c r="D878" s="29">
        <v>1082</v>
      </c>
      <c r="E878" s="53">
        <v>33390000</v>
      </c>
      <c r="F878" s="53">
        <v>33390000</v>
      </c>
    </row>
    <row r="879" spans="1:6" x14ac:dyDescent="0.2">
      <c r="A879" s="44">
        <v>2671</v>
      </c>
      <c r="B879" s="34" t="s">
        <v>190</v>
      </c>
      <c r="C879" s="34" t="s">
        <v>446</v>
      </c>
      <c r="D879" s="29">
        <v>1442</v>
      </c>
      <c r="E879" s="53">
        <v>16695000</v>
      </c>
      <c r="F879" s="53">
        <v>15025500</v>
      </c>
    </row>
    <row r="880" spans="1:6" x14ac:dyDescent="0.2">
      <c r="A880" s="44">
        <v>2671</v>
      </c>
      <c r="B880" s="34" t="s">
        <v>190</v>
      </c>
      <c r="C880" s="34" t="s">
        <v>698</v>
      </c>
      <c r="D880" s="29">
        <v>1164</v>
      </c>
      <c r="E880" s="53">
        <v>37800000</v>
      </c>
      <c r="F880" s="53">
        <v>32970000</v>
      </c>
    </row>
    <row r="881" spans="1:6" x14ac:dyDescent="0.2">
      <c r="A881" s="44">
        <v>2671</v>
      </c>
      <c r="B881" s="34" t="s">
        <v>190</v>
      </c>
      <c r="C881" s="34" t="s">
        <v>775</v>
      </c>
      <c r="D881" s="29">
        <v>1191</v>
      </c>
      <c r="E881" s="53">
        <v>21300000</v>
      </c>
      <c r="F881" s="53">
        <v>21300000</v>
      </c>
    </row>
    <row r="882" spans="1:6" x14ac:dyDescent="0.2">
      <c r="A882" s="44">
        <v>2671</v>
      </c>
      <c r="B882" s="34" t="s">
        <v>190</v>
      </c>
      <c r="C882" s="34" t="s">
        <v>775</v>
      </c>
      <c r="D882" s="29">
        <v>1436</v>
      </c>
      <c r="E882" s="53">
        <v>10650000</v>
      </c>
      <c r="F882" s="53">
        <v>7691667</v>
      </c>
    </row>
    <row r="883" spans="1:6" x14ac:dyDescent="0.2">
      <c r="A883" s="44">
        <v>2671</v>
      </c>
      <c r="B883" s="34" t="s">
        <v>190</v>
      </c>
      <c r="C883" s="34" t="s">
        <v>1069</v>
      </c>
      <c r="D883" s="29">
        <v>1293</v>
      </c>
      <c r="E883" s="53">
        <v>30240000</v>
      </c>
      <c r="F883" s="53">
        <v>28560000</v>
      </c>
    </row>
    <row r="884" spans="1:6" x14ac:dyDescent="0.2">
      <c r="A884" s="44">
        <v>2671</v>
      </c>
      <c r="B884" s="34" t="s">
        <v>190</v>
      </c>
      <c r="C884" s="34" t="s">
        <v>558</v>
      </c>
      <c r="D884" s="29">
        <v>1119</v>
      </c>
      <c r="E884" s="53">
        <v>21840000</v>
      </c>
      <c r="F884" s="53">
        <v>21840000</v>
      </c>
    </row>
    <row r="885" spans="1:6" x14ac:dyDescent="0.2">
      <c r="A885" s="44">
        <v>2671</v>
      </c>
      <c r="B885" s="34" t="s">
        <v>190</v>
      </c>
      <c r="C885" s="34" t="s">
        <v>558</v>
      </c>
      <c r="D885" s="29">
        <v>1460</v>
      </c>
      <c r="E885" s="53">
        <v>5460000</v>
      </c>
      <c r="F885" s="53">
        <v>1547000</v>
      </c>
    </row>
    <row r="886" spans="1:6" x14ac:dyDescent="0.2">
      <c r="A886" s="44">
        <v>2671</v>
      </c>
      <c r="B886" s="34" t="s">
        <v>190</v>
      </c>
      <c r="C886" s="34" t="s">
        <v>878</v>
      </c>
      <c r="D886" s="29">
        <v>1225</v>
      </c>
      <c r="E886" s="53">
        <v>0</v>
      </c>
      <c r="F886" s="53">
        <v>0</v>
      </c>
    </row>
    <row r="887" spans="1:6" x14ac:dyDescent="0.2">
      <c r="A887" s="44">
        <v>2671</v>
      </c>
      <c r="B887" s="34" t="s">
        <v>190</v>
      </c>
      <c r="C887" s="34" t="s">
        <v>878</v>
      </c>
      <c r="D887" s="29">
        <v>1231</v>
      </c>
      <c r="E887" s="53">
        <v>16380000</v>
      </c>
      <c r="F887" s="53">
        <v>16380000</v>
      </c>
    </row>
    <row r="888" spans="1:6" x14ac:dyDescent="0.2">
      <c r="A888" s="44">
        <v>2671</v>
      </c>
      <c r="B888" s="34" t="s">
        <v>190</v>
      </c>
      <c r="C888" s="34" t="s">
        <v>878</v>
      </c>
      <c r="D888" s="29">
        <v>1522</v>
      </c>
      <c r="E888" s="53">
        <v>8190000</v>
      </c>
      <c r="F888" s="53">
        <v>5278000</v>
      </c>
    </row>
    <row r="889" spans="1:6" x14ac:dyDescent="0.2">
      <c r="A889" s="44">
        <v>2671</v>
      </c>
      <c r="B889" s="34" t="s">
        <v>190</v>
      </c>
      <c r="C889" s="34" t="s">
        <v>982</v>
      </c>
      <c r="D889" s="29">
        <v>1262</v>
      </c>
      <c r="E889" s="53">
        <v>44100000</v>
      </c>
      <c r="F889" s="53">
        <v>44100000</v>
      </c>
    </row>
    <row r="890" spans="1:6" x14ac:dyDescent="0.2">
      <c r="A890" s="44">
        <v>2671</v>
      </c>
      <c r="B890" s="34" t="s">
        <v>190</v>
      </c>
      <c r="C890" s="34" t="s">
        <v>982</v>
      </c>
      <c r="D890" s="29">
        <v>1542</v>
      </c>
      <c r="E890" s="53">
        <v>22050000</v>
      </c>
      <c r="F890" s="53">
        <v>13965000</v>
      </c>
    </row>
    <row r="891" spans="1:6" x14ac:dyDescent="0.2">
      <c r="A891" s="44">
        <v>2671</v>
      </c>
      <c r="B891" s="34" t="s">
        <v>190</v>
      </c>
      <c r="C891" s="34" t="s">
        <v>694</v>
      </c>
      <c r="D891" s="29">
        <v>1294</v>
      </c>
      <c r="E891" s="53">
        <v>4239400</v>
      </c>
      <c r="F891" s="53">
        <v>4239400</v>
      </c>
    </row>
    <row r="892" spans="1:6" x14ac:dyDescent="0.2">
      <c r="A892" s="44">
        <v>2671</v>
      </c>
      <c r="B892" s="34" t="s">
        <v>190</v>
      </c>
      <c r="C892" s="34" t="s">
        <v>694</v>
      </c>
      <c r="D892" s="29">
        <v>1820</v>
      </c>
      <c r="E892" s="53">
        <v>1500000</v>
      </c>
      <c r="F892" s="53">
        <v>1003157</v>
      </c>
    </row>
    <row r="893" spans="1:6" x14ac:dyDescent="0.2">
      <c r="A893" s="44">
        <v>2671</v>
      </c>
      <c r="B893" s="34" t="s">
        <v>190</v>
      </c>
      <c r="C893" s="34" t="s">
        <v>694</v>
      </c>
      <c r="D893" s="29">
        <v>1885</v>
      </c>
      <c r="E893" s="53">
        <v>400000</v>
      </c>
      <c r="F893" s="53">
        <v>0</v>
      </c>
    </row>
    <row r="894" spans="1:6" x14ac:dyDescent="0.2">
      <c r="A894" s="44">
        <v>2671</v>
      </c>
      <c r="B894" s="34" t="s">
        <v>190</v>
      </c>
      <c r="C894" s="34" t="s">
        <v>1212</v>
      </c>
      <c r="D894" s="29">
        <v>1346</v>
      </c>
      <c r="E894" s="53">
        <v>52781160</v>
      </c>
      <c r="F894" s="53">
        <v>52781160</v>
      </c>
    </row>
    <row r="895" spans="1:6" x14ac:dyDescent="0.2">
      <c r="A895" s="44">
        <v>2671</v>
      </c>
      <c r="B895" s="34" t="s">
        <v>190</v>
      </c>
      <c r="C895" s="34" t="s">
        <v>1423</v>
      </c>
      <c r="D895" s="29">
        <v>1422</v>
      </c>
      <c r="E895" s="53">
        <v>147508502</v>
      </c>
      <c r="F895" s="53">
        <v>0</v>
      </c>
    </row>
    <row r="896" spans="1:6" x14ac:dyDescent="0.2">
      <c r="A896" s="44">
        <v>2671</v>
      </c>
      <c r="B896" s="34" t="s">
        <v>190</v>
      </c>
      <c r="C896" s="34" t="s">
        <v>1505</v>
      </c>
      <c r="D896" s="29">
        <v>1464</v>
      </c>
      <c r="E896" s="53">
        <v>25500000</v>
      </c>
      <c r="F896" s="53">
        <v>24650000</v>
      </c>
    </row>
    <row r="897" spans="1:6" x14ac:dyDescent="0.2">
      <c r="A897" s="44">
        <v>2671</v>
      </c>
      <c r="B897" s="34" t="s">
        <v>190</v>
      </c>
      <c r="C897" s="34" t="s">
        <v>1505</v>
      </c>
      <c r="D897" s="29">
        <v>1871</v>
      </c>
      <c r="E897" s="53">
        <v>17000000</v>
      </c>
      <c r="F897" s="53">
        <v>0</v>
      </c>
    </row>
    <row r="898" spans="1:6" x14ac:dyDescent="0.2">
      <c r="A898" s="44">
        <v>2671</v>
      </c>
      <c r="B898" s="34" t="s">
        <v>190</v>
      </c>
      <c r="C898" s="34" t="s">
        <v>1914</v>
      </c>
      <c r="D898" s="29">
        <v>1665</v>
      </c>
      <c r="E898" s="53">
        <v>15000000</v>
      </c>
      <c r="F898" s="53">
        <v>8500000</v>
      </c>
    </row>
    <row r="899" spans="1:6" x14ac:dyDescent="0.2">
      <c r="A899" s="44">
        <v>2671</v>
      </c>
      <c r="B899" s="34" t="s">
        <v>190</v>
      </c>
      <c r="C899" s="34" t="s">
        <v>2348</v>
      </c>
      <c r="D899" s="29">
        <v>1779</v>
      </c>
      <c r="E899" s="53">
        <v>7500000</v>
      </c>
      <c r="F899" s="53">
        <v>2333333</v>
      </c>
    </row>
    <row r="900" spans="1:6" x14ac:dyDescent="0.2">
      <c r="A900" s="44">
        <v>2671</v>
      </c>
      <c r="B900" s="34" t="s">
        <v>190</v>
      </c>
      <c r="C900" s="34" t="s">
        <v>2412</v>
      </c>
      <c r="D900" s="29">
        <v>1796</v>
      </c>
      <c r="E900" s="53">
        <v>15000000</v>
      </c>
      <c r="F900" s="53">
        <v>4166667</v>
      </c>
    </row>
    <row r="901" spans="1:6" x14ac:dyDescent="0.2">
      <c r="A901" s="44">
        <v>2671</v>
      </c>
      <c r="B901" s="34" t="s">
        <v>190</v>
      </c>
      <c r="C901" s="34" t="s">
        <v>2428</v>
      </c>
      <c r="D901" s="29">
        <v>1800</v>
      </c>
      <c r="E901" s="53">
        <v>7500000</v>
      </c>
      <c r="F901" s="53">
        <v>2000000</v>
      </c>
    </row>
    <row r="902" spans="1:6" x14ac:dyDescent="0.2">
      <c r="A902" s="44">
        <v>2671</v>
      </c>
      <c r="B902" s="34" t="s">
        <v>190</v>
      </c>
      <c r="C902" s="34" t="s">
        <v>2462</v>
      </c>
      <c r="D902" s="29">
        <v>1809</v>
      </c>
      <c r="E902" s="53">
        <v>15000000</v>
      </c>
      <c r="F902" s="53">
        <v>4000000</v>
      </c>
    </row>
    <row r="903" spans="1:6" x14ac:dyDescent="0.2">
      <c r="A903" s="44">
        <v>2671</v>
      </c>
      <c r="B903" s="34" t="s">
        <v>190</v>
      </c>
      <c r="C903" s="34" t="s">
        <v>2466</v>
      </c>
      <c r="D903" s="29">
        <v>1810</v>
      </c>
      <c r="E903" s="53">
        <v>7500000</v>
      </c>
      <c r="F903" s="53">
        <v>833333</v>
      </c>
    </row>
    <row r="904" spans="1:6" x14ac:dyDescent="0.2">
      <c r="A904" s="44">
        <v>2671</v>
      </c>
      <c r="B904" s="34" t="s">
        <v>190</v>
      </c>
      <c r="C904" s="34" t="s">
        <v>2492</v>
      </c>
      <c r="D904" s="29">
        <v>1818</v>
      </c>
      <c r="E904" s="53">
        <v>7500000</v>
      </c>
      <c r="F904" s="53">
        <v>1416667</v>
      </c>
    </row>
    <row r="905" spans="1:6" x14ac:dyDescent="0.2">
      <c r="A905" s="44">
        <v>2671</v>
      </c>
      <c r="B905" s="34" t="s">
        <v>190</v>
      </c>
      <c r="C905" s="34" t="s">
        <v>2527</v>
      </c>
      <c r="D905" s="29">
        <v>1829</v>
      </c>
      <c r="E905" s="53">
        <v>7500000</v>
      </c>
      <c r="F905" s="53">
        <v>916667</v>
      </c>
    </row>
    <row r="906" spans="1:6" x14ac:dyDescent="0.2">
      <c r="A906" s="44">
        <v>2671</v>
      </c>
      <c r="B906" s="34" t="s">
        <v>190</v>
      </c>
      <c r="C906" s="34" t="s">
        <v>2572</v>
      </c>
      <c r="D906" s="29">
        <v>1843</v>
      </c>
      <c r="E906" s="53">
        <v>7500000</v>
      </c>
      <c r="F906" s="53">
        <v>0</v>
      </c>
    </row>
    <row r="907" spans="1:6" x14ac:dyDescent="0.2">
      <c r="A907" s="44">
        <v>2671</v>
      </c>
      <c r="B907" s="34" t="s">
        <v>190</v>
      </c>
      <c r="C907" s="34" t="s">
        <v>2575</v>
      </c>
      <c r="D907" s="29">
        <v>1844</v>
      </c>
      <c r="E907" s="53">
        <v>7500000</v>
      </c>
      <c r="F907" s="53">
        <v>0</v>
      </c>
    </row>
    <row r="908" spans="1:6" x14ac:dyDescent="0.2">
      <c r="A908" s="44">
        <v>2671</v>
      </c>
      <c r="B908" s="34" t="s">
        <v>190</v>
      </c>
      <c r="C908" s="34" t="s">
        <v>2597</v>
      </c>
      <c r="D908" s="29">
        <v>1850</v>
      </c>
      <c r="E908" s="53">
        <v>22000000</v>
      </c>
      <c r="F908" s="53">
        <v>0</v>
      </c>
    </row>
    <row r="909" spans="1:6" x14ac:dyDescent="0.2">
      <c r="A909" s="44">
        <v>2671</v>
      </c>
      <c r="B909" s="34" t="s">
        <v>2939</v>
      </c>
      <c r="D909" s="34"/>
      <c r="E909" s="53">
        <v>976669062</v>
      </c>
      <c r="F909" s="53">
        <v>640277885</v>
      </c>
    </row>
    <row r="910" spans="1:6" x14ac:dyDescent="0.2">
      <c r="A910" s="44">
        <v>2671</v>
      </c>
      <c r="B910" s="34" t="s">
        <v>186</v>
      </c>
      <c r="C910" s="34" t="s">
        <v>802</v>
      </c>
      <c r="D910" s="29">
        <v>1200</v>
      </c>
      <c r="E910" s="53">
        <v>34650000</v>
      </c>
      <c r="F910" s="53">
        <v>34650000</v>
      </c>
    </row>
    <row r="911" spans="1:6" x14ac:dyDescent="0.2">
      <c r="A911" s="44">
        <v>2671</v>
      </c>
      <c r="B911" s="34" t="s">
        <v>186</v>
      </c>
      <c r="C911" s="34" t="s">
        <v>802</v>
      </c>
      <c r="D911" s="29">
        <v>1543</v>
      </c>
      <c r="E911" s="53">
        <v>17325000</v>
      </c>
      <c r="F911" s="53">
        <v>12320000</v>
      </c>
    </row>
    <row r="912" spans="1:6" x14ac:dyDescent="0.2">
      <c r="A912" s="44">
        <v>2671</v>
      </c>
      <c r="B912" s="34" t="s">
        <v>186</v>
      </c>
      <c r="C912" s="34" t="s">
        <v>802</v>
      </c>
      <c r="D912" s="29">
        <v>1893</v>
      </c>
      <c r="E912" s="53">
        <v>11550000</v>
      </c>
      <c r="F912" s="53">
        <v>0</v>
      </c>
    </row>
    <row r="913" spans="1:6" x14ac:dyDescent="0.2">
      <c r="A913" s="44">
        <v>2671</v>
      </c>
      <c r="B913" s="34" t="s">
        <v>186</v>
      </c>
      <c r="C913" s="34" t="s">
        <v>988</v>
      </c>
      <c r="D913" s="29">
        <v>1264</v>
      </c>
      <c r="E913" s="53">
        <v>21300000</v>
      </c>
      <c r="F913" s="53">
        <v>21300000</v>
      </c>
    </row>
    <row r="914" spans="1:6" x14ac:dyDescent="0.2">
      <c r="A914" s="44">
        <v>2671</v>
      </c>
      <c r="B914" s="34" t="s">
        <v>186</v>
      </c>
      <c r="C914" s="34" t="s">
        <v>988</v>
      </c>
      <c r="D914" s="29">
        <v>1649</v>
      </c>
      <c r="E914" s="53">
        <v>10650000</v>
      </c>
      <c r="F914" s="53">
        <v>6745000</v>
      </c>
    </row>
    <row r="915" spans="1:6" x14ac:dyDescent="0.2">
      <c r="A915" s="44">
        <v>2671</v>
      </c>
      <c r="B915" s="34" t="s">
        <v>186</v>
      </c>
      <c r="C915" s="34" t="s">
        <v>2512</v>
      </c>
      <c r="D915" s="29">
        <v>1825</v>
      </c>
      <c r="E915" s="53">
        <v>6000000</v>
      </c>
      <c r="F915" s="53">
        <v>0</v>
      </c>
    </row>
    <row r="916" spans="1:6" x14ac:dyDescent="0.2">
      <c r="A916" s="44">
        <v>2671</v>
      </c>
      <c r="B916" s="34" t="s">
        <v>2940</v>
      </c>
      <c r="D916" s="34"/>
      <c r="E916" s="53">
        <v>101475000</v>
      </c>
      <c r="F916" s="53">
        <v>75015000</v>
      </c>
    </row>
    <row r="917" spans="1:6" x14ac:dyDescent="0.2">
      <c r="A917" s="44">
        <v>2671</v>
      </c>
      <c r="B917" s="34" t="s">
        <v>182</v>
      </c>
      <c r="C917" s="34" t="s">
        <v>996</v>
      </c>
      <c r="D917" s="29">
        <v>1267</v>
      </c>
      <c r="E917" s="53">
        <v>33000000</v>
      </c>
      <c r="F917" s="53">
        <v>32450000</v>
      </c>
    </row>
    <row r="918" spans="1:6" x14ac:dyDescent="0.2">
      <c r="A918" s="44">
        <v>2671</v>
      </c>
      <c r="B918" s="34" t="s">
        <v>182</v>
      </c>
      <c r="C918" s="34" t="s">
        <v>498</v>
      </c>
      <c r="D918" s="29">
        <v>1099</v>
      </c>
      <c r="E918" s="53">
        <v>36000000</v>
      </c>
      <c r="F918" s="53">
        <v>36000000</v>
      </c>
    </row>
    <row r="919" spans="1:6" x14ac:dyDescent="0.2">
      <c r="A919" s="44">
        <v>2671</v>
      </c>
      <c r="B919" s="34" t="s">
        <v>182</v>
      </c>
      <c r="C919" s="34" t="s">
        <v>606</v>
      </c>
      <c r="D919" s="29">
        <v>1135</v>
      </c>
      <c r="E919" s="53">
        <v>37800000</v>
      </c>
      <c r="F919" s="53">
        <v>37800000</v>
      </c>
    </row>
    <row r="920" spans="1:6" x14ac:dyDescent="0.2">
      <c r="A920" s="44">
        <v>2671</v>
      </c>
      <c r="B920" s="34" t="s">
        <v>182</v>
      </c>
      <c r="C920" s="34" t="s">
        <v>606</v>
      </c>
      <c r="D920" s="29">
        <v>1603</v>
      </c>
      <c r="E920" s="53">
        <v>12600000</v>
      </c>
      <c r="F920" s="53">
        <v>12600000</v>
      </c>
    </row>
    <row r="921" spans="1:6" x14ac:dyDescent="0.2">
      <c r="A921" s="44">
        <v>2671</v>
      </c>
      <c r="B921" s="34" t="s">
        <v>182</v>
      </c>
      <c r="C921" s="34" t="s">
        <v>606</v>
      </c>
      <c r="D921" s="29">
        <v>1833</v>
      </c>
      <c r="E921" s="53">
        <v>6300000</v>
      </c>
      <c r="F921" s="53">
        <v>2730000</v>
      </c>
    </row>
    <row r="922" spans="1:6" x14ac:dyDescent="0.2">
      <c r="A922" s="44">
        <v>2671</v>
      </c>
      <c r="B922" s="34" t="s">
        <v>182</v>
      </c>
      <c r="C922" s="34" t="s">
        <v>681</v>
      </c>
      <c r="D922" s="29">
        <v>1159</v>
      </c>
      <c r="E922" s="53">
        <v>29430000</v>
      </c>
      <c r="F922" s="53">
        <v>29430000</v>
      </c>
    </row>
    <row r="923" spans="1:6" x14ac:dyDescent="0.2">
      <c r="A923" s="44">
        <v>2671</v>
      </c>
      <c r="B923" s="34" t="s">
        <v>182</v>
      </c>
      <c r="C923" s="34" t="s">
        <v>1423</v>
      </c>
      <c r="D923" s="29">
        <v>1422</v>
      </c>
      <c r="E923" s="53">
        <v>33308277</v>
      </c>
      <c r="F923" s="53">
        <v>0</v>
      </c>
    </row>
    <row r="924" spans="1:6" x14ac:dyDescent="0.2">
      <c r="A924" s="44">
        <v>2671</v>
      </c>
      <c r="B924" s="34" t="s">
        <v>182</v>
      </c>
      <c r="C924" s="34" t="s">
        <v>2589</v>
      </c>
      <c r="D924" s="29">
        <v>1848</v>
      </c>
      <c r="E924" s="53">
        <v>15000000</v>
      </c>
      <c r="F924" s="53">
        <v>0</v>
      </c>
    </row>
    <row r="925" spans="1:6" x14ac:dyDescent="0.2">
      <c r="A925" s="44">
        <v>2671</v>
      </c>
      <c r="B925" s="34" t="s">
        <v>2941</v>
      </c>
      <c r="D925" s="34"/>
      <c r="E925" s="53">
        <v>203438277</v>
      </c>
      <c r="F925" s="53">
        <v>151010000</v>
      </c>
    </row>
    <row r="926" spans="1:6" x14ac:dyDescent="0.2">
      <c r="A926" s="44">
        <v>2671</v>
      </c>
      <c r="B926" s="29" t="s">
        <v>188</v>
      </c>
      <c r="C926" s="34" t="s">
        <v>1423</v>
      </c>
      <c r="D926" s="29">
        <v>1422</v>
      </c>
      <c r="E926" s="53">
        <v>33567629</v>
      </c>
      <c r="F926" s="53">
        <v>0</v>
      </c>
    </row>
    <row r="927" spans="1:6" x14ac:dyDescent="0.2">
      <c r="A927" s="44">
        <v>2671</v>
      </c>
      <c r="B927" s="29" t="s">
        <v>188</v>
      </c>
      <c r="C927" s="34" t="s">
        <v>1444</v>
      </c>
      <c r="D927" s="29">
        <v>1430</v>
      </c>
      <c r="E927" s="53">
        <v>15077351</v>
      </c>
      <c r="F927" s="53">
        <v>0</v>
      </c>
    </row>
    <row r="928" spans="1:6" x14ac:dyDescent="0.2">
      <c r="A928" s="44">
        <v>2671</v>
      </c>
      <c r="B928" s="29" t="s">
        <v>188</v>
      </c>
      <c r="C928" s="34" t="s">
        <v>1922</v>
      </c>
      <c r="D928" s="29">
        <v>1668</v>
      </c>
      <c r="E928" s="53">
        <v>20000000</v>
      </c>
      <c r="F928" s="53">
        <v>8500000</v>
      </c>
    </row>
    <row r="929" spans="1:6" x14ac:dyDescent="0.2">
      <c r="A929" s="44">
        <v>2671</v>
      </c>
      <c r="B929" s="29" t="s">
        <v>188</v>
      </c>
      <c r="C929" s="34" t="s">
        <v>2121</v>
      </c>
      <c r="D929" s="29">
        <v>1721</v>
      </c>
      <c r="E929" s="53">
        <v>24000000</v>
      </c>
      <c r="F929" s="53">
        <v>7800000</v>
      </c>
    </row>
    <row r="930" spans="1:6" x14ac:dyDescent="0.2">
      <c r="A930" s="44">
        <v>2671</v>
      </c>
      <c r="B930" s="29" t="s">
        <v>188</v>
      </c>
      <c r="C930" s="34" t="s">
        <v>2143</v>
      </c>
      <c r="D930" s="29">
        <v>1727</v>
      </c>
      <c r="E930" s="53">
        <v>24000000</v>
      </c>
      <c r="F930" s="53">
        <v>7600000</v>
      </c>
    </row>
    <row r="931" spans="1:6" x14ac:dyDescent="0.2">
      <c r="A931" s="44">
        <v>2671</v>
      </c>
      <c r="B931" s="29" t="s">
        <v>2942</v>
      </c>
      <c r="C931" s="29"/>
      <c r="D931" s="29"/>
      <c r="E931" s="53">
        <v>116644980</v>
      </c>
      <c r="F931" s="53">
        <v>23900000</v>
      </c>
    </row>
    <row r="932" spans="1:6" x14ac:dyDescent="0.2">
      <c r="A932" s="56" t="s">
        <v>2943</v>
      </c>
      <c r="B932" s="56"/>
      <c r="C932" s="56"/>
      <c r="D932" s="56"/>
      <c r="E932" s="53">
        <v>1398227319</v>
      </c>
      <c r="F932" s="53">
        <v>890202885</v>
      </c>
    </row>
    <row r="933" spans="1:6" x14ac:dyDescent="0.2">
      <c r="A933" s="44">
        <v>2682</v>
      </c>
      <c r="B933" s="34" t="s">
        <v>193</v>
      </c>
      <c r="C933" s="34" t="s">
        <v>1003</v>
      </c>
      <c r="D933" s="29">
        <v>1270</v>
      </c>
      <c r="E933" s="53">
        <v>19320000</v>
      </c>
      <c r="F933" s="53">
        <v>19078500</v>
      </c>
    </row>
    <row r="934" spans="1:6" x14ac:dyDescent="0.2">
      <c r="A934" s="44">
        <v>2682</v>
      </c>
      <c r="B934" s="34" t="s">
        <v>193</v>
      </c>
      <c r="C934" s="34" t="s">
        <v>1003</v>
      </c>
      <c r="D934" s="29">
        <v>1616</v>
      </c>
      <c r="E934" s="53">
        <v>2415000</v>
      </c>
      <c r="F934" s="53">
        <v>0</v>
      </c>
    </row>
    <row r="935" spans="1:6" x14ac:dyDescent="0.2">
      <c r="A935" s="44">
        <v>2682</v>
      </c>
      <c r="B935" s="34" t="s">
        <v>193</v>
      </c>
      <c r="C935" s="34" t="s">
        <v>1001</v>
      </c>
      <c r="D935" s="29">
        <v>1269</v>
      </c>
      <c r="E935" s="53">
        <v>19320000</v>
      </c>
      <c r="F935" s="53">
        <v>19078500</v>
      </c>
    </row>
    <row r="936" spans="1:6" x14ac:dyDescent="0.2">
      <c r="A936" s="44">
        <v>2682</v>
      </c>
      <c r="B936" s="34" t="s">
        <v>193</v>
      </c>
      <c r="C936" s="34" t="s">
        <v>1001</v>
      </c>
      <c r="D936" s="29">
        <v>1622</v>
      </c>
      <c r="E936" s="53">
        <v>2415000</v>
      </c>
      <c r="F936" s="53">
        <v>0</v>
      </c>
    </row>
    <row r="937" spans="1:6" x14ac:dyDescent="0.2">
      <c r="A937" s="44">
        <v>2682</v>
      </c>
      <c r="B937" s="34" t="s">
        <v>193</v>
      </c>
      <c r="C937" s="34" t="s">
        <v>1005</v>
      </c>
      <c r="D937" s="29">
        <v>1271</v>
      </c>
      <c r="E937" s="53">
        <v>19320000</v>
      </c>
      <c r="F937" s="53">
        <v>11270000</v>
      </c>
    </row>
    <row r="938" spans="1:6" x14ac:dyDescent="0.2">
      <c r="A938" s="44">
        <v>2682</v>
      </c>
      <c r="B938" s="34" t="s">
        <v>193</v>
      </c>
      <c r="C938" s="34" t="s">
        <v>1119</v>
      </c>
      <c r="D938" s="29">
        <v>1313</v>
      </c>
      <c r="E938" s="53">
        <v>19320000</v>
      </c>
      <c r="F938" s="53">
        <v>18515000</v>
      </c>
    </row>
    <row r="939" spans="1:6" x14ac:dyDescent="0.2">
      <c r="A939" s="44">
        <v>2682</v>
      </c>
      <c r="B939" s="34" t="s">
        <v>193</v>
      </c>
      <c r="C939" s="34" t="s">
        <v>1119</v>
      </c>
      <c r="D939" s="29">
        <v>1537</v>
      </c>
      <c r="E939" s="53">
        <v>2415000</v>
      </c>
      <c r="F939" s="53">
        <v>0</v>
      </c>
    </row>
    <row r="940" spans="1:6" x14ac:dyDescent="0.2">
      <c r="A940" s="44">
        <v>2682</v>
      </c>
      <c r="B940" s="34" t="s">
        <v>193</v>
      </c>
      <c r="C940" s="34" t="s">
        <v>781</v>
      </c>
      <c r="D940" s="29">
        <v>1193</v>
      </c>
      <c r="E940" s="53">
        <v>19320000</v>
      </c>
      <c r="F940" s="53">
        <v>19320000</v>
      </c>
    </row>
    <row r="941" spans="1:6" x14ac:dyDescent="0.2">
      <c r="A941" s="44">
        <v>2682</v>
      </c>
      <c r="B941" s="34" t="s">
        <v>193</v>
      </c>
      <c r="C941" s="34" t="s">
        <v>781</v>
      </c>
      <c r="D941" s="29">
        <v>1544</v>
      </c>
      <c r="E941" s="53">
        <v>4830000</v>
      </c>
      <c r="F941" s="53">
        <v>402500</v>
      </c>
    </row>
    <row r="942" spans="1:6" x14ac:dyDescent="0.2">
      <c r="A942" s="44">
        <v>2682</v>
      </c>
      <c r="B942" s="34" t="s">
        <v>193</v>
      </c>
      <c r="C942" s="34" t="s">
        <v>584</v>
      </c>
      <c r="D942" s="29">
        <v>1127</v>
      </c>
      <c r="E942" s="53">
        <v>19320000</v>
      </c>
      <c r="F942" s="53">
        <v>19320000</v>
      </c>
    </row>
    <row r="943" spans="1:6" x14ac:dyDescent="0.2">
      <c r="A943" s="44">
        <v>2682</v>
      </c>
      <c r="B943" s="34" t="s">
        <v>193</v>
      </c>
      <c r="C943" s="34" t="s">
        <v>584</v>
      </c>
      <c r="D943" s="29">
        <v>1545</v>
      </c>
      <c r="E943" s="53">
        <v>4830000</v>
      </c>
      <c r="F943" s="53">
        <v>1368500</v>
      </c>
    </row>
    <row r="944" spans="1:6" x14ac:dyDescent="0.2">
      <c r="A944" s="44">
        <v>2682</v>
      </c>
      <c r="B944" s="34" t="s">
        <v>193</v>
      </c>
      <c r="C944" s="34" t="s">
        <v>694</v>
      </c>
      <c r="D944" s="29">
        <v>1294</v>
      </c>
      <c r="E944" s="53">
        <v>1364000</v>
      </c>
      <c r="F944" s="53">
        <v>1364000</v>
      </c>
    </row>
    <row r="945" spans="1:6" x14ac:dyDescent="0.2">
      <c r="A945" s="44">
        <v>2682</v>
      </c>
      <c r="B945" s="34" t="s">
        <v>193</v>
      </c>
      <c r="C945" s="34" t="s">
        <v>694</v>
      </c>
      <c r="D945" s="29">
        <v>1428</v>
      </c>
      <c r="E945" s="53">
        <v>130500</v>
      </c>
      <c r="F945" s="53">
        <v>130500</v>
      </c>
    </row>
    <row r="946" spans="1:6" x14ac:dyDescent="0.2">
      <c r="A946" s="44">
        <v>2682</v>
      </c>
      <c r="B946" s="34" t="s">
        <v>193</v>
      </c>
      <c r="C946" s="34" t="s">
        <v>694</v>
      </c>
      <c r="D946" s="29">
        <v>1574</v>
      </c>
      <c r="E946" s="53">
        <v>372000</v>
      </c>
      <c r="F946" s="53">
        <v>372000</v>
      </c>
    </row>
    <row r="947" spans="1:6" x14ac:dyDescent="0.2">
      <c r="A947" s="44">
        <v>2682</v>
      </c>
      <c r="B947" s="34" t="s">
        <v>193</v>
      </c>
      <c r="C947" s="34" t="s">
        <v>694</v>
      </c>
      <c r="D947" s="29">
        <v>1666</v>
      </c>
      <c r="E947" s="53">
        <v>372000</v>
      </c>
      <c r="F947" s="53">
        <v>372000</v>
      </c>
    </row>
    <row r="948" spans="1:6" x14ac:dyDescent="0.2">
      <c r="A948" s="44">
        <v>2682</v>
      </c>
      <c r="B948" s="34" t="s">
        <v>193</v>
      </c>
      <c r="C948" s="34" t="s">
        <v>694</v>
      </c>
      <c r="D948" s="29">
        <v>1820</v>
      </c>
      <c r="E948" s="53">
        <v>1200000</v>
      </c>
      <c r="F948" s="53">
        <v>745720</v>
      </c>
    </row>
    <row r="949" spans="1:6" x14ac:dyDescent="0.2">
      <c r="A949" s="44">
        <v>2682</v>
      </c>
      <c r="B949" s="34" t="s">
        <v>193</v>
      </c>
      <c r="C949" s="34" t="s">
        <v>993</v>
      </c>
      <c r="D949" s="29">
        <v>1266</v>
      </c>
      <c r="E949" s="53">
        <v>19320000</v>
      </c>
      <c r="F949" s="53">
        <v>19078500</v>
      </c>
    </row>
    <row r="950" spans="1:6" x14ac:dyDescent="0.2">
      <c r="A950" s="44">
        <v>2682</v>
      </c>
      <c r="B950" s="34" t="s">
        <v>193</v>
      </c>
      <c r="C950" s="34" t="s">
        <v>993</v>
      </c>
      <c r="D950" s="29">
        <v>1538</v>
      </c>
      <c r="E950" s="53">
        <v>3622500</v>
      </c>
      <c r="F950" s="53">
        <v>0</v>
      </c>
    </row>
    <row r="951" spans="1:6" x14ac:dyDescent="0.2">
      <c r="A951" s="44">
        <v>2682</v>
      </c>
      <c r="B951" s="34" t="s">
        <v>193</v>
      </c>
      <c r="C951" s="34" t="s">
        <v>2648</v>
      </c>
      <c r="D951" s="29">
        <v>1866</v>
      </c>
      <c r="E951" s="53">
        <v>4000000</v>
      </c>
      <c r="F951" s="53">
        <v>0</v>
      </c>
    </row>
    <row r="952" spans="1:6" x14ac:dyDescent="0.2">
      <c r="A952" s="44">
        <v>2682</v>
      </c>
      <c r="B952" s="34" t="s">
        <v>2944</v>
      </c>
      <c r="D952" s="34"/>
      <c r="E952" s="53">
        <v>163206000</v>
      </c>
      <c r="F952" s="53">
        <v>130415720</v>
      </c>
    </row>
    <row r="953" spans="1:6" x14ac:dyDescent="0.2">
      <c r="A953" s="44">
        <v>2682</v>
      </c>
      <c r="B953" s="29" t="s">
        <v>195</v>
      </c>
      <c r="C953" s="34" t="s">
        <v>1423</v>
      </c>
      <c r="D953" s="29">
        <v>1422</v>
      </c>
      <c r="E953" s="53">
        <v>25535110</v>
      </c>
      <c r="F953" s="53">
        <v>0</v>
      </c>
    </row>
    <row r="954" spans="1:6" x14ac:dyDescent="0.2">
      <c r="A954" s="44">
        <v>2682</v>
      </c>
      <c r="B954" s="29" t="s">
        <v>2945</v>
      </c>
      <c r="C954" s="29"/>
      <c r="D954" s="29"/>
      <c r="E954" s="53">
        <v>25535110</v>
      </c>
      <c r="F954" s="53">
        <v>0</v>
      </c>
    </row>
    <row r="955" spans="1:6" x14ac:dyDescent="0.2">
      <c r="A955" s="56" t="s">
        <v>2946</v>
      </c>
      <c r="B955" s="56"/>
      <c r="C955" s="56"/>
      <c r="D955" s="56"/>
      <c r="E955" s="53">
        <v>188741110</v>
      </c>
      <c r="F955" s="53">
        <v>130415720</v>
      </c>
    </row>
    <row r="956" spans="1:6" x14ac:dyDescent="0.2">
      <c r="A956" s="44">
        <v>2689</v>
      </c>
      <c r="B956" s="34" t="s">
        <v>201</v>
      </c>
      <c r="C956" s="34" t="s">
        <v>1230</v>
      </c>
      <c r="D956" s="29">
        <v>1352</v>
      </c>
      <c r="E956" s="53">
        <v>18600000</v>
      </c>
      <c r="F956" s="53">
        <v>18600000</v>
      </c>
    </row>
    <row r="957" spans="1:6" x14ac:dyDescent="0.2">
      <c r="A957" s="44">
        <v>2689</v>
      </c>
      <c r="B957" s="34" t="s">
        <v>201</v>
      </c>
      <c r="C957" s="34" t="s">
        <v>1230</v>
      </c>
      <c r="D957" s="29">
        <v>1567</v>
      </c>
      <c r="E957" s="53">
        <v>7750000</v>
      </c>
      <c r="F957" s="53">
        <v>2790000</v>
      </c>
    </row>
    <row r="958" spans="1:6" x14ac:dyDescent="0.2">
      <c r="A958" s="44">
        <v>2689</v>
      </c>
      <c r="B958" s="34" t="s">
        <v>201</v>
      </c>
      <c r="C958" s="34" t="s">
        <v>1191</v>
      </c>
      <c r="D958" s="29">
        <v>1339</v>
      </c>
      <c r="E958" s="53">
        <v>18600000</v>
      </c>
      <c r="F958" s="53">
        <v>15293333</v>
      </c>
    </row>
    <row r="959" spans="1:6" x14ac:dyDescent="0.2">
      <c r="A959" s="44">
        <v>2689</v>
      </c>
      <c r="B959" s="34" t="s">
        <v>201</v>
      </c>
      <c r="C959" s="34" t="s">
        <v>928</v>
      </c>
      <c r="D959" s="29">
        <v>1243</v>
      </c>
      <c r="E959" s="53">
        <v>42000000</v>
      </c>
      <c r="F959" s="53">
        <v>37566666</v>
      </c>
    </row>
    <row r="960" spans="1:6" x14ac:dyDescent="0.2">
      <c r="A960" s="44">
        <v>2689</v>
      </c>
      <c r="B960" s="34" t="s">
        <v>201</v>
      </c>
      <c r="C960" s="34" t="s">
        <v>1128</v>
      </c>
      <c r="D960" s="29">
        <v>1317</v>
      </c>
      <c r="E960" s="53">
        <v>42210000</v>
      </c>
      <c r="F960" s="53">
        <v>42210000</v>
      </c>
    </row>
    <row r="961" spans="1:6" x14ac:dyDescent="0.2">
      <c r="A961" s="44">
        <v>2689</v>
      </c>
      <c r="B961" s="34" t="s">
        <v>201</v>
      </c>
      <c r="C961" s="34" t="s">
        <v>1128</v>
      </c>
      <c r="D961" s="29">
        <v>1551</v>
      </c>
      <c r="E961" s="53">
        <v>21105000</v>
      </c>
      <c r="F961" s="53">
        <v>11021500</v>
      </c>
    </row>
    <row r="962" spans="1:6" x14ac:dyDescent="0.2">
      <c r="A962" s="44">
        <v>2689</v>
      </c>
      <c r="B962" s="34" t="s">
        <v>201</v>
      </c>
      <c r="C962" s="34" t="s">
        <v>790</v>
      </c>
      <c r="D962" s="29">
        <v>1196</v>
      </c>
      <c r="E962" s="53">
        <v>42000000</v>
      </c>
      <c r="F962" s="53">
        <v>42000000</v>
      </c>
    </row>
    <row r="963" spans="1:6" x14ac:dyDescent="0.2">
      <c r="A963" s="44">
        <v>2689</v>
      </c>
      <c r="B963" s="34" t="s">
        <v>201</v>
      </c>
      <c r="C963" s="34" t="s">
        <v>790</v>
      </c>
      <c r="D963" s="29">
        <v>1482</v>
      </c>
      <c r="E963" s="53">
        <v>21000000</v>
      </c>
      <c r="F963" s="53">
        <v>15166667</v>
      </c>
    </row>
    <row r="964" spans="1:6" x14ac:dyDescent="0.2">
      <c r="A964" s="44">
        <v>2689</v>
      </c>
      <c r="B964" s="34" t="s">
        <v>201</v>
      </c>
      <c r="C964" s="34" t="s">
        <v>790</v>
      </c>
      <c r="D964" s="29">
        <v>1907</v>
      </c>
      <c r="E964" s="53">
        <v>7000000</v>
      </c>
      <c r="F964" s="53">
        <v>0</v>
      </c>
    </row>
    <row r="965" spans="1:6" x14ac:dyDescent="0.2">
      <c r="A965" s="44">
        <v>2689</v>
      </c>
      <c r="B965" s="34" t="s">
        <v>201</v>
      </c>
      <c r="C965" s="34" t="s">
        <v>1212</v>
      </c>
      <c r="D965" s="29">
        <v>1346</v>
      </c>
      <c r="E965" s="53">
        <v>2000000</v>
      </c>
      <c r="F965" s="53">
        <v>2000000</v>
      </c>
    </row>
    <row r="966" spans="1:6" x14ac:dyDescent="0.2">
      <c r="A966" s="44">
        <v>2689</v>
      </c>
      <c r="B966" s="34" t="s">
        <v>201</v>
      </c>
      <c r="C966" s="34" t="s">
        <v>1423</v>
      </c>
      <c r="D966" s="29">
        <v>1422</v>
      </c>
      <c r="E966" s="53">
        <v>11893167</v>
      </c>
      <c r="F966" s="53">
        <v>0</v>
      </c>
    </row>
    <row r="967" spans="1:6" x14ac:dyDescent="0.2">
      <c r="A967" s="44">
        <v>2689</v>
      </c>
      <c r="B967" s="34" t="s">
        <v>201</v>
      </c>
      <c r="C967" s="34" t="s">
        <v>1662</v>
      </c>
      <c r="D967" s="29">
        <v>1564</v>
      </c>
      <c r="E967" s="53">
        <v>7750000</v>
      </c>
      <c r="F967" s="53">
        <v>6200000</v>
      </c>
    </row>
    <row r="968" spans="1:6" x14ac:dyDescent="0.2">
      <c r="A968" s="44">
        <v>2689</v>
      </c>
      <c r="B968" s="34" t="s">
        <v>201</v>
      </c>
      <c r="C968" s="34" t="s">
        <v>1797</v>
      </c>
      <c r="D968" s="29">
        <v>1628</v>
      </c>
      <c r="E968" s="53">
        <v>21000000</v>
      </c>
      <c r="F968" s="53">
        <v>14000000</v>
      </c>
    </row>
    <row r="969" spans="1:6" x14ac:dyDescent="0.2">
      <c r="A969" s="44">
        <v>2689</v>
      </c>
      <c r="B969" s="34" t="s">
        <v>201</v>
      </c>
      <c r="C969" s="34" t="s">
        <v>2498</v>
      </c>
      <c r="D969" s="29">
        <v>1821</v>
      </c>
      <c r="E969" s="53">
        <v>39754998</v>
      </c>
      <c r="F969" s="53">
        <v>0</v>
      </c>
    </row>
    <row r="970" spans="1:6" x14ac:dyDescent="0.2">
      <c r="A970" s="44">
        <v>2689</v>
      </c>
      <c r="B970" s="34" t="s">
        <v>201</v>
      </c>
      <c r="C970" s="34" t="s">
        <v>2565</v>
      </c>
      <c r="D970" s="29">
        <v>1839</v>
      </c>
      <c r="E970" s="53">
        <v>173078070</v>
      </c>
      <c r="F970" s="53">
        <v>0</v>
      </c>
    </row>
    <row r="971" spans="1:6" x14ac:dyDescent="0.2">
      <c r="A971" s="44">
        <v>2689</v>
      </c>
      <c r="B971" s="34" t="s">
        <v>2947</v>
      </c>
      <c r="D971" s="34"/>
      <c r="E971" s="53">
        <v>475741235</v>
      </c>
      <c r="F971" s="53">
        <v>206848166</v>
      </c>
    </row>
    <row r="972" spans="1:6" x14ac:dyDescent="0.2">
      <c r="A972" s="44">
        <v>2689</v>
      </c>
      <c r="B972" s="34" t="s">
        <v>199</v>
      </c>
      <c r="C972" s="34" t="s">
        <v>433</v>
      </c>
      <c r="D972" s="29">
        <v>1078</v>
      </c>
      <c r="E972" s="53">
        <v>36000000</v>
      </c>
      <c r="F972" s="53">
        <v>34000000</v>
      </c>
    </row>
    <row r="973" spans="1:6" x14ac:dyDescent="0.2">
      <c r="A973" s="44">
        <v>2689</v>
      </c>
      <c r="B973" s="34" t="s">
        <v>199</v>
      </c>
      <c r="C973" s="34" t="s">
        <v>1254</v>
      </c>
      <c r="D973" s="29">
        <v>1360</v>
      </c>
      <c r="E973" s="53">
        <v>37200000</v>
      </c>
      <c r="F973" s="53">
        <v>36786667</v>
      </c>
    </row>
    <row r="974" spans="1:6" x14ac:dyDescent="0.2">
      <c r="A974" s="44">
        <v>2689</v>
      </c>
      <c r="B974" s="34" t="s">
        <v>199</v>
      </c>
      <c r="C974" s="34" t="s">
        <v>1254</v>
      </c>
      <c r="D974" s="29">
        <v>1541</v>
      </c>
      <c r="E974" s="53">
        <v>18600000</v>
      </c>
      <c r="F974" s="53">
        <v>0</v>
      </c>
    </row>
    <row r="975" spans="1:6" x14ac:dyDescent="0.2">
      <c r="A975" s="44">
        <v>2689</v>
      </c>
      <c r="B975" s="34" t="s">
        <v>2948</v>
      </c>
      <c r="D975" s="34"/>
      <c r="E975" s="53">
        <v>91800000</v>
      </c>
      <c r="F975" s="53">
        <v>70786667</v>
      </c>
    </row>
    <row r="976" spans="1:6" x14ac:dyDescent="0.2">
      <c r="A976" s="56" t="s">
        <v>2949</v>
      </c>
      <c r="B976" s="56"/>
      <c r="C976" s="56"/>
      <c r="D976" s="56"/>
      <c r="E976" s="53">
        <v>567541235</v>
      </c>
      <c r="F976" s="53">
        <v>277634833</v>
      </c>
    </row>
    <row r="977" spans="1:6" x14ac:dyDescent="0.2">
      <c r="A977" s="44">
        <v>2696</v>
      </c>
      <c r="B977" s="34" t="s">
        <v>210</v>
      </c>
      <c r="C977" s="34" t="s">
        <v>562</v>
      </c>
      <c r="D977" s="29">
        <v>1120</v>
      </c>
      <c r="E977" s="53">
        <v>37800000</v>
      </c>
      <c r="F977" s="53">
        <v>35280000</v>
      </c>
    </row>
    <row r="978" spans="1:6" x14ac:dyDescent="0.2">
      <c r="A978" s="44">
        <v>2696</v>
      </c>
      <c r="B978" s="34" t="s">
        <v>210</v>
      </c>
      <c r="C978" s="34" t="s">
        <v>684</v>
      </c>
      <c r="D978" s="29">
        <v>1160</v>
      </c>
      <c r="E978" s="53">
        <v>36000000</v>
      </c>
      <c r="F978" s="53">
        <v>36000000</v>
      </c>
    </row>
    <row r="979" spans="1:6" x14ac:dyDescent="0.2">
      <c r="A979" s="44">
        <v>2696</v>
      </c>
      <c r="B979" s="34" t="s">
        <v>210</v>
      </c>
      <c r="C979" s="34" t="s">
        <v>684</v>
      </c>
      <c r="D979" s="29">
        <v>1476</v>
      </c>
      <c r="E979" s="53">
        <v>18000000</v>
      </c>
      <c r="F979" s="53">
        <v>14400000</v>
      </c>
    </row>
    <row r="980" spans="1:6" x14ac:dyDescent="0.2">
      <c r="A980" s="44">
        <v>2696</v>
      </c>
      <c r="B980" s="34" t="s">
        <v>210</v>
      </c>
      <c r="C980" s="34" t="s">
        <v>1212</v>
      </c>
      <c r="D980" s="29">
        <v>1346</v>
      </c>
      <c r="E980" s="53">
        <v>15000000</v>
      </c>
      <c r="F980" s="53">
        <v>15000000</v>
      </c>
    </row>
    <row r="981" spans="1:6" x14ac:dyDescent="0.2">
      <c r="A981" s="44">
        <v>2696</v>
      </c>
      <c r="B981" s="34" t="s">
        <v>210</v>
      </c>
      <c r="C981" s="34" t="s">
        <v>2011</v>
      </c>
      <c r="D981" s="29">
        <v>1693</v>
      </c>
      <c r="E981" s="53">
        <v>16500000</v>
      </c>
      <c r="F981" s="53">
        <v>8250000</v>
      </c>
    </row>
    <row r="982" spans="1:6" x14ac:dyDescent="0.2">
      <c r="A982" s="44">
        <v>2696</v>
      </c>
      <c r="B982" s="34" t="s">
        <v>2950</v>
      </c>
      <c r="D982" s="34"/>
      <c r="E982" s="53">
        <v>123300000</v>
      </c>
      <c r="F982" s="53">
        <v>108930000</v>
      </c>
    </row>
    <row r="983" spans="1:6" x14ac:dyDescent="0.2">
      <c r="A983" s="44">
        <v>2696</v>
      </c>
      <c r="B983" s="34" t="s">
        <v>211</v>
      </c>
      <c r="C983" s="34" t="s">
        <v>642</v>
      </c>
      <c r="D983" s="29">
        <v>1146</v>
      </c>
      <c r="E983" s="53">
        <v>43200000</v>
      </c>
      <c r="F983" s="53">
        <v>43200000</v>
      </c>
    </row>
    <row r="984" spans="1:6" x14ac:dyDescent="0.2">
      <c r="A984" s="44">
        <v>2696</v>
      </c>
      <c r="B984" s="34" t="s">
        <v>211</v>
      </c>
      <c r="C984" s="34" t="s">
        <v>642</v>
      </c>
      <c r="D984" s="29">
        <v>1507</v>
      </c>
      <c r="E984" s="53">
        <v>21600000</v>
      </c>
      <c r="F984" s="53">
        <v>17280000</v>
      </c>
    </row>
    <row r="985" spans="1:6" x14ac:dyDescent="0.2">
      <c r="A985" s="44">
        <v>2696</v>
      </c>
      <c r="B985" s="34" t="s">
        <v>211</v>
      </c>
      <c r="C985" s="34" t="s">
        <v>642</v>
      </c>
      <c r="D985" s="29">
        <v>1896</v>
      </c>
      <c r="E985" s="53">
        <v>7200000</v>
      </c>
      <c r="F985" s="53">
        <v>0</v>
      </c>
    </row>
    <row r="986" spans="1:6" x14ac:dyDescent="0.2">
      <c r="A986" s="44">
        <v>2696</v>
      </c>
      <c r="B986" s="34" t="s">
        <v>211</v>
      </c>
      <c r="C986" s="34" t="s">
        <v>1164</v>
      </c>
      <c r="D986" s="29">
        <v>1330</v>
      </c>
      <c r="E986" s="53">
        <v>23400000</v>
      </c>
      <c r="F986" s="53">
        <v>23400000</v>
      </c>
    </row>
    <row r="987" spans="1:6" x14ac:dyDescent="0.2">
      <c r="A987" s="44">
        <v>2696</v>
      </c>
      <c r="B987" s="34" t="s">
        <v>211</v>
      </c>
      <c r="C987" s="34" t="s">
        <v>1164</v>
      </c>
      <c r="D987" s="29">
        <v>1683</v>
      </c>
      <c r="E987" s="53">
        <v>11700000</v>
      </c>
      <c r="F987" s="53">
        <v>6110000</v>
      </c>
    </row>
    <row r="988" spans="1:6" x14ac:dyDescent="0.2">
      <c r="A988" s="44">
        <v>2696</v>
      </c>
      <c r="B988" s="34" t="s">
        <v>211</v>
      </c>
      <c r="C988" s="34" t="s">
        <v>1212</v>
      </c>
      <c r="D988" s="29">
        <v>1346</v>
      </c>
      <c r="E988" s="53">
        <v>15000000</v>
      </c>
      <c r="F988" s="53">
        <v>15000000</v>
      </c>
    </row>
    <row r="989" spans="1:6" x14ac:dyDescent="0.2">
      <c r="A989" s="44">
        <v>2696</v>
      </c>
      <c r="B989" s="34" t="s">
        <v>211</v>
      </c>
      <c r="C989" s="34" t="s">
        <v>645</v>
      </c>
      <c r="D989" s="29">
        <v>1147</v>
      </c>
      <c r="E989" s="53">
        <v>43200000</v>
      </c>
      <c r="F989" s="53">
        <v>43200000</v>
      </c>
    </row>
    <row r="990" spans="1:6" x14ac:dyDescent="0.2">
      <c r="A990" s="44">
        <v>2696</v>
      </c>
      <c r="B990" s="34" t="s">
        <v>211</v>
      </c>
      <c r="C990" s="34" t="s">
        <v>645</v>
      </c>
      <c r="D990" s="29">
        <v>1496</v>
      </c>
      <c r="E990" s="53">
        <v>21600000</v>
      </c>
      <c r="F990" s="53">
        <v>17280000</v>
      </c>
    </row>
    <row r="991" spans="1:6" x14ac:dyDescent="0.2">
      <c r="A991" s="44">
        <v>2696</v>
      </c>
      <c r="B991" s="34" t="s">
        <v>211</v>
      </c>
      <c r="C991" s="34" t="s">
        <v>2159</v>
      </c>
      <c r="D991" s="29">
        <v>1732</v>
      </c>
      <c r="E991" s="53">
        <v>7500000</v>
      </c>
      <c r="F991" s="53">
        <v>583333</v>
      </c>
    </row>
    <row r="992" spans="1:6" x14ac:dyDescent="0.2">
      <c r="A992" s="44">
        <v>2696</v>
      </c>
      <c r="B992" s="34" t="s">
        <v>211</v>
      </c>
      <c r="C992" s="34" t="s">
        <v>2190</v>
      </c>
      <c r="D992" s="29">
        <v>1740</v>
      </c>
      <c r="E992" s="53">
        <v>15000000</v>
      </c>
      <c r="F992" s="53">
        <v>6166667</v>
      </c>
    </row>
    <row r="993" spans="1:6" x14ac:dyDescent="0.2">
      <c r="A993" s="44">
        <v>2696</v>
      </c>
      <c r="B993" s="34" t="s">
        <v>2951</v>
      </c>
      <c r="D993" s="34"/>
      <c r="E993" s="53">
        <v>209400000</v>
      </c>
      <c r="F993" s="53">
        <v>172220000</v>
      </c>
    </row>
    <row r="994" spans="1:6" x14ac:dyDescent="0.2">
      <c r="A994" s="44">
        <v>2696</v>
      </c>
      <c r="B994" s="34" t="s">
        <v>208</v>
      </c>
      <c r="C994" s="34" t="s">
        <v>1140</v>
      </c>
      <c r="D994" s="29">
        <v>1321</v>
      </c>
      <c r="E994" s="53">
        <v>20160000</v>
      </c>
      <c r="F994" s="53">
        <v>18704000</v>
      </c>
    </row>
    <row r="995" spans="1:6" x14ac:dyDescent="0.2">
      <c r="A995" s="44">
        <v>2696</v>
      </c>
      <c r="B995" s="34" t="s">
        <v>208</v>
      </c>
      <c r="C995" s="34" t="s">
        <v>672</v>
      </c>
      <c r="D995" s="29">
        <v>1156</v>
      </c>
      <c r="E995" s="53">
        <v>16800000</v>
      </c>
      <c r="F995" s="53">
        <v>16800000</v>
      </c>
    </row>
    <row r="996" spans="1:6" x14ac:dyDescent="0.2">
      <c r="A996" s="44">
        <v>2696</v>
      </c>
      <c r="B996" s="34" t="s">
        <v>208</v>
      </c>
      <c r="C996" s="34" t="s">
        <v>672</v>
      </c>
      <c r="D996" s="29">
        <v>1587</v>
      </c>
      <c r="E996" s="53">
        <v>4200000</v>
      </c>
      <c r="F996" s="53">
        <v>490000</v>
      </c>
    </row>
    <row r="997" spans="1:6" x14ac:dyDescent="0.2">
      <c r="A997" s="44">
        <v>2696</v>
      </c>
      <c r="B997" s="34" t="s">
        <v>208</v>
      </c>
      <c r="C997" s="34" t="s">
        <v>1212</v>
      </c>
      <c r="D997" s="29">
        <v>1346</v>
      </c>
      <c r="E997" s="53">
        <v>30000000</v>
      </c>
      <c r="F997" s="53">
        <v>30000000</v>
      </c>
    </row>
    <row r="998" spans="1:6" x14ac:dyDescent="0.2">
      <c r="A998" s="44">
        <v>2696</v>
      </c>
      <c r="B998" s="34" t="s">
        <v>208</v>
      </c>
      <c r="C998" s="34" t="s">
        <v>1444</v>
      </c>
      <c r="D998" s="29">
        <v>1430</v>
      </c>
      <c r="E998" s="53">
        <v>40000000</v>
      </c>
      <c r="F998" s="53">
        <v>0</v>
      </c>
    </row>
    <row r="999" spans="1:6" x14ac:dyDescent="0.2">
      <c r="A999" s="44">
        <v>2696</v>
      </c>
      <c r="B999" s="34" t="s">
        <v>208</v>
      </c>
      <c r="C999" s="34" t="s">
        <v>2027</v>
      </c>
      <c r="D999" s="29">
        <v>1697</v>
      </c>
      <c r="E999" s="53">
        <v>10080000</v>
      </c>
      <c r="F999" s="53">
        <v>6720000</v>
      </c>
    </row>
    <row r="1000" spans="1:6" x14ac:dyDescent="0.2">
      <c r="A1000" s="44">
        <v>2696</v>
      </c>
      <c r="B1000" s="34" t="s">
        <v>2952</v>
      </c>
      <c r="D1000" s="34"/>
      <c r="E1000" s="53">
        <v>121240000</v>
      </c>
      <c r="F1000" s="53">
        <v>72714000</v>
      </c>
    </row>
    <row r="1001" spans="1:6" x14ac:dyDescent="0.2">
      <c r="A1001" s="44">
        <v>2696</v>
      </c>
      <c r="B1001" s="29" t="s">
        <v>206</v>
      </c>
      <c r="C1001" s="34" t="s">
        <v>1814</v>
      </c>
      <c r="D1001" s="29">
        <v>1635</v>
      </c>
      <c r="E1001" s="53">
        <v>57357860</v>
      </c>
      <c r="F1001" s="53">
        <v>0</v>
      </c>
    </row>
    <row r="1002" spans="1:6" x14ac:dyDescent="0.2">
      <c r="A1002" s="44">
        <v>2696</v>
      </c>
      <c r="B1002" s="29" t="s">
        <v>206</v>
      </c>
      <c r="C1002" s="34" t="s">
        <v>1822</v>
      </c>
      <c r="D1002" s="29">
        <v>1638</v>
      </c>
      <c r="E1002" s="53">
        <v>352746354</v>
      </c>
      <c r="F1002" s="53">
        <v>0</v>
      </c>
    </row>
    <row r="1003" spans="1:6" x14ac:dyDescent="0.2">
      <c r="A1003" s="44">
        <v>2696</v>
      </c>
      <c r="B1003" s="29" t="s">
        <v>2953</v>
      </c>
      <c r="C1003" s="29"/>
      <c r="D1003" s="29"/>
      <c r="E1003" s="53">
        <v>410104214</v>
      </c>
      <c r="F1003" s="53">
        <v>0</v>
      </c>
    </row>
    <row r="1004" spans="1:6" x14ac:dyDescent="0.2">
      <c r="A1004" s="44">
        <v>2696</v>
      </c>
      <c r="B1004" s="29" t="s">
        <v>214</v>
      </c>
      <c r="C1004" s="34" t="s">
        <v>2167</v>
      </c>
      <c r="D1004" s="29">
        <v>1734</v>
      </c>
      <c r="E1004" s="53">
        <v>15000000</v>
      </c>
      <c r="F1004" s="53">
        <v>6333333</v>
      </c>
    </row>
    <row r="1005" spans="1:6" x14ac:dyDescent="0.2">
      <c r="A1005" s="44">
        <v>2696</v>
      </c>
      <c r="B1005" s="29" t="s">
        <v>2954</v>
      </c>
      <c r="C1005" s="29"/>
      <c r="D1005" s="29"/>
      <c r="E1005" s="53">
        <v>15000000</v>
      </c>
      <c r="F1005" s="53">
        <v>6333333</v>
      </c>
    </row>
    <row r="1006" spans="1:6" x14ac:dyDescent="0.2">
      <c r="A1006" s="56" t="s">
        <v>2955</v>
      </c>
      <c r="B1006" s="56"/>
      <c r="C1006" s="56"/>
      <c r="D1006" s="56"/>
      <c r="E1006" s="53">
        <v>879044214</v>
      </c>
      <c r="F1006" s="53">
        <v>360197333</v>
      </c>
    </row>
    <row r="1007" spans="1:6" x14ac:dyDescent="0.2">
      <c r="A1007" s="44">
        <v>2703</v>
      </c>
      <c r="B1007" s="34" t="s">
        <v>222</v>
      </c>
      <c r="C1007" s="34" t="s">
        <v>922</v>
      </c>
      <c r="D1007" s="29">
        <v>1241</v>
      </c>
      <c r="E1007" s="53">
        <v>30240000</v>
      </c>
      <c r="F1007" s="53">
        <v>30240000</v>
      </c>
    </row>
    <row r="1008" spans="1:6" x14ac:dyDescent="0.2">
      <c r="A1008" s="44">
        <v>2703</v>
      </c>
      <c r="B1008" s="34" t="s">
        <v>222</v>
      </c>
      <c r="C1008" s="34" t="s">
        <v>922</v>
      </c>
      <c r="D1008" s="29">
        <v>1609</v>
      </c>
      <c r="E1008" s="53">
        <v>15120000</v>
      </c>
      <c r="F1008" s="53">
        <v>9576000</v>
      </c>
    </row>
    <row r="1009" spans="1:6" x14ac:dyDescent="0.2">
      <c r="A1009" s="44">
        <v>2703</v>
      </c>
      <c r="B1009" s="34" t="s">
        <v>222</v>
      </c>
      <c r="C1009" s="34" t="s">
        <v>925</v>
      </c>
      <c r="D1009" s="29">
        <v>1242</v>
      </c>
      <c r="E1009" s="53">
        <v>30240000</v>
      </c>
      <c r="F1009" s="53">
        <v>30240000</v>
      </c>
    </row>
    <row r="1010" spans="1:6" x14ac:dyDescent="0.2">
      <c r="A1010" s="44">
        <v>2703</v>
      </c>
      <c r="B1010" s="34" t="s">
        <v>222</v>
      </c>
      <c r="C1010" s="34" t="s">
        <v>925</v>
      </c>
      <c r="D1010" s="29">
        <v>1588</v>
      </c>
      <c r="E1010" s="53">
        <v>15120000</v>
      </c>
      <c r="F1010" s="53">
        <v>9576000</v>
      </c>
    </row>
    <row r="1011" spans="1:6" x14ac:dyDescent="0.2">
      <c r="A1011" s="44">
        <v>2703</v>
      </c>
      <c r="B1011" s="34" t="s">
        <v>222</v>
      </c>
      <c r="C1011" s="34" t="s">
        <v>1420</v>
      </c>
      <c r="D1011" s="29">
        <v>1421</v>
      </c>
      <c r="E1011" s="53">
        <v>275000000</v>
      </c>
      <c r="F1011" s="53">
        <v>275000000</v>
      </c>
    </row>
    <row r="1012" spans="1:6" x14ac:dyDescent="0.2">
      <c r="A1012" s="44">
        <v>2703</v>
      </c>
      <c r="B1012" s="34" t="s">
        <v>222</v>
      </c>
      <c r="C1012" s="34" t="s">
        <v>1423</v>
      </c>
      <c r="D1012" s="29">
        <v>1422</v>
      </c>
      <c r="E1012" s="53">
        <v>13738274</v>
      </c>
      <c r="F1012" s="53">
        <v>0</v>
      </c>
    </row>
    <row r="1013" spans="1:6" x14ac:dyDescent="0.2">
      <c r="A1013" s="44">
        <v>2703</v>
      </c>
      <c r="B1013" s="34" t="s">
        <v>2956</v>
      </c>
      <c r="D1013" s="34"/>
      <c r="E1013" s="53">
        <v>379458274</v>
      </c>
      <c r="F1013" s="53">
        <v>354632000</v>
      </c>
    </row>
    <row r="1014" spans="1:6" x14ac:dyDescent="0.2">
      <c r="A1014" s="44">
        <v>2703</v>
      </c>
      <c r="B1014" s="34" t="s">
        <v>220</v>
      </c>
      <c r="C1014" s="34" t="s">
        <v>937</v>
      </c>
      <c r="D1014" s="29">
        <v>1246</v>
      </c>
      <c r="E1014" s="53">
        <v>48000000</v>
      </c>
      <c r="F1014" s="53">
        <v>47200000</v>
      </c>
    </row>
    <row r="1015" spans="1:6" x14ac:dyDescent="0.2">
      <c r="A1015" s="44">
        <v>2703</v>
      </c>
      <c r="B1015" s="34" t="s">
        <v>220</v>
      </c>
      <c r="C1015" s="34" t="s">
        <v>937</v>
      </c>
      <c r="D1015" s="29">
        <v>1648</v>
      </c>
      <c r="E1015" s="53">
        <v>24000000</v>
      </c>
      <c r="F1015" s="53">
        <v>15200000</v>
      </c>
    </row>
    <row r="1016" spans="1:6" x14ac:dyDescent="0.2">
      <c r="A1016" s="44">
        <v>2703</v>
      </c>
      <c r="B1016" s="34" t="s">
        <v>220</v>
      </c>
      <c r="C1016" s="34" t="s">
        <v>478</v>
      </c>
      <c r="D1016" s="29">
        <v>1093</v>
      </c>
      <c r="E1016" s="53">
        <v>31500000</v>
      </c>
      <c r="F1016" s="53">
        <v>31500000</v>
      </c>
    </row>
    <row r="1017" spans="1:6" x14ac:dyDescent="0.2">
      <c r="A1017" s="44">
        <v>2703</v>
      </c>
      <c r="B1017" s="34" t="s">
        <v>220</v>
      </c>
      <c r="C1017" s="34" t="s">
        <v>478</v>
      </c>
      <c r="D1017" s="29">
        <v>1459</v>
      </c>
      <c r="E1017" s="53">
        <v>0</v>
      </c>
      <c r="F1017" s="53">
        <v>0</v>
      </c>
    </row>
    <row r="1018" spans="1:6" x14ac:dyDescent="0.2">
      <c r="A1018" s="44">
        <v>2703</v>
      </c>
      <c r="B1018" s="34" t="s">
        <v>220</v>
      </c>
      <c r="C1018" s="34" t="s">
        <v>478</v>
      </c>
      <c r="D1018" s="29">
        <v>1487</v>
      </c>
      <c r="E1018" s="53">
        <v>15750000</v>
      </c>
      <c r="F1018" s="53">
        <v>13475000</v>
      </c>
    </row>
    <row r="1019" spans="1:6" x14ac:dyDescent="0.2">
      <c r="A1019" s="44">
        <v>2703</v>
      </c>
      <c r="B1019" s="34" t="s">
        <v>220</v>
      </c>
      <c r="C1019" s="34" t="s">
        <v>453</v>
      </c>
      <c r="D1019" s="29">
        <v>1084</v>
      </c>
      <c r="E1019" s="53">
        <v>31500000</v>
      </c>
      <c r="F1019" s="53">
        <v>31500000</v>
      </c>
    </row>
    <row r="1020" spans="1:6" x14ac:dyDescent="0.2">
      <c r="A1020" s="44">
        <v>2703</v>
      </c>
      <c r="B1020" s="34" t="s">
        <v>220</v>
      </c>
      <c r="C1020" s="34" t="s">
        <v>1420</v>
      </c>
      <c r="D1020" s="29">
        <v>1421</v>
      </c>
      <c r="E1020" s="53">
        <v>1095000000</v>
      </c>
      <c r="F1020" s="53">
        <v>1095000000</v>
      </c>
    </row>
    <row r="1021" spans="1:6" x14ac:dyDescent="0.2">
      <c r="A1021" s="44">
        <v>2703</v>
      </c>
      <c r="B1021" s="34" t="s">
        <v>220</v>
      </c>
      <c r="C1021" s="34" t="s">
        <v>1423</v>
      </c>
      <c r="D1021" s="29">
        <v>1422</v>
      </c>
      <c r="E1021" s="53">
        <v>13338118</v>
      </c>
      <c r="F1021" s="53">
        <v>0</v>
      </c>
    </row>
    <row r="1022" spans="1:6" x14ac:dyDescent="0.2">
      <c r="A1022" s="44">
        <v>2703</v>
      </c>
      <c r="B1022" s="34" t="s">
        <v>220</v>
      </c>
      <c r="C1022" s="34" t="s">
        <v>1444</v>
      </c>
      <c r="D1022" s="29">
        <v>1430</v>
      </c>
      <c r="E1022" s="53">
        <v>150000000</v>
      </c>
      <c r="F1022" s="53">
        <v>19853942</v>
      </c>
    </row>
    <row r="1023" spans="1:6" x14ac:dyDescent="0.2">
      <c r="A1023" s="44">
        <v>2703</v>
      </c>
      <c r="B1023" s="34" t="s">
        <v>220</v>
      </c>
      <c r="C1023" s="34" t="s">
        <v>2182</v>
      </c>
      <c r="D1023" s="29">
        <v>1738</v>
      </c>
      <c r="E1023" s="53">
        <v>15000000</v>
      </c>
      <c r="F1023" s="53">
        <v>6166667</v>
      </c>
    </row>
    <row r="1024" spans="1:6" x14ac:dyDescent="0.2">
      <c r="A1024" s="44">
        <v>2703</v>
      </c>
      <c r="B1024" s="34" t="s">
        <v>220</v>
      </c>
      <c r="C1024" s="34" t="s">
        <v>2194</v>
      </c>
      <c r="D1024" s="29">
        <v>1741</v>
      </c>
      <c r="E1024" s="53">
        <v>15000000</v>
      </c>
      <c r="F1024" s="53">
        <v>6000000</v>
      </c>
    </row>
    <row r="1025" spans="1:6" x14ac:dyDescent="0.2">
      <c r="A1025" s="44">
        <v>2703</v>
      </c>
      <c r="B1025" s="34" t="s">
        <v>2957</v>
      </c>
      <c r="D1025" s="34"/>
      <c r="E1025" s="53">
        <v>1439088118</v>
      </c>
      <c r="F1025" s="53">
        <v>1265895609</v>
      </c>
    </row>
    <row r="1026" spans="1:6" x14ac:dyDescent="0.2">
      <c r="A1026" s="44">
        <v>2703</v>
      </c>
      <c r="B1026" s="29" t="s">
        <v>219</v>
      </c>
      <c r="C1026" s="34" t="s">
        <v>1423</v>
      </c>
      <c r="D1026" s="29">
        <v>1422</v>
      </c>
      <c r="E1026" s="53">
        <v>16383666</v>
      </c>
      <c r="F1026" s="53">
        <v>0</v>
      </c>
    </row>
    <row r="1027" spans="1:6" x14ac:dyDescent="0.2">
      <c r="A1027" s="44">
        <v>2703</v>
      </c>
      <c r="B1027" s="29" t="s">
        <v>2958</v>
      </c>
      <c r="C1027" s="29"/>
      <c r="D1027" s="29"/>
      <c r="E1027" s="53">
        <v>16383666</v>
      </c>
      <c r="F1027" s="53">
        <v>0</v>
      </c>
    </row>
    <row r="1028" spans="1:6" x14ac:dyDescent="0.2">
      <c r="A1028" s="44">
        <v>2703</v>
      </c>
      <c r="B1028" s="29" t="s">
        <v>224</v>
      </c>
      <c r="C1028" s="34" t="s">
        <v>1423</v>
      </c>
      <c r="D1028" s="29">
        <v>1422</v>
      </c>
      <c r="E1028" s="53">
        <v>19651512</v>
      </c>
      <c r="F1028" s="53">
        <v>0</v>
      </c>
    </row>
    <row r="1029" spans="1:6" x14ac:dyDescent="0.2">
      <c r="A1029" s="44">
        <v>2703</v>
      </c>
      <c r="B1029" s="29" t="s">
        <v>2959</v>
      </c>
      <c r="C1029" s="29"/>
      <c r="D1029" s="29"/>
      <c r="E1029" s="53">
        <v>19651512</v>
      </c>
      <c r="F1029" s="53">
        <v>0</v>
      </c>
    </row>
    <row r="1030" spans="1:6" x14ac:dyDescent="0.2">
      <c r="A1030" s="56" t="s">
        <v>2960</v>
      </c>
      <c r="B1030" s="56"/>
      <c r="C1030" s="56"/>
      <c r="D1030" s="56"/>
      <c r="E1030" s="53">
        <v>1854581570</v>
      </c>
      <c r="F1030" s="53">
        <v>1620527609</v>
      </c>
    </row>
    <row r="1031" spans="1:6" x14ac:dyDescent="0.2">
      <c r="A1031" s="44" t="s">
        <v>2961</v>
      </c>
      <c r="B1031" s="34" t="s">
        <v>2961</v>
      </c>
      <c r="C1031" s="34" t="s">
        <v>2961</v>
      </c>
      <c r="D1031" s="29" t="s">
        <v>2961</v>
      </c>
      <c r="E1031" s="53"/>
      <c r="F1031" s="53"/>
    </row>
    <row r="1032" spans="1:6" x14ac:dyDescent="0.2">
      <c r="A1032" s="44" t="s">
        <v>2961</v>
      </c>
      <c r="B1032" s="34" t="s">
        <v>2962</v>
      </c>
      <c r="D1032" s="34"/>
      <c r="E1032" s="53"/>
      <c r="F1032" s="53"/>
    </row>
    <row r="1033" spans="1:6" x14ac:dyDescent="0.2">
      <c r="A1033" s="56" t="s">
        <v>2962</v>
      </c>
      <c r="B1033" s="56"/>
      <c r="C1033" s="56"/>
      <c r="D1033" s="56"/>
      <c r="E1033" s="53"/>
      <c r="F1033" s="53"/>
    </row>
    <row r="1034" spans="1:6" x14ac:dyDescent="0.2">
      <c r="A1034" s="44">
        <v>2331</v>
      </c>
      <c r="B1034" s="29" t="s">
        <v>105</v>
      </c>
      <c r="C1034" s="34" t="s">
        <v>507</v>
      </c>
      <c r="D1034" s="29">
        <v>1909</v>
      </c>
      <c r="E1034" s="53">
        <v>9765000</v>
      </c>
      <c r="F1034" s="53">
        <v>0</v>
      </c>
    </row>
    <row r="1035" spans="1:6" x14ac:dyDescent="0.2">
      <c r="A1035" s="44">
        <v>2331</v>
      </c>
      <c r="B1035" s="29" t="s">
        <v>105</v>
      </c>
      <c r="C1035" s="34" t="s">
        <v>322</v>
      </c>
      <c r="D1035" s="29">
        <v>1913</v>
      </c>
      <c r="E1035" s="53">
        <v>6000000</v>
      </c>
      <c r="F1035" s="53">
        <v>0</v>
      </c>
    </row>
    <row r="1036" spans="1:6" x14ac:dyDescent="0.2">
      <c r="A1036" s="44">
        <v>2331</v>
      </c>
      <c r="B1036" s="29" t="s">
        <v>105</v>
      </c>
      <c r="C1036" s="34" t="s">
        <v>684</v>
      </c>
      <c r="D1036" s="29">
        <v>1888</v>
      </c>
      <c r="E1036" s="53">
        <v>6000000</v>
      </c>
      <c r="F1036" s="53">
        <v>0</v>
      </c>
    </row>
    <row r="1037" spans="1:6" x14ac:dyDescent="0.2">
      <c r="A1037" s="44">
        <v>2331</v>
      </c>
      <c r="B1037" s="29" t="s">
        <v>2963</v>
      </c>
      <c r="C1037" s="29"/>
      <c r="D1037" s="29"/>
      <c r="E1037" s="53">
        <v>21765000</v>
      </c>
      <c r="F1037" s="53">
        <v>0</v>
      </c>
    </row>
    <row r="1038" spans="1:6" x14ac:dyDescent="0.2">
      <c r="A1038" s="44" t="s">
        <v>2964</v>
      </c>
      <c r="B1038" s="29"/>
      <c r="C1038" s="29"/>
      <c r="D1038" s="29"/>
      <c r="E1038" s="53">
        <v>21765000</v>
      </c>
      <c r="F1038" s="53">
        <v>0</v>
      </c>
    </row>
    <row r="1039" spans="1:6" x14ac:dyDescent="0.2">
      <c r="A1039" s="56" t="s">
        <v>1</v>
      </c>
      <c r="B1039" s="56"/>
      <c r="C1039" s="56"/>
      <c r="D1039" s="56"/>
      <c r="E1039" s="53">
        <v>48007826496</v>
      </c>
      <c r="F1039" s="53">
        <v>21919858204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D7FE7-1B76-409D-BF43-24EACD6FD504}">
  <sheetPr>
    <tabColor rgb="FFFFC000"/>
  </sheetPr>
  <dimension ref="A1:AD984"/>
  <sheetViews>
    <sheetView showGridLines="0" topLeftCell="A964" workbookViewId="0">
      <selection activeCell="A2" sqref="A2:AD984"/>
    </sheetView>
  </sheetViews>
  <sheetFormatPr baseColWidth="10" defaultRowHeight="15" x14ac:dyDescent="0.2"/>
  <cols>
    <col min="7" max="7" width="14.5" customWidth="1"/>
    <col min="8" max="8" width="24" customWidth="1"/>
    <col min="9" max="9" width="13.1640625" bestFit="1" customWidth="1"/>
    <col min="10" max="10" width="25.83203125" customWidth="1"/>
    <col min="13" max="14" width="11.5" style="41"/>
    <col min="20" max="20" width="12" bestFit="1" customWidth="1"/>
    <col min="27" max="28" width="11.5" style="41"/>
  </cols>
  <sheetData>
    <row r="1" spans="1:30" ht="48" x14ac:dyDescent="0.2">
      <c r="A1" s="18" t="s">
        <v>226</v>
      </c>
      <c r="B1" s="18" t="s">
        <v>227</v>
      </c>
      <c r="C1" s="18" t="s">
        <v>228</v>
      </c>
      <c r="D1" s="18" t="s">
        <v>229</v>
      </c>
      <c r="E1" s="18" t="s">
        <v>230</v>
      </c>
      <c r="F1" s="18" t="s">
        <v>231</v>
      </c>
      <c r="G1" s="18" t="s">
        <v>232</v>
      </c>
      <c r="H1" s="18" t="s">
        <v>233</v>
      </c>
      <c r="I1" s="18" t="s">
        <v>234</v>
      </c>
      <c r="J1" s="25" t="s">
        <v>235</v>
      </c>
      <c r="K1" s="18" t="s">
        <v>236</v>
      </c>
      <c r="L1" s="18" t="s">
        <v>237</v>
      </c>
      <c r="M1" s="18" t="s">
        <v>238</v>
      </c>
      <c r="N1" s="18" t="s">
        <v>239</v>
      </c>
      <c r="O1" s="18" t="s">
        <v>240</v>
      </c>
      <c r="P1" s="18" t="s">
        <v>241</v>
      </c>
      <c r="Q1" s="18" t="s">
        <v>242</v>
      </c>
      <c r="R1" s="18" t="s">
        <v>243</v>
      </c>
      <c r="S1" s="18" t="s">
        <v>244</v>
      </c>
      <c r="T1" s="18" t="s">
        <v>245</v>
      </c>
      <c r="U1" s="18" t="s">
        <v>246</v>
      </c>
      <c r="V1" s="18" t="s">
        <v>247</v>
      </c>
      <c r="W1" s="18" t="s">
        <v>248</v>
      </c>
      <c r="X1" s="18" t="s">
        <v>249</v>
      </c>
      <c r="Y1" s="18" t="s">
        <v>0</v>
      </c>
      <c r="Z1" s="18" t="s">
        <v>250</v>
      </c>
      <c r="AA1" s="18" t="s">
        <v>251</v>
      </c>
      <c r="AB1" s="18" t="s">
        <v>252</v>
      </c>
      <c r="AC1" s="26" t="s">
        <v>3</v>
      </c>
      <c r="AD1" s="26" t="s">
        <v>4</v>
      </c>
    </row>
    <row r="2" spans="1:30" x14ac:dyDescent="0.2">
      <c r="A2" s="27">
        <v>2025</v>
      </c>
      <c r="B2" s="27">
        <v>1</v>
      </c>
      <c r="C2" s="28">
        <v>45658</v>
      </c>
      <c r="D2" s="28">
        <v>45747</v>
      </c>
      <c r="E2" s="27" t="s">
        <v>253</v>
      </c>
      <c r="F2" s="28">
        <v>45687</v>
      </c>
      <c r="G2" s="29">
        <v>12</v>
      </c>
      <c r="H2" s="30" t="s">
        <v>254</v>
      </c>
      <c r="I2" s="30" t="s">
        <v>255</v>
      </c>
      <c r="J2" t="s">
        <v>256</v>
      </c>
      <c r="K2" s="29">
        <v>335</v>
      </c>
      <c r="L2" s="30" t="s">
        <v>257</v>
      </c>
      <c r="M2" s="29">
        <v>1040</v>
      </c>
      <c r="N2" s="29">
        <v>1022</v>
      </c>
      <c r="O2" s="30" t="s">
        <v>258</v>
      </c>
      <c r="P2" s="30" t="s">
        <v>259</v>
      </c>
      <c r="Q2" s="30" t="s">
        <v>92</v>
      </c>
      <c r="R2" s="27">
        <v>1053344353</v>
      </c>
      <c r="S2" s="30" t="s">
        <v>260</v>
      </c>
      <c r="T2" s="31">
        <v>0</v>
      </c>
      <c r="U2" s="31">
        <v>0</v>
      </c>
      <c r="V2" s="32">
        <v>37800000</v>
      </c>
      <c r="W2" s="32">
        <v>37800000</v>
      </c>
      <c r="X2" s="32">
        <v>0</v>
      </c>
      <c r="Y2" s="29">
        <v>2327</v>
      </c>
      <c r="Z2" s="33" t="s">
        <v>98</v>
      </c>
      <c r="AA2" s="29">
        <v>124906</v>
      </c>
      <c r="AB2" s="27">
        <v>2</v>
      </c>
      <c r="AC2" s="34" t="s">
        <v>29</v>
      </c>
      <c r="AD2" s="34" t="s">
        <v>91</v>
      </c>
    </row>
    <row r="3" spans="1:30" x14ac:dyDescent="0.2">
      <c r="A3" s="27">
        <v>2025</v>
      </c>
      <c r="B3" s="27">
        <v>1</v>
      </c>
      <c r="C3" s="28">
        <v>45658</v>
      </c>
      <c r="D3" s="28">
        <v>45747</v>
      </c>
      <c r="E3" s="27" t="s">
        <v>253</v>
      </c>
      <c r="F3" s="28">
        <v>45687</v>
      </c>
      <c r="G3" s="29">
        <v>12</v>
      </c>
      <c r="H3" s="30" t="s">
        <v>254</v>
      </c>
      <c r="I3" s="30" t="s">
        <v>261</v>
      </c>
      <c r="J3" t="s">
        <v>256</v>
      </c>
      <c r="K3" s="29">
        <v>335</v>
      </c>
      <c r="L3" s="30" t="s">
        <v>257</v>
      </c>
      <c r="M3" s="29">
        <v>1040</v>
      </c>
      <c r="N3" s="29">
        <v>1023</v>
      </c>
      <c r="O3" s="30" t="s">
        <v>262</v>
      </c>
      <c r="P3" s="30" t="s">
        <v>259</v>
      </c>
      <c r="Q3" s="30" t="s">
        <v>92</v>
      </c>
      <c r="R3" s="27">
        <v>79991580</v>
      </c>
      <c r="S3" s="30" t="s">
        <v>263</v>
      </c>
      <c r="T3" s="31">
        <v>0</v>
      </c>
      <c r="U3" s="31">
        <v>0</v>
      </c>
      <c r="V3" s="32">
        <v>37800000</v>
      </c>
      <c r="W3" s="32">
        <v>37800000</v>
      </c>
      <c r="X3" s="32">
        <v>0</v>
      </c>
      <c r="Y3" s="29">
        <v>2327</v>
      </c>
      <c r="Z3" s="33" t="s">
        <v>98</v>
      </c>
      <c r="AA3" s="29">
        <v>124906</v>
      </c>
      <c r="AB3" s="27">
        <v>2</v>
      </c>
      <c r="AC3" s="34" t="s">
        <v>29</v>
      </c>
      <c r="AD3" s="34" t="s">
        <v>91</v>
      </c>
    </row>
    <row r="4" spans="1:30" x14ac:dyDescent="0.2">
      <c r="A4" s="27">
        <v>2025</v>
      </c>
      <c r="B4" s="27">
        <v>1</v>
      </c>
      <c r="C4" s="28">
        <v>45658</v>
      </c>
      <c r="D4" s="28">
        <v>45747</v>
      </c>
      <c r="E4" s="27" t="s">
        <v>253</v>
      </c>
      <c r="F4" s="28">
        <v>45687</v>
      </c>
      <c r="G4" s="29">
        <v>12</v>
      </c>
      <c r="H4" s="30" t="s">
        <v>254</v>
      </c>
      <c r="I4" s="30" t="s">
        <v>264</v>
      </c>
      <c r="J4" t="s">
        <v>256</v>
      </c>
      <c r="K4" s="29">
        <v>335</v>
      </c>
      <c r="L4" s="30" t="s">
        <v>257</v>
      </c>
      <c r="M4" s="29">
        <v>1040</v>
      </c>
      <c r="N4" s="29">
        <v>1024</v>
      </c>
      <c r="O4" s="30" t="s">
        <v>265</v>
      </c>
      <c r="P4" s="30" t="s">
        <v>259</v>
      </c>
      <c r="Q4" s="30" t="s">
        <v>92</v>
      </c>
      <c r="R4" s="27">
        <v>1026295315</v>
      </c>
      <c r="S4" s="30" t="s">
        <v>266</v>
      </c>
      <c r="T4" s="31">
        <v>0</v>
      </c>
      <c r="U4" s="31">
        <v>0</v>
      </c>
      <c r="V4" s="32">
        <v>37800000</v>
      </c>
      <c r="W4" s="32">
        <v>37800000</v>
      </c>
      <c r="X4" s="32">
        <v>0</v>
      </c>
      <c r="Y4" s="29">
        <v>2327</v>
      </c>
      <c r="Z4" s="33" t="s">
        <v>98</v>
      </c>
      <c r="AA4" s="29">
        <v>124906</v>
      </c>
      <c r="AB4" s="27">
        <v>2</v>
      </c>
      <c r="AC4" s="34" t="s">
        <v>29</v>
      </c>
      <c r="AD4" s="34" t="s">
        <v>91</v>
      </c>
    </row>
    <row r="5" spans="1:30" x14ac:dyDescent="0.2">
      <c r="A5" s="27">
        <v>2025</v>
      </c>
      <c r="B5" s="27">
        <v>1</v>
      </c>
      <c r="C5" s="28">
        <v>45658</v>
      </c>
      <c r="D5" s="28">
        <v>45747</v>
      </c>
      <c r="E5" s="27" t="s">
        <v>253</v>
      </c>
      <c r="F5" s="28">
        <v>45687</v>
      </c>
      <c r="G5" s="29">
        <v>12</v>
      </c>
      <c r="H5" s="30" t="s">
        <v>254</v>
      </c>
      <c r="I5" s="30" t="s">
        <v>267</v>
      </c>
      <c r="J5" t="s">
        <v>256</v>
      </c>
      <c r="K5" s="29">
        <v>335</v>
      </c>
      <c r="L5" s="30" t="s">
        <v>257</v>
      </c>
      <c r="M5" s="29">
        <v>1040</v>
      </c>
      <c r="N5" s="29">
        <v>1025</v>
      </c>
      <c r="O5" s="30" t="s">
        <v>268</v>
      </c>
      <c r="P5" s="30" t="s">
        <v>259</v>
      </c>
      <c r="Q5" s="30" t="s">
        <v>92</v>
      </c>
      <c r="R5" s="27">
        <v>1051185401</v>
      </c>
      <c r="S5" s="30" t="s">
        <v>269</v>
      </c>
      <c r="T5" s="31">
        <v>0</v>
      </c>
      <c r="U5" s="31">
        <v>0</v>
      </c>
      <c r="V5" s="32">
        <v>37800000</v>
      </c>
      <c r="W5" s="32">
        <v>31710000</v>
      </c>
      <c r="X5" s="32">
        <v>6090000</v>
      </c>
      <c r="Y5" s="29">
        <v>2327</v>
      </c>
      <c r="Z5" s="33" t="s">
        <v>98</v>
      </c>
      <c r="AA5" s="29">
        <v>124906</v>
      </c>
      <c r="AB5" s="27">
        <v>2</v>
      </c>
      <c r="AC5" s="34" t="s">
        <v>29</v>
      </c>
      <c r="AD5" s="34" t="s">
        <v>91</v>
      </c>
    </row>
    <row r="6" spans="1:30" x14ac:dyDescent="0.2">
      <c r="A6" s="27">
        <v>2025</v>
      </c>
      <c r="B6" s="27">
        <v>1</v>
      </c>
      <c r="C6" s="28">
        <v>45658</v>
      </c>
      <c r="D6" s="28">
        <v>45747</v>
      </c>
      <c r="E6" s="27" t="s">
        <v>253</v>
      </c>
      <c r="F6" s="28">
        <v>45688</v>
      </c>
      <c r="G6" s="29">
        <v>12</v>
      </c>
      <c r="H6" s="30" t="s">
        <v>254</v>
      </c>
      <c r="I6" s="30" t="s">
        <v>270</v>
      </c>
      <c r="J6" t="s">
        <v>256</v>
      </c>
      <c r="K6" s="29">
        <v>334</v>
      </c>
      <c r="L6" s="30" t="s">
        <v>257</v>
      </c>
      <c r="M6" s="29">
        <v>1039</v>
      </c>
      <c r="N6" s="29">
        <v>1026</v>
      </c>
      <c r="O6" s="30" t="s">
        <v>271</v>
      </c>
      <c r="P6" s="30" t="s">
        <v>259</v>
      </c>
      <c r="Q6" s="30" t="s">
        <v>92</v>
      </c>
      <c r="R6" s="27">
        <v>1055963762</v>
      </c>
      <c r="S6" s="30" t="s">
        <v>272</v>
      </c>
      <c r="T6" s="31">
        <v>0</v>
      </c>
      <c r="U6" s="31">
        <v>0</v>
      </c>
      <c r="V6" s="32">
        <v>42120000</v>
      </c>
      <c r="W6" s="32">
        <v>42120000</v>
      </c>
      <c r="X6" s="32">
        <v>0</v>
      </c>
      <c r="Y6" s="29">
        <v>2327</v>
      </c>
      <c r="Z6" s="33" t="s">
        <v>98</v>
      </c>
      <c r="AA6" s="29">
        <v>124819</v>
      </c>
      <c r="AB6" s="27">
        <v>2</v>
      </c>
      <c r="AC6" s="34" t="s">
        <v>29</v>
      </c>
      <c r="AD6" s="34" t="s">
        <v>91</v>
      </c>
    </row>
    <row r="7" spans="1:30" x14ac:dyDescent="0.2">
      <c r="A7" s="27">
        <v>2025</v>
      </c>
      <c r="B7" s="27">
        <v>1</v>
      </c>
      <c r="C7" s="28">
        <v>45658</v>
      </c>
      <c r="D7" s="28">
        <v>45747</v>
      </c>
      <c r="E7" s="27" t="s">
        <v>253</v>
      </c>
      <c r="F7" s="28">
        <v>45688</v>
      </c>
      <c r="G7" s="29">
        <v>12</v>
      </c>
      <c r="H7" s="30" t="s">
        <v>254</v>
      </c>
      <c r="I7" s="30" t="s">
        <v>273</v>
      </c>
      <c r="J7" t="s">
        <v>256</v>
      </c>
      <c r="K7" s="29">
        <v>334</v>
      </c>
      <c r="L7" s="30" t="s">
        <v>257</v>
      </c>
      <c r="M7" s="29">
        <v>1013</v>
      </c>
      <c r="N7" s="29">
        <v>1027</v>
      </c>
      <c r="O7" s="30" t="s">
        <v>274</v>
      </c>
      <c r="P7" s="30" t="s">
        <v>275</v>
      </c>
      <c r="Q7" s="30" t="s">
        <v>49</v>
      </c>
      <c r="R7" s="27">
        <v>80126283</v>
      </c>
      <c r="S7" s="30" t="s">
        <v>276</v>
      </c>
      <c r="T7" s="31">
        <v>0</v>
      </c>
      <c r="U7" s="31">
        <v>0</v>
      </c>
      <c r="V7" s="32">
        <v>50400000</v>
      </c>
      <c r="W7" s="32">
        <v>50400000</v>
      </c>
      <c r="X7" s="32">
        <v>0</v>
      </c>
      <c r="Y7" s="29">
        <v>2289</v>
      </c>
      <c r="Z7" s="33" t="s">
        <v>50</v>
      </c>
      <c r="AA7" s="29">
        <v>125222</v>
      </c>
      <c r="AB7" s="27">
        <v>1</v>
      </c>
      <c r="AC7" s="34" t="s">
        <v>34</v>
      </c>
      <c r="AD7" s="34" t="s">
        <v>48</v>
      </c>
    </row>
    <row r="8" spans="1:30" x14ac:dyDescent="0.2">
      <c r="A8" s="27">
        <v>2025</v>
      </c>
      <c r="B8" s="27">
        <v>1</v>
      </c>
      <c r="C8" s="28">
        <v>45658</v>
      </c>
      <c r="D8" s="28">
        <v>45747</v>
      </c>
      <c r="E8" s="27" t="s">
        <v>253</v>
      </c>
      <c r="F8" s="28">
        <v>45688</v>
      </c>
      <c r="G8" s="29">
        <v>12</v>
      </c>
      <c r="H8" s="30" t="s">
        <v>254</v>
      </c>
      <c r="I8" s="30" t="s">
        <v>277</v>
      </c>
      <c r="J8" t="s">
        <v>256</v>
      </c>
      <c r="K8" s="29">
        <v>334</v>
      </c>
      <c r="L8" s="30" t="s">
        <v>257</v>
      </c>
      <c r="M8" s="29">
        <v>1039</v>
      </c>
      <c r="N8" s="29">
        <v>1028</v>
      </c>
      <c r="O8" s="30" t="s">
        <v>278</v>
      </c>
      <c r="P8" s="30" t="s">
        <v>259</v>
      </c>
      <c r="Q8" s="30" t="s">
        <v>92</v>
      </c>
      <c r="R8" s="27">
        <v>1014261209</v>
      </c>
      <c r="S8" s="30" t="s">
        <v>279</v>
      </c>
      <c r="T8" s="31">
        <v>0</v>
      </c>
      <c r="U8" s="31">
        <v>0</v>
      </c>
      <c r="V8" s="32">
        <v>42120000</v>
      </c>
      <c r="W8" s="32">
        <v>42120000</v>
      </c>
      <c r="X8" s="32">
        <v>0</v>
      </c>
      <c r="Y8" s="29">
        <v>2327</v>
      </c>
      <c r="Z8" s="33" t="s">
        <v>98</v>
      </c>
      <c r="AA8" s="29">
        <v>124819</v>
      </c>
      <c r="AB8" s="27">
        <v>2</v>
      </c>
      <c r="AC8" s="34" t="s">
        <v>29</v>
      </c>
      <c r="AD8" s="34" t="s">
        <v>91</v>
      </c>
    </row>
    <row r="9" spans="1:30" x14ac:dyDescent="0.2">
      <c r="A9" s="27">
        <v>2025</v>
      </c>
      <c r="B9" s="27">
        <v>1</v>
      </c>
      <c r="C9" s="28">
        <v>45658</v>
      </c>
      <c r="D9" s="28">
        <v>45747</v>
      </c>
      <c r="E9" s="27" t="s">
        <v>253</v>
      </c>
      <c r="F9" s="28">
        <v>45688</v>
      </c>
      <c r="G9" s="29">
        <v>12</v>
      </c>
      <c r="H9" s="30" t="s">
        <v>254</v>
      </c>
      <c r="I9" s="30" t="s">
        <v>280</v>
      </c>
      <c r="J9" t="s">
        <v>256</v>
      </c>
      <c r="K9" s="29">
        <v>334</v>
      </c>
      <c r="L9" s="30" t="s">
        <v>257</v>
      </c>
      <c r="M9" s="29">
        <v>1039</v>
      </c>
      <c r="N9" s="29">
        <v>1029</v>
      </c>
      <c r="O9" s="30" t="s">
        <v>281</v>
      </c>
      <c r="P9" s="30" t="s">
        <v>259</v>
      </c>
      <c r="Q9" s="30" t="s">
        <v>92</v>
      </c>
      <c r="R9" s="27">
        <v>52777050</v>
      </c>
      <c r="S9" s="30" t="s">
        <v>282</v>
      </c>
      <c r="T9" s="31">
        <v>0</v>
      </c>
      <c r="U9" s="31">
        <v>0</v>
      </c>
      <c r="V9" s="32">
        <v>42120000</v>
      </c>
      <c r="W9" s="32">
        <v>42120000</v>
      </c>
      <c r="X9" s="32">
        <v>0</v>
      </c>
      <c r="Y9" s="29">
        <v>2327</v>
      </c>
      <c r="Z9" s="33" t="s">
        <v>98</v>
      </c>
      <c r="AA9" s="29">
        <v>124819</v>
      </c>
      <c r="AB9" s="27">
        <v>2</v>
      </c>
      <c r="AC9" s="34" t="s">
        <v>29</v>
      </c>
      <c r="AD9" s="34" t="s">
        <v>91</v>
      </c>
    </row>
    <row r="10" spans="1:30" x14ac:dyDescent="0.2">
      <c r="A10" s="27">
        <v>2025</v>
      </c>
      <c r="B10" s="27">
        <v>1</v>
      </c>
      <c r="C10" s="28">
        <v>45658</v>
      </c>
      <c r="D10" s="28">
        <v>45747</v>
      </c>
      <c r="E10" s="27" t="s">
        <v>253</v>
      </c>
      <c r="F10" s="28">
        <v>45688</v>
      </c>
      <c r="G10" s="29">
        <v>12</v>
      </c>
      <c r="H10" s="30" t="s">
        <v>254</v>
      </c>
      <c r="I10" s="30" t="s">
        <v>283</v>
      </c>
      <c r="J10" t="s">
        <v>256</v>
      </c>
      <c r="K10" s="29">
        <v>334</v>
      </c>
      <c r="L10" s="30" t="s">
        <v>257</v>
      </c>
      <c r="M10" s="29">
        <v>1027</v>
      </c>
      <c r="N10" s="29">
        <v>1030</v>
      </c>
      <c r="O10" s="30" t="s">
        <v>284</v>
      </c>
      <c r="P10" s="30" t="s">
        <v>259</v>
      </c>
      <c r="Q10" s="30" t="s">
        <v>92</v>
      </c>
      <c r="R10" s="27">
        <v>1053344917</v>
      </c>
      <c r="S10" s="30" t="s">
        <v>285</v>
      </c>
      <c r="T10" s="31">
        <v>0</v>
      </c>
      <c r="U10" s="31">
        <v>0</v>
      </c>
      <c r="V10" s="32">
        <v>71760000</v>
      </c>
      <c r="W10" s="32">
        <v>70564000</v>
      </c>
      <c r="X10" s="32">
        <v>1196000</v>
      </c>
      <c r="Y10" s="29">
        <v>2327</v>
      </c>
      <c r="Z10" s="33" t="s">
        <v>98</v>
      </c>
      <c r="AA10" s="29">
        <v>126244</v>
      </c>
      <c r="AB10" s="27">
        <v>2</v>
      </c>
      <c r="AC10" s="34" t="s">
        <v>29</v>
      </c>
      <c r="AD10" s="34" t="s">
        <v>91</v>
      </c>
    </row>
    <row r="11" spans="1:30" x14ac:dyDescent="0.2">
      <c r="A11" s="27">
        <v>2025</v>
      </c>
      <c r="B11" s="27">
        <v>2</v>
      </c>
      <c r="C11" s="28">
        <v>45658</v>
      </c>
      <c r="D11" s="28">
        <v>45747</v>
      </c>
      <c r="E11" s="27" t="s">
        <v>253</v>
      </c>
      <c r="F11" s="28">
        <v>45691</v>
      </c>
      <c r="G11" s="29">
        <v>12</v>
      </c>
      <c r="H11" s="30" t="s">
        <v>254</v>
      </c>
      <c r="I11" s="30" t="s">
        <v>286</v>
      </c>
      <c r="J11" t="s">
        <v>256</v>
      </c>
      <c r="K11" s="29">
        <v>331</v>
      </c>
      <c r="L11" s="30" t="s">
        <v>257</v>
      </c>
      <c r="M11" s="29">
        <v>1054</v>
      </c>
      <c r="N11" s="29">
        <v>1031</v>
      </c>
      <c r="O11" s="30" t="s">
        <v>287</v>
      </c>
      <c r="P11" s="30" t="s">
        <v>259</v>
      </c>
      <c r="Q11" s="30" t="s">
        <v>92</v>
      </c>
      <c r="R11" s="27">
        <v>1022324164</v>
      </c>
      <c r="S11" s="30" t="s">
        <v>288</v>
      </c>
      <c r="T11" s="31">
        <v>0</v>
      </c>
      <c r="U11" s="31">
        <v>0</v>
      </c>
      <c r="V11" s="32">
        <v>52830000</v>
      </c>
      <c r="W11" s="32">
        <v>52830000</v>
      </c>
      <c r="X11" s="32">
        <v>0</v>
      </c>
      <c r="Y11" s="29">
        <v>2327</v>
      </c>
      <c r="Z11" s="33" t="s">
        <v>98</v>
      </c>
      <c r="AA11" s="29">
        <v>125681</v>
      </c>
      <c r="AB11" s="27">
        <v>2</v>
      </c>
      <c r="AC11" s="34" t="s">
        <v>29</v>
      </c>
      <c r="AD11" s="34" t="s">
        <v>91</v>
      </c>
    </row>
    <row r="12" spans="1:30" x14ac:dyDescent="0.2">
      <c r="A12" s="27">
        <v>2025</v>
      </c>
      <c r="B12" s="27">
        <v>2</v>
      </c>
      <c r="C12" s="28">
        <v>45658</v>
      </c>
      <c r="D12" s="28">
        <v>45747</v>
      </c>
      <c r="E12" s="27" t="s">
        <v>253</v>
      </c>
      <c r="F12" s="28">
        <v>45691</v>
      </c>
      <c r="G12" s="29">
        <v>12</v>
      </c>
      <c r="H12" s="30" t="s">
        <v>254</v>
      </c>
      <c r="I12" s="30" t="s">
        <v>289</v>
      </c>
      <c r="J12" t="s">
        <v>256</v>
      </c>
      <c r="K12" s="29">
        <v>331</v>
      </c>
      <c r="L12" s="30" t="s">
        <v>257</v>
      </c>
      <c r="M12" s="29">
        <v>1047</v>
      </c>
      <c r="N12" s="29">
        <v>1032</v>
      </c>
      <c r="O12" s="30" t="s">
        <v>290</v>
      </c>
      <c r="P12" s="30" t="s">
        <v>291</v>
      </c>
      <c r="Q12" s="30" t="s">
        <v>181</v>
      </c>
      <c r="R12" s="27">
        <v>1030568733</v>
      </c>
      <c r="S12" s="30" t="s">
        <v>292</v>
      </c>
      <c r="T12" s="31">
        <v>0</v>
      </c>
      <c r="U12" s="31">
        <v>0</v>
      </c>
      <c r="V12" s="32">
        <v>51000000</v>
      </c>
      <c r="W12" s="32">
        <v>51000000</v>
      </c>
      <c r="X12" s="32">
        <v>0</v>
      </c>
      <c r="Y12" s="29">
        <v>2671</v>
      </c>
      <c r="Z12" s="33" t="s">
        <v>190</v>
      </c>
      <c r="AA12" s="29">
        <v>125035</v>
      </c>
      <c r="AB12" s="27">
        <v>3</v>
      </c>
      <c r="AC12" s="34" t="s">
        <v>34</v>
      </c>
      <c r="AD12" s="34" t="s">
        <v>180</v>
      </c>
    </row>
    <row r="13" spans="1:30" x14ac:dyDescent="0.2">
      <c r="A13" s="27">
        <v>2025</v>
      </c>
      <c r="B13" s="27">
        <v>2</v>
      </c>
      <c r="C13" s="28">
        <v>45658</v>
      </c>
      <c r="D13" s="28">
        <v>45747</v>
      </c>
      <c r="E13" s="27" t="s">
        <v>253</v>
      </c>
      <c r="F13" s="28">
        <v>45691</v>
      </c>
      <c r="G13" s="29">
        <v>12</v>
      </c>
      <c r="H13" s="30" t="s">
        <v>254</v>
      </c>
      <c r="I13" s="30" t="s">
        <v>293</v>
      </c>
      <c r="J13" t="s">
        <v>256</v>
      </c>
      <c r="K13" s="29">
        <v>331</v>
      </c>
      <c r="L13" s="30" t="s">
        <v>257</v>
      </c>
      <c r="M13" s="29">
        <v>1011</v>
      </c>
      <c r="N13" s="29">
        <v>1033</v>
      </c>
      <c r="O13" s="30" t="s">
        <v>294</v>
      </c>
      <c r="P13" s="30" t="s">
        <v>259</v>
      </c>
      <c r="Q13" s="30" t="s">
        <v>92</v>
      </c>
      <c r="R13" s="27">
        <v>80172113</v>
      </c>
      <c r="S13" s="30" t="s">
        <v>295</v>
      </c>
      <c r="T13" s="31">
        <v>0</v>
      </c>
      <c r="U13" s="31">
        <v>0</v>
      </c>
      <c r="V13" s="32">
        <v>29430000</v>
      </c>
      <c r="W13" s="32">
        <v>29430000</v>
      </c>
      <c r="X13" s="32">
        <v>0</v>
      </c>
      <c r="Y13" s="29">
        <v>2327</v>
      </c>
      <c r="Z13" s="33" t="s">
        <v>98</v>
      </c>
      <c r="AA13" s="29">
        <v>125219</v>
      </c>
      <c r="AB13" s="27">
        <v>2</v>
      </c>
      <c r="AC13" s="34" t="s">
        <v>29</v>
      </c>
      <c r="AD13" s="34" t="s">
        <v>91</v>
      </c>
    </row>
    <row r="14" spans="1:30" x14ac:dyDescent="0.2">
      <c r="A14" s="27">
        <v>2025</v>
      </c>
      <c r="B14" s="27">
        <v>2</v>
      </c>
      <c r="C14" s="28">
        <v>45658</v>
      </c>
      <c r="D14" s="28">
        <v>45747</v>
      </c>
      <c r="E14" s="27" t="s">
        <v>253</v>
      </c>
      <c r="F14" s="28">
        <v>45691</v>
      </c>
      <c r="G14" s="29">
        <v>12</v>
      </c>
      <c r="H14" s="30" t="s">
        <v>254</v>
      </c>
      <c r="I14" s="30" t="s">
        <v>296</v>
      </c>
      <c r="J14" t="s">
        <v>256</v>
      </c>
      <c r="K14" s="29">
        <v>331</v>
      </c>
      <c r="L14" s="30" t="s">
        <v>257</v>
      </c>
      <c r="M14" s="29">
        <v>1012</v>
      </c>
      <c r="N14" s="29">
        <v>1034</v>
      </c>
      <c r="O14" s="30" t="s">
        <v>297</v>
      </c>
      <c r="P14" s="30" t="s">
        <v>259</v>
      </c>
      <c r="Q14" s="30" t="s">
        <v>92</v>
      </c>
      <c r="R14" s="27">
        <v>52787056</v>
      </c>
      <c r="S14" s="30" t="s">
        <v>298</v>
      </c>
      <c r="T14" s="31">
        <v>0</v>
      </c>
      <c r="U14" s="31">
        <v>0</v>
      </c>
      <c r="V14" s="32">
        <v>48000000</v>
      </c>
      <c r="W14" s="32">
        <v>47200000</v>
      </c>
      <c r="X14" s="32">
        <v>800000</v>
      </c>
      <c r="Y14" s="29">
        <v>2327</v>
      </c>
      <c r="Z14" s="33" t="s">
        <v>98</v>
      </c>
      <c r="AA14" s="29">
        <v>125223</v>
      </c>
      <c r="AB14" s="27">
        <v>2</v>
      </c>
      <c r="AC14" s="34" t="s">
        <v>29</v>
      </c>
      <c r="AD14" s="34" t="s">
        <v>91</v>
      </c>
    </row>
    <row r="15" spans="1:30" x14ac:dyDescent="0.2">
      <c r="A15" s="27">
        <v>2025</v>
      </c>
      <c r="B15" s="27">
        <v>2</v>
      </c>
      <c r="C15" s="28">
        <v>45658</v>
      </c>
      <c r="D15" s="28">
        <v>45747</v>
      </c>
      <c r="E15" s="27" t="s">
        <v>253</v>
      </c>
      <c r="F15" s="28">
        <v>45691</v>
      </c>
      <c r="G15" s="29">
        <v>12</v>
      </c>
      <c r="H15" s="30" t="s">
        <v>254</v>
      </c>
      <c r="I15" s="30" t="s">
        <v>299</v>
      </c>
      <c r="J15" t="s">
        <v>256</v>
      </c>
      <c r="K15" s="29">
        <v>331</v>
      </c>
      <c r="L15" s="30" t="s">
        <v>257</v>
      </c>
      <c r="M15" s="29">
        <v>1057</v>
      </c>
      <c r="N15" s="29">
        <v>1035</v>
      </c>
      <c r="O15" s="30" t="s">
        <v>300</v>
      </c>
      <c r="P15" s="30" t="s">
        <v>259</v>
      </c>
      <c r="Q15" s="30" t="s">
        <v>92</v>
      </c>
      <c r="R15" s="27">
        <v>1000601472</v>
      </c>
      <c r="S15" s="30" t="s">
        <v>301</v>
      </c>
      <c r="T15" s="31">
        <v>0</v>
      </c>
      <c r="U15" s="31">
        <v>0</v>
      </c>
      <c r="V15" s="32">
        <v>36000000</v>
      </c>
      <c r="W15" s="32">
        <v>36000000</v>
      </c>
      <c r="X15" s="32">
        <v>0</v>
      </c>
      <c r="Y15" s="29">
        <v>2327</v>
      </c>
      <c r="Z15" s="33" t="s">
        <v>98</v>
      </c>
      <c r="AA15" s="29">
        <v>124881</v>
      </c>
      <c r="AB15" s="27">
        <v>2</v>
      </c>
      <c r="AC15" s="34" t="s">
        <v>29</v>
      </c>
      <c r="AD15" s="34" t="s">
        <v>91</v>
      </c>
    </row>
    <row r="16" spans="1:30" x14ac:dyDescent="0.2">
      <c r="A16" s="27">
        <v>2025</v>
      </c>
      <c r="B16" s="27">
        <v>2</v>
      </c>
      <c r="C16" s="28">
        <v>45658</v>
      </c>
      <c r="D16" s="28">
        <v>45747</v>
      </c>
      <c r="E16" s="27" t="s">
        <v>253</v>
      </c>
      <c r="F16" s="28">
        <v>45691</v>
      </c>
      <c r="G16" s="29">
        <v>12</v>
      </c>
      <c r="H16" s="30" t="s">
        <v>254</v>
      </c>
      <c r="I16" s="30" t="s">
        <v>302</v>
      </c>
      <c r="J16" t="s">
        <v>256</v>
      </c>
      <c r="K16" s="29">
        <v>331</v>
      </c>
      <c r="L16" s="30" t="s">
        <v>257</v>
      </c>
      <c r="M16" s="29">
        <v>1060</v>
      </c>
      <c r="N16" s="29">
        <v>1036</v>
      </c>
      <c r="O16" s="30" t="s">
        <v>303</v>
      </c>
      <c r="P16" s="30" t="s">
        <v>259</v>
      </c>
      <c r="Q16" s="30" t="s">
        <v>92</v>
      </c>
      <c r="R16" s="27">
        <v>1075685625</v>
      </c>
      <c r="S16" s="30" t="s">
        <v>304</v>
      </c>
      <c r="T16" s="31">
        <v>0</v>
      </c>
      <c r="U16" s="31">
        <v>0</v>
      </c>
      <c r="V16" s="32">
        <v>27000000</v>
      </c>
      <c r="W16" s="32">
        <v>26400000</v>
      </c>
      <c r="X16" s="32">
        <v>600000</v>
      </c>
      <c r="Y16" s="29">
        <v>2327</v>
      </c>
      <c r="Z16" s="33" t="s">
        <v>98</v>
      </c>
      <c r="AA16" s="29">
        <v>125008</v>
      </c>
      <c r="AB16" s="27">
        <v>2</v>
      </c>
      <c r="AC16" s="34" t="s">
        <v>29</v>
      </c>
      <c r="AD16" s="34" t="s">
        <v>91</v>
      </c>
    </row>
    <row r="17" spans="1:30" x14ac:dyDescent="0.2">
      <c r="A17" s="27">
        <v>2025</v>
      </c>
      <c r="B17" s="27">
        <v>2</v>
      </c>
      <c r="C17" s="28">
        <v>45658</v>
      </c>
      <c r="D17" s="28">
        <v>45747</v>
      </c>
      <c r="E17" s="27" t="s">
        <v>253</v>
      </c>
      <c r="F17" s="28">
        <v>45691</v>
      </c>
      <c r="G17" s="29">
        <v>12</v>
      </c>
      <c r="H17" s="30" t="s">
        <v>254</v>
      </c>
      <c r="I17" s="30" t="s">
        <v>305</v>
      </c>
      <c r="J17" t="s">
        <v>256</v>
      </c>
      <c r="K17" s="29">
        <v>331</v>
      </c>
      <c r="L17" s="30" t="s">
        <v>257</v>
      </c>
      <c r="M17" s="29">
        <v>1063</v>
      </c>
      <c r="N17" s="29">
        <v>1037</v>
      </c>
      <c r="O17" s="30" t="s">
        <v>306</v>
      </c>
      <c r="P17" s="30" t="s">
        <v>259</v>
      </c>
      <c r="Q17" s="30" t="s">
        <v>92</v>
      </c>
      <c r="R17" s="27">
        <v>1010199748</v>
      </c>
      <c r="S17" s="30" t="s">
        <v>307</v>
      </c>
      <c r="T17" s="31">
        <v>0</v>
      </c>
      <c r="U17" s="31">
        <v>0</v>
      </c>
      <c r="V17" s="32">
        <v>37800000</v>
      </c>
      <c r="W17" s="32">
        <v>37800000</v>
      </c>
      <c r="X17" s="32">
        <v>0</v>
      </c>
      <c r="Y17" s="29">
        <v>2327</v>
      </c>
      <c r="Z17" s="33" t="s">
        <v>98</v>
      </c>
      <c r="AA17" s="29">
        <v>128670</v>
      </c>
      <c r="AB17" s="27">
        <v>2</v>
      </c>
      <c r="AC17" s="34" t="s">
        <v>29</v>
      </c>
      <c r="AD17" s="34" t="s">
        <v>91</v>
      </c>
    </row>
    <row r="18" spans="1:30" x14ac:dyDescent="0.2">
      <c r="A18" s="27">
        <v>2025</v>
      </c>
      <c r="B18" s="27">
        <v>2</v>
      </c>
      <c r="C18" s="28">
        <v>45658</v>
      </c>
      <c r="D18" s="28">
        <v>45747</v>
      </c>
      <c r="E18" s="27" t="s">
        <v>253</v>
      </c>
      <c r="F18" s="28">
        <v>45691</v>
      </c>
      <c r="G18" s="29">
        <v>12</v>
      </c>
      <c r="H18" s="30" t="s">
        <v>254</v>
      </c>
      <c r="I18" s="30" t="s">
        <v>308</v>
      </c>
      <c r="J18" t="s">
        <v>256</v>
      </c>
      <c r="K18" s="29">
        <v>331</v>
      </c>
      <c r="L18" s="30" t="s">
        <v>257</v>
      </c>
      <c r="M18" s="29">
        <v>1041</v>
      </c>
      <c r="N18" s="29">
        <v>1038</v>
      </c>
      <c r="O18" s="30" t="s">
        <v>309</v>
      </c>
      <c r="P18" s="30" t="s">
        <v>310</v>
      </c>
      <c r="Q18" s="30" t="s">
        <v>173</v>
      </c>
      <c r="R18" s="27">
        <v>1016038644</v>
      </c>
      <c r="S18" s="30" t="s">
        <v>311</v>
      </c>
      <c r="T18" s="31">
        <v>0</v>
      </c>
      <c r="U18" s="31">
        <v>0</v>
      </c>
      <c r="V18" s="32">
        <v>39000000</v>
      </c>
      <c r="W18" s="32">
        <v>39000000</v>
      </c>
      <c r="X18" s="32">
        <v>0</v>
      </c>
      <c r="Y18" s="29">
        <v>2666</v>
      </c>
      <c r="Z18" s="33" t="s">
        <v>178</v>
      </c>
      <c r="AA18" s="29">
        <v>128528</v>
      </c>
      <c r="AB18" s="27">
        <v>1</v>
      </c>
      <c r="AC18" s="34" t="s">
        <v>66</v>
      </c>
      <c r="AD18" s="34" t="s">
        <v>172</v>
      </c>
    </row>
    <row r="19" spans="1:30" x14ac:dyDescent="0.2">
      <c r="A19" s="27">
        <v>2025</v>
      </c>
      <c r="B19" s="27">
        <v>2</v>
      </c>
      <c r="C19" s="28">
        <v>45658</v>
      </c>
      <c r="D19" s="28">
        <v>45747</v>
      </c>
      <c r="E19" s="27" t="s">
        <v>253</v>
      </c>
      <c r="F19" s="28">
        <v>45691</v>
      </c>
      <c r="G19" s="29">
        <v>12</v>
      </c>
      <c r="H19" s="30" t="s">
        <v>254</v>
      </c>
      <c r="I19" s="30" t="s">
        <v>312</v>
      </c>
      <c r="J19" t="s">
        <v>256</v>
      </c>
      <c r="K19" s="29">
        <v>331</v>
      </c>
      <c r="L19" s="30" t="s">
        <v>257</v>
      </c>
      <c r="M19" s="29">
        <v>1014</v>
      </c>
      <c r="N19" s="29">
        <v>1039</v>
      </c>
      <c r="O19" s="30" t="s">
        <v>313</v>
      </c>
      <c r="P19" s="30" t="s">
        <v>275</v>
      </c>
      <c r="Q19" s="30" t="s">
        <v>49</v>
      </c>
      <c r="R19" s="27">
        <v>1015443462</v>
      </c>
      <c r="S19" s="30" t="s">
        <v>314</v>
      </c>
      <c r="T19" s="31">
        <v>0</v>
      </c>
      <c r="U19" s="31">
        <v>0</v>
      </c>
      <c r="V19" s="32">
        <v>42000000</v>
      </c>
      <c r="W19" s="32">
        <v>42000000</v>
      </c>
      <c r="X19" s="32">
        <v>0</v>
      </c>
      <c r="Y19" s="29">
        <v>2289</v>
      </c>
      <c r="Z19" s="33" t="s">
        <v>50</v>
      </c>
      <c r="AA19" s="29">
        <v>125639</v>
      </c>
      <c r="AB19" s="27">
        <v>1</v>
      </c>
      <c r="AC19" s="34" t="s">
        <v>34</v>
      </c>
      <c r="AD19" s="34" t="s">
        <v>48</v>
      </c>
    </row>
    <row r="20" spans="1:30" x14ac:dyDescent="0.2">
      <c r="A20" s="27">
        <v>2025</v>
      </c>
      <c r="B20" s="27">
        <v>2</v>
      </c>
      <c r="C20" s="28">
        <v>45658</v>
      </c>
      <c r="D20" s="28">
        <v>45747</v>
      </c>
      <c r="E20" s="27" t="s">
        <v>253</v>
      </c>
      <c r="F20" s="28">
        <v>45691</v>
      </c>
      <c r="G20" s="29">
        <v>12</v>
      </c>
      <c r="H20" s="30" t="s">
        <v>254</v>
      </c>
      <c r="I20" s="30" t="s">
        <v>315</v>
      </c>
      <c r="J20" t="s">
        <v>256</v>
      </c>
      <c r="K20" s="29">
        <v>331</v>
      </c>
      <c r="L20" s="30" t="s">
        <v>257</v>
      </c>
      <c r="M20" s="29">
        <v>1040</v>
      </c>
      <c r="N20" s="29">
        <v>1040</v>
      </c>
      <c r="O20" s="30" t="s">
        <v>316</v>
      </c>
      <c r="P20" s="30" t="s">
        <v>259</v>
      </c>
      <c r="Q20" s="30" t="s">
        <v>92</v>
      </c>
      <c r="R20" s="27">
        <v>1023963032</v>
      </c>
      <c r="S20" s="30" t="s">
        <v>317</v>
      </c>
      <c r="T20" s="31">
        <v>0</v>
      </c>
      <c r="U20" s="31">
        <v>0</v>
      </c>
      <c r="V20" s="32">
        <v>37800000</v>
      </c>
      <c r="W20" s="32">
        <v>37800000</v>
      </c>
      <c r="X20" s="32">
        <v>0</v>
      </c>
      <c r="Y20" s="29">
        <v>2327</v>
      </c>
      <c r="Z20" s="33" t="s">
        <v>98</v>
      </c>
      <c r="AA20" s="29">
        <v>124906</v>
      </c>
      <c r="AB20" s="27">
        <v>2</v>
      </c>
      <c r="AC20" s="34" t="s">
        <v>29</v>
      </c>
      <c r="AD20" s="34" t="s">
        <v>91</v>
      </c>
    </row>
    <row r="21" spans="1:30" x14ac:dyDescent="0.2">
      <c r="A21" s="27">
        <v>2025</v>
      </c>
      <c r="B21" s="27">
        <v>2</v>
      </c>
      <c r="C21" s="28">
        <v>45658</v>
      </c>
      <c r="D21" s="28">
        <v>45747</v>
      </c>
      <c r="E21" s="27" t="s">
        <v>253</v>
      </c>
      <c r="F21" s="28">
        <v>45691</v>
      </c>
      <c r="G21" s="29">
        <v>12</v>
      </c>
      <c r="H21" s="30" t="s">
        <v>254</v>
      </c>
      <c r="I21" s="30" t="s">
        <v>318</v>
      </c>
      <c r="J21" t="s">
        <v>256</v>
      </c>
      <c r="K21" s="29">
        <v>331</v>
      </c>
      <c r="L21" s="30" t="s">
        <v>257</v>
      </c>
      <c r="M21" s="29">
        <v>1040</v>
      </c>
      <c r="N21" s="29">
        <v>1041</v>
      </c>
      <c r="O21" s="30" t="s">
        <v>316</v>
      </c>
      <c r="P21" s="30" t="s">
        <v>259</v>
      </c>
      <c r="Q21" s="30" t="s">
        <v>92</v>
      </c>
      <c r="R21" s="27">
        <v>1020755846</v>
      </c>
      <c r="S21" s="30" t="s">
        <v>319</v>
      </c>
      <c r="T21" s="31">
        <v>0</v>
      </c>
      <c r="U21" s="31">
        <v>0</v>
      </c>
      <c r="V21" s="32">
        <v>37800000</v>
      </c>
      <c r="W21" s="32">
        <v>37800000</v>
      </c>
      <c r="X21" s="32">
        <v>0</v>
      </c>
      <c r="Y21" s="29">
        <v>2327</v>
      </c>
      <c r="Z21" s="33" t="s">
        <v>98</v>
      </c>
      <c r="AA21" s="29">
        <v>124906</v>
      </c>
      <c r="AB21" s="27">
        <v>2</v>
      </c>
      <c r="AC21" s="34" t="s">
        <v>29</v>
      </c>
      <c r="AD21" s="34" t="s">
        <v>91</v>
      </c>
    </row>
    <row r="22" spans="1:30" x14ac:dyDescent="0.2">
      <c r="A22" s="27">
        <v>2025</v>
      </c>
      <c r="B22" s="27">
        <v>2</v>
      </c>
      <c r="C22" s="28">
        <v>45658</v>
      </c>
      <c r="D22" s="28">
        <v>45747</v>
      </c>
      <c r="E22" s="27" t="s">
        <v>253</v>
      </c>
      <c r="F22" s="28">
        <v>45691</v>
      </c>
      <c r="G22" s="29">
        <v>12</v>
      </c>
      <c r="H22" s="30" t="s">
        <v>254</v>
      </c>
      <c r="I22" s="30" t="s">
        <v>320</v>
      </c>
      <c r="J22" t="s">
        <v>256</v>
      </c>
      <c r="K22" s="29">
        <v>331</v>
      </c>
      <c r="L22" s="30" t="s">
        <v>257</v>
      </c>
      <c r="M22" s="29">
        <v>1059</v>
      </c>
      <c r="N22" s="29">
        <v>1042</v>
      </c>
      <c r="O22" s="30" t="s">
        <v>321</v>
      </c>
      <c r="P22" s="30" t="s">
        <v>259</v>
      </c>
      <c r="Q22" s="30" t="s">
        <v>92</v>
      </c>
      <c r="R22" s="27">
        <v>88278276</v>
      </c>
      <c r="S22" s="30" t="s">
        <v>322</v>
      </c>
      <c r="T22" s="31">
        <v>0</v>
      </c>
      <c r="U22" s="31">
        <v>0</v>
      </c>
      <c r="V22" s="32">
        <v>36000000</v>
      </c>
      <c r="W22" s="32">
        <v>36000000</v>
      </c>
      <c r="X22" s="32">
        <v>0</v>
      </c>
      <c r="Y22" s="29">
        <v>2327</v>
      </c>
      <c r="Z22" s="33" t="s">
        <v>98</v>
      </c>
      <c r="AA22" s="29">
        <v>127974</v>
      </c>
      <c r="AB22" s="27">
        <v>2</v>
      </c>
      <c r="AC22" s="34" t="s">
        <v>29</v>
      </c>
      <c r="AD22" s="34" t="s">
        <v>91</v>
      </c>
    </row>
    <row r="23" spans="1:30" x14ac:dyDescent="0.2">
      <c r="A23" s="27">
        <v>2025</v>
      </c>
      <c r="B23" s="27">
        <v>2</v>
      </c>
      <c r="C23" s="28">
        <v>45658</v>
      </c>
      <c r="D23" s="28">
        <v>45747</v>
      </c>
      <c r="E23" s="27" t="s">
        <v>253</v>
      </c>
      <c r="F23" s="28">
        <v>45692</v>
      </c>
      <c r="G23" s="29">
        <v>43</v>
      </c>
      <c r="H23" s="30" t="s">
        <v>323</v>
      </c>
      <c r="I23" s="35" t="s">
        <v>324</v>
      </c>
      <c r="J23" t="s">
        <v>325</v>
      </c>
      <c r="K23" s="29">
        <v>330</v>
      </c>
      <c r="L23" s="30" t="s">
        <v>257</v>
      </c>
      <c r="M23" s="29">
        <v>1082</v>
      </c>
      <c r="N23" s="29">
        <v>1043</v>
      </c>
      <c r="O23" s="35" t="s">
        <v>326</v>
      </c>
      <c r="P23" s="30" t="s">
        <v>259</v>
      </c>
      <c r="Q23" s="30" t="s">
        <v>92</v>
      </c>
      <c r="R23" s="27">
        <v>890104625</v>
      </c>
      <c r="S23" s="30" t="s">
        <v>327</v>
      </c>
      <c r="T23" s="31">
        <v>0</v>
      </c>
      <c r="U23" s="31">
        <v>0</v>
      </c>
      <c r="V23" s="32">
        <v>131146628</v>
      </c>
      <c r="W23" s="32">
        <v>110573859</v>
      </c>
      <c r="X23" s="32">
        <v>20572769</v>
      </c>
      <c r="Y23" s="29">
        <v>2327</v>
      </c>
      <c r="Z23" s="33" t="s">
        <v>93</v>
      </c>
      <c r="AA23" s="29" t="s">
        <v>328</v>
      </c>
      <c r="AB23" s="27">
        <v>4</v>
      </c>
      <c r="AC23" s="34" t="s">
        <v>29</v>
      </c>
      <c r="AD23" s="34" t="s">
        <v>91</v>
      </c>
    </row>
    <row r="24" spans="1:30" x14ac:dyDescent="0.2">
      <c r="A24" s="27">
        <v>2025</v>
      </c>
      <c r="B24" s="27">
        <v>2</v>
      </c>
      <c r="C24" s="28">
        <v>45658</v>
      </c>
      <c r="D24" s="28">
        <v>45747</v>
      </c>
      <c r="E24" s="27" t="s">
        <v>253</v>
      </c>
      <c r="F24" s="28">
        <v>45693</v>
      </c>
      <c r="G24" s="29">
        <v>12</v>
      </c>
      <c r="H24" s="30" t="s">
        <v>254</v>
      </c>
      <c r="I24" s="30" t="s">
        <v>329</v>
      </c>
      <c r="J24" t="s">
        <v>256</v>
      </c>
      <c r="K24" s="29">
        <v>329</v>
      </c>
      <c r="L24" s="30" t="s">
        <v>257</v>
      </c>
      <c r="M24" s="29">
        <v>1049</v>
      </c>
      <c r="N24" s="29">
        <v>1044</v>
      </c>
      <c r="O24" s="30" t="s">
        <v>330</v>
      </c>
      <c r="P24" s="30" t="s">
        <v>259</v>
      </c>
      <c r="Q24" s="30" t="s">
        <v>92</v>
      </c>
      <c r="R24" s="27">
        <v>80016995</v>
      </c>
      <c r="S24" s="30" t="s">
        <v>331</v>
      </c>
      <c r="T24" s="31">
        <v>0</v>
      </c>
      <c r="U24" s="31">
        <v>0</v>
      </c>
      <c r="V24" s="32">
        <v>42000000</v>
      </c>
      <c r="W24" s="32">
        <v>42000000</v>
      </c>
      <c r="X24" s="32">
        <v>0</v>
      </c>
      <c r="Y24" s="29">
        <v>2327</v>
      </c>
      <c r="Z24" s="33" t="s">
        <v>98</v>
      </c>
      <c r="AA24" s="29">
        <v>124957</v>
      </c>
      <c r="AB24" s="27">
        <v>2</v>
      </c>
      <c r="AC24" s="34" t="s">
        <v>29</v>
      </c>
      <c r="AD24" s="34" t="s">
        <v>91</v>
      </c>
    </row>
    <row r="25" spans="1:30" x14ac:dyDescent="0.2">
      <c r="A25" s="27">
        <v>2025</v>
      </c>
      <c r="B25" s="27">
        <v>2</v>
      </c>
      <c r="C25" s="28">
        <v>45658</v>
      </c>
      <c r="D25" s="28">
        <v>45747</v>
      </c>
      <c r="E25" s="27" t="s">
        <v>253</v>
      </c>
      <c r="F25" s="28">
        <v>45693</v>
      </c>
      <c r="G25" s="29">
        <v>12</v>
      </c>
      <c r="H25" s="30" t="s">
        <v>254</v>
      </c>
      <c r="I25" s="30" t="s">
        <v>332</v>
      </c>
      <c r="J25" t="s">
        <v>256</v>
      </c>
      <c r="K25" s="29">
        <v>329</v>
      </c>
      <c r="L25" s="30" t="s">
        <v>257</v>
      </c>
      <c r="M25" s="29">
        <v>1032</v>
      </c>
      <c r="N25" s="29">
        <v>1045</v>
      </c>
      <c r="O25" s="30" t="s">
        <v>333</v>
      </c>
      <c r="P25" s="30" t="s">
        <v>275</v>
      </c>
      <c r="Q25" s="30" t="s">
        <v>49</v>
      </c>
      <c r="R25" s="27">
        <v>1019076136</v>
      </c>
      <c r="S25" s="30" t="s">
        <v>334</v>
      </c>
      <c r="T25" s="31">
        <v>0</v>
      </c>
      <c r="U25" s="31">
        <v>0</v>
      </c>
      <c r="V25" s="32">
        <v>54600000</v>
      </c>
      <c r="W25" s="32">
        <v>54600000</v>
      </c>
      <c r="X25" s="32">
        <v>0</v>
      </c>
      <c r="Y25" s="29">
        <v>2289</v>
      </c>
      <c r="Z25" s="33" t="s">
        <v>50</v>
      </c>
      <c r="AA25" s="29">
        <v>126411</v>
      </c>
      <c r="AB25" s="27">
        <v>1</v>
      </c>
      <c r="AC25" s="34" t="s">
        <v>34</v>
      </c>
      <c r="AD25" s="34" t="s">
        <v>48</v>
      </c>
    </row>
    <row r="26" spans="1:30" x14ac:dyDescent="0.2">
      <c r="A26" s="27">
        <v>2025</v>
      </c>
      <c r="B26" s="27">
        <v>2</v>
      </c>
      <c r="C26" s="28">
        <v>45658</v>
      </c>
      <c r="D26" s="28">
        <v>45747</v>
      </c>
      <c r="E26" s="27" t="s">
        <v>253</v>
      </c>
      <c r="F26" s="28">
        <v>45693</v>
      </c>
      <c r="G26" s="29">
        <v>12</v>
      </c>
      <c r="H26" s="30" t="s">
        <v>254</v>
      </c>
      <c r="I26" s="30" t="s">
        <v>335</v>
      </c>
      <c r="J26" t="s">
        <v>256</v>
      </c>
      <c r="K26" s="29">
        <v>329</v>
      </c>
      <c r="L26" s="30" t="s">
        <v>257</v>
      </c>
      <c r="M26" s="29">
        <v>1034</v>
      </c>
      <c r="N26" s="29">
        <v>1046</v>
      </c>
      <c r="O26" s="30" t="s">
        <v>336</v>
      </c>
      <c r="P26" s="30" t="s">
        <v>275</v>
      </c>
      <c r="Q26" s="30" t="s">
        <v>49</v>
      </c>
      <c r="R26" s="27">
        <v>36307760</v>
      </c>
      <c r="S26" s="30" t="s">
        <v>337</v>
      </c>
      <c r="T26" s="31">
        <v>0</v>
      </c>
      <c r="U26" s="31">
        <v>0</v>
      </c>
      <c r="V26" s="32">
        <v>54600000</v>
      </c>
      <c r="W26" s="32">
        <v>50732500</v>
      </c>
      <c r="X26" s="32">
        <v>3867500</v>
      </c>
      <c r="Y26" s="29">
        <v>2289</v>
      </c>
      <c r="Z26" s="33" t="s">
        <v>50</v>
      </c>
      <c r="AA26" s="29">
        <v>126417</v>
      </c>
      <c r="AB26" s="27">
        <v>1</v>
      </c>
      <c r="AC26" s="34" t="s">
        <v>34</v>
      </c>
      <c r="AD26" s="34" t="s">
        <v>48</v>
      </c>
    </row>
    <row r="27" spans="1:30" x14ac:dyDescent="0.2">
      <c r="A27" s="27">
        <v>2025</v>
      </c>
      <c r="B27" s="27">
        <v>2</v>
      </c>
      <c r="C27" s="28">
        <v>45658</v>
      </c>
      <c r="D27" s="28">
        <v>45747</v>
      </c>
      <c r="E27" s="27" t="s">
        <v>253</v>
      </c>
      <c r="F27" s="28">
        <v>45693</v>
      </c>
      <c r="G27" s="29">
        <v>12</v>
      </c>
      <c r="H27" s="30" t="s">
        <v>254</v>
      </c>
      <c r="I27" s="30" t="s">
        <v>338</v>
      </c>
      <c r="J27" t="s">
        <v>256</v>
      </c>
      <c r="K27" s="29">
        <v>329</v>
      </c>
      <c r="L27" s="30" t="s">
        <v>257</v>
      </c>
      <c r="M27" s="29">
        <v>1056</v>
      </c>
      <c r="N27" s="29">
        <v>1047</v>
      </c>
      <c r="O27" s="30" t="s">
        <v>339</v>
      </c>
      <c r="P27" s="30" t="s">
        <v>259</v>
      </c>
      <c r="Q27" s="30" t="s">
        <v>92</v>
      </c>
      <c r="R27" s="27">
        <v>79358856</v>
      </c>
      <c r="S27" s="30" t="s">
        <v>340</v>
      </c>
      <c r="T27" s="31">
        <v>0</v>
      </c>
      <c r="U27" s="31">
        <v>0</v>
      </c>
      <c r="V27" s="32">
        <v>18150000</v>
      </c>
      <c r="W27" s="32">
        <v>18150000</v>
      </c>
      <c r="X27" s="32">
        <v>0</v>
      </c>
      <c r="Y27" s="29">
        <v>2327</v>
      </c>
      <c r="Z27" s="33" t="s">
        <v>101</v>
      </c>
      <c r="AA27" s="29">
        <v>125129</v>
      </c>
      <c r="AB27" s="27">
        <v>3</v>
      </c>
      <c r="AC27" s="34" t="s">
        <v>29</v>
      </c>
      <c r="AD27" s="34" t="s">
        <v>91</v>
      </c>
    </row>
    <row r="28" spans="1:30" x14ac:dyDescent="0.2">
      <c r="A28" s="27">
        <v>2025</v>
      </c>
      <c r="B28" s="27">
        <v>2</v>
      </c>
      <c r="C28" s="28">
        <v>45658</v>
      </c>
      <c r="D28" s="28">
        <v>45747</v>
      </c>
      <c r="E28" s="27" t="s">
        <v>253</v>
      </c>
      <c r="F28" s="28">
        <v>45693</v>
      </c>
      <c r="G28" s="29">
        <v>12</v>
      </c>
      <c r="H28" s="30" t="s">
        <v>254</v>
      </c>
      <c r="I28" s="30" t="s">
        <v>341</v>
      </c>
      <c r="J28" t="s">
        <v>256</v>
      </c>
      <c r="K28" s="29">
        <v>329</v>
      </c>
      <c r="L28" s="30" t="s">
        <v>257</v>
      </c>
      <c r="M28" s="29">
        <v>1064</v>
      </c>
      <c r="N28" s="29">
        <v>1048</v>
      </c>
      <c r="O28" s="30" t="s">
        <v>342</v>
      </c>
      <c r="P28" s="30" t="s">
        <v>259</v>
      </c>
      <c r="Q28" s="30" t="s">
        <v>92</v>
      </c>
      <c r="R28" s="27">
        <v>1020802394</v>
      </c>
      <c r="S28" s="30" t="s">
        <v>343</v>
      </c>
      <c r="T28" s="31">
        <v>0</v>
      </c>
      <c r="U28" s="31">
        <v>0</v>
      </c>
      <c r="V28" s="32">
        <v>34560000</v>
      </c>
      <c r="W28" s="32">
        <v>34560000</v>
      </c>
      <c r="X28" s="32">
        <v>0</v>
      </c>
      <c r="Y28" s="29">
        <v>2327</v>
      </c>
      <c r="Z28" s="33" t="s">
        <v>98</v>
      </c>
      <c r="AA28" s="29">
        <v>125683</v>
      </c>
      <c r="AB28" s="27">
        <v>2</v>
      </c>
      <c r="AC28" s="34" t="s">
        <v>29</v>
      </c>
      <c r="AD28" s="34" t="s">
        <v>91</v>
      </c>
    </row>
    <row r="29" spans="1:30" x14ac:dyDescent="0.2">
      <c r="A29" s="27">
        <v>2025</v>
      </c>
      <c r="B29" s="27">
        <v>2</v>
      </c>
      <c r="C29" s="28">
        <v>45658</v>
      </c>
      <c r="D29" s="28">
        <v>45747</v>
      </c>
      <c r="E29" s="27" t="s">
        <v>253</v>
      </c>
      <c r="F29" s="28">
        <v>45693</v>
      </c>
      <c r="G29" s="29">
        <v>12</v>
      </c>
      <c r="H29" s="30" t="s">
        <v>254</v>
      </c>
      <c r="I29" s="30" t="s">
        <v>344</v>
      </c>
      <c r="J29" t="s">
        <v>256</v>
      </c>
      <c r="K29" s="29">
        <v>329</v>
      </c>
      <c r="L29" s="30" t="s">
        <v>257</v>
      </c>
      <c r="M29" s="29">
        <v>1076</v>
      </c>
      <c r="N29" s="29">
        <v>1049</v>
      </c>
      <c r="O29" s="30" t="s">
        <v>345</v>
      </c>
      <c r="P29" s="30" t="s">
        <v>259</v>
      </c>
      <c r="Q29" s="30" t="s">
        <v>92</v>
      </c>
      <c r="R29" s="27">
        <v>72311499</v>
      </c>
      <c r="S29" s="30" t="s">
        <v>346</v>
      </c>
      <c r="T29" s="31">
        <v>0</v>
      </c>
      <c r="U29" s="31">
        <v>0</v>
      </c>
      <c r="V29" s="32">
        <v>44100000</v>
      </c>
      <c r="W29" s="32">
        <v>44100000</v>
      </c>
      <c r="X29" s="32">
        <v>0</v>
      </c>
      <c r="Y29" s="29">
        <v>2327</v>
      </c>
      <c r="Z29" s="33" t="s">
        <v>98</v>
      </c>
      <c r="AA29" s="29">
        <v>124913</v>
      </c>
      <c r="AB29" s="27">
        <v>2</v>
      </c>
      <c r="AC29" s="34" t="s">
        <v>29</v>
      </c>
      <c r="AD29" s="34" t="s">
        <v>91</v>
      </c>
    </row>
    <row r="30" spans="1:30" x14ac:dyDescent="0.2">
      <c r="A30" s="27">
        <v>2025</v>
      </c>
      <c r="B30" s="27">
        <v>2</v>
      </c>
      <c r="C30" s="28">
        <v>45658</v>
      </c>
      <c r="D30" s="28">
        <v>45747</v>
      </c>
      <c r="E30" s="27" t="s">
        <v>253</v>
      </c>
      <c r="F30" s="28">
        <v>45693</v>
      </c>
      <c r="G30" s="29">
        <v>12</v>
      </c>
      <c r="H30" s="30" t="s">
        <v>254</v>
      </c>
      <c r="I30" s="30" t="s">
        <v>347</v>
      </c>
      <c r="J30" t="s">
        <v>256</v>
      </c>
      <c r="K30" s="29">
        <v>329</v>
      </c>
      <c r="L30" s="30" t="s">
        <v>257</v>
      </c>
      <c r="M30" s="29">
        <v>1040</v>
      </c>
      <c r="N30" s="29">
        <v>1050</v>
      </c>
      <c r="O30" s="30" t="s">
        <v>316</v>
      </c>
      <c r="P30" s="30" t="s">
        <v>259</v>
      </c>
      <c r="Q30" s="30" t="s">
        <v>92</v>
      </c>
      <c r="R30" s="27">
        <v>16377907</v>
      </c>
      <c r="S30" s="30" t="s">
        <v>348</v>
      </c>
      <c r="T30" s="31">
        <v>0</v>
      </c>
      <c r="U30" s="31">
        <v>0</v>
      </c>
      <c r="V30" s="32">
        <v>37800000</v>
      </c>
      <c r="W30" s="32">
        <v>37800000</v>
      </c>
      <c r="X30" s="32">
        <v>0</v>
      </c>
      <c r="Y30" s="29">
        <v>2327</v>
      </c>
      <c r="Z30" s="33" t="s">
        <v>98</v>
      </c>
      <c r="AA30" s="29">
        <v>124906</v>
      </c>
      <c r="AB30" s="27">
        <v>2</v>
      </c>
      <c r="AC30" s="34" t="s">
        <v>29</v>
      </c>
      <c r="AD30" s="34" t="s">
        <v>91</v>
      </c>
    </row>
    <row r="31" spans="1:30" x14ac:dyDescent="0.2">
      <c r="A31" s="27">
        <v>2025</v>
      </c>
      <c r="B31" s="27">
        <v>2</v>
      </c>
      <c r="C31" s="28">
        <v>45658</v>
      </c>
      <c r="D31" s="28">
        <v>45747</v>
      </c>
      <c r="E31" s="27" t="s">
        <v>253</v>
      </c>
      <c r="F31" s="28">
        <v>45693</v>
      </c>
      <c r="G31" s="29">
        <v>12</v>
      </c>
      <c r="H31" s="30" t="s">
        <v>254</v>
      </c>
      <c r="I31" s="30" t="s">
        <v>349</v>
      </c>
      <c r="J31" t="s">
        <v>256</v>
      </c>
      <c r="K31" s="29">
        <v>329</v>
      </c>
      <c r="L31" s="30" t="s">
        <v>257</v>
      </c>
      <c r="M31" s="29">
        <v>1042</v>
      </c>
      <c r="N31" s="29">
        <v>1051</v>
      </c>
      <c r="O31" s="30" t="s">
        <v>350</v>
      </c>
      <c r="P31" s="30" t="s">
        <v>275</v>
      </c>
      <c r="Q31" s="30" t="s">
        <v>49</v>
      </c>
      <c r="R31" s="27">
        <v>1010222109</v>
      </c>
      <c r="S31" s="30" t="s">
        <v>351</v>
      </c>
      <c r="T31" s="31">
        <v>0</v>
      </c>
      <c r="U31" s="31">
        <v>0</v>
      </c>
      <c r="V31" s="32">
        <v>42000000</v>
      </c>
      <c r="W31" s="32">
        <v>42000000</v>
      </c>
      <c r="X31" s="32">
        <v>0</v>
      </c>
      <c r="Y31" s="29">
        <v>2289</v>
      </c>
      <c r="Z31" s="33" t="s">
        <v>50</v>
      </c>
      <c r="AA31" s="29">
        <v>124919</v>
      </c>
      <c r="AB31" s="27">
        <v>1</v>
      </c>
      <c r="AC31" s="34" t="s">
        <v>34</v>
      </c>
      <c r="AD31" s="34" t="s">
        <v>48</v>
      </c>
    </row>
    <row r="32" spans="1:30" x14ac:dyDescent="0.2">
      <c r="A32" s="27">
        <v>2025</v>
      </c>
      <c r="B32" s="27">
        <v>2</v>
      </c>
      <c r="C32" s="28">
        <v>45658</v>
      </c>
      <c r="D32" s="28">
        <v>45747</v>
      </c>
      <c r="E32" s="27" t="s">
        <v>253</v>
      </c>
      <c r="F32" s="28">
        <v>45693</v>
      </c>
      <c r="G32" s="29">
        <v>12</v>
      </c>
      <c r="H32" s="30" t="s">
        <v>254</v>
      </c>
      <c r="I32" s="30" t="s">
        <v>352</v>
      </c>
      <c r="J32" t="s">
        <v>256</v>
      </c>
      <c r="K32" s="29">
        <v>329</v>
      </c>
      <c r="L32" s="30" t="s">
        <v>257</v>
      </c>
      <c r="M32" s="29">
        <v>1044</v>
      </c>
      <c r="N32" s="29">
        <v>1052</v>
      </c>
      <c r="O32" s="30" t="s">
        <v>353</v>
      </c>
      <c r="P32" s="30" t="s">
        <v>275</v>
      </c>
      <c r="Q32" s="30" t="s">
        <v>49</v>
      </c>
      <c r="R32" s="27">
        <v>1024474457</v>
      </c>
      <c r="S32" s="30" t="s">
        <v>354</v>
      </c>
      <c r="T32" s="31">
        <v>0</v>
      </c>
      <c r="U32" s="31">
        <v>0</v>
      </c>
      <c r="V32" s="32">
        <v>60000000</v>
      </c>
      <c r="W32" s="32">
        <v>60000000</v>
      </c>
      <c r="X32" s="32">
        <v>0</v>
      </c>
      <c r="Y32" s="29">
        <v>2289</v>
      </c>
      <c r="Z32" s="33" t="s">
        <v>50</v>
      </c>
      <c r="AA32" s="29">
        <v>124937</v>
      </c>
      <c r="AB32" s="27">
        <v>1</v>
      </c>
      <c r="AC32" s="34" t="s">
        <v>34</v>
      </c>
      <c r="AD32" s="34" t="s">
        <v>48</v>
      </c>
    </row>
    <row r="33" spans="1:30" x14ac:dyDescent="0.2">
      <c r="A33" s="27">
        <v>2025</v>
      </c>
      <c r="B33" s="27">
        <v>2</v>
      </c>
      <c r="C33" s="28">
        <v>45658</v>
      </c>
      <c r="D33" s="28">
        <v>45747</v>
      </c>
      <c r="E33" s="27" t="s">
        <v>253</v>
      </c>
      <c r="F33" s="28">
        <v>45695</v>
      </c>
      <c r="G33" s="29">
        <v>12</v>
      </c>
      <c r="H33" s="30" t="s">
        <v>254</v>
      </c>
      <c r="I33" s="30" t="s">
        <v>355</v>
      </c>
      <c r="J33" t="s">
        <v>256</v>
      </c>
      <c r="K33" s="29">
        <v>334</v>
      </c>
      <c r="L33" s="30" t="s">
        <v>257</v>
      </c>
      <c r="M33" s="29">
        <v>1052</v>
      </c>
      <c r="N33" s="29">
        <v>1053</v>
      </c>
      <c r="O33" s="30" t="s">
        <v>356</v>
      </c>
      <c r="P33" s="30" t="s">
        <v>275</v>
      </c>
      <c r="Q33" s="30" t="s">
        <v>49</v>
      </c>
      <c r="R33" s="27">
        <v>1083875350</v>
      </c>
      <c r="S33" s="30" t="s">
        <v>357</v>
      </c>
      <c r="T33" s="31">
        <v>0</v>
      </c>
      <c r="U33" s="31">
        <v>0</v>
      </c>
      <c r="V33" s="32">
        <v>31800000</v>
      </c>
      <c r="W33" s="32">
        <v>31799667</v>
      </c>
      <c r="X33" s="32">
        <v>333</v>
      </c>
      <c r="Y33" s="29">
        <v>2289</v>
      </c>
      <c r="Z33" s="33" t="s">
        <v>50</v>
      </c>
      <c r="AA33" s="29">
        <v>128672</v>
      </c>
      <c r="AB33" s="27">
        <v>1</v>
      </c>
      <c r="AC33" s="34" t="s">
        <v>34</v>
      </c>
      <c r="AD33" s="34" t="s">
        <v>48</v>
      </c>
    </row>
    <row r="34" spans="1:30" x14ac:dyDescent="0.2">
      <c r="A34" s="27">
        <v>2025</v>
      </c>
      <c r="B34" s="27">
        <v>2</v>
      </c>
      <c r="C34" s="28">
        <v>45658</v>
      </c>
      <c r="D34" s="28">
        <v>45747</v>
      </c>
      <c r="E34" s="27" t="s">
        <v>253</v>
      </c>
      <c r="F34" s="28">
        <v>45695</v>
      </c>
      <c r="G34" s="29">
        <v>12</v>
      </c>
      <c r="H34" s="30" t="s">
        <v>254</v>
      </c>
      <c r="I34" s="30" t="s">
        <v>358</v>
      </c>
      <c r="J34" t="s">
        <v>256</v>
      </c>
      <c r="K34" s="29">
        <v>334</v>
      </c>
      <c r="L34" s="30" t="s">
        <v>257</v>
      </c>
      <c r="M34" s="29">
        <v>1062</v>
      </c>
      <c r="N34" s="29">
        <v>1054</v>
      </c>
      <c r="O34" s="30" t="s">
        <v>359</v>
      </c>
      <c r="P34" s="30" t="s">
        <v>259</v>
      </c>
      <c r="Q34" s="30" t="s">
        <v>92</v>
      </c>
      <c r="R34" s="27">
        <v>1015469423</v>
      </c>
      <c r="S34" s="30" t="s">
        <v>360</v>
      </c>
      <c r="T34" s="31">
        <v>0</v>
      </c>
      <c r="U34" s="31">
        <v>0</v>
      </c>
      <c r="V34" s="32">
        <v>42000000</v>
      </c>
      <c r="W34" s="32">
        <v>42000000</v>
      </c>
      <c r="X34" s="32">
        <v>0</v>
      </c>
      <c r="Y34" s="29">
        <v>2327</v>
      </c>
      <c r="Z34" s="33" t="s">
        <v>98</v>
      </c>
      <c r="AA34" s="29">
        <v>124871</v>
      </c>
      <c r="AB34" s="27">
        <v>2</v>
      </c>
      <c r="AC34" s="34" t="s">
        <v>29</v>
      </c>
      <c r="AD34" s="34" t="s">
        <v>91</v>
      </c>
    </row>
    <row r="35" spans="1:30" x14ac:dyDescent="0.2">
      <c r="A35" s="27">
        <v>2025</v>
      </c>
      <c r="B35" s="27">
        <v>2</v>
      </c>
      <c r="C35" s="28">
        <v>45658</v>
      </c>
      <c r="D35" s="28">
        <v>45747</v>
      </c>
      <c r="E35" s="27" t="s">
        <v>253</v>
      </c>
      <c r="F35" s="28">
        <v>45695</v>
      </c>
      <c r="G35" s="29">
        <v>12</v>
      </c>
      <c r="H35" s="30" t="s">
        <v>254</v>
      </c>
      <c r="I35" s="30" t="s">
        <v>361</v>
      </c>
      <c r="J35" t="s">
        <v>256</v>
      </c>
      <c r="K35" s="29">
        <v>334</v>
      </c>
      <c r="L35" s="30" t="s">
        <v>257</v>
      </c>
      <c r="M35" s="29">
        <v>1017</v>
      </c>
      <c r="N35" s="29">
        <v>1055</v>
      </c>
      <c r="O35" s="30" t="s">
        <v>362</v>
      </c>
      <c r="P35" s="30" t="s">
        <v>291</v>
      </c>
      <c r="Q35" s="30" t="s">
        <v>181</v>
      </c>
      <c r="R35" s="27">
        <v>52303112</v>
      </c>
      <c r="S35" s="30" t="s">
        <v>363</v>
      </c>
      <c r="T35" s="31">
        <v>0</v>
      </c>
      <c r="U35" s="31">
        <v>0</v>
      </c>
      <c r="V35" s="32">
        <v>21840000</v>
      </c>
      <c r="W35" s="32">
        <v>21658000</v>
      </c>
      <c r="X35" s="32">
        <v>182000</v>
      </c>
      <c r="Y35" s="29">
        <v>2671</v>
      </c>
      <c r="Z35" s="33" t="s">
        <v>190</v>
      </c>
      <c r="AA35" s="29">
        <v>126298</v>
      </c>
      <c r="AB35" s="27">
        <v>3</v>
      </c>
      <c r="AC35" s="34" t="s">
        <v>34</v>
      </c>
      <c r="AD35" s="34" t="s">
        <v>180</v>
      </c>
    </row>
    <row r="36" spans="1:30" x14ac:dyDescent="0.2">
      <c r="A36" s="27">
        <v>2025</v>
      </c>
      <c r="B36" s="27">
        <v>2</v>
      </c>
      <c r="C36" s="28">
        <v>45658</v>
      </c>
      <c r="D36" s="28">
        <v>45747</v>
      </c>
      <c r="E36" s="27" t="s">
        <v>253</v>
      </c>
      <c r="F36" s="28">
        <v>45695</v>
      </c>
      <c r="G36" s="29">
        <v>12</v>
      </c>
      <c r="H36" s="30" t="s">
        <v>254</v>
      </c>
      <c r="I36" s="30" t="s">
        <v>364</v>
      </c>
      <c r="J36" t="s">
        <v>256</v>
      </c>
      <c r="K36" s="29">
        <v>334</v>
      </c>
      <c r="L36" s="30" t="s">
        <v>257</v>
      </c>
      <c r="M36" s="29">
        <v>1079</v>
      </c>
      <c r="N36" s="29">
        <v>1056</v>
      </c>
      <c r="O36" s="30" t="s">
        <v>365</v>
      </c>
      <c r="P36" s="30" t="s">
        <v>366</v>
      </c>
      <c r="Q36" s="30" t="s">
        <v>165</v>
      </c>
      <c r="R36" s="27">
        <v>1072072793</v>
      </c>
      <c r="S36" s="30" t="s">
        <v>367</v>
      </c>
      <c r="T36" s="31">
        <v>0</v>
      </c>
      <c r="U36" s="31">
        <v>0</v>
      </c>
      <c r="V36" s="32">
        <v>37800000</v>
      </c>
      <c r="W36" s="32">
        <v>37800000</v>
      </c>
      <c r="X36" s="32">
        <v>0</v>
      </c>
      <c r="Y36" s="29">
        <v>2613</v>
      </c>
      <c r="Z36" s="33" t="s">
        <v>166</v>
      </c>
      <c r="AA36" s="29">
        <v>126249</v>
      </c>
      <c r="AB36" s="27">
        <v>1</v>
      </c>
      <c r="AC36" s="34" t="s">
        <v>34</v>
      </c>
      <c r="AD36" s="34" t="s">
        <v>164</v>
      </c>
    </row>
    <row r="37" spans="1:30" x14ac:dyDescent="0.2">
      <c r="A37" s="27">
        <v>2025</v>
      </c>
      <c r="B37" s="27">
        <v>2</v>
      </c>
      <c r="C37" s="28">
        <v>45658</v>
      </c>
      <c r="D37" s="28">
        <v>45747</v>
      </c>
      <c r="E37" s="27" t="s">
        <v>253</v>
      </c>
      <c r="F37" s="28">
        <v>45695</v>
      </c>
      <c r="G37" s="29">
        <v>12</v>
      </c>
      <c r="H37" s="30" t="s">
        <v>254</v>
      </c>
      <c r="I37" s="30" t="s">
        <v>368</v>
      </c>
      <c r="J37" t="s">
        <v>256</v>
      </c>
      <c r="K37" s="29">
        <v>334</v>
      </c>
      <c r="L37" s="30" t="s">
        <v>257</v>
      </c>
      <c r="M37" s="29">
        <v>1053</v>
      </c>
      <c r="N37" s="29">
        <v>1057</v>
      </c>
      <c r="O37" s="30" t="s">
        <v>369</v>
      </c>
      <c r="P37" s="30" t="s">
        <v>259</v>
      </c>
      <c r="Q37" s="30" t="s">
        <v>92</v>
      </c>
      <c r="R37" s="27">
        <v>52216823</v>
      </c>
      <c r="S37" s="30" t="s">
        <v>370</v>
      </c>
      <c r="T37" s="31">
        <v>0</v>
      </c>
      <c r="U37" s="31">
        <v>0</v>
      </c>
      <c r="V37" s="32">
        <v>45000000</v>
      </c>
      <c r="W37" s="32">
        <v>43500000</v>
      </c>
      <c r="X37" s="32">
        <v>1500000</v>
      </c>
      <c r="Y37" s="29">
        <v>2327</v>
      </c>
      <c r="Z37" s="33" t="s">
        <v>98</v>
      </c>
      <c r="AA37" s="29">
        <v>125214</v>
      </c>
      <c r="AB37" s="27">
        <v>2</v>
      </c>
      <c r="AC37" s="34" t="s">
        <v>29</v>
      </c>
      <c r="AD37" s="34" t="s">
        <v>91</v>
      </c>
    </row>
    <row r="38" spans="1:30" x14ac:dyDescent="0.2">
      <c r="A38" s="27">
        <v>2025</v>
      </c>
      <c r="B38" s="27">
        <v>2</v>
      </c>
      <c r="C38" s="28">
        <v>45658</v>
      </c>
      <c r="D38" s="28">
        <v>45747</v>
      </c>
      <c r="E38" s="27" t="s">
        <v>253</v>
      </c>
      <c r="F38" s="28">
        <v>45695</v>
      </c>
      <c r="G38" s="29">
        <v>12</v>
      </c>
      <c r="H38" s="30" t="s">
        <v>254</v>
      </c>
      <c r="I38" s="30" t="s">
        <v>371</v>
      </c>
      <c r="J38" t="s">
        <v>256</v>
      </c>
      <c r="K38" s="29">
        <v>334</v>
      </c>
      <c r="L38" s="30" t="s">
        <v>257</v>
      </c>
      <c r="M38" s="29">
        <v>1067</v>
      </c>
      <c r="N38" s="29">
        <v>1058</v>
      </c>
      <c r="O38" s="30" t="s">
        <v>372</v>
      </c>
      <c r="P38" s="30" t="s">
        <v>366</v>
      </c>
      <c r="Q38" s="30" t="s">
        <v>165</v>
      </c>
      <c r="R38" s="27">
        <v>1019088970</v>
      </c>
      <c r="S38" s="30" t="s">
        <v>373</v>
      </c>
      <c r="T38" s="31">
        <v>0</v>
      </c>
      <c r="U38" s="31">
        <v>0</v>
      </c>
      <c r="V38" s="32">
        <v>37800000</v>
      </c>
      <c r="W38" s="32">
        <v>37800000</v>
      </c>
      <c r="X38" s="32">
        <v>0</v>
      </c>
      <c r="Y38" s="29">
        <v>2613</v>
      </c>
      <c r="Z38" s="33" t="s">
        <v>166</v>
      </c>
      <c r="AA38" s="29">
        <v>125192</v>
      </c>
      <c r="AB38" s="27">
        <v>1</v>
      </c>
      <c r="AC38" s="34" t="s">
        <v>34</v>
      </c>
      <c r="AD38" s="34" t="s">
        <v>164</v>
      </c>
    </row>
    <row r="39" spans="1:30" x14ac:dyDescent="0.2">
      <c r="A39" s="27">
        <v>2025</v>
      </c>
      <c r="B39" s="27">
        <v>2</v>
      </c>
      <c r="C39" s="28">
        <v>45658</v>
      </c>
      <c r="D39" s="28">
        <v>45747</v>
      </c>
      <c r="E39" s="27" t="s">
        <v>253</v>
      </c>
      <c r="F39" s="28">
        <v>45695</v>
      </c>
      <c r="G39" s="29">
        <v>12</v>
      </c>
      <c r="H39" s="30" t="s">
        <v>254</v>
      </c>
      <c r="I39" s="30" t="s">
        <v>374</v>
      </c>
      <c r="J39" t="s">
        <v>256</v>
      </c>
      <c r="K39" s="29">
        <v>334</v>
      </c>
      <c r="L39" s="30" t="s">
        <v>257</v>
      </c>
      <c r="M39" s="29">
        <v>1020</v>
      </c>
      <c r="N39" s="29">
        <v>1059</v>
      </c>
      <c r="O39" s="30" t="s">
        <v>375</v>
      </c>
      <c r="P39" s="30" t="s">
        <v>376</v>
      </c>
      <c r="Q39" s="30" t="s">
        <v>53</v>
      </c>
      <c r="R39" s="27">
        <v>1007295745</v>
      </c>
      <c r="S39" s="30" t="s">
        <v>377</v>
      </c>
      <c r="T39" s="31">
        <v>0</v>
      </c>
      <c r="U39" s="31">
        <v>0</v>
      </c>
      <c r="V39" s="32">
        <v>18150000</v>
      </c>
      <c r="W39" s="32">
        <v>18150000</v>
      </c>
      <c r="X39" s="32">
        <v>0</v>
      </c>
      <c r="Y39" s="29">
        <v>2290</v>
      </c>
      <c r="Z39" s="33" t="s">
        <v>56</v>
      </c>
      <c r="AA39" s="29">
        <v>127839</v>
      </c>
      <c r="AB39" s="27">
        <v>2</v>
      </c>
      <c r="AC39" s="34" t="s">
        <v>20</v>
      </c>
      <c r="AD39" s="34" t="s">
        <v>52</v>
      </c>
    </row>
    <row r="40" spans="1:30" x14ac:dyDescent="0.2">
      <c r="A40" s="27">
        <v>2025</v>
      </c>
      <c r="B40" s="27">
        <v>2</v>
      </c>
      <c r="C40" s="28">
        <v>45658</v>
      </c>
      <c r="D40" s="28">
        <v>45747</v>
      </c>
      <c r="E40" s="27" t="s">
        <v>253</v>
      </c>
      <c r="F40" s="28">
        <v>45695</v>
      </c>
      <c r="G40" s="29">
        <v>12</v>
      </c>
      <c r="H40" s="30" t="s">
        <v>254</v>
      </c>
      <c r="I40" s="30" t="s">
        <v>378</v>
      </c>
      <c r="J40" t="s">
        <v>256</v>
      </c>
      <c r="K40" s="29">
        <v>334</v>
      </c>
      <c r="L40" s="30" t="s">
        <v>257</v>
      </c>
      <c r="M40" s="29">
        <v>1038</v>
      </c>
      <c r="N40" s="29">
        <v>1060</v>
      </c>
      <c r="O40" s="30" t="s">
        <v>379</v>
      </c>
      <c r="P40" s="30" t="s">
        <v>259</v>
      </c>
      <c r="Q40" s="30" t="s">
        <v>92</v>
      </c>
      <c r="R40" s="27">
        <v>1014231457</v>
      </c>
      <c r="S40" s="30" t="s">
        <v>380</v>
      </c>
      <c r="T40" s="31">
        <v>0</v>
      </c>
      <c r="U40" s="31">
        <v>0</v>
      </c>
      <c r="V40" s="32">
        <v>18150000</v>
      </c>
      <c r="W40" s="32">
        <v>18150000</v>
      </c>
      <c r="X40" s="32">
        <v>0</v>
      </c>
      <c r="Y40" s="29">
        <v>2327</v>
      </c>
      <c r="Z40" s="33" t="s">
        <v>98</v>
      </c>
      <c r="AA40" s="29">
        <v>127933</v>
      </c>
      <c r="AB40" s="27">
        <v>2</v>
      </c>
      <c r="AC40" s="34" t="s">
        <v>29</v>
      </c>
      <c r="AD40" s="34" t="s">
        <v>91</v>
      </c>
    </row>
    <row r="41" spans="1:30" x14ac:dyDescent="0.2">
      <c r="A41" s="27">
        <v>2025</v>
      </c>
      <c r="B41" s="27">
        <v>2</v>
      </c>
      <c r="C41" s="28">
        <v>45658</v>
      </c>
      <c r="D41" s="28">
        <v>45747</v>
      </c>
      <c r="E41" s="27" t="s">
        <v>253</v>
      </c>
      <c r="F41" s="28">
        <v>45695</v>
      </c>
      <c r="G41" s="29">
        <v>12</v>
      </c>
      <c r="H41" s="30" t="s">
        <v>254</v>
      </c>
      <c r="I41" s="30" t="s">
        <v>381</v>
      </c>
      <c r="J41" t="s">
        <v>256</v>
      </c>
      <c r="K41" s="29">
        <v>328</v>
      </c>
      <c r="L41" s="30" t="s">
        <v>257</v>
      </c>
      <c r="M41" s="29">
        <v>1039</v>
      </c>
      <c r="N41" s="29">
        <v>1061</v>
      </c>
      <c r="O41" s="30" t="s">
        <v>382</v>
      </c>
      <c r="P41" s="30" t="s">
        <v>259</v>
      </c>
      <c r="Q41" s="30" t="s">
        <v>92</v>
      </c>
      <c r="R41" s="27">
        <v>1033734844</v>
      </c>
      <c r="S41" s="30" t="s">
        <v>383</v>
      </c>
      <c r="T41" s="31">
        <v>0</v>
      </c>
      <c r="U41" s="31">
        <v>0</v>
      </c>
      <c r="V41" s="32">
        <v>42120000</v>
      </c>
      <c r="W41" s="32">
        <v>40716000</v>
      </c>
      <c r="X41" s="32">
        <v>1404000</v>
      </c>
      <c r="Y41" s="29">
        <v>2327</v>
      </c>
      <c r="Z41" s="33" t="s">
        <v>98</v>
      </c>
      <c r="AA41" s="29">
        <v>124819</v>
      </c>
      <c r="AB41" s="27">
        <v>2</v>
      </c>
      <c r="AC41" s="34" t="s">
        <v>29</v>
      </c>
      <c r="AD41" s="34" t="s">
        <v>91</v>
      </c>
    </row>
    <row r="42" spans="1:30" x14ac:dyDescent="0.2">
      <c r="A42" s="27">
        <v>2025</v>
      </c>
      <c r="B42" s="27">
        <v>2</v>
      </c>
      <c r="C42" s="28">
        <v>45658</v>
      </c>
      <c r="D42" s="28">
        <v>45747</v>
      </c>
      <c r="E42" s="27" t="s">
        <v>253</v>
      </c>
      <c r="F42" s="28">
        <v>45695</v>
      </c>
      <c r="G42" s="29">
        <v>12</v>
      </c>
      <c r="H42" s="30" t="s">
        <v>254</v>
      </c>
      <c r="I42" s="30" t="s">
        <v>384</v>
      </c>
      <c r="J42" t="s">
        <v>256</v>
      </c>
      <c r="K42" s="29">
        <v>328</v>
      </c>
      <c r="L42" s="30" t="s">
        <v>257</v>
      </c>
      <c r="M42" s="29">
        <v>1026</v>
      </c>
      <c r="N42" s="29">
        <v>1062</v>
      </c>
      <c r="O42" s="30" t="s">
        <v>385</v>
      </c>
      <c r="P42" s="30" t="s">
        <v>386</v>
      </c>
      <c r="Q42" s="30" t="s">
        <v>76</v>
      </c>
      <c r="R42" s="27">
        <v>79497759</v>
      </c>
      <c r="S42" s="30" t="s">
        <v>387</v>
      </c>
      <c r="T42" s="31">
        <v>0</v>
      </c>
      <c r="U42" s="31">
        <v>0</v>
      </c>
      <c r="V42" s="32">
        <v>58800000</v>
      </c>
      <c r="W42" s="32">
        <v>58800000</v>
      </c>
      <c r="X42" s="32">
        <v>0</v>
      </c>
      <c r="Y42" s="29">
        <v>2324</v>
      </c>
      <c r="Z42" s="33" t="s">
        <v>83</v>
      </c>
      <c r="AA42" s="29">
        <v>125751</v>
      </c>
      <c r="AB42" s="27">
        <v>2</v>
      </c>
      <c r="AC42" s="34" t="s">
        <v>66</v>
      </c>
      <c r="AD42" s="34" t="s">
        <v>75</v>
      </c>
    </row>
    <row r="43" spans="1:30" x14ac:dyDescent="0.2">
      <c r="A43" s="27">
        <v>2025</v>
      </c>
      <c r="B43" s="27">
        <v>2</v>
      </c>
      <c r="C43" s="28">
        <v>45658</v>
      </c>
      <c r="D43" s="28">
        <v>45747</v>
      </c>
      <c r="E43" s="27" t="s">
        <v>253</v>
      </c>
      <c r="F43" s="28">
        <v>45695</v>
      </c>
      <c r="G43" s="29">
        <v>12</v>
      </c>
      <c r="H43" s="30" t="s">
        <v>254</v>
      </c>
      <c r="I43" s="30" t="s">
        <v>388</v>
      </c>
      <c r="J43" t="s">
        <v>256</v>
      </c>
      <c r="K43" s="29">
        <v>328</v>
      </c>
      <c r="L43" s="30" t="s">
        <v>257</v>
      </c>
      <c r="M43" s="29">
        <v>1039</v>
      </c>
      <c r="N43" s="29">
        <v>1063</v>
      </c>
      <c r="O43" s="30" t="s">
        <v>389</v>
      </c>
      <c r="P43" s="30" t="s">
        <v>259</v>
      </c>
      <c r="Q43" s="30" t="s">
        <v>92</v>
      </c>
      <c r="R43" s="27">
        <v>1019094049</v>
      </c>
      <c r="S43" s="30" t="s">
        <v>390</v>
      </c>
      <c r="T43" s="31">
        <v>0</v>
      </c>
      <c r="U43" s="31">
        <v>0</v>
      </c>
      <c r="V43" s="32">
        <v>42120000</v>
      </c>
      <c r="W43" s="32">
        <v>42120000</v>
      </c>
      <c r="X43" s="32">
        <v>0</v>
      </c>
      <c r="Y43" s="29">
        <v>2327</v>
      </c>
      <c r="Z43" s="33" t="s">
        <v>98</v>
      </c>
      <c r="AA43" s="29">
        <v>124819</v>
      </c>
      <c r="AB43" s="27">
        <v>2</v>
      </c>
      <c r="AC43" s="34" t="s">
        <v>29</v>
      </c>
      <c r="AD43" s="34" t="s">
        <v>91</v>
      </c>
    </row>
    <row r="44" spans="1:30" x14ac:dyDescent="0.2">
      <c r="A44" s="27">
        <v>2025</v>
      </c>
      <c r="B44" s="27">
        <v>2</v>
      </c>
      <c r="C44" s="28">
        <v>45658</v>
      </c>
      <c r="D44" s="28">
        <v>45747</v>
      </c>
      <c r="E44" s="27" t="s">
        <v>253</v>
      </c>
      <c r="F44" s="28">
        <v>45695</v>
      </c>
      <c r="G44" s="29">
        <v>12</v>
      </c>
      <c r="H44" s="30" t="s">
        <v>254</v>
      </c>
      <c r="I44" s="30" t="s">
        <v>391</v>
      </c>
      <c r="J44" t="s">
        <v>256</v>
      </c>
      <c r="K44" s="29">
        <v>328</v>
      </c>
      <c r="L44" s="30" t="s">
        <v>257</v>
      </c>
      <c r="M44" s="29">
        <v>1050</v>
      </c>
      <c r="N44" s="29">
        <v>1064</v>
      </c>
      <c r="O44" s="30" t="s">
        <v>392</v>
      </c>
      <c r="P44" s="30" t="s">
        <v>275</v>
      </c>
      <c r="Q44" s="30" t="s">
        <v>49</v>
      </c>
      <c r="R44" s="27">
        <v>1077860558</v>
      </c>
      <c r="S44" s="30" t="s">
        <v>393</v>
      </c>
      <c r="T44" s="31">
        <v>0</v>
      </c>
      <c r="U44" s="31">
        <v>0</v>
      </c>
      <c r="V44" s="32">
        <v>45990000</v>
      </c>
      <c r="W44" s="32">
        <v>43946000</v>
      </c>
      <c r="X44" s="32">
        <v>2044000</v>
      </c>
      <c r="Y44" s="29">
        <v>2289</v>
      </c>
      <c r="Z44" s="33" t="s">
        <v>50</v>
      </c>
      <c r="AA44" s="29">
        <v>124914</v>
      </c>
      <c r="AB44" s="27">
        <v>1</v>
      </c>
      <c r="AC44" s="34" t="s">
        <v>34</v>
      </c>
      <c r="AD44" s="34" t="s">
        <v>48</v>
      </c>
    </row>
    <row r="45" spans="1:30" x14ac:dyDescent="0.2">
      <c r="A45" s="27">
        <v>2025</v>
      </c>
      <c r="B45" s="27">
        <v>2</v>
      </c>
      <c r="C45" s="28">
        <v>45658</v>
      </c>
      <c r="D45" s="28">
        <v>45747</v>
      </c>
      <c r="E45" s="27" t="s">
        <v>253</v>
      </c>
      <c r="F45" s="28">
        <v>45695</v>
      </c>
      <c r="G45" s="29">
        <v>12</v>
      </c>
      <c r="H45" s="30" t="s">
        <v>254</v>
      </c>
      <c r="I45" s="30" t="s">
        <v>394</v>
      </c>
      <c r="J45" t="s">
        <v>256</v>
      </c>
      <c r="K45" s="29">
        <v>328</v>
      </c>
      <c r="L45" s="30" t="s">
        <v>257</v>
      </c>
      <c r="M45" s="29">
        <v>1075</v>
      </c>
      <c r="N45" s="29">
        <v>1065</v>
      </c>
      <c r="O45" s="30" t="s">
        <v>395</v>
      </c>
      <c r="P45" s="30" t="s">
        <v>259</v>
      </c>
      <c r="Q45" s="30" t="s">
        <v>92</v>
      </c>
      <c r="R45" s="27">
        <v>1109004909</v>
      </c>
      <c r="S45" s="30" t="s">
        <v>396</v>
      </c>
      <c r="T45" s="31">
        <v>0</v>
      </c>
      <c r="U45" s="31">
        <v>0</v>
      </c>
      <c r="V45" s="32">
        <v>39000000</v>
      </c>
      <c r="W45" s="32">
        <v>39000000</v>
      </c>
      <c r="X45" s="32">
        <v>0</v>
      </c>
      <c r="Y45" s="29">
        <v>2327</v>
      </c>
      <c r="Z45" s="33" t="s">
        <v>98</v>
      </c>
      <c r="AA45" s="29">
        <v>124889</v>
      </c>
      <c r="AB45" s="27">
        <v>2</v>
      </c>
      <c r="AC45" s="34" t="s">
        <v>29</v>
      </c>
      <c r="AD45" s="34" t="s">
        <v>91</v>
      </c>
    </row>
    <row r="46" spans="1:30" x14ac:dyDescent="0.2">
      <c r="A46" s="27">
        <v>2025</v>
      </c>
      <c r="B46" s="27">
        <v>2</v>
      </c>
      <c r="C46" s="28">
        <v>45658</v>
      </c>
      <c r="D46" s="28">
        <v>45747</v>
      </c>
      <c r="E46" s="27" t="s">
        <v>253</v>
      </c>
      <c r="F46" s="28">
        <v>45695</v>
      </c>
      <c r="G46" s="29">
        <v>12</v>
      </c>
      <c r="H46" s="30" t="s">
        <v>254</v>
      </c>
      <c r="I46" s="30" t="s">
        <v>397</v>
      </c>
      <c r="J46" t="s">
        <v>256</v>
      </c>
      <c r="K46" s="29">
        <v>327</v>
      </c>
      <c r="L46" s="30" t="s">
        <v>257</v>
      </c>
      <c r="M46" s="29">
        <v>1036</v>
      </c>
      <c r="N46" s="29">
        <v>1066</v>
      </c>
      <c r="O46" s="30" t="s">
        <v>398</v>
      </c>
      <c r="P46" s="30" t="s">
        <v>259</v>
      </c>
      <c r="Q46" s="30" t="s">
        <v>92</v>
      </c>
      <c r="R46" s="27">
        <v>1052413340</v>
      </c>
      <c r="S46" s="30" t="s">
        <v>399</v>
      </c>
      <c r="T46" s="31">
        <v>0</v>
      </c>
      <c r="U46" s="31">
        <v>0</v>
      </c>
      <c r="V46" s="32">
        <v>50400000</v>
      </c>
      <c r="W46" s="32">
        <v>42210000</v>
      </c>
      <c r="X46" s="32">
        <v>8190000</v>
      </c>
      <c r="Y46" s="29">
        <v>2327</v>
      </c>
      <c r="Z46" s="33" t="s">
        <v>98</v>
      </c>
      <c r="AA46" s="29">
        <v>126424</v>
      </c>
      <c r="AB46" s="27">
        <v>2</v>
      </c>
      <c r="AC46" s="34" t="s">
        <v>29</v>
      </c>
      <c r="AD46" s="34" t="s">
        <v>91</v>
      </c>
    </row>
    <row r="47" spans="1:30" x14ac:dyDescent="0.2">
      <c r="A47" s="27">
        <v>2025</v>
      </c>
      <c r="B47" s="27">
        <v>2</v>
      </c>
      <c r="C47" s="28">
        <v>45658</v>
      </c>
      <c r="D47" s="28">
        <v>45747</v>
      </c>
      <c r="E47" s="27" t="s">
        <v>253</v>
      </c>
      <c r="F47" s="28">
        <v>45695</v>
      </c>
      <c r="G47" s="29">
        <v>12</v>
      </c>
      <c r="H47" s="30" t="s">
        <v>254</v>
      </c>
      <c r="I47" s="30" t="s">
        <v>400</v>
      </c>
      <c r="J47" t="s">
        <v>256</v>
      </c>
      <c r="K47" s="29">
        <v>327</v>
      </c>
      <c r="L47" s="30" t="s">
        <v>257</v>
      </c>
      <c r="M47" s="29">
        <v>1058</v>
      </c>
      <c r="N47" s="29">
        <v>1067</v>
      </c>
      <c r="O47" s="30" t="s">
        <v>401</v>
      </c>
      <c r="P47" s="30" t="s">
        <v>259</v>
      </c>
      <c r="Q47" s="30" t="s">
        <v>92</v>
      </c>
      <c r="R47" s="27">
        <v>79694258</v>
      </c>
      <c r="S47" s="30" t="s">
        <v>402</v>
      </c>
      <c r="T47" s="31">
        <v>0</v>
      </c>
      <c r="U47" s="31">
        <v>0</v>
      </c>
      <c r="V47" s="32">
        <v>37800000</v>
      </c>
      <c r="W47" s="32">
        <v>37800000</v>
      </c>
      <c r="X47" s="32">
        <v>0</v>
      </c>
      <c r="Y47" s="29">
        <v>2327</v>
      </c>
      <c r="Z47" s="33" t="s">
        <v>98</v>
      </c>
      <c r="AA47" s="29">
        <v>127923</v>
      </c>
      <c r="AB47" s="27">
        <v>2</v>
      </c>
      <c r="AC47" s="34" t="s">
        <v>29</v>
      </c>
      <c r="AD47" s="34" t="s">
        <v>91</v>
      </c>
    </row>
    <row r="48" spans="1:30" x14ac:dyDescent="0.2">
      <c r="A48" s="27">
        <v>2025</v>
      </c>
      <c r="B48" s="27">
        <v>2</v>
      </c>
      <c r="C48" s="28">
        <v>45658</v>
      </c>
      <c r="D48" s="28">
        <v>45747</v>
      </c>
      <c r="E48" s="27" t="s">
        <v>253</v>
      </c>
      <c r="F48" s="28">
        <v>45695</v>
      </c>
      <c r="G48" s="29">
        <v>12</v>
      </c>
      <c r="H48" s="30" t="s">
        <v>254</v>
      </c>
      <c r="I48" s="30" t="s">
        <v>403</v>
      </c>
      <c r="J48" t="s">
        <v>256</v>
      </c>
      <c r="K48" s="29">
        <v>327</v>
      </c>
      <c r="L48" s="30" t="s">
        <v>257</v>
      </c>
      <c r="M48" s="29">
        <v>1022</v>
      </c>
      <c r="N48" s="29">
        <v>1068</v>
      </c>
      <c r="O48" s="30" t="s">
        <v>404</v>
      </c>
      <c r="P48" s="30" t="s">
        <v>405</v>
      </c>
      <c r="Q48" s="30" t="s">
        <v>22</v>
      </c>
      <c r="R48" s="27">
        <v>79882488</v>
      </c>
      <c r="S48" s="30" t="s">
        <v>406</v>
      </c>
      <c r="T48" s="31">
        <v>0</v>
      </c>
      <c r="U48" s="31">
        <v>0</v>
      </c>
      <c r="V48" s="32">
        <v>50400000</v>
      </c>
      <c r="W48" s="32">
        <v>50400000</v>
      </c>
      <c r="X48" s="32">
        <v>0</v>
      </c>
      <c r="Y48" s="29">
        <v>2230</v>
      </c>
      <c r="Z48" s="33" t="s">
        <v>23</v>
      </c>
      <c r="AA48" s="29">
        <v>127859</v>
      </c>
      <c r="AB48" s="27">
        <v>1</v>
      </c>
      <c r="AC48" s="34" t="s">
        <v>20</v>
      </c>
      <c r="AD48" s="34" t="s">
        <v>21</v>
      </c>
    </row>
    <row r="49" spans="1:30" x14ac:dyDescent="0.2">
      <c r="A49" s="27">
        <v>2025</v>
      </c>
      <c r="B49" s="27">
        <v>2</v>
      </c>
      <c r="C49" s="28">
        <v>45658</v>
      </c>
      <c r="D49" s="28">
        <v>45747</v>
      </c>
      <c r="E49" s="27" t="s">
        <v>253</v>
      </c>
      <c r="F49" s="28">
        <v>45695</v>
      </c>
      <c r="G49" s="29">
        <v>12</v>
      </c>
      <c r="H49" s="30" t="s">
        <v>254</v>
      </c>
      <c r="I49" s="30" t="s">
        <v>407</v>
      </c>
      <c r="J49" t="s">
        <v>256</v>
      </c>
      <c r="K49" s="29">
        <v>327</v>
      </c>
      <c r="L49" s="30" t="s">
        <v>257</v>
      </c>
      <c r="M49" s="29">
        <v>1065</v>
      </c>
      <c r="N49" s="29">
        <v>1069</v>
      </c>
      <c r="O49" s="30" t="s">
        <v>408</v>
      </c>
      <c r="P49" s="30" t="s">
        <v>259</v>
      </c>
      <c r="Q49" s="30" t="s">
        <v>92</v>
      </c>
      <c r="R49" s="27">
        <v>1018481546</v>
      </c>
      <c r="S49" s="30" t="s">
        <v>409</v>
      </c>
      <c r="T49" s="31">
        <v>0</v>
      </c>
      <c r="U49" s="31">
        <v>0</v>
      </c>
      <c r="V49" s="32">
        <v>45600000</v>
      </c>
      <c r="W49" s="32">
        <v>45600000</v>
      </c>
      <c r="X49" s="32">
        <v>0</v>
      </c>
      <c r="Y49" s="29">
        <v>2327</v>
      </c>
      <c r="Z49" s="33" t="s">
        <v>98</v>
      </c>
      <c r="AA49" s="29">
        <v>124909</v>
      </c>
      <c r="AB49" s="27">
        <v>2</v>
      </c>
      <c r="AC49" s="34" t="s">
        <v>29</v>
      </c>
      <c r="AD49" s="34" t="s">
        <v>91</v>
      </c>
    </row>
    <row r="50" spans="1:30" x14ac:dyDescent="0.2">
      <c r="A50" s="27">
        <v>2025</v>
      </c>
      <c r="B50" s="27">
        <v>2</v>
      </c>
      <c r="C50" s="28">
        <v>45658</v>
      </c>
      <c r="D50" s="28">
        <v>45747</v>
      </c>
      <c r="E50" s="27" t="s">
        <v>253</v>
      </c>
      <c r="F50" s="28">
        <v>45695</v>
      </c>
      <c r="G50" s="29">
        <v>12</v>
      </c>
      <c r="H50" s="30" t="s">
        <v>254</v>
      </c>
      <c r="I50" s="30" t="s">
        <v>410</v>
      </c>
      <c r="J50" t="s">
        <v>256</v>
      </c>
      <c r="K50" s="29">
        <v>327</v>
      </c>
      <c r="L50" s="30" t="s">
        <v>257</v>
      </c>
      <c r="M50" s="29">
        <v>1023</v>
      </c>
      <c r="N50" s="29">
        <v>1070</v>
      </c>
      <c r="O50" s="30" t="s">
        <v>411</v>
      </c>
      <c r="P50" s="30" t="s">
        <v>259</v>
      </c>
      <c r="Q50" s="30" t="s">
        <v>92</v>
      </c>
      <c r="R50" s="27">
        <v>1019020889</v>
      </c>
      <c r="S50" s="30" t="s">
        <v>412</v>
      </c>
      <c r="T50" s="31">
        <v>0</v>
      </c>
      <c r="U50" s="31">
        <v>0</v>
      </c>
      <c r="V50" s="32">
        <v>19800000</v>
      </c>
      <c r="W50" s="32">
        <v>18810000</v>
      </c>
      <c r="X50" s="32">
        <v>990000</v>
      </c>
      <c r="Y50" s="29">
        <v>2327</v>
      </c>
      <c r="Z50" s="33" t="s">
        <v>98</v>
      </c>
      <c r="AA50" s="29">
        <v>127928</v>
      </c>
      <c r="AB50" s="27">
        <v>2</v>
      </c>
      <c r="AC50" s="34" t="s">
        <v>29</v>
      </c>
      <c r="AD50" s="34" t="s">
        <v>91</v>
      </c>
    </row>
    <row r="51" spans="1:30" x14ac:dyDescent="0.2">
      <c r="A51" s="27">
        <v>2025</v>
      </c>
      <c r="B51" s="27">
        <v>2</v>
      </c>
      <c r="C51" s="28">
        <v>45658</v>
      </c>
      <c r="D51" s="28">
        <v>45747</v>
      </c>
      <c r="E51" s="27" t="s">
        <v>253</v>
      </c>
      <c r="F51" s="28">
        <v>45695</v>
      </c>
      <c r="G51" s="29">
        <v>12</v>
      </c>
      <c r="H51" s="30" t="s">
        <v>254</v>
      </c>
      <c r="I51" s="30" t="s">
        <v>413</v>
      </c>
      <c r="J51" t="s">
        <v>256</v>
      </c>
      <c r="K51" s="29">
        <v>327</v>
      </c>
      <c r="L51" s="30" t="s">
        <v>257</v>
      </c>
      <c r="M51" s="29">
        <v>1096</v>
      </c>
      <c r="N51" s="29">
        <v>1071</v>
      </c>
      <c r="O51" s="30" t="s">
        <v>414</v>
      </c>
      <c r="P51" s="30" t="s">
        <v>415</v>
      </c>
      <c r="Q51" s="30" t="s">
        <v>134</v>
      </c>
      <c r="R51" s="27">
        <v>52110765</v>
      </c>
      <c r="S51" s="30" t="s">
        <v>416</v>
      </c>
      <c r="T51" s="31">
        <v>0</v>
      </c>
      <c r="U51" s="31">
        <v>0</v>
      </c>
      <c r="V51" s="32">
        <v>39060000</v>
      </c>
      <c r="W51" s="32">
        <v>39060000</v>
      </c>
      <c r="X51" s="32">
        <v>0</v>
      </c>
      <c r="Y51" s="29">
        <v>2398</v>
      </c>
      <c r="Z51" s="33" t="s">
        <v>135</v>
      </c>
      <c r="AA51" s="29">
        <v>129655</v>
      </c>
      <c r="AB51" s="27">
        <v>2</v>
      </c>
      <c r="AC51" s="34" t="s">
        <v>66</v>
      </c>
      <c r="AD51" s="34" t="s">
        <v>133</v>
      </c>
    </row>
    <row r="52" spans="1:30" x14ac:dyDescent="0.2">
      <c r="A52" s="27">
        <v>2025</v>
      </c>
      <c r="B52" s="27">
        <v>2</v>
      </c>
      <c r="C52" s="28">
        <v>45658</v>
      </c>
      <c r="D52" s="28">
        <v>45747</v>
      </c>
      <c r="E52" s="27" t="s">
        <v>253</v>
      </c>
      <c r="F52" s="28">
        <v>45695</v>
      </c>
      <c r="G52" s="29">
        <v>12</v>
      </c>
      <c r="H52" s="30" t="s">
        <v>254</v>
      </c>
      <c r="I52" s="30" t="s">
        <v>417</v>
      </c>
      <c r="J52" t="s">
        <v>256</v>
      </c>
      <c r="K52" s="29">
        <v>327</v>
      </c>
      <c r="L52" s="30" t="s">
        <v>257</v>
      </c>
      <c r="M52" s="29">
        <v>1075</v>
      </c>
      <c r="N52" s="29">
        <v>1072</v>
      </c>
      <c r="O52" s="30" t="s">
        <v>418</v>
      </c>
      <c r="P52" s="30" t="s">
        <v>259</v>
      </c>
      <c r="Q52" s="30" t="s">
        <v>92</v>
      </c>
      <c r="R52" s="27">
        <v>1013685604</v>
      </c>
      <c r="S52" s="30" t="s">
        <v>419</v>
      </c>
      <c r="T52" s="31">
        <v>0</v>
      </c>
      <c r="U52" s="31">
        <v>0</v>
      </c>
      <c r="V52" s="32">
        <v>39000000</v>
      </c>
      <c r="W52" s="32">
        <v>39000000</v>
      </c>
      <c r="X52" s="32">
        <v>0</v>
      </c>
      <c r="Y52" s="29">
        <v>2327</v>
      </c>
      <c r="Z52" s="33" t="s">
        <v>98</v>
      </c>
      <c r="AA52" s="29">
        <v>124889</v>
      </c>
      <c r="AB52" s="27">
        <v>2</v>
      </c>
      <c r="AC52" s="34" t="s">
        <v>29</v>
      </c>
      <c r="AD52" s="34" t="s">
        <v>91</v>
      </c>
    </row>
    <row r="53" spans="1:30" x14ac:dyDescent="0.2">
      <c r="A53" s="27">
        <v>2025</v>
      </c>
      <c r="B53" s="27">
        <v>2</v>
      </c>
      <c r="C53" s="28">
        <v>45658</v>
      </c>
      <c r="D53" s="28">
        <v>45747</v>
      </c>
      <c r="E53" s="27" t="s">
        <v>253</v>
      </c>
      <c r="F53" s="28">
        <v>45695</v>
      </c>
      <c r="G53" s="29">
        <v>12</v>
      </c>
      <c r="H53" s="30" t="s">
        <v>254</v>
      </c>
      <c r="I53" s="30" t="s">
        <v>420</v>
      </c>
      <c r="J53" t="s">
        <v>256</v>
      </c>
      <c r="K53" s="29">
        <v>327</v>
      </c>
      <c r="L53" s="30" t="s">
        <v>257</v>
      </c>
      <c r="M53" s="29">
        <v>1014</v>
      </c>
      <c r="N53" s="29">
        <v>1073</v>
      </c>
      <c r="O53" s="30" t="s">
        <v>313</v>
      </c>
      <c r="P53" s="30" t="s">
        <v>275</v>
      </c>
      <c r="Q53" s="30" t="s">
        <v>49</v>
      </c>
      <c r="R53" s="27">
        <v>1024497752</v>
      </c>
      <c r="S53" s="30" t="s">
        <v>421</v>
      </c>
      <c r="T53" s="31">
        <v>0</v>
      </c>
      <c r="U53" s="31">
        <v>0</v>
      </c>
      <c r="V53" s="32">
        <v>42000000</v>
      </c>
      <c r="W53" s="32">
        <v>42000000</v>
      </c>
      <c r="X53" s="32">
        <v>0</v>
      </c>
      <c r="Y53" s="29">
        <v>2289</v>
      </c>
      <c r="Z53" s="33" t="s">
        <v>50</v>
      </c>
      <c r="AA53" s="29">
        <v>125639</v>
      </c>
      <c r="AB53" s="27">
        <v>1</v>
      </c>
      <c r="AC53" s="34" t="s">
        <v>34</v>
      </c>
      <c r="AD53" s="34" t="s">
        <v>48</v>
      </c>
    </row>
    <row r="54" spans="1:30" x14ac:dyDescent="0.2">
      <c r="A54" s="27">
        <v>2025</v>
      </c>
      <c r="B54" s="27">
        <v>2</v>
      </c>
      <c r="C54" s="28">
        <v>45658</v>
      </c>
      <c r="D54" s="28">
        <v>45747</v>
      </c>
      <c r="E54" s="27" t="s">
        <v>253</v>
      </c>
      <c r="F54" s="28">
        <v>45695</v>
      </c>
      <c r="G54" s="29">
        <v>12</v>
      </c>
      <c r="H54" s="30" t="s">
        <v>254</v>
      </c>
      <c r="I54" s="30" t="s">
        <v>422</v>
      </c>
      <c r="J54" t="s">
        <v>256</v>
      </c>
      <c r="K54" s="29">
        <v>327</v>
      </c>
      <c r="L54" s="30" t="s">
        <v>257</v>
      </c>
      <c r="M54" s="29">
        <v>1014</v>
      </c>
      <c r="N54" s="29">
        <v>1074</v>
      </c>
      <c r="O54" s="30" t="s">
        <v>313</v>
      </c>
      <c r="P54" s="30" t="s">
        <v>275</v>
      </c>
      <c r="Q54" s="30" t="s">
        <v>49</v>
      </c>
      <c r="R54" s="27">
        <v>1032484368</v>
      </c>
      <c r="S54" s="30" t="s">
        <v>423</v>
      </c>
      <c r="T54" s="31">
        <v>0</v>
      </c>
      <c r="U54" s="31">
        <v>0</v>
      </c>
      <c r="V54" s="32">
        <v>42000000</v>
      </c>
      <c r="W54" s="32">
        <v>42000000</v>
      </c>
      <c r="X54" s="32">
        <v>0</v>
      </c>
      <c r="Y54" s="29">
        <v>2289</v>
      </c>
      <c r="Z54" s="33" t="s">
        <v>50</v>
      </c>
      <c r="AA54" s="29">
        <v>125639</v>
      </c>
      <c r="AB54" s="27">
        <v>1</v>
      </c>
      <c r="AC54" s="34" t="s">
        <v>34</v>
      </c>
      <c r="AD54" s="34" t="s">
        <v>48</v>
      </c>
    </row>
    <row r="55" spans="1:30" x14ac:dyDescent="0.2">
      <c r="A55" s="27">
        <v>2025</v>
      </c>
      <c r="B55" s="27">
        <v>2</v>
      </c>
      <c r="C55" s="28">
        <v>45658</v>
      </c>
      <c r="D55" s="28">
        <v>45747</v>
      </c>
      <c r="E55" s="27" t="s">
        <v>253</v>
      </c>
      <c r="F55" s="28">
        <v>45695</v>
      </c>
      <c r="G55" s="29">
        <v>12</v>
      </c>
      <c r="H55" s="30" t="s">
        <v>254</v>
      </c>
      <c r="I55" s="30" t="s">
        <v>424</v>
      </c>
      <c r="J55" t="s">
        <v>256</v>
      </c>
      <c r="K55" s="29">
        <v>334</v>
      </c>
      <c r="L55" s="30" t="s">
        <v>257</v>
      </c>
      <c r="M55" s="29">
        <v>1074</v>
      </c>
      <c r="N55" s="29">
        <v>1076</v>
      </c>
      <c r="O55" s="30" t="s">
        <v>425</v>
      </c>
      <c r="P55" s="30" t="s">
        <v>275</v>
      </c>
      <c r="Q55" s="30" t="s">
        <v>49</v>
      </c>
      <c r="R55" s="27">
        <v>1019019834</v>
      </c>
      <c r="S55" s="30" t="s">
        <v>426</v>
      </c>
      <c r="T55" s="31">
        <v>0</v>
      </c>
      <c r="U55" s="31">
        <v>0</v>
      </c>
      <c r="V55" s="32">
        <v>31500000</v>
      </c>
      <c r="W55" s="32">
        <v>31500000</v>
      </c>
      <c r="X55" s="32">
        <v>0</v>
      </c>
      <c r="Y55" s="29">
        <v>2289</v>
      </c>
      <c r="Z55" s="33" t="s">
        <v>50</v>
      </c>
      <c r="AA55" s="29">
        <v>124890</v>
      </c>
      <c r="AB55" s="27">
        <v>1</v>
      </c>
      <c r="AC55" s="34" t="s">
        <v>34</v>
      </c>
      <c r="AD55" s="34" t="s">
        <v>48</v>
      </c>
    </row>
    <row r="56" spans="1:30" x14ac:dyDescent="0.2">
      <c r="A56" s="27">
        <v>2025</v>
      </c>
      <c r="B56" s="27">
        <v>2</v>
      </c>
      <c r="C56" s="28">
        <v>45658</v>
      </c>
      <c r="D56" s="28">
        <v>45747</v>
      </c>
      <c r="E56" s="27" t="s">
        <v>253</v>
      </c>
      <c r="F56" s="28">
        <v>45695</v>
      </c>
      <c r="G56" s="29">
        <v>12</v>
      </c>
      <c r="H56" s="30" t="s">
        <v>254</v>
      </c>
      <c r="I56" s="30" t="s">
        <v>427</v>
      </c>
      <c r="J56" t="s">
        <v>256</v>
      </c>
      <c r="K56" s="29">
        <v>327</v>
      </c>
      <c r="L56" s="30" t="s">
        <v>257</v>
      </c>
      <c r="M56" s="29">
        <v>1010</v>
      </c>
      <c r="N56" s="29">
        <v>1077</v>
      </c>
      <c r="O56" s="30" t="s">
        <v>428</v>
      </c>
      <c r="P56" s="30" t="s">
        <v>386</v>
      </c>
      <c r="Q56" s="30" t="s">
        <v>76</v>
      </c>
      <c r="R56" s="27">
        <v>1120562910</v>
      </c>
      <c r="S56" s="30" t="s">
        <v>429</v>
      </c>
      <c r="T56" s="31">
        <v>0</v>
      </c>
      <c r="U56" s="31">
        <v>0</v>
      </c>
      <c r="V56" s="32">
        <v>53550000</v>
      </c>
      <c r="W56" s="32">
        <v>53550000</v>
      </c>
      <c r="X56" s="32">
        <v>0</v>
      </c>
      <c r="Y56" s="29">
        <v>2324</v>
      </c>
      <c r="Z56" s="33" t="s">
        <v>87</v>
      </c>
      <c r="AA56" s="29">
        <v>125210</v>
      </c>
      <c r="AB56" s="27">
        <v>6</v>
      </c>
      <c r="AC56" s="34" t="s">
        <v>66</v>
      </c>
      <c r="AD56" s="34" t="s">
        <v>75</v>
      </c>
    </row>
    <row r="57" spans="1:30" x14ac:dyDescent="0.2">
      <c r="A57" s="27">
        <v>2025</v>
      </c>
      <c r="B57" s="27">
        <v>2</v>
      </c>
      <c r="C57" s="28">
        <v>45658</v>
      </c>
      <c r="D57" s="28">
        <v>45747</v>
      </c>
      <c r="E57" s="27" t="s">
        <v>253</v>
      </c>
      <c r="F57" s="28">
        <v>45695</v>
      </c>
      <c r="G57" s="29">
        <v>12</v>
      </c>
      <c r="H57" s="30" t="s">
        <v>254</v>
      </c>
      <c r="I57" s="30" t="s">
        <v>430</v>
      </c>
      <c r="J57" t="s">
        <v>256</v>
      </c>
      <c r="K57" s="29">
        <v>327</v>
      </c>
      <c r="L57" s="30" t="s">
        <v>257</v>
      </c>
      <c r="M57" s="29">
        <v>1099</v>
      </c>
      <c r="N57" s="29">
        <v>1078</v>
      </c>
      <c r="O57" s="30" t="s">
        <v>431</v>
      </c>
      <c r="P57" s="30" t="s">
        <v>432</v>
      </c>
      <c r="Q57" s="30" t="s">
        <v>198</v>
      </c>
      <c r="R57" s="27">
        <v>1136886950</v>
      </c>
      <c r="S57" s="30" t="s">
        <v>433</v>
      </c>
      <c r="T57" s="31">
        <v>0</v>
      </c>
      <c r="U57" s="31">
        <v>0</v>
      </c>
      <c r="V57" s="32">
        <v>36000000</v>
      </c>
      <c r="W57" s="32">
        <v>34000000</v>
      </c>
      <c r="X57" s="32">
        <v>2000000</v>
      </c>
      <c r="Y57" s="29">
        <v>2689</v>
      </c>
      <c r="Z57" s="33" t="s">
        <v>199</v>
      </c>
      <c r="AA57" s="29">
        <v>125199</v>
      </c>
      <c r="AB57" s="27">
        <v>2</v>
      </c>
      <c r="AC57" s="34" t="s">
        <v>34</v>
      </c>
      <c r="AD57" s="34" t="s">
        <v>197</v>
      </c>
    </row>
    <row r="58" spans="1:30" x14ac:dyDescent="0.2">
      <c r="A58" s="27">
        <v>2025</v>
      </c>
      <c r="B58" s="27">
        <v>2</v>
      </c>
      <c r="C58" s="28">
        <v>45658</v>
      </c>
      <c r="D58" s="28">
        <v>45747</v>
      </c>
      <c r="E58" s="27" t="s">
        <v>253</v>
      </c>
      <c r="F58" s="28">
        <v>45695</v>
      </c>
      <c r="G58" s="29">
        <v>12</v>
      </c>
      <c r="H58" s="30" t="s">
        <v>254</v>
      </c>
      <c r="I58" s="30" t="s">
        <v>434</v>
      </c>
      <c r="J58" t="s">
        <v>256</v>
      </c>
      <c r="K58" s="29">
        <v>327</v>
      </c>
      <c r="L58" s="30" t="s">
        <v>257</v>
      </c>
      <c r="M58" s="29">
        <v>1097</v>
      </c>
      <c r="N58" s="29">
        <v>1079</v>
      </c>
      <c r="O58" s="30" t="s">
        <v>435</v>
      </c>
      <c r="P58" s="30" t="s">
        <v>291</v>
      </c>
      <c r="Q58" s="30" t="s">
        <v>181</v>
      </c>
      <c r="R58" s="27">
        <v>1030538532</v>
      </c>
      <c r="S58" s="30" t="s">
        <v>436</v>
      </c>
      <c r="T58" s="31">
        <v>0</v>
      </c>
      <c r="U58" s="31">
        <v>0</v>
      </c>
      <c r="V58" s="32">
        <v>18150000</v>
      </c>
      <c r="W58" s="32">
        <v>18150000</v>
      </c>
      <c r="X58" s="32">
        <v>0</v>
      </c>
      <c r="Y58" s="29">
        <v>2671</v>
      </c>
      <c r="Z58" s="33" t="s">
        <v>190</v>
      </c>
      <c r="AA58" s="29">
        <v>126254</v>
      </c>
      <c r="AB58" s="27">
        <v>3</v>
      </c>
      <c r="AC58" s="34" t="s">
        <v>34</v>
      </c>
      <c r="AD58" s="34" t="s">
        <v>180</v>
      </c>
    </row>
    <row r="59" spans="1:30" x14ac:dyDescent="0.2">
      <c r="A59" s="27">
        <v>2025</v>
      </c>
      <c r="B59" s="27">
        <v>2</v>
      </c>
      <c r="C59" s="28">
        <v>45658</v>
      </c>
      <c r="D59" s="28">
        <v>45747</v>
      </c>
      <c r="E59" s="27" t="s">
        <v>253</v>
      </c>
      <c r="F59" s="28">
        <v>45695</v>
      </c>
      <c r="G59" s="29">
        <v>12</v>
      </c>
      <c r="H59" s="30" t="s">
        <v>254</v>
      </c>
      <c r="I59" s="30" t="s">
        <v>437</v>
      </c>
      <c r="J59" t="s">
        <v>256</v>
      </c>
      <c r="K59" s="29">
        <v>327</v>
      </c>
      <c r="L59" s="30" t="s">
        <v>257</v>
      </c>
      <c r="M59" s="29">
        <v>1037</v>
      </c>
      <c r="N59" s="29">
        <v>1080</v>
      </c>
      <c r="O59" s="30" t="s">
        <v>438</v>
      </c>
      <c r="P59" s="30" t="s">
        <v>439</v>
      </c>
      <c r="Q59" s="30" t="s">
        <v>121</v>
      </c>
      <c r="R59" s="27">
        <v>1018481815</v>
      </c>
      <c r="S59" s="30" t="s">
        <v>440</v>
      </c>
      <c r="T59" s="31">
        <v>0</v>
      </c>
      <c r="U59" s="31">
        <v>0</v>
      </c>
      <c r="V59" s="32">
        <v>54000000</v>
      </c>
      <c r="W59" s="32">
        <v>54000000</v>
      </c>
      <c r="X59" s="32">
        <v>0</v>
      </c>
      <c r="Y59" s="29">
        <v>2388</v>
      </c>
      <c r="Z59" s="33" t="s">
        <v>124</v>
      </c>
      <c r="AA59" s="29">
        <v>125133</v>
      </c>
      <c r="AB59" s="27">
        <v>1</v>
      </c>
      <c r="AC59" s="34" t="s">
        <v>66</v>
      </c>
      <c r="AD59" s="34" t="s">
        <v>120</v>
      </c>
    </row>
    <row r="60" spans="1:30" x14ac:dyDescent="0.2">
      <c r="A60" s="27">
        <v>2025</v>
      </c>
      <c r="B60" s="27">
        <v>2</v>
      </c>
      <c r="C60" s="28">
        <v>45658</v>
      </c>
      <c r="D60" s="28">
        <v>45747</v>
      </c>
      <c r="E60" s="27" t="s">
        <v>253</v>
      </c>
      <c r="F60" s="28">
        <v>45695</v>
      </c>
      <c r="G60" s="29">
        <v>12</v>
      </c>
      <c r="H60" s="30" t="s">
        <v>254</v>
      </c>
      <c r="I60" s="30" t="s">
        <v>441</v>
      </c>
      <c r="J60" t="s">
        <v>256</v>
      </c>
      <c r="K60" s="29">
        <v>327</v>
      </c>
      <c r="L60" s="30" t="s">
        <v>257</v>
      </c>
      <c r="M60" s="29">
        <v>1024</v>
      </c>
      <c r="N60" s="29">
        <v>1081</v>
      </c>
      <c r="O60" s="30" t="s">
        <v>442</v>
      </c>
      <c r="P60" s="30" t="s">
        <v>259</v>
      </c>
      <c r="Q60" s="30" t="s">
        <v>92</v>
      </c>
      <c r="R60" s="27">
        <v>1000365003</v>
      </c>
      <c r="S60" s="30" t="s">
        <v>443</v>
      </c>
      <c r="T60" s="31">
        <v>0</v>
      </c>
      <c r="U60" s="31">
        <v>0</v>
      </c>
      <c r="V60" s="32">
        <v>24200000</v>
      </c>
      <c r="W60" s="32">
        <v>24200000</v>
      </c>
      <c r="X60" s="32">
        <v>0</v>
      </c>
      <c r="Y60" s="29">
        <v>2327</v>
      </c>
      <c r="Z60" s="33" t="s">
        <v>98</v>
      </c>
      <c r="AA60" s="29">
        <v>125693</v>
      </c>
      <c r="AB60" s="27">
        <v>2</v>
      </c>
      <c r="AC60" s="34" t="s">
        <v>29</v>
      </c>
      <c r="AD60" s="34" t="s">
        <v>91</v>
      </c>
    </row>
    <row r="61" spans="1:30" x14ac:dyDescent="0.2">
      <c r="A61" s="27">
        <v>2025</v>
      </c>
      <c r="B61" s="27">
        <v>2</v>
      </c>
      <c r="C61" s="28">
        <v>45658</v>
      </c>
      <c r="D61" s="28">
        <v>45747</v>
      </c>
      <c r="E61" s="27" t="s">
        <v>253</v>
      </c>
      <c r="F61" s="28">
        <v>45695</v>
      </c>
      <c r="G61" s="29">
        <v>12</v>
      </c>
      <c r="H61" s="30" t="s">
        <v>254</v>
      </c>
      <c r="I61" s="30" t="s">
        <v>444</v>
      </c>
      <c r="J61" t="s">
        <v>256</v>
      </c>
      <c r="K61" s="29">
        <v>327</v>
      </c>
      <c r="L61" s="30" t="s">
        <v>257</v>
      </c>
      <c r="M61" s="29">
        <v>1090</v>
      </c>
      <c r="N61" s="29">
        <v>1082</v>
      </c>
      <c r="O61" s="30" t="s">
        <v>445</v>
      </c>
      <c r="P61" s="30" t="s">
        <v>291</v>
      </c>
      <c r="Q61" s="30" t="s">
        <v>181</v>
      </c>
      <c r="R61" s="27">
        <v>1014280764</v>
      </c>
      <c r="S61" s="30" t="s">
        <v>446</v>
      </c>
      <c r="T61" s="31">
        <v>0</v>
      </c>
      <c r="U61" s="31">
        <v>0</v>
      </c>
      <c r="V61" s="32">
        <v>33390000</v>
      </c>
      <c r="W61" s="32">
        <v>33390000</v>
      </c>
      <c r="X61" s="32">
        <v>0</v>
      </c>
      <c r="Y61" s="29">
        <v>2671</v>
      </c>
      <c r="Z61" s="33" t="s">
        <v>190</v>
      </c>
      <c r="AA61" s="29">
        <v>127853</v>
      </c>
      <c r="AB61" s="27">
        <v>3</v>
      </c>
      <c r="AC61" s="34" t="s">
        <v>34</v>
      </c>
      <c r="AD61" s="34" t="s">
        <v>180</v>
      </c>
    </row>
    <row r="62" spans="1:30" x14ac:dyDescent="0.2">
      <c r="A62" s="27">
        <v>2025</v>
      </c>
      <c r="B62" s="27">
        <v>2</v>
      </c>
      <c r="C62" s="28">
        <v>45658</v>
      </c>
      <c r="D62" s="28">
        <v>45747</v>
      </c>
      <c r="E62" s="27" t="s">
        <v>253</v>
      </c>
      <c r="F62" s="28">
        <v>45695</v>
      </c>
      <c r="G62" s="29">
        <v>12</v>
      </c>
      <c r="H62" s="30" t="s">
        <v>254</v>
      </c>
      <c r="I62" s="30" t="s">
        <v>447</v>
      </c>
      <c r="J62" t="s">
        <v>256</v>
      </c>
      <c r="K62" s="29">
        <v>327</v>
      </c>
      <c r="L62" s="30" t="s">
        <v>257</v>
      </c>
      <c r="M62" s="29">
        <v>1066</v>
      </c>
      <c r="N62" s="29">
        <v>1083</v>
      </c>
      <c r="O62" s="30" t="s">
        <v>448</v>
      </c>
      <c r="P62" s="30" t="s">
        <v>439</v>
      </c>
      <c r="Q62" s="30" t="s">
        <v>121</v>
      </c>
      <c r="R62" s="27">
        <v>1069230460</v>
      </c>
      <c r="S62" s="30" t="s">
        <v>449</v>
      </c>
      <c r="T62" s="31">
        <v>0</v>
      </c>
      <c r="U62" s="31">
        <v>0</v>
      </c>
      <c r="V62" s="32">
        <v>36000000</v>
      </c>
      <c r="W62" s="32">
        <v>36000000</v>
      </c>
      <c r="X62" s="32">
        <v>0</v>
      </c>
      <c r="Y62" s="29">
        <v>2388</v>
      </c>
      <c r="Z62" s="33" t="s">
        <v>126</v>
      </c>
      <c r="AA62" s="29">
        <v>125146</v>
      </c>
      <c r="AB62" s="27">
        <v>3</v>
      </c>
      <c r="AC62" s="34" t="s">
        <v>66</v>
      </c>
      <c r="AD62" s="34" t="s">
        <v>120</v>
      </c>
    </row>
    <row r="63" spans="1:30" x14ac:dyDescent="0.2">
      <c r="A63" s="27">
        <v>2025</v>
      </c>
      <c r="B63" s="27">
        <v>2</v>
      </c>
      <c r="C63" s="28">
        <v>45658</v>
      </c>
      <c r="D63" s="28">
        <v>45747</v>
      </c>
      <c r="E63" s="27" t="s">
        <v>253</v>
      </c>
      <c r="F63" s="28">
        <v>45695</v>
      </c>
      <c r="G63" s="29">
        <v>12</v>
      </c>
      <c r="H63" s="30" t="s">
        <v>254</v>
      </c>
      <c r="I63" s="30" t="s">
        <v>450</v>
      </c>
      <c r="J63" t="s">
        <v>256</v>
      </c>
      <c r="K63" s="29">
        <v>327</v>
      </c>
      <c r="L63" s="30" t="s">
        <v>257</v>
      </c>
      <c r="M63" s="29">
        <v>1086</v>
      </c>
      <c r="N63" s="29">
        <v>1084</v>
      </c>
      <c r="O63" s="30" t="s">
        <v>451</v>
      </c>
      <c r="P63" s="30" t="s">
        <v>452</v>
      </c>
      <c r="Q63" s="30" t="s">
        <v>218</v>
      </c>
      <c r="R63" s="27">
        <v>1069717477</v>
      </c>
      <c r="S63" s="30" t="s">
        <v>453</v>
      </c>
      <c r="T63" s="31">
        <v>0</v>
      </c>
      <c r="U63" s="31">
        <v>0</v>
      </c>
      <c r="V63" s="32">
        <v>31500000</v>
      </c>
      <c r="W63" s="32">
        <v>31500000</v>
      </c>
      <c r="X63" s="32">
        <v>0</v>
      </c>
      <c r="Y63" s="29">
        <v>2703</v>
      </c>
      <c r="Z63" s="33" t="s">
        <v>220</v>
      </c>
      <c r="AA63" s="29">
        <v>126323</v>
      </c>
      <c r="AB63" s="27">
        <v>3</v>
      </c>
      <c r="AC63" s="34" t="s">
        <v>41</v>
      </c>
      <c r="AD63" s="34" t="s">
        <v>217</v>
      </c>
    </row>
    <row r="64" spans="1:30" x14ac:dyDescent="0.2">
      <c r="A64" s="27">
        <v>2025</v>
      </c>
      <c r="B64" s="27">
        <v>2</v>
      </c>
      <c r="C64" s="28">
        <v>45658</v>
      </c>
      <c r="D64" s="28">
        <v>45747</v>
      </c>
      <c r="E64" s="27" t="s">
        <v>253</v>
      </c>
      <c r="F64" s="28">
        <v>45695</v>
      </c>
      <c r="G64" s="29">
        <v>12</v>
      </c>
      <c r="H64" s="30" t="s">
        <v>254</v>
      </c>
      <c r="I64" s="30" t="s">
        <v>454</v>
      </c>
      <c r="J64" t="s">
        <v>256</v>
      </c>
      <c r="K64" s="29">
        <v>327</v>
      </c>
      <c r="L64" s="30" t="s">
        <v>257</v>
      </c>
      <c r="M64" s="29">
        <v>1078</v>
      </c>
      <c r="N64" s="29">
        <v>1085</v>
      </c>
      <c r="O64" s="30" t="s">
        <v>455</v>
      </c>
      <c r="P64" s="30" t="s">
        <v>456</v>
      </c>
      <c r="Q64" s="30" t="s">
        <v>61</v>
      </c>
      <c r="R64" s="27">
        <v>1016046855</v>
      </c>
      <c r="S64" s="30" t="s">
        <v>457</v>
      </c>
      <c r="T64" s="31">
        <v>0</v>
      </c>
      <c r="U64" s="31">
        <v>0</v>
      </c>
      <c r="V64" s="32">
        <v>50400000</v>
      </c>
      <c r="W64" s="32">
        <v>50400000</v>
      </c>
      <c r="X64" s="32">
        <v>0</v>
      </c>
      <c r="Y64" s="29">
        <v>2315</v>
      </c>
      <c r="Z64" s="33" t="s">
        <v>62</v>
      </c>
      <c r="AA64" s="29">
        <v>127524</v>
      </c>
      <c r="AB64" s="27">
        <v>1</v>
      </c>
      <c r="AC64" s="34" t="s">
        <v>41</v>
      </c>
      <c r="AD64" s="34" t="s">
        <v>42</v>
      </c>
    </row>
    <row r="65" spans="1:30" x14ac:dyDescent="0.2">
      <c r="A65" s="27">
        <v>2025</v>
      </c>
      <c r="B65" s="27">
        <v>2</v>
      </c>
      <c r="C65" s="28">
        <v>45658</v>
      </c>
      <c r="D65" s="28">
        <v>45747</v>
      </c>
      <c r="E65" s="27" t="s">
        <v>253</v>
      </c>
      <c r="F65" s="28">
        <v>45695</v>
      </c>
      <c r="G65" s="29">
        <v>12</v>
      </c>
      <c r="H65" s="30" t="s">
        <v>254</v>
      </c>
      <c r="I65" s="30" t="s">
        <v>458</v>
      </c>
      <c r="J65" t="s">
        <v>256</v>
      </c>
      <c r="K65" s="29">
        <v>327</v>
      </c>
      <c r="L65" s="30" t="s">
        <v>257</v>
      </c>
      <c r="M65" s="29">
        <v>1051</v>
      </c>
      <c r="N65" s="29">
        <v>1086</v>
      </c>
      <c r="O65" s="30" t="s">
        <v>459</v>
      </c>
      <c r="P65" s="30" t="s">
        <v>275</v>
      </c>
      <c r="Q65" s="30" t="s">
        <v>49</v>
      </c>
      <c r="R65" s="27">
        <v>1000335571</v>
      </c>
      <c r="S65" s="30" t="s">
        <v>460</v>
      </c>
      <c r="T65" s="31">
        <v>0</v>
      </c>
      <c r="U65" s="31">
        <v>0</v>
      </c>
      <c r="V65" s="32">
        <v>18000000</v>
      </c>
      <c r="W65" s="32">
        <v>18000000</v>
      </c>
      <c r="X65" s="32">
        <v>0</v>
      </c>
      <c r="Y65" s="29">
        <v>2289</v>
      </c>
      <c r="Z65" s="33" t="s">
        <v>50</v>
      </c>
      <c r="AA65" s="29">
        <v>128679</v>
      </c>
      <c r="AB65" s="27">
        <v>1</v>
      </c>
      <c r="AC65" s="34" t="s">
        <v>34</v>
      </c>
      <c r="AD65" s="34" t="s">
        <v>48</v>
      </c>
    </row>
    <row r="66" spans="1:30" x14ac:dyDescent="0.2">
      <c r="A66" s="27">
        <v>2025</v>
      </c>
      <c r="B66" s="27">
        <v>2</v>
      </c>
      <c r="C66" s="28">
        <v>45658</v>
      </c>
      <c r="D66" s="28">
        <v>45747</v>
      </c>
      <c r="E66" s="27" t="s">
        <v>253</v>
      </c>
      <c r="F66" s="28">
        <v>45695</v>
      </c>
      <c r="G66" s="29">
        <v>12</v>
      </c>
      <c r="H66" s="30" t="s">
        <v>254</v>
      </c>
      <c r="I66" s="30" t="s">
        <v>461</v>
      </c>
      <c r="J66" t="s">
        <v>256</v>
      </c>
      <c r="K66" s="29">
        <v>327</v>
      </c>
      <c r="L66" s="30" t="s">
        <v>257</v>
      </c>
      <c r="M66" s="29">
        <v>1089</v>
      </c>
      <c r="N66" s="29">
        <v>1087</v>
      </c>
      <c r="O66" s="30" t="s">
        <v>462</v>
      </c>
      <c r="P66" s="30" t="s">
        <v>291</v>
      </c>
      <c r="Q66" s="30" t="s">
        <v>181</v>
      </c>
      <c r="R66" s="27">
        <v>1018418402</v>
      </c>
      <c r="S66" s="30" t="s">
        <v>463</v>
      </c>
      <c r="T66" s="31">
        <v>0</v>
      </c>
      <c r="U66" s="31">
        <v>0</v>
      </c>
      <c r="V66" s="32">
        <v>31500000</v>
      </c>
      <c r="W66" s="32">
        <v>31500000</v>
      </c>
      <c r="X66" s="32">
        <v>0</v>
      </c>
      <c r="Y66" s="29">
        <v>2671</v>
      </c>
      <c r="Z66" s="33" t="s">
        <v>190</v>
      </c>
      <c r="AA66" s="29">
        <v>127824</v>
      </c>
      <c r="AB66" s="27">
        <v>3</v>
      </c>
      <c r="AC66" s="34" t="s">
        <v>34</v>
      </c>
      <c r="AD66" s="34" t="s">
        <v>180</v>
      </c>
    </row>
    <row r="67" spans="1:30" x14ac:dyDescent="0.2">
      <c r="A67" s="27">
        <v>2025</v>
      </c>
      <c r="B67" s="27">
        <v>2</v>
      </c>
      <c r="C67" s="28">
        <v>45658</v>
      </c>
      <c r="D67" s="28">
        <v>45747</v>
      </c>
      <c r="E67" s="27" t="s">
        <v>253</v>
      </c>
      <c r="F67" s="28">
        <v>45698</v>
      </c>
      <c r="G67" s="29">
        <v>12</v>
      </c>
      <c r="H67" s="30" t="s">
        <v>254</v>
      </c>
      <c r="I67" s="30" t="s">
        <v>464</v>
      </c>
      <c r="J67" t="s">
        <v>256</v>
      </c>
      <c r="K67" s="29">
        <v>327</v>
      </c>
      <c r="L67" s="30" t="s">
        <v>257</v>
      </c>
      <c r="M67" s="29">
        <v>1043</v>
      </c>
      <c r="N67" s="29">
        <v>1088</v>
      </c>
      <c r="O67" s="30" t="s">
        <v>465</v>
      </c>
      <c r="P67" s="30" t="s">
        <v>275</v>
      </c>
      <c r="Q67" s="30" t="s">
        <v>49</v>
      </c>
      <c r="R67" s="27">
        <v>79468757</v>
      </c>
      <c r="S67" s="30" t="s">
        <v>466</v>
      </c>
      <c r="T67" s="31">
        <v>0</v>
      </c>
      <c r="U67" s="31">
        <v>0</v>
      </c>
      <c r="V67" s="32">
        <v>54000000</v>
      </c>
      <c r="W67" s="32">
        <v>54000000</v>
      </c>
      <c r="X67" s="32">
        <v>0</v>
      </c>
      <c r="Y67" s="29">
        <v>2289</v>
      </c>
      <c r="Z67" s="33" t="s">
        <v>50</v>
      </c>
      <c r="AA67" s="29">
        <v>124922</v>
      </c>
      <c r="AB67" s="27">
        <v>1</v>
      </c>
      <c r="AC67" s="34" t="s">
        <v>34</v>
      </c>
      <c r="AD67" s="34" t="s">
        <v>48</v>
      </c>
    </row>
    <row r="68" spans="1:30" x14ac:dyDescent="0.2">
      <c r="A68" s="27">
        <v>2025</v>
      </c>
      <c r="B68" s="27">
        <v>2</v>
      </c>
      <c r="C68" s="28">
        <v>45658</v>
      </c>
      <c r="D68" s="28">
        <v>45747</v>
      </c>
      <c r="E68" s="27" t="s">
        <v>253</v>
      </c>
      <c r="F68" s="28">
        <v>45698</v>
      </c>
      <c r="G68" s="29">
        <v>12</v>
      </c>
      <c r="H68" s="30" t="s">
        <v>254</v>
      </c>
      <c r="I68" s="30" t="s">
        <v>467</v>
      </c>
      <c r="J68" t="s">
        <v>256</v>
      </c>
      <c r="K68" s="29">
        <v>328</v>
      </c>
      <c r="L68" s="30" t="s">
        <v>257</v>
      </c>
      <c r="M68" s="29">
        <v>1055</v>
      </c>
      <c r="N68" s="29">
        <v>1089</v>
      </c>
      <c r="O68" s="30" t="s">
        <v>468</v>
      </c>
      <c r="P68" s="30" t="s">
        <v>259</v>
      </c>
      <c r="Q68" s="30" t="s">
        <v>92</v>
      </c>
      <c r="R68" s="27">
        <v>1051185292</v>
      </c>
      <c r="S68" s="30" t="s">
        <v>469</v>
      </c>
      <c r="T68" s="31">
        <v>0</v>
      </c>
      <c r="U68" s="31">
        <v>0</v>
      </c>
      <c r="V68" s="32">
        <v>33810000</v>
      </c>
      <c r="W68" s="32">
        <v>31743833</v>
      </c>
      <c r="X68" s="32">
        <v>2066167</v>
      </c>
      <c r="Y68" s="29">
        <v>2327</v>
      </c>
      <c r="Z68" s="33" t="s">
        <v>98</v>
      </c>
      <c r="AA68" s="29">
        <v>124885</v>
      </c>
      <c r="AB68" s="27">
        <v>2</v>
      </c>
      <c r="AC68" s="34" t="s">
        <v>29</v>
      </c>
      <c r="AD68" s="34" t="s">
        <v>91</v>
      </c>
    </row>
    <row r="69" spans="1:30" x14ac:dyDescent="0.2">
      <c r="A69" s="27">
        <v>2025</v>
      </c>
      <c r="B69" s="27">
        <v>2</v>
      </c>
      <c r="C69" s="28">
        <v>45658</v>
      </c>
      <c r="D69" s="28">
        <v>45747</v>
      </c>
      <c r="E69" s="27" t="s">
        <v>253</v>
      </c>
      <c r="F69" s="28">
        <v>45698</v>
      </c>
      <c r="G69" s="29">
        <v>12</v>
      </c>
      <c r="H69" s="30" t="s">
        <v>254</v>
      </c>
      <c r="I69" s="30" t="s">
        <v>470</v>
      </c>
      <c r="J69" t="s">
        <v>256</v>
      </c>
      <c r="K69" s="29">
        <v>324</v>
      </c>
      <c r="L69" s="30" t="s">
        <v>257</v>
      </c>
      <c r="M69" s="29">
        <v>1051</v>
      </c>
      <c r="N69" s="29">
        <v>1090</v>
      </c>
      <c r="O69" s="30" t="s">
        <v>459</v>
      </c>
      <c r="P69" s="30" t="s">
        <v>275</v>
      </c>
      <c r="Q69" s="30" t="s">
        <v>49</v>
      </c>
      <c r="R69" s="27">
        <v>1010175132</v>
      </c>
      <c r="S69" s="30" t="s">
        <v>471</v>
      </c>
      <c r="T69" s="31">
        <v>0</v>
      </c>
      <c r="U69" s="31">
        <v>0</v>
      </c>
      <c r="V69" s="32">
        <v>18000000</v>
      </c>
      <c r="W69" s="32">
        <v>18000000</v>
      </c>
      <c r="X69" s="32">
        <v>0</v>
      </c>
      <c r="Y69" s="29">
        <v>2289</v>
      </c>
      <c r="Z69" s="33" t="s">
        <v>50</v>
      </c>
      <c r="AA69" s="29">
        <v>128679</v>
      </c>
      <c r="AB69" s="27">
        <v>1</v>
      </c>
      <c r="AC69" s="34" t="s">
        <v>34</v>
      </c>
      <c r="AD69" s="34" t="s">
        <v>48</v>
      </c>
    </row>
    <row r="70" spans="1:30" x14ac:dyDescent="0.2">
      <c r="A70" s="27">
        <v>2025</v>
      </c>
      <c r="B70" s="27">
        <v>2</v>
      </c>
      <c r="C70" s="28">
        <v>45658</v>
      </c>
      <c r="D70" s="28">
        <v>45747</v>
      </c>
      <c r="E70" s="27" t="s">
        <v>253</v>
      </c>
      <c r="F70" s="28">
        <v>45698</v>
      </c>
      <c r="G70" s="29">
        <v>12</v>
      </c>
      <c r="H70" s="30" t="s">
        <v>254</v>
      </c>
      <c r="I70" s="30" t="s">
        <v>472</v>
      </c>
      <c r="J70" t="s">
        <v>256</v>
      </c>
      <c r="K70" s="29">
        <v>324</v>
      </c>
      <c r="L70" s="30" t="s">
        <v>257</v>
      </c>
      <c r="M70" s="29">
        <v>1015</v>
      </c>
      <c r="N70" s="29">
        <v>1091</v>
      </c>
      <c r="O70" s="30" t="s">
        <v>473</v>
      </c>
      <c r="P70" s="30" t="s">
        <v>456</v>
      </c>
      <c r="Q70" s="30" t="s">
        <v>61</v>
      </c>
      <c r="R70" s="27">
        <v>79866406</v>
      </c>
      <c r="S70" s="30" t="s">
        <v>474</v>
      </c>
      <c r="T70" s="31">
        <v>0</v>
      </c>
      <c r="U70" s="31">
        <v>0</v>
      </c>
      <c r="V70" s="32">
        <v>68000000</v>
      </c>
      <c r="W70" s="32">
        <v>57800000</v>
      </c>
      <c r="X70" s="32">
        <v>10200000</v>
      </c>
      <c r="Y70" s="29">
        <v>2315</v>
      </c>
      <c r="Z70" s="33" t="s">
        <v>62</v>
      </c>
      <c r="AA70" s="29">
        <v>126246</v>
      </c>
      <c r="AB70" s="27">
        <v>1</v>
      </c>
      <c r="AC70" s="34" t="s">
        <v>41</v>
      </c>
      <c r="AD70" s="34" t="s">
        <v>42</v>
      </c>
    </row>
    <row r="71" spans="1:30" x14ac:dyDescent="0.2">
      <c r="A71" s="27">
        <v>2025</v>
      </c>
      <c r="B71" s="27">
        <v>2</v>
      </c>
      <c r="C71" s="28">
        <v>45658</v>
      </c>
      <c r="D71" s="28">
        <v>45747</v>
      </c>
      <c r="E71" s="27" t="s">
        <v>253</v>
      </c>
      <c r="F71" s="28">
        <v>45698</v>
      </c>
      <c r="G71" s="29">
        <v>12</v>
      </c>
      <c r="H71" s="30" t="s">
        <v>254</v>
      </c>
      <c r="I71" s="30" t="s">
        <v>475</v>
      </c>
      <c r="J71" t="s">
        <v>256</v>
      </c>
      <c r="K71" s="29">
        <v>324</v>
      </c>
      <c r="L71" s="30" t="s">
        <v>257</v>
      </c>
      <c r="M71" s="29">
        <v>1051</v>
      </c>
      <c r="N71" s="29">
        <v>1092</v>
      </c>
      <c r="O71" s="30" t="s">
        <v>459</v>
      </c>
      <c r="P71" s="30" t="s">
        <v>275</v>
      </c>
      <c r="Q71" s="30" t="s">
        <v>49</v>
      </c>
      <c r="R71" s="27">
        <v>80063723</v>
      </c>
      <c r="S71" s="30" t="s">
        <v>476</v>
      </c>
      <c r="T71" s="31">
        <v>0</v>
      </c>
      <c r="U71" s="31">
        <v>0</v>
      </c>
      <c r="V71" s="32">
        <v>18000000</v>
      </c>
      <c r="W71" s="32">
        <v>18000000</v>
      </c>
      <c r="X71" s="32">
        <v>0</v>
      </c>
      <c r="Y71" s="29">
        <v>2289</v>
      </c>
      <c r="Z71" s="33" t="s">
        <v>50</v>
      </c>
      <c r="AA71" s="29">
        <v>128679</v>
      </c>
      <c r="AB71" s="27">
        <v>1</v>
      </c>
      <c r="AC71" s="34" t="s">
        <v>34</v>
      </c>
      <c r="AD71" s="34" t="s">
        <v>48</v>
      </c>
    </row>
    <row r="72" spans="1:30" x14ac:dyDescent="0.2">
      <c r="A72" s="27">
        <v>2025</v>
      </c>
      <c r="B72" s="27">
        <v>2</v>
      </c>
      <c r="C72" s="28">
        <v>45658</v>
      </c>
      <c r="D72" s="28">
        <v>45747</v>
      </c>
      <c r="E72" s="27" t="s">
        <v>253</v>
      </c>
      <c r="F72" s="28">
        <v>45699</v>
      </c>
      <c r="G72" s="29">
        <v>12</v>
      </c>
      <c r="H72" s="30" t="s">
        <v>254</v>
      </c>
      <c r="I72" s="30" t="s">
        <v>477</v>
      </c>
      <c r="J72" t="s">
        <v>256</v>
      </c>
      <c r="K72" s="29">
        <v>323</v>
      </c>
      <c r="L72" s="30" t="s">
        <v>257</v>
      </c>
      <c r="M72" s="29">
        <v>1086</v>
      </c>
      <c r="N72" s="29">
        <v>1093</v>
      </c>
      <c r="O72" s="30" t="s">
        <v>451</v>
      </c>
      <c r="P72" s="30" t="s">
        <v>452</v>
      </c>
      <c r="Q72" s="30" t="s">
        <v>218</v>
      </c>
      <c r="R72" s="27">
        <v>1083553855</v>
      </c>
      <c r="S72" s="30" t="s">
        <v>478</v>
      </c>
      <c r="T72" s="31">
        <v>0</v>
      </c>
      <c r="U72" s="31">
        <v>0</v>
      </c>
      <c r="V72" s="32">
        <v>31500000</v>
      </c>
      <c r="W72" s="32">
        <v>31500000</v>
      </c>
      <c r="X72" s="32">
        <v>0</v>
      </c>
      <c r="Y72" s="29">
        <v>2703</v>
      </c>
      <c r="Z72" s="33" t="s">
        <v>220</v>
      </c>
      <c r="AA72" s="29">
        <v>126323</v>
      </c>
      <c r="AB72" s="27">
        <v>3</v>
      </c>
      <c r="AC72" s="34" t="s">
        <v>41</v>
      </c>
      <c r="AD72" s="34" t="s">
        <v>217</v>
      </c>
    </row>
    <row r="73" spans="1:30" x14ac:dyDescent="0.2">
      <c r="A73" s="27">
        <v>2025</v>
      </c>
      <c r="B73" s="27">
        <v>2</v>
      </c>
      <c r="C73" s="28">
        <v>45658</v>
      </c>
      <c r="D73" s="28">
        <v>45747</v>
      </c>
      <c r="E73" s="27" t="s">
        <v>253</v>
      </c>
      <c r="F73" s="28">
        <v>45699</v>
      </c>
      <c r="G73" s="29">
        <v>12</v>
      </c>
      <c r="H73" s="30" t="s">
        <v>254</v>
      </c>
      <c r="I73" s="30" t="s">
        <v>479</v>
      </c>
      <c r="J73" t="s">
        <v>256</v>
      </c>
      <c r="K73" s="29">
        <v>323</v>
      </c>
      <c r="L73" s="30" t="s">
        <v>257</v>
      </c>
      <c r="M73" s="29">
        <v>1098</v>
      </c>
      <c r="N73" s="29">
        <v>1094</v>
      </c>
      <c r="O73" s="30" t="s">
        <v>480</v>
      </c>
      <c r="P73" s="30" t="s">
        <v>259</v>
      </c>
      <c r="Q73" s="30" t="s">
        <v>92</v>
      </c>
      <c r="R73" s="27">
        <v>52159153</v>
      </c>
      <c r="S73" s="30" t="s">
        <v>481</v>
      </c>
      <c r="T73" s="31">
        <v>0</v>
      </c>
      <c r="U73" s="31">
        <v>0</v>
      </c>
      <c r="V73" s="32">
        <v>39600000</v>
      </c>
      <c r="W73" s="32">
        <v>39600000</v>
      </c>
      <c r="X73" s="32">
        <v>0</v>
      </c>
      <c r="Y73" s="29">
        <v>2327</v>
      </c>
      <c r="Z73" s="33" t="s">
        <v>98</v>
      </c>
      <c r="AA73" s="29">
        <v>125187</v>
      </c>
      <c r="AB73" s="27">
        <v>2</v>
      </c>
      <c r="AC73" s="34" t="s">
        <v>29</v>
      </c>
      <c r="AD73" s="34" t="s">
        <v>91</v>
      </c>
    </row>
    <row r="74" spans="1:30" x14ac:dyDescent="0.2">
      <c r="A74" s="27">
        <v>2025</v>
      </c>
      <c r="B74" s="27">
        <v>2</v>
      </c>
      <c r="C74" s="28">
        <v>45658</v>
      </c>
      <c r="D74" s="28">
        <v>45747</v>
      </c>
      <c r="E74" s="27" t="s">
        <v>253</v>
      </c>
      <c r="F74" s="28">
        <v>45699</v>
      </c>
      <c r="G74" s="29">
        <v>12</v>
      </c>
      <c r="H74" s="30" t="s">
        <v>254</v>
      </c>
      <c r="I74" s="30" t="s">
        <v>482</v>
      </c>
      <c r="J74" t="s">
        <v>256</v>
      </c>
      <c r="K74" s="29">
        <v>323</v>
      </c>
      <c r="L74" s="30" t="s">
        <v>257</v>
      </c>
      <c r="M74" s="29">
        <v>1069</v>
      </c>
      <c r="N74" s="29">
        <v>1095</v>
      </c>
      <c r="O74" s="30" t="s">
        <v>483</v>
      </c>
      <c r="P74" s="30" t="s">
        <v>259</v>
      </c>
      <c r="Q74" s="30" t="s">
        <v>92</v>
      </c>
      <c r="R74" s="27">
        <v>53891214</v>
      </c>
      <c r="S74" s="30" t="s">
        <v>484</v>
      </c>
      <c r="T74" s="31">
        <v>0</v>
      </c>
      <c r="U74" s="31">
        <v>0</v>
      </c>
      <c r="V74" s="32">
        <v>33600000</v>
      </c>
      <c r="W74" s="32">
        <v>31546667</v>
      </c>
      <c r="X74" s="32">
        <v>2053333</v>
      </c>
      <c r="Y74" s="29">
        <v>2327</v>
      </c>
      <c r="Z74" s="33" t="s">
        <v>98</v>
      </c>
      <c r="AA74" s="29">
        <v>125215</v>
      </c>
      <c r="AB74" s="27">
        <v>2</v>
      </c>
      <c r="AC74" s="34" t="s">
        <v>29</v>
      </c>
      <c r="AD74" s="34" t="s">
        <v>91</v>
      </c>
    </row>
    <row r="75" spans="1:30" x14ac:dyDescent="0.2">
      <c r="A75" s="27">
        <v>2025</v>
      </c>
      <c r="B75" s="27">
        <v>2</v>
      </c>
      <c r="C75" s="28">
        <v>45658</v>
      </c>
      <c r="D75" s="28">
        <v>45747</v>
      </c>
      <c r="E75" s="27" t="s">
        <v>253</v>
      </c>
      <c r="F75" s="28">
        <v>45699</v>
      </c>
      <c r="G75" s="29">
        <v>12</v>
      </c>
      <c r="H75" s="30" t="s">
        <v>254</v>
      </c>
      <c r="I75" s="30" t="s">
        <v>485</v>
      </c>
      <c r="J75" t="s">
        <v>256</v>
      </c>
      <c r="K75" s="29">
        <v>323</v>
      </c>
      <c r="L75" s="30" t="s">
        <v>257</v>
      </c>
      <c r="M75" s="29">
        <v>1070</v>
      </c>
      <c r="N75" s="29">
        <v>1096</v>
      </c>
      <c r="O75" s="30" t="s">
        <v>486</v>
      </c>
      <c r="P75" s="30" t="s">
        <v>487</v>
      </c>
      <c r="Q75" s="30" t="s">
        <v>155</v>
      </c>
      <c r="R75" s="27">
        <v>52008301</v>
      </c>
      <c r="S75" s="30" t="s">
        <v>488</v>
      </c>
      <c r="T75" s="31">
        <v>0</v>
      </c>
      <c r="U75" s="31">
        <v>0</v>
      </c>
      <c r="V75" s="32">
        <v>37800000</v>
      </c>
      <c r="W75" s="32">
        <v>37800000</v>
      </c>
      <c r="X75" s="32">
        <v>0</v>
      </c>
      <c r="Y75" s="29">
        <v>2526</v>
      </c>
      <c r="Z75" s="33" t="s">
        <v>156</v>
      </c>
      <c r="AA75" s="29">
        <v>111639</v>
      </c>
      <c r="AB75" s="27">
        <v>1</v>
      </c>
      <c r="AC75" s="34" t="s">
        <v>20</v>
      </c>
      <c r="AD75" s="34" t="s">
        <v>154</v>
      </c>
    </row>
    <row r="76" spans="1:30" x14ac:dyDescent="0.2">
      <c r="A76" s="27">
        <v>2025</v>
      </c>
      <c r="B76" s="27">
        <v>2</v>
      </c>
      <c r="C76" s="28">
        <v>45658</v>
      </c>
      <c r="D76" s="28">
        <v>45747</v>
      </c>
      <c r="E76" s="27" t="s">
        <v>253</v>
      </c>
      <c r="F76" s="28">
        <v>45699</v>
      </c>
      <c r="G76" s="29">
        <v>12</v>
      </c>
      <c r="H76" s="30" t="s">
        <v>254</v>
      </c>
      <c r="I76" s="30" t="s">
        <v>489</v>
      </c>
      <c r="J76" t="s">
        <v>256</v>
      </c>
      <c r="K76" s="29">
        <v>323</v>
      </c>
      <c r="L76" s="30" t="s">
        <v>257</v>
      </c>
      <c r="M76" s="29">
        <v>1092</v>
      </c>
      <c r="N76" s="29">
        <v>1097</v>
      </c>
      <c r="O76" s="30" t="s">
        <v>490</v>
      </c>
      <c r="P76" s="30" t="s">
        <v>491</v>
      </c>
      <c r="Q76" s="30" t="s">
        <v>31</v>
      </c>
      <c r="R76" s="27">
        <v>1024524223</v>
      </c>
      <c r="S76" s="30" t="s">
        <v>492</v>
      </c>
      <c r="T76" s="31">
        <v>0</v>
      </c>
      <c r="U76" s="31">
        <v>0</v>
      </c>
      <c r="V76" s="32">
        <v>31500000</v>
      </c>
      <c r="W76" s="32">
        <v>29750000</v>
      </c>
      <c r="X76" s="32">
        <v>1750000</v>
      </c>
      <c r="Y76" s="29">
        <v>2265</v>
      </c>
      <c r="Z76" s="33" t="s">
        <v>32</v>
      </c>
      <c r="AA76" s="29">
        <v>128682</v>
      </c>
      <c r="AB76" s="27">
        <v>1</v>
      </c>
      <c r="AC76" s="34" t="s">
        <v>29</v>
      </c>
      <c r="AD76" s="34" t="s">
        <v>30</v>
      </c>
    </row>
    <row r="77" spans="1:30" x14ac:dyDescent="0.2">
      <c r="A77" s="27">
        <v>2025</v>
      </c>
      <c r="B77" s="27">
        <v>2</v>
      </c>
      <c r="C77" s="28">
        <v>45658</v>
      </c>
      <c r="D77" s="28">
        <v>45747</v>
      </c>
      <c r="E77" s="27" t="s">
        <v>253</v>
      </c>
      <c r="F77" s="28">
        <v>45699</v>
      </c>
      <c r="G77" s="29">
        <v>12</v>
      </c>
      <c r="H77" s="30" t="s">
        <v>254</v>
      </c>
      <c r="I77" s="30" t="s">
        <v>493</v>
      </c>
      <c r="J77" t="s">
        <v>256</v>
      </c>
      <c r="K77" s="29">
        <v>323</v>
      </c>
      <c r="L77" s="30" t="s">
        <v>257</v>
      </c>
      <c r="M77" s="29">
        <v>1048</v>
      </c>
      <c r="N77" s="29">
        <v>1098</v>
      </c>
      <c r="O77" s="30" t="s">
        <v>494</v>
      </c>
      <c r="P77" s="30" t="s">
        <v>259</v>
      </c>
      <c r="Q77" s="30" t="s">
        <v>92</v>
      </c>
      <c r="R77" s="27">
        <v>1079411787</v>
      </c>
      <c r="S77" s="30" t="s">
        <v>495</v>
      </c>
      <c r="T77" s="31">
        <v>0</v>
      </c>
      <c r="U77" s="31">
        <v>0</v>
      </c>
      <c r="V77" s="32">
        <v>42000000</v>
      </c>
      <c r="W77" s="32">
        <v>42000000</v>
      </c>
      <c r="X77" s="32">
        <v>0</v>
      </c>
      <c r="Y77" s="29">
        <v>2327</v>
      </c>
      <c r="Z77" s="33" t="s">
        <v>98</v>
      </c>
      <c r="AA77" s="29">
        <v>124901</v>
      </c>
      <c r="AB77" s="27">
        <v>2</v>
      </c>
      <c r="AC77" s="34" t="s">
        <v>29</v>
      </c>
      <c r="AD77" s="34" t="s">
        <v>91</v>
      </c>
    </row>
    <row r="78" spans="1:30" x14ac:dyDescent="0.2">
      <c r="A78" s="27">
        <v>2025</v>
      </c>
      <c r="B78" s="27">
        <v>2</v>
      </c>
      <c r="C78" s="28">
        <v>45658</v>
      </c>
      <c r="D78" s="28">
        <v>45747</v>
      </c>
      <c r="E78" s="27" t="s">
        <v>253</v>
      </c>
      <c r="F78" s="28">
        <v>45699</v>
      </c>
      <c r="G78" s="29">
        <v>12</v>
      </c>
      <c r="H78" s="30" t="s">
        <v>254</v>
      </c>
      <c r="I78" s="30" t="s">
        <v>496</v>
      </c>
      <c r="J78" t="s">
        <v>256</v>
      </c>
      <c r="K78" s="29">
        <v>323</v>
      </c>
      <c r="L78" s="30" t="s">
        <v>257</v>
      </c>
      <c r="M78" s="29">
        <v>1072</v>
      </c>
      <c r="N78" s="29">
        <v>1099</v>
      </c>
      <c r="O78" s="30" t="s">
        <v>497</v>
      </c>
      <c r="P78" s="30" t="s">
        <v>291</v>
      </c>
      <c r="Q78" s="30" t="s">
        <v>181</v>
      </c>
      <c r="R78" s="27">
        <v>1070605949</v>
      </c>
      <c r="S78" s="30" t="s">
        <v>498</v>
      </c>
      <c r="T78" s="31">
        <v>0</v>
      </c>
      <c r="U78" s="31">
        <v>0</v>
      </c>
      <c r="V78" s="32">
        <v>36000000</v>
      </c>
      <c r="W78" s="32">
        <v>36000000</v>
      </c>
      <c r="X78" s="32">
        <v>0</v>
      </c>
      <c r="Y78" s="29">
        <v>2671</v>
      </c>
      <c r="Z78" s="33" t="s">
        <v>182</v>
      </c>
      <c r="AA78" s="29">
        <v>127978</v>
      </c>
      <c r="AB78" s="27">
        <v>1</v>
      </c>
      <c r="AC78" s="34" t="s">
        <v>34</v>
      </c>
      <c r="AD78" s="34" t="s">
        <v>180</v>
      </c>
    </row>
    <row r="79" spans="1:30" x14ac:dyDescent="0.2">
      <c r="A79" s="27">
        <v>2025</v>
      </c>
      <c r="B79" s="27">
        <v>2</v>
      </c>
      <c r="C79" s="28">
        <v>45658</v>
      </c>
      <c r="D79" s="28">
        <v>45747</v>
      </c>
      <c r="E79" s="27" t="s">
        <v>253</v>
      </c>
      <c r="F79" s="28">
        <v>45699</v>
      </c>
      <c r="G79" s="29">
        <v>12</v>
      </c>
      <c r="H79" s="30" t="s">
        <v>254</v>
      </c>
      <c r="I79" s="30" t="s">
        <v>499</v>
      </c>
      <c r="J79" t="s">
        <v>256</v>
      </c>
      <c r="K79" s="29">
        <v>323</v>
      </c>
      <c r="L79" s="30" t="s">
        <v>257</v>
      </c>
      <c r="M79" s="29">
        <v>1073</v>
      </c>
      <c r="N79" s="29">
        <v>1100</v>
      </c>
      <c r="O79" s="30" t="s">
        <v>500</v>
      </c>
      <c r="P79" s="30" t="s">
        <v>259</v>
      </c>
      <c r="Q79" s="30" t="s">
        <v>92</v>
      </c>
      <c r="R79" s="27">
        <v>1023873719</v>
      </c>
      <c r="S79" s="30" t="s">
        <v>501</v>
      </c>
      <c r="T79" s="31">
        <v>0</v>
      </c>
      <c r="U79" s="31">
        <v>0</v>
      </c>
      <c r="V79" s="32">
        <v>42000000</v>
      </c>
      <c r="W79" s="32">
        <v>39666667</v>
      </c>
      <c r="X79" s="32">
        <v>2333333</v>
      </c>
      <c r="Y79" s="29">
        <v>2327</v>
      </c>
      <c r="Z79" s="33" t="s">
        <v>98</v>
      </c>
      <c r="AA79" s="29">
        <v>129057</v>
      </c>
      <c r="AB79" s="27">
        <v>2</v>
      </c>
      <c r="AC79" s="34" t="s">
        <v>29</v>
      </c>
      <c r="AD79" s="34" t="s">
        <v>91</v>
      </c>
    </row>
    <row r="80" spans="1:30" x14ac:dyDescent="0.2">
      <c r="A80" s="27">
        <v>2025</v>
      </c>
      <c r="B80" s="27">
        <v>2</v>
      </c>
      <c r="C80" s="28">
        <v>45658</v>
      </c>
      <c r="D80" s="28">
        <v>45747</v>
      </c>
      <c r="E80" s="27" t="s">
        <v>253</v>
      </c>
      <c r="F80" s="28">
        <v>45699</v>
      </c>
      <c r="G80" s="29">
        <v>12</v>
      </c>
      <c r="H80" s="30" t="s">
        <v>254</v>
      </c>
      <c r="I80" s="30" t="s">
        <v>502</v>
      </c>
      <c r="J80" t="s">
        <v>256</v>
      </c>
      <c r="K80" s="29">
        <v>323</v>
      </c>
      <c r="L80" s="30" t="s">
        <v>257</v>
      </c>
      <c r="M80" s="29">
        <v>1087</v>
      </c>
      <c r="N80" s="29">
        <v>1101</v>
      </c>
      <c r="O80" s="30" t="s">
        <v>503</v>
      </c>
      <c r="P80" s="30" t="s">
        <v>259</v>
      </c>
      <c r="Q80" s="30" t="s">
        <v>92</v>
      </c>
      <c r="R80" s="27">
        <v>1012413960</v>
      </c>
      <c r="S80" s="30" t="s">
        <v>504</v>
      </c>
      <c r="T80" s="31">
        <v>0</v>
      </c>
      <c r="U80" s="31">
        <v>0</v>
      </c>
      <c r="V80" s="32">
        <v>37800000</v>
      </c>
      <c r="W80" s="32">
        <v>37800000</v>
      </c>
      <c r="X80" s="32">
        <v>0</v>
      </c>
      <c r="Y80" s="29">
        <v>2327</v>
      </c>
      <c r="Z80" s="33" t="s">
        <v>98</v>
      </c>
      <c r="AA80" s="29">
        <v>127716</v>
      </c>
      <c r="AB80" s="27">
        <v>2</v>
      </c>
      <c r="AC80" s="34" t="s">
        <v>29</v>
      </c>
      <c r="AD80" s="34" t="s">
        <v>91</v>
      </c>
    </row>
    <row r="81" spans="1:30" x14ac:dyDescent="0.2">
      <c r="A81" s="27">
        <v>2025</v>
      </c>
      <c r="B81" s="27">
        <v>2</v>
      </c>
      <c r="C81" s="28">
        <v>45658</v>
      </c>
      <c r="D81" s="28">
        <v>45747</v>
      </c>
      <c r="E81" s="27" t="s">
        <v>253</v>
      </c>
      <c r="F81" s="28">
        <v>45699</v>
      </c>
      <c r="G81" s="29">
        <v>12</v>
      </c>
      <c r="H81" s="30" t="s">
        <v>254</v>
      </c>
      <c r="I81" s="30" t="s">
        <v>505</v>
      </c>
      <c r="J81" t="s">
        <v>256</v>
      </c>
      <c r="K81" s="29">
        <v>323</v>
      </c>
      <c r="L81" s="30" t="s">
        <v>257</v>
      </c>
      <c r="M81" s="29">
        <v>1068</v>
      </c>
      <c r="N81" s="29">
        <v>1102</v>
      </c>
      <c r="O81" s="30" t="s">
        <v>506</v>
      </c>
      <c r="P81" s="30" t="s">
        <v>376</v>
      </c>
      <c r="Q81" s="30" t="s">
        <v>53</v>
      </c>
      <c r="R81" s="27">
        <v>1024555613</v>
      </c>
      <c r="S81" s="30" t="s">
        <v>507</v>
      </c>
      <c r="T81" s="31">
        <v>0</v>
      </c>
      <c r="U81" s="31">
        <v>0</v>
      </c>
      <c r="V81" s="32">
        <v>39060000</v>
      </c>
      <c r="W81" s="32">
        <v>39060000</v>
      </c>
      <c r="X81" s="32">
        <v>0</v>
      </c>
      <c r="Y81" s="29">
        <v>2290</v>
      </c>
      <c r="Z81" s="33" t="s">
        <v>56</v>
      </c>
      <c r="AA81" s="29">
        <v>125206</v>
      </c>
      <c r="AB81" s="27">
        <v>2</v>
      </c>
      <c r="AC81" s="34" t="s">
        <v>20</v>
      </c>
      <c r="AD81" s="34" t="s">
        <v>52</v>
      </c>
    </row>
    <row r="82" spans="1:30" x14ac:dyDescent="0.2">
      <c r="A82" s="27">
        <v>2025</v>
      </c>
      <c r="B82" s="27">
        <v>2</v>
      </c>
      <c r="C82" s="28">
        <v>45658</v>
      </c>
      <c r="D82" s="28">
        <v>45747</v>
      </c>
      <c r="E82" s="27" t="s">
        <v>253</v>
      </c>
      <c r="F82" s="28">
        <v>45699</v>
      </c>
      <c r="G82" s="29">
        <v>12</v>
      </c>
      <c r="H82" s="30" t="s">
        <v>254</v>
      </c>
      <c r="I82" s="30" t="s">
        <v>508</v>
      </c>
      <c r="J82" t="s">
        <v>256</v>
      </c>
      <c r="K82" s="29">
        <v>323</v>
      </c>
      <c r="L82" s="30" t="s">
        <v>257</v>
      </c>
      <c r="M82" s="29">
        <v>1029</v>
      </c>
      <c r="N82" s="29">
        <v>1103</v>
      </c>
      <c r="O82" s="30" t="s">
        <v>509</v>
      </c>
      <c r="P82" s="30" t="s">
        <v>275</v>
      </c>
      <c r="Q82" s="30" t="s">
        <v>49</v>
      </c>
      <c r="R82" s="27">
        <v>1012397312</v>
      </c>
      <c r="S82" s="30" t="s">
        <v>510</v>
      </c>
      <c r="T82" s="31">
        <v>0</v>
      </c>
      <c r="U82" s="31">
        <v>0</v>
      </c>
      <c r="V82" s="32">
        <v>36120000</v>
      </c>
      <c r="W82" s="32">
        <v>25886000</v>
      </c>
      <c r="X82" s="32">
        <v>10234000</v>
      </c>
      <c r="Y82" s="29">
        <v>2289</v>
      </c>
      <c r="Z82" s="33" t="s">
        <v>50</v>
      </c>
      <c r="AA82" s="29">
        <v>126401</v>
      </c>
      <c r="AB82" s="27">
        <v>1</v>
      </c>
      <c r="AC82" s="34" t="s">
        <v>34</v>
      </c>
      <c r="AD82" s="34" t="s">
        <v>48</v>
      </c>
    </row>
    <row r="83" spans="1:30" x14ac:dyDescent="0.2">
      <c r="A83" s="27">
        <v>2025</v>
      </c>
      <c r="B83" s="27">
        <v>2</v>
      </c>
      <c r="C83" s="28">
        <v>45658</v>
      </c>
      <c r="D83" s="28">
        <v>45747</v>
      </c>
      <c r="E83" s="27" t="s">
        <v>253</v>
      </c>
      <c r="F83" s="28">
        <v>45699</v>
      </c>
      <c r="G83" s="29">
        <v>12</v>
      </c>
      <c r="H83" s="30" t="s">
        <v>254</v>
      </c>
      <c r="I83" s="30" t="s">
        <v>511</v>
      </c>
      <c r="J83" t="s">
        <v>256</v>
      </c>
      <c r="K83" s="29">
        <v>323</v>
      </c>
      <c r="L83" s="30" t="s">
        <v>257</v>
      </c>
      <c r="M83" s="29">
        <v>1046</v>
      </c>
      <c r="N83" s="29">
        <v>1104</v>
      </c>
      <c r="O83" s="30" t="s">
        <v>512</v>
      </c>
      <c r="P83" s="30" t="s">
        <v>259</v>
      </c>
      <c r="Q83" s="30" t="s">
        <v>92</v>
      </c>
      <c r="R83" s="27">
        <v>1010014055</v>
      </c>
      <c r="S83" s="30" t="s">
        <v>513</v>
      </c>
      <c r="T83" s="31">
        <v>0</v>
      </c>
      <c r="U83" s="31">
        <v>0</v>
      </c>
      <c r="V83" s="32">
        <v>39000000</v>
      </c>
      <c r="W83" s="32">
        <v>36616667</v>
      </c>
      <c r="X83" s="32">
        <v>2383333</v>
      </c>
      <c r="Y83" s="29">
        <v>2327</v>
      </c>
      <c r="Z83" s="33" t="s">
        <v>98</v>
      </c>
      <c r="AA83" s="29">
        <v>125020</v>
      </c>
      <c r="AB83" s="27">
        <v>2</v>
      </c>
      <c r="AC83" s="34" t="s">
        <v>29</v>
      </c>
      <c r="AD83" s="34" t="s">
        <v>91</v>
      </c>
    </row>
    <row r="84" spans="1:30" x14ac:dyDescent="0.2">
      <c r="A84" s="27">
        <v>2025</v>
      </c>
      <c r="B84" s="27">
        <v>2</v>
      </c>
      <c r="C84" s="28">
        <v>45658</v>
      </c>
      <c r="D84" s="28">
        <v>45747</v>
      </c>
      <c r="E84" s="27" t="s">
        <v>253</v>
      </c>
      <c r="F84" s="28">
        <v>45699</v>
      </c>
      <c r="G84" s="29">
        <v>12</v>
      </c>
      <c r="H84" s="30" t="s">
        <v>254</v>
      </c>
      <c r="I84" s="30" t="s">
        <v>514</v>
      </c>
      <c r="J84" t="s">
        <v>256</v>
      </c>
      <c r="K84" s="29">
        <v>323</v>
      </c>
      <c r="L84" s="30" t="s">
        <v>257</v>
      </c>
      <c r="M84" s="29">
        <v>1077</v>
      </c>
      <c r="N84" s="29">
        <v>1105</v>
      </c>
      <c r="O84" s="30" t="s">
        <v>515</v>
      </c>
      <c r="P84" s="30" t="s">
        <v>259</v>
      </c>
      <c r="Q84" s="30" t="s">
        <v>92</v>
      </c>
      <c r="R84" s="27">
        <v>1121897345</v>
      </c>
      <c r="S84" s="30" t="s">
        <v>516</v>
      </c>
      <c r="T84" s="31">
        <v>0</v>
      </c>
      <c r="U84" s="31">
        <v>0</v>
      </c>
      <c r="V84" s="32">
        <v>36000000</v>
      </c>
      <c r="W84" s="32">
        <v>36000000</v>
      </c>
      <c r="X84" s="32">
        <v>0</v>
      </c>
      <c r="Y84" s="29">
        <v>2327</v>
      </c>
      <c r="Z84" s="33" t="s">
        <v>98</v>
      </c>
      <c r="AA84" s="29">
        <v>125190</v>
      </c>
      <c r="AB84" s="27">
        <v>2</v>
      </c>
      <c r="AC84" s="34" t="s">
        <v>29</v>
      </c>
      <c r="AD84" s="34" t="s">
        <v>91</v>
      </c>
    </row>
    <row r="85" spans="1:30" x14ac:dyDescent="0.2">
      <c r="A85" s="27">
        <v>2025</v>
      </c>
      <c r="B85" s="27">
        <v>2</v>
      </c>
      <c r="C85" s="28">
        <v>45658</v>
      </c>
      <c r="D85" s="28">
        <v>45747</v>
      </c>
      <c r="E85" s="27" t="s">
        <v>253</v>
      </c>
      <c r="F85" s="28">
        <v>45699</v>
      </c>
      <c r="G85" s="29">
        <v>12</v>
      </c>
      <c r="H85" s="30" t="s">
        <v>254</v>
      </c>
      <c r="I85" s="30" t="s">
        <v>517</v>
      </c>
      <c r="J85" t="s">
        <v>256</v>
      </c>
      <c r="K85" s="29">
        <v>323</v>
      </c>
      <c r="L85" s="30" t="s">
        <v>257</v>
      </c>
      <c r="M85" s="29">
        <v>1080</v>
      </c>
      <c r="N85" s="29">
        <v>1106</v>
      </c>
      <c r="O85" s="30" t="s">
        <v>518</v>
      </c>
      <c r="P85" s="30" t="s">
        <v>519</v>
      </c>
      <c r="Q85" s="30" t="s">
        <v>159</v>
      </c>
      <c r="R85" s="27">
        <v>1015467013</v>
      </c>
      <c r="S85" s="30" t="s">
        <v>520</v>
      </c>
      <c r="T85" s="31">
        <v>0</v>
      </c>
      <c r="U85" s="31">
        <v>0</v>
      </c>
      <c r="V85" s="32">
        <v>30240000</v>
      </c>
      <c r="W85" s="32">
        <v>30240000</v>
      </c>
      <c r="X85" s="32">
        <v>0</v>
      </c>
      <c r="Y85" s="29">
        <v>2541</v>
      </c>
      <c r="Z85" s="33" t="s">
        <v>161</v>
      </c>
      <c r="AA85" s="29">
        <v>127526</v>
      </c>
      <c r="AB85" s="27">
        <v>1</v>
      </c>
      <c r="AC85" s="34" t="s">
        <v>66</v>
      </c>
      <c r="AD85" s="34" t="s">
        <v>158</v>
      </c>
    </row>
    <row r="86" spans="1:30" x14ac:dyDescent="0.2">
      <c r="A86" s="27">
        <v>2025</v>
      </c>
      <c r="B86" s="27">
        <v>2</v>
      </c>
      <c r="C86" s="28">
        <v>45658</v>
      </c>
      <c r="D86" s="28">
        <v>45747</v>
      </c>
      <c r="E86" s="27" t="s">
        <v>253</v>
      </c>
      <c r="F86" s="28">
        <v>45699</v>
      </c>
      <c r="G86" s="29">
        <v>12</v>
      </c>
      <c r="H86" s="30" t="s">
        <v>254</v>
      </c>
      <c r="I86" s="30" t="s">
        <v>521</v>
      </c>
      <c r="J86" t="s">
        <v>256</v>
      </c>
      <c r="K86" s="29">
        <v>323</v>
      </c>
      <c r="L86" s="30" t="s">
        <v>257</v>
      </c>
      <c r="M86" s="29">
        <v>1113</v>
      </c>
      <c r="N86" s="29">
        <v>1107</v>
      </c>
      <c r="O86" s="30" t="s">
        <v>522</v>
      </c>
      <c r="P86" s="30" t="s">
        <v>386</v>
      </c>
      <c r="Q86" s="30" t="s">
        <v>76</v>
      </c>
      <c r="R86" s="27">
        <v>1022950442</v>
      </c>
      <c r="S86" s="30" t="s">
        <v>523</v>
      </c>
      <c r="T86" s="31">
        <v>0</v>
      </c>
      <c r="U86" s="31">
        <v>0</v>
      </c>
      <c r="V86" s="32">
        <v>17640000</v>
      </c>
      <c r="W86" s="32">
        <v>17640000</v>
      </c>
      <c r="X86" s="32">
        <v>0</v>
      </c>
      <c r="Y86" s="29">
        <v>2324</v>
      </c>
      <c r="Z86" s="33" t="s">
        <v>87</v>
      </c>
      <c r="AA86" s="29">
        <v>127862</v>
      </c>
      <c r="AB86" s="27">
        <v>6</v>
      </c>
      <c r="AC86" s="34" t="s">
        <v>66</v>
      </c>
      <c r="AD86" s="34" t="s">
        <v>75</v>
      </c>
    </row>
    <row r="87" spans="1:30" x14ac:dyDescent="0.2">
      <c r="A87" s="27">
        <v>2025</v>
      </c>
      <c r="B87" s="27">
        <v>2</v>
      </c>
      <c r="C87" s="28">
        <v>45658</v>
      </c>
      <c r="D87" s="28">
        <v>45747</v>
      </c>
      <c r="E87" s="27" t="s">
        <v>253</v>
      </c>
      <c r="F87" s="28">
        <v>45699</v>
      </c>
      <c r="G87" s="29">
        <v>12</v>
      </c>
      <c r="H87" s="30" t="s">
        <v>254</v>
      </c>
      <c r="I87" s="30" t="s">
        <v>524</v>
      </c>
      <c r="J87" t="s">
        <v>256</v>
      </c>
      <c r="K87" s="29">
        <v>323</v>
      </c>
      <c r="L87" s="30" t="s">
        <v>257</v>
      </c>
      <c r="M87" s="29">
        <v>1113</v>
      </c>
      <c r="N87" s="29">
        <v>1108</v>
      </c>
      <c r="O87" s="30" t="s">
        <v>522</v>
      </c>
      <c r="P87" s="30" t="s">
        <v>386</v>
      </c>
      <c r="Q87" s="30" t="s">
        <v>76</v>
      </c>
      <c r="R87" s="27">
        <v>1015472708</v>
      </c>
      <c r="S87" s="30" t="s">
        <v>525</v>
      </c>
      <c r="T87" s="31">
        <v>0</v>
      </c>
      <c r="U87" s="31">
        <v>0</v>
      </c>
      <c r="V87" s="32">
        <v>17640000</v>
      </c>
      <c r="W87" s="32">
        <v>17640000</v>
      </c>
      <c r="X87" s="32">
        <v>0</v>
      </c>
      <c r="Y87" s="29">
        <v>2324</v>
      </c>
      <c r="Z87" s="33" t="s">
        <v>87</v>
      </c>
      <c r="AA87" s="29">
        <v>127862</v>
      </c>
      <c r="AB87" s="27">
        <v>6</v>
      </c>
      <c r="AC87" s="34" t="s">
        <v>66</v>
      </c>
      <c r="AD87" s="34" t="s">
        <v>75</v>
      </c>
    </row>
    <row r="88" spans="1:30" x14ac:dyDescent="0.2">
      <c r="A88" s="27">
        <v>2025</v>
      </c>
      <c r="B88" s="27">
        <v>2</v>
      </c>
      <c r="C88" s="28">
        <v>45658</v>
      </c>
      <c r="D88" s="28">
        <v>45747</v>
      </c>
      <c r="E88" s="27" t="s">
        <v>253</v>
      </c>
      <c r="F88" s="28">
        <v>45699</v>
      </c>
      <c r="G88" s="29">
        <v>12</v>
      </c>
      <c r="H88" s="30" t="s">
        <v>254</v>
      </c>
      <c r="I88" s="30" t="s">
        <v>526</v>
      </c>
      <c r="J88" t="s">
        <v>256</v>
      </c>
      <c r="K88" s="29">
        <v>323</v>
      </c>
      <c r="L88" s="30" t="s">
        <v>257</v>
      </c>
      <c r="M88" s="29">
        <v>1052</v>
      </c>
      <c r="N88" s="29">
        <v>1109</v>
      </c>
      <c r="O88" s="30" t="s">
        <v>527</v>
      </c>
      <c r="P88" s="30" t="s">
        <v>275</v>
      </c>
      <c r="Q88" s="30" t="s">
        <v>49</v>
      </c>
      <c r="R88" s="27">
        <v>1022949670</v>
      </c>
      <c r="S88" s="30" t="s">
        <v>528</v>
      </c>
      <c r="T88" s="31">
        <v>0</v>
      </c>
      <c r="U88" s="31">
        <v>0</v>
      </c>
      <c r="V88" s="32">
        <v>31800000</v>
      </c>
      <c r="W88" s="32">
        <v>29856667</v>
      </c>
      <c r="X88" s="32">
        <v>1943333</v>
      </c>
      <c r="Y88" s="29">
        <v>2289</v>
      </c>
      <c r="Z88" s="33" t="s">
        <v>50</v>
      </c>
      <c r="AA88" s="29">
        <v>128672</v>
      </c>
      <c r="AB88" s="27">
        <v>1</v>
      </c>
      <c r="AC88" s="34" t="s">
        <v>34</v>
      </c>
      <c r="AD88" s="34" t="s">
        <v>48</v>
      </c>
    </row>
    <row r="89" spans="1:30" x14ac:dyDescent="0.2">
      <c r="A89" s="27">
        <v>2025</v>
      </c>
      <c r="B89" s="27">
        <v>2</v>
      </c>
      <c r="C89" s="28">
        <v>45658</v>
      </c>
      <c r="D89" s="28">
        <v>45747</v>
      </c>
      <c r="E89" s="27" t="s">
        <v>253</v>
      </c>
      <c r="F89" s="28">
        <v>45699</v>
      </c>
      <c r="G89" s="29">
        <v>12</v>
      </c>
      <c r="H89" s="30" t="s">
        <v>254</v>
      </c>
      <c r="I89" s="30" t="s">
        <v>529</v>
      </c>
      <c r="J89" t="s">
        <v>256</v>
      </c>
      <c r="K89" s="29">
        <v>323</v>
      </c>
      <c r="L89" s="30" t="s">
        <v>257</v>
      </c>
      <c r="M89" s="29">
        <v>1103</v>
      </c>
      <c r="N89" s="29">
        <v>1110</v>
      </c>
      <c r="O89" s="30" t="s">
        <v>530</v>
      </c>
      <c r="P89" s="30" t="s">
        <v>531</v>
      </c>
      <c r="Q89" s="30" t="s">
        <v>144</v>
      </c>
      <c r="R89" s="27">
        <v>53167430</v>
      </c>
      <c r="S89" s="30" t="s">
        <v>532</v>
      </c>
      <c r="T89" s="31">
        <v>0</v>
      </c>
      <c r="U89" s="31">
        <v>0</v>
      </c>
      <c r="V89" s="32">
        <v>47250000</v>
      </c>
      <c r="W89" s="32">
        <v>47250000</v>
      </c>
      <c r="X89" s="32">
        <v>0</v>
      </c>
      <c r="Y89" s="29">
        <v>2474</v>
      </c>
      <c r="Z89" s="33" t="s">
        <v>145</v>
      </c>
      <c r="AA89" s="29">
        <v>127543</v>
      </c>
      <c r="AB89" s="27">
        <v>1</v>
      </c>
      <c r="AC89" s="34" t="s">
        <v>20</v>
      </c>
      <c r="AD89" s="34" t="s">
        <v>143</v>
      </c>
    </row>
    <row r="90" spans="1:30" x14ac:dyDescent="0.2">
      <c r="A90" s="27">
        <v>2025</v>
      </c>
      <c r="B90" s="27">
        <v>2</v>
      </c>
      <c r="C90" s="28">
        <v>45658</v>
      </c>
      <c r="D90" s="28">
        <v>45747</v>
      </c>
      <c r="E90" s="27" t="s">
        <v>253</v>
      </c>
      <c r="F90" s="28">
        <v>45700</v>
      </c>
      <c r="G90" s="29">
        <v>12</v>
      </c>
      <c r="H90" s="30" t="s">
        <v>254</v>
      </c>
      <c r="I90" s="30" t="s">
        <v>533</v>
      </c>
      <c r="J90" t="s">
        <v>256</v>
      </c>
      <c r="K90" s="29">
        <v>322</v>
      </c>
      <c r="L90" s="30" t="s">
        <v>257</v>
      </c>
      <c r="M90" s="29">
        <v>1115</v>
      </c>
      <c r="N90" s="29">
        <v>1111</v>
      </c>
      <c r="O90" s="30" t="s">
        <v>534</v>
      </c>
      <c r="P90" s="30" t="s">
        <v>259</v>
      </c>
      <c r="Q90" s="30" t="s">
        <v>92</v>
      </c>
      <c r="R90" s="27">
        <v>52900762</v>
      </c>
      <c r="S90" s="30" t="s">
        <v>535</v>
      </c>
      <c r="T90" s="31">
        <v>0</v>
      </c>
      <c r="U90" s="31">
        <v>0</v>
      </c>
      <c r="V90" s="32">
        <v>42000000</v>
      </c>
      <c r="W90" s="32">
        <v>42000000</v>
      </c>
      <c r="X90" s="32">
        <v>0</v>
      </c>
      <c r="Y90" s="29">
        <v>2327</v>
      </c>
      <c r="Z90" s="33" t="s">
        <v>98</v>
      </c>
      <c r="AA90" s="29">
        <v>124844</v>
      </c>
      <c r="AB90" s="27">
        <v>2</v>
      </c>
      <c r="AC90" s="34" t="s">
        <v>29</v>
      </c>
      <c r="AD90" s="34" t="s">
        <v>91</v>
      </c>
    </row>
    <row r="91" spans="1:30" x14ac:dyDescent="0.2">
      <c r="A91" s="27">
        <v>2025</v>
      </c>
      <c r="B91" s="27">
        <v>2</v>
      </c>
      <c r="C91" s="28">
        <v>45658</v>
      </c>
      <c r="D91" s="28">
        <v>45747</v>
      </c>
      <c r="E91" s="27" t="s">
        <v>253</v>
      </c>
      <c r="F91" s="28">
        <v>45700</v>
      </c>
      <c r="G91" s="29">
        <v>12</v>
      </c>
      <c r="H91" s="30" t="s">
        <v>254</v>
      </c>
      <c r="I91" s="30" t="s">
        <v>536</v>
      </c>
      <c r="J91" t="s">
        <v>256</v>
      </c>
      <c r="K91" s="29">
        <v>322</v>
      </c>
      <c r="L91" s="30" t="s">
        <v>257</v>
      </c>
      <c r="M91" s="29">
        <v>1109</v>
      </c>
      <c r="N91" s="29">
        <v>1112</v>
      </c>
      <c r="O91" s="30" t="s">
        <v>537</v>
      </c>
      <c r="P91" s="30" t="s">
        <v>259</v>
      </c>
      <c r="Q91" s="30" t="s">
        <v>92</v>
      </c>
      <c r="R91" s="27">
        <v>1036598600</v>
      </c>
      <c r="S91" s="30" t="s">
        <v>538</v>
      </c>
      <c r="T91" s="31">
        <v>0</v>
      </c>
      <c r="U91" s="31">
        <v>0</v>
      </c>
      <c r="V91" s="32">
        <v>52830000</v>
      </c>
      <c r="W91" s="32">
        <v>40503000</v>
      </c>
      <c r="X91" s="32">
        <v>12327000</v>
      </c>
      <c r="Y91" s="29">
        <v>2327</v>
      </c>
      <c r="Z91" s="33" t="s">
        <v>98</v>
      </c>
      <c r="AA91" s="29">
        <v>127749</v>
      </c>
      <c r="AB91" s="27">
        <v>2</v>
      </c>
      <c r="AC91" s="34" t="s">
        <v>29</v>
      </c>
      <c r="AD91" s="34" t="s">
        <v>91</v>
      </c>
    </row>
    <row r="92" spans="1:30" x14ac:dyDescent="0.2">
      <c r="A92" s="27">
        <v>2025</v>
      </c>
      <c r="B92" s="27">
        <v>2</v>
      </c>
      <c r="C92" s="28">
        <v>45658</v>
      </c>
      <c r="D92" s="28">
        <v>45747</v>
      </c>
      <c r="E92" s="27" t="s">
        <v>253</v>
      </c>
      <c r="F92" s="28">
        <v>45700</v>
      </c>
      <c r="G92" s="29">
        <v>12</v>
      </c>
      <c r="H92" s="30" t="s">
        <v>254</v>
      </c>
      <c r="I92" s="30" t="s">
        <v>539</v>
      </c>
      <c r="J92" t="s">
        <v>256</v>
      </c>
      <c r="K92" s="29">
        <v>322</v>
      </c>
      <c r="L92" s="30" t="s">
        <v>257</v>
      </c>
      <c r="M92" s="29">
        <v>1071</v>
      </c>
      <c r="N92" s="29">
        <v>1113</v>
      </c>
      <c r="O92" s="30" t="s">
        <v>540</v>
      </c>
      <c r="P92" s="30" t="s">
        <v>275</v>
      </c>
      <c r="Q92" s="30" t="s">
        <v>49</v>
      </c>
      <c r="R92" s="27">
        <v>80028388</v>
      </c>
      <c r="S92" s="30" t="s">
        <v>541</v>
      </c>
      <c r="T92" s="31">
        <v>0</v>
      </c>
      <c r="U92" s="31">
        <v>0</v>
      </c>
      <c r="V92" s="32">
        <v>27480000</v>
      </c>
      <c r="W92" s="32">
        <v>25648000</v>
      </c>
      <c r="X92" s="32">
        <v>1832000</v>
      </c>
      <c r="Y92" s="29">
        <v>2289</v>
      </c>
      <c r="Z92" s="33" t="s">
        <v>50</v>
      </c>
      <c r="AA92" s="29">
        <v>127517</v>
      </c>
      <c r="AB92" s="27">
        <v>1</v>
      </c>
      <c r="AC92" s="34" t="s">
        <v>34</v>
      </c>
      <c r="AD92" s="34" t="s">
        <v>48</v>
      </c>
    </row>
    <row r="93" spans="1:30" x14ac:dyDescent="0.2">
      <c r="A93" s="27">
        <v>2025</v>
      </c>
      <c r="B93" s="27">
        <v>2</v>
      </c>
      <c r="C93" s="28">
        <v>45658</v>
      </c>
      <c r="D93" s="28">
        <v>45747</v>
      </c>
      <c r="E93" s="27" t="s">
        <v>253</v>
      </c>
      <c r="F93" s="28">
        <v>45700</v>
      </c>
      <c r="G93" s="29">
        <v>12</v>
      </c>
      <c r="H93" s="30" t="s">
        <v>254</v>
      </c>
      <c r="I93" s="30" t="s">
        <v>542</v>
      </c>
      <c r="J93" t="s">
        <v>256</v>
      </c>
      <c r="K93" s="29">
        <v>322</v>
      </c>
      <c r="L93" s="30" t="s">
        <v>257</v>
      </c>
      <c r="M93" s="29">
        <v>1081</v>
      </c>
      <c r="N93" s="29">
        <v>1114</v>
      </c>
      <c r="O93" s="30" t="s">
        <v>543</v>
      </c>
      <c r="P93" s="30" t="s">
        <v>259</v>
      </c>
      <c r="Q93" s="30" t="s">
        <v>92</v>
      </c>
      <c r="R93" s="27">
        <v>1051185401</v>
      </c>
      <c r="S93" s="30" t="s">
        <v>269</v>
      </c>
      <c r="T93" s="31">
        <v>0</v>
      </c>
      <c r="U93" s="31">
        <v>0</v>
      </c>
      <c r="V93" s="32">
        <v>52830000</v>
      </c>
      <c r="W93" s="32">
        <v>48721000</v>
      </c>
      <c r="X93" s="32">
        <v>4109000</v>
      </c>
      <c r="Y93" s="29">
        <v>2327</v>
      </c>
      <c r="Z93" s="33" t="s">
        <v>98</v>
      </c>
      <c r="AA93" s="29">
        <v>127926</v>
      </c>
      <c r="AB93" s="27">
        <v>2</v>
      </c>
      <c r="AC93" s="34" t="s">
        <v>29</v>
      </c>
      <c r="AD93" s="34" t="s">
        <v>91</v>
      </c>
    </row>
    <row r="94" spans="1:30" x14ac:dyDescent="0.2">
      <c r="A94" s="27">
        <v>2025</v>
      </c>
      <c r="B94" s="27">
        <v>2</v>
      </c>
      <c r="C94" s="28">
        <v>45658</v>
      </c>
      <c r="D94" s="28">
        <v>45747</v>
      </c>
      <c r="E94" s="27" t="s">
        <v>253</v>
      </c>
      <c r="F94" s="28">
        <v>45700</v>
      </c>
      <c r="G94" s="29">
        <v>12</v>
      </c>
      <c r="H94" s="30" t="s">
        <v>254</v>
      </c>
      <c r="I94" s="30" t="s">
        <v>544</v>
      </c>
      <c r="J94" t="s">
        <v>256</v>
      </c>
      <c r="K94" s="29">
        <v>322</v>
      </c>
      <c r="L94" s="30" t="s">
        <v>257</v>
      </c>
      <c r="M94" s="29">
        <v>1093</v>
      </c>
      <c r="N94" s="29">
        <v>1115</v>
      </c>
      <c r="O94" s="30" t="s">
        <v>545</v>
      </c>
      <c r="P94" s="30" t="s">
        <v>259</v>
      </c>
      <c r="Q94" s="30" t="s">
        <v>92</v>
      </c>
      <c r="R94" s="27">
        <v>20686756</v>
      </c>
      <c r="S94" s="30" t="s">
        <v>546</v>
      </c>
      <c r="T94" s="31">
        <v>0</v>
      </c>
      <c r="U94" s="31">
        <v>0</v>
      </c>
      <c r="V94" s="32">
        <v>30600000</v>
      </c>
      <c r="W94" s="32">
        <v>30600000</v>
      </c>
      <c r="X94" s="32">
        <v>0</v>
      </c>
      <c r="Y94" s="29">
        <v>2327</v>
      </c>
      <c r="Z94" s="33" t="s">
        <v>98</v>
      </c>
      <c r="AA94" s="29">
        <v>129492</v>
      </c>
      <c r="AB94" s="27">
        <v>2</v>
      </c>
      <c r="AC94" s="34" t="s">
        <v>29</v>
      </c>
      <c r="AD94" s="34" t="s">
        <v>91</v>
      </c>
    </row>
    <row r="95" spans="1:30" x14ac:dyDescent="0.2">
      <c r="A95" s="27">
        <v>2025</v>
      </c>
      <c r="B95" s="27">
        <v>2</v>
      </c>
      <c r="C95" s="28">
        <v>45658</v>
      </c>
      <c r="D95" s="28">
        <v>45747</v>
      </c>
      <c r="E95" s="27" t="s">
        <v>253</v>
      </c>
      <c r="F95" s="28">
        <v>45700</v>
      </c>
      <c r="G95" s="29">
        <v>12</v>
      </c>
      <c r="H95" s="30" t="s">
        <v>254</v>
      </c>
      <c r="I95" s="30" t="s">
        <v>547</v>
      </c>
      <c r="J95" t="s">
        <v>256</v>
      </c>
      <c r="K95" s="29">
        <v>322</v>
      </c>
      <c r="L95" s="30" t="s">
        <v>257</v>
      </c>
      <c r="M95" s="29">
        <v>1035</v>
      </c>
      <c r="N95" s="29">
        <v>1116</v>
      </c>
      <c r="O95" s="30" t="s">
        <v>548</v>
      </c>
      <c r="P95" s="30" t="s">
        <v>275</v>
      </c>
      <c r="Q95" s="30" t="s">
        <v>49</v>
      </c>
      <c r="R95" s="27">
        <v>1014182479</v>
      </c>
      <c r="S95" s="30" t="s">
        <v>549</v>
      </c>
      <c r="T95" s="31">
        <v>0</v>
      </c>
      <c r="U95" s="31">
        <v>0</v>
      </c>
      <c r="V95" s="32">
        <v>59640000</v>
      </c>
      <c r="W95" s="32">
        <v>59620000</v>
      </c>
      <c r="X95" s="32">
        <v>20000</v>
      </c>
      <c r="Y95" s="29">
        <v>2289</v>
      </c>
      <c r="Z95" s="33" t="s">
        <v>50</v>
      </c>
      <c r="AA95" s="29">
        <v>126421</v>
      </c>
      <c r="AB95" s="27">
        <v>1</v>
      </c>
      <c r="AC95" s="34" t="s">
        <v>34</v>
      </c>
      <c r="AD95" s="34" t="s">
        <v>48</v>
      </c>
    </row>
    <row r="96" spans="1:30" x14ac:dyDescent="0.2">
      <c r="A96" s="27">
        <v>2025</v>
      </c>
      <c r="B96" s="27">
        <v>2</v>
      </c>
      <c r="C96" s="28">
        <v>45658</v>
      </c>
      <c r="D96" s="28">
        <v>45747</v>
      </c>
      <c r="E96" s="27" t="s">
        <v>253</v>
      </c>
      <c r="F96" s="28">
        <v>45700</v>
      </c>
      <c r="G96" s="29">
        <v>12</v>
      </c>
      <c r="H96" s="30" t="s">
        <v>254</v>
      </c>
      <c r="I96" s="30" t="s">
        <v>550</v>
      </c>
      <c r="J96" t="s">
        <v>256</v>
      </c>
      <c r="K96" s="29">
        <v>322</v>
      </c>
      <c r="L96" s="30" t="s">
        <v>257</v>
      </c>
      <c r="M96" s="29">
        <v>1133</v>
      </c>
      <c r="N96" s="29">
        <v>1117</v>
      </c>
      <c r="O96" s="30" t="s">
        <v>551</v>
      </c>
      <c r="P96" s="30" t="s">
        <v>275</v>
      </c>
      <c r="Q96" s="30" t="s">
        <v>49</v>
      </c>
      <c r="R96" s="27">
        <v>80772254</v>
      </c>
      <c r="S96" s="30" t="s">
        <v>552</v>
      </c>
      <c r="T96" s="31">
        <v>0</v>
      </c>
      <c r="U96" s="31">
        <v>0</v>
      </c>
      <c r="V96" s="32">
        <v>42000000</v>
      </c>
      <c r="W96" s="32">
        <v>42000000</v>
      </c>
      <c r="X96" s="32">
        <v>0</v>
      </c>
      <c r="Y96" s="29">
        <v>2289</v>
      </c>
      <c r="Z96" s="33" t="s">
        <v>50</v>
      </c>
      <c r="AA96" s="29">
        <v>125641</v>
      </c>
      <c r="AB96" s="27">
        <v>1</v>
      </c>
      <c r="AC96" s="34" t="s">
        <v>34</v>
      </c>
      <c r="AD96" s="34" t="s">
        <v>48</v>
      </c>
    </row>
    <row r="97" spans="1:30" x14ac:dyDescent="0.2">
      <c r="A97" s="27">
        <v>2025</v>
      </c>
      <c r="B97" s="27">
        <v>2</v>
      </c>
      <c r="C97" s="28">
        <v>45658</v>
      </c>
      <c r="D97" s="28">
        <v>45747</v>
      </c>
      <c r="E97" s="27" t="s">
        <v>253</v>
      </c>
      <c r="F97" s="28">
        <v>45701</v>
      </c>
      <c r="G97" s="29">
        <v>12</v>
      </c>
      <c r="H97" s="30" t="s">
        <v>254</v>
      </c>
      <c r="I97" s="30" t="s">
        <v>553</v>
      </c>
      <c r="J97" t="s">
        <v>256</v>
      </c>
      <c r="K97" s="29">
        <v>322</v>
      </c>
      <c r="L97" s="30" t="s">
        <v>257</v>
      </c>
      <c r="M97" s="29">
        <v>1119</v>
      </c>
      <c r="N97" s="29">
        <v>1118</v>
      </c>
      <c r="O97" s="30" t="s">
        <v>554</v>
      </c>
      <c r="P97" s="30" t="s">
        <v>259</v>
      </c>
      <c r="Q97" s="30" t="s">
        <v>92</v>
      </c>
      <c r="R97" s="27">
        <v>1056802356</v>
      </c>
      <c r="S97" s="30" t="s">
        <v>555</v>
      </c>
      <c r="T97" s="31">
        <v>0</v>
      </c>
      <c r="U97" s="31">
        <v>0</v>
      </c>
      <c r="V97" s="32">
        <v>30600000</v>
      </c>
      <c r="W97" s="32">
        <v>30600000</v>
      </c>
      <c r="X97" s="32">
        <v>0</v>
      </c>
      <c r="Y97" s="29">
        <v>2327</v>
      </c>
      <c r="Z97" s="33" t="s">
        <v>98</v>
      </c>
      <c r="AA97" s="29">
        <v>125013</v>
      </c>
      <c r="AB97" s="27">
        <v>2</v>
      </c>
      <c r="AC97" s="34" t="s">
        <v>29</v>
      </c>
      <c r="AD97" s="34" t="s">
        <v>91</v>
      </c>
    </row>
    <row r="98" spans="1:30" x14ac:dyDescent="0.2">
      <c r="A98" s="27">
        <v>2025</v>
      </c>
      <c r="B98" s="27">
        <v>2</v>
      </c>
      <c r="C98" s="28">
        <v>45658</v>
      </c>
      <c r="D98" s="28">
        <v>45747</v>
      </c>
      <c r="E98" s="27" t="s">
        <v>253</v>
      </c>
      <c r="F98" s="28">
        <v>45701</v>
      </c>
      <c r="G98" s="29">
        <v>12</v>
      </c>
      <c r="H98" s="30" t="s">
        <v>254</v>
      </c>
      <c r="I98" s="30" t="s">
        <v>556</v>
      </c>
      <c r="J98" t="s">
        <v>256</v>
      </c>
      <c r="K98" s="29">
        <v>322</v>
      </c>
      <c r="L98" s="30" t="s">
        <v>257</v>
      </c>
      <c r="M98" s="29">
        <v>1017</v>
      </c>
      <c r="N98" s="29">
        <v>1119</v>
      </c>
      <c r="O98" s="30" t="s">
        <v>557</v>
      </c>
      <c r="P98" s="30" t="s">
        <v>291</v>
      </c>
      <c r="Q98" s="30" t="s">
        <v>181</v>
      </c>
      <c r="R98" s="27">
        <v>52124245</v>
      </c>
      <c r="S98" s="30" t="s">
        <v>558</v>
      </c>
      <c r="T98" s="31">
        <v>0</v>
      </c>
      <c r="U98" s="31">
        <v>0</v>
      </c>
      <c r="V98" s="32">
        <v>21840000</v>
      </c>
      <c r="W98" s="32">
        <v>21840000</v>
      </c>
      <c r="X98" s="32">
        <v>0</v>
      </c>
      <c r="Y98" s="29">
        <v>2671</v>
      </c>
      <c r="Z98" s="33" t="s">
        <v>190</v>
      </c>
      <c r="AA98" s="29">
        <v>126298</v>
      </c>
      <c r="AB98" s="27">
        <v>3</v>
      </c>
      <c r="AC98" s="34" t="s">
        <v>34</v>
      </c>
      <c r="AD98" s="34" t="s">
        <v>180</v>
      </c>
    </row>
    <row r="99" spans="1:30" x14ac:dyDescent="0.2">
      <c r="A99" s="27">
        <v>2025</v>
      </c>
      <c r="B99" s="27">
        <v>2</v>
      </c>
      <c r="C99" s="28">
        <v>45658</v>
      </c>
      <c r="D99" s="28">
        <v>45747</v>
      </c>
      <c r="E99" s="27" t="s">
        <v>253</v>
      </c>
      <c r="F99" s="28">
        <v>45701</v>
      </c>
      <c r="G99" s="29">
        <v>12</v>
      </c>
      <c r="H99" s="30" t="s">
        <v>254</v>
      </c>
      <c r="I99" s="30" t="s">
        <v>559</v>
      </c>
      <c r="J99" t="s">
        <v>256</v>
      </c>
      <c r="K99" s="29">
        <v>322</v>
      </c>
      <c r="L99" s="30" t="s">
        <v>257</v>
      </c>
      <c r="M99" s="29">
        <v>1085</v>
      </c>
      <c r="N99" s="29">
        <v>1120</v>
      </c>
      <c r="O99" s="30" t="s">
        <v>560</v>
      </c>
      <c r="P99" s="30" t="s">
        <v>561</v>
      </c>
      <c r="Q99" s="30" t="s">
        <v>205</v>
      </c>
      <c r="R99" s="27">
        <v>1016007758</v>
      </c>
      <c r="S99" s="30" t="s">
        <v>562</v>
      </c>
      <c r="T99" s="31">
        <v>0</v>
      </c>
      <c r="U99" s="31">
        <v>0</v>
      </c>
      <c r="V99" s="32">
        <v>37800000</v>
      </c>
      <c r="W99" s="32">
        <v>35280000</v>
      </c>
      <c r="X99" s="32">
        <v>2520000</v>
      </c>
      <c r="Y99" s="29">
        <v>2696</v>
      </c>
      <c r="Z99" s="33" t="s">
        <v>210</v>
      </c>
      <c r="AA99" s="29">
        <v>126321</v>
      </c>
      <c r="AB99" s="27">
        <v>1</v>
      </c>
      <c r="AC99" s="34" t="s">
        <v>29</v>
      </c>
      <c r="AD99" s="34" t="s">
        <v>114</v>
      </c>
    </row>
    <row r="100" spans="1:30" x14ac:dyDescent="0.2">
      <c r="A100" s="27">
        <v>2025</v>
      </c>
      <c r="B100" s="27">
        <v>2</v>
      </c>
      <c r="C100" s="28">
        <v>45658</v>
      </c>
      <c r="D100" s="28">
        <v>45747</v>
      </c>
      <c r="E100" s="27" t="s">
        <v>253</v>
      </c>
      <c r="F100" s="28">
        <v>45701</v>
      </c>
      <c r="G100" s="29">
        <v>12</v>
      </c>
      <c r="H100" s="30" t="s">
        <v>254</v>
      </c>
      <c r="I100" s="30" t="s">
        <v>563</v>
      </c>
      <c r="J100" t="s">
        <v>256</v>
      </c>
      <c r="K100" s="29">
        <v>322</v>
      </c>
      <c r="L100" s="30" t="s">
        <v>257</v>
      </c>
      <c r="M100" s="29">
        <v>1021</v>
      </c>
      <c r="N100" s="29">
        <v>1121</v>
      </c>
      <c r="O100" s="30" t="s">
        <v>564</v>
      </c>
      <c r="P100" s="30" t="s">
        <v>310</v>
      </c>
      <c r="Q100" s="30" t="s">
        <v>173</v>
      </c>
      <c r="R100" s="27">
        <v>1022982961</v>
      </c>
      <c r="S100" s="30" t="s">
        <v>565</v>
      </c>
      <c r="T100" s="31">
        <v>0</v>
      </c>
      <c r="U100" s="31">
        <v>0</v>
      </c>
      <c r="V100" s="32">
        <v>39000000</v>
      </c>
      <c r="W100" s="32">
        <v>39000000</v>
      </c>
      <c r="X100" s="32">
        <v>0</v>
      </c>
      <c r="Y100" s="29">
        <v>2666</v>
      </c>
      <c r="Z100" s="33" t="s">
        <v>178</v>
      </c>
      <c r="AA100" s="29">
        <v>127847</v>
      </c>
      <c r="AB100" s="27">
        <v>1</v>
      </c>
      <c r="AC100" s="34" t="s">
        <v>66</v>
      </c>
      <c r="AD100" s="34" t="s">
        <v>172</v>
      </c>
    </row>
    <row r="101" spans="1:30" x14ac:dyDescent="0.2">
      <c r="A101" s="27">
        <v>2025</v>
      </c>
      <c r="B101" s="27">
        <v>2</v>
      </c>
      <c r="C101" s="28">
        <v>45658</v>
      </c>
      <c r="D101" s="28">
        <v>45747</v>
      </c>
      <c r="E101" s="27" t="s">
        <v>253</v>
      </c>
      <c r="F101" s="28">
        <v>45701</v>
      </c>
      <c r="G101" s="29">
        <v>12</v>
      </c>
      <c r="H101" s="30" t="s">
        <v>254</v>
      </c>
      <c r="I101" s="30" t="s">
        <v>566</v>
      </c>
      <c r="J101" t="s">
        <v>256</v>
      </c>
      <c r="K101" s="29">
        <v>322</v>
      </c>
      <c r="L101" s="30" t="s">
        <v>257</v>
      </c>
      <c r="M101" s="29">
        <v>1016</v>
      </c>
      <c r="N101" s="29">
        <v>1122</v>
      </c>
      <c r="O101" s="30" t="s">
        <v>567</v>
      </c>
      <c r="P101" s="30" t="s">
        <v>310</v>
      </c>
      <c r="Q101" s="30" t="s">
        <v>173</v>
      </c>
      <c r="R101" s="27">
        <v>1001170050</v>
      </c>
      <c r="S101" s="30" t="s">
        <v>568</v>
      </c>
      <c r="T101" s="31">
        <v>0</v>
      </c>
      <c r="U101" s="31">
        <v>0</v>
      </c>
      <c r="V101" s="32">
        <v>18480000</v>
      </c>
      <c r="W101" s="32">
        <v>18480000</v>
      </c>
      <c r="X101" s="32">
        <v>0</v>
      </c>
      <c r="Y101" s="29">
        <v>2666</v>
      </c>
      <c r="Z101" s="33" t="s">
        <v>178</v>
      </c>
      <c r="AA101" s="29">
        <v>126250</v>
      </c>
      <c r="AB101" s="27">
        <v>1</v>
      </c>
      <c r="AC101" s="34" t="s">
        <v>66</v>
      </c>
      <c r="AD101" s="34" t="s">
        <v>172</v>
      </c>
    </row>
    <row r="102" spans="1:30" x14ac:dyDescent="0.2">
      <c r="A102" s="27">
        <v>2025</v>
      </c>
      <c r="B102" s="27">
        <v>2</v>
      </c>
      <c r="C102" s="28">
        <v>45658</v>
      </c>
      <c r="D102" s="28">
        <v>45747</v>
      </c>
      <c r="E102" s="27" t="s">
        <v>253</v>
      </c>
      <c r="F102" s="28">
        <v>45701</v>
      </c>
      <c r="G102" s="29">
        <v>12</v>
      </c>
      <c r="H102" s="30" t="s">
        <v>254</v>
      </c>
      <c r="I102" s="30" t="s">
        <v>569</v>
      </c>
      <c r="J102" t="s">
        <v>256</v>
      </c>
      <c r="K102" s="29">
        <v>322</v>
      </c>
      <c r="L102" s="30" t="s">
        <v>257</v>
      </c>
      <c r="M102" s="29">
        <v>1111</v>
      </c>
      <c r="N102" s="29">
        <v>1123</v>
      </c>
      <c r="O102" s="30" t="s">
        <v>570</v>
      </c>
      <c r="P102" s="30" t="s">
        <v>259</v>
      </c>
      <c r="Q102" s="30" t="s">
        <v>92</v>
      </c>
      <c r="R102" s="27">
        <v>65704777</v>
      </c>
      <c r="S102" s="30" t="s">
        <v>571</v>
      </c>
      <c r="T102" s="31">
        <v>0</v>
      </c>
      <c r="U102" s="31">
        <v>0</v>
      </c>
      <c r="V102" s="32">
        <v>36000000</v>
      </c>
      <c r="W102" s="32">
        <v>36000000</v>
      </c>
      <c r="X102" s="32">
        <v>0</v>
      </c>
      <c r="Y102" s="29">
        <v>2327</v>
      </c>
      <c r="Z102" s="33" t="s">
        <v>98</v>
      </c>
      <c r="AA102" s="29">
        <v>128148</v>
      </c>
      <c r="AB102" s="27">
        <v>2</v>
      </c>
      <c r="AC102" s="34" t="s">
        <v>29</v>
      </c>
      <c r="AD102" s="34" t="s">
        <v>91</v>
      </c>
    </row>
    <row r="103" spans="1:30" x14ac:dyDescent="0.2">
      <c r="A103" s="27">
        <v>2025</v>
      </c>
      <c r="B103" s="27">
        <v>2</v>
      </c>
      <c r="C103" s="28">
        <v>45658</v>
      </c>
      <c r="D103" s="28">
        <v>45747</v>
      </c>
      <c r="E103" s="27" t="s">
        <v>253</v>
      </c>
      <c r="F103" s="28">
        <v>45701</v>
      </c>
      <c r="G103" s="29">
        <v>12</v>
      </c>
      <c r="H103" s="30" t="s">
        <v>254</v>
      </c>
      <c r="I103" s="30" t="s">
        <v>572</v>
      </c>
      <c r="J103" t="s">
        <v>256</v>
      </c>
      <c r="K103" s="29">
        <v>322</v>
      </c>
      <c r="L103" s="30" t="s">
        <v>257</v>
      </c>
      <c r="M103" s="29">
        <v>1112</v>
      </c>
      <c r="N103" s="29">
        <v>1124</v>
      </c>
      <c r="O103" s="30" t="s">
        <v>573</v>
      </c>
      <c r="P103" s="30" t="s">
        <v>259</v>
      </c>
      <c r="Q103" s="30" t="s">
        <v>92</v>
      </c>
      <c r="R103" s="27">
        <v>1010237047</v>
      </c>
      <c r="S103" s="30" t="s">
        <v>574</v>
      </c>
      <c r="T103" s="31">
        <v>0</v>
      </c>
      <c r="U103" s="31">
        <v>0</v>
      </c>
      <c r="V103" s="32">
        <v>31500000</v>
      </c>
      <c r="W103" s="32">
        <v>31500000</v>
      </c>
      <c r="X103" s="32">
        <v>0</v>
      </c>
      <c r="Y103" s="29">
        <v>2327</v>
      </c>
      <c r="Z103" s="33" t="s">
        <v>98</v>
      </c>
      <c r="AA103" s="29">
        <v>128150</v>
      </c>
      <c r="AB103" s="27">
        <v>2</v>
      </c>
      <c r="AC103" s="34" t="s">
        <v>29</v>
      </c>
      <c r="AD103" s="34" t="s">
        <v>91</v>
      </c>
    </row>
    <row r="104" spans="1:30" x14ac:dyDescent="0.2">
      <c r="A104" s="27">
        <v>2025</v>
      </c>
      <c r="B104" s="27">
        <v>2</v>
      </c>
      <c r="C104" s="28">
        <v>45658</v>
      </c>
      <c r="D104" s="28">
        <v>45747</v>
      </c>
      <c r="E104" s="27" t="s">
        <v>253</v>
      </c>
      <c r="F104" s="28">
        <v>45701</v>
      </c>
      <c r="G104" s="29">
        <v>12</v>
      </c>
      <c r="H104" s="30" t="s">
        <v>254</v>
      </c>
      <c r="I104" s="30" t="s">
        <v>575</v>
      </c>
      <c r="J104" t="s">
        <v>256</v>
      </c>
      <c r="K104" s="29">
        <v>322</v>
      </c>
      <c r="L104" s="30" t="s">
        <v>257</v>
      </c>
      <c r="M104" s="29">
        <v>1083</v>
      </c>
      <c r="N104" s="29">
        <v>1125</v>
      </c>
      <c r="O104" s="30" t="s">
        <v>576</v>
      </c>
      <c r="P104" s="30" t="s">
        <v>259</v>
      </c>
      <c r="Q104" s="30" t="s">
        <v>92</v>
      </c>
      <c r="R104" s="27">
        <v>1000473953</v>
      </c>
      <c r="S104" s="30" t="s">
        <v>577</v>
      </c>
      <c r="T104" s="31">
        <v>0</v>
      </c>
      <c r="U104" s="31">
        <v>0</v>
      </c>
      <c r="V104" s="32">
        <v>21780000</v>
      </c>
      <c r="W104" s="32">
        <v>21780000</v>
      </c>
      <c r="X104" s="32">
        <v>0</v>
      </c>
      <c r="Y104" s="29">
        <v>2327</v>
      </c>
      <c r="Z104" s="33" t="s">
        <v>98</v>
      </c>
      <c r="AA104" s="29">
        <v>124917</v>
      </c>
      <c r="AB104" s="27">
        <v>2</v>
      </c>
      <c r="AC104" s="34" t="s">
        <v>29</v>
      </c>
      <c r="AD104" s="34" t="s">
        <v>91</v>
      </c>
    </row>
    <row r="105" spans="1:30" x14ac:dyDescent="0.2">
      <c r="A105" s="27">
        <v>2025</v>
      </c>
      <c r="B105" s="27">
        <v>2</v>
      </c>
      <c r="C105" s="28">
        <v>45658</v>
      </c>
      <c r="D105" s="28">
        <v>45747</v>
      </c>
      <c r="E105" s="27" t="s">
        <v>253</v>
      </c>
      <c r="F105" s="28">
        <v>45701</v>
      </c>
      <c r="G105" s="29">
        <v>12</v>
      </c>
      <c r="H105" s="30" t="s">
        <v>254</v>
      </c>
      <c r="I105" s="30" t="s">
        <v>578</v>
      </c>
      <c r="J105" t="s">
        <v>256</v>
      </c>
      <c r="K105" s="29">
        <v>322</v>
      </c>
      <c r="L105" s="30" t="s">
        <v>257</v>
      </c>
      <c r="M105" s="29">
        <v>1088</v>
      </c>
      <c r="N105" s="29">
        <v>1126</v>
      </c>
      <c r="O105" s="30" t="s">
        <v>579</v>
      </c>
      <c r="P105" s="30" t="s">
        <v>259</v>
      </c>
      <c r="Q105" s="30" t="s">
        <v>92</v>
      </c>
      <c r="R105" s="27">
        <v>1023032202</v>
      </c>
      <c r="S105" s="30" t="s">
        <v>580</v>
      </c>
      <c r="T105" s="31">
        <v>0</v>
      </c>
      <c r="U105" s="31">
        <v>0</v>
      </c>
      <c r="V105" s="32">
        <v>31500000</v>
      </c>
      <c r="W105" s="32">
        <v>29225000</v>
      </c>
      <c r="X105" s="32">
        <v>2275000</v>
      </c>
      <c r="Y105" s="29">
        <v>2327</v>
      </c>
      <c r="Z105" s="33" t="s">
        <v>98</v>
      </c>
      <c r="AA105" s="29">
        <v>127753</v>
      </c>
      <c r="AB105" s="27">
        <v>2</v>
      </c>
      <c r="AC105" s="34" t="s">
        <v>29</v>
      </c>
      <c r="AD105" s="34" t="s">
        <v>91</v>
      </c>
    </row>
    <row r="106" spans="1:30" x14ac:dyDescent="0.2">
      <c r="A106" s="27">
        <v>2025</v>
      </c>
      <c r="B106" s="27">
        <v>2</v>
      </c>
      <c r="C106" s="28">
        <v>45658</v>
      </c>
      <c r="D106" s="28">
        <v>45747</v>
      </c>
      <c r="E106" s="27" t="s">
        <v>253</v>
      </c>
      <c r="F106" s="28">
        <v>45701</v>
      </c>
      <c r="G106" s="29">
        <v>12</v>
      </c>
      <c r="H106" s="30" t="s">
        <v>254</v>
      </c>
      <c r="I106" s="30" t="s">
        <v>581</v>
      </c>
      <c r="J106" t="s">
        <v>256</v>
      </c>
      <c r="K106" s="29">
        <v>322</v>
      </c>
      <c r="L106" s="30" t="s">
        <v>257</v>
      </c>
      <c r="M106" s="29">
        <v>1018</v>
      </c>
      <c r="N106" s="29">
        <v>1127</v>
      </c>
      <c r="O106" s="30" t="s">
        <v>582</v>
      </c>
      <c r="P106" s="30" t="s">
        <v>583</v>
      </c>
      <c r="Q106" s="30" t="s">
        <v>192</v>
      </c>
      <c r="R106" s="27">
        <v>1071549304</v>
      </c>
      <c r="S106" s="30" t="s">
        <v>584</v>
      </c>
      <c r="T106" s="31">
        <v>0</v>
      </c>
      <c r="U106" s="31">
        <v>0</v>
      </c>
      <c r="V106" s="32">
        <v>19320000</v>
      </c>
      <c r="W106" s="32">
        <v>19320000</v>
      </c>
      <c r="X106" s="32">
        <v>0</v>
      </c>
      <c r="Y106" s="29">
        <v>2682</v>
      </c>
      <c r="Z106" s="33" t="s">
        <v>193</v>
      </c>
      <c r="AA106" s="29">
        <v>126303</v>
      </c>
      <c r="AB106" s="27">
        <v>2</v>
      </c>
      <c r="AC106" s="34" t="s">
        <v>34</v>
      </c>
      <c r="AD106" s="34" t="s">
        <v>180</v>
      </c>
    </row>
    <row r="107" spans="1:30" x14ac:dyDescent="0.2">
      <c r="A107" s="27">
        <v>2025</v>
      </c>
      <c r="B107" s="27">
        <v>2</v>
      </c>
      <c r="C107" s="28">
        <v>45658</v>
      </c>
      <c r="D107" s="28">
        <v>45747</v>
      </c>
      <c r="E107" s="27" t="s">
        <v>253</v>
      </c>
      <c r="F107" s="28">
        <v>45701</v>
      </c>
      <c r="G107" s="29">
        <v>12</v>
      </c>
      <c r="H107" s="30" t="s">
        <v>254</v>
      </c>
      <c r="I107" s="30" t="s">
        <v>585</v>
      </c>
      <c r="J107" t="s">
        <v>256</v>
      </c>
      <c r="K107" s="29">
        <v>322</v>
      </c>
      <c r="L107" s="30" t="s">
        <v>257</v>
      </c>
      <c r="M107" s="29">
        <v>1119</v>
      </c>
      <c r="N107" s="29">
        <v>1128</v>
      </c>
      <c r="O107" s="30" t="s">
        <v>554</v>
      </c>
      <c r="P107" s="30" t="s">
        <v>259</v>
      </c>
      <c r="Q107" s="30" t="s">
        <v>92</v>
      </c>
      <c r="R107" s="27">
        <v>1019144355</v>
      </c>
      <c r="S107" s="30" t="s">
        <v>586</v>
      </c>
      <c r="T107" s="31">
        <v>0</v>
      </c>
      <c r="U107" s="31">
        <v>0</v>
      </c>
      <c r="V107" s="32">
        <v>30600000</v>
      </c>
      <c r="W107" s="32">
        <v>30600000</v>
      </c>
      <c r="X107" s="32">
        <v>0</v>
      </c>
      <c r="Y107" s="29">
        <v>2327</v>
      </c>
      <c r="Z107" s="33" t="s">
        <v>98</v>
      </c>
      <c r="AA107" s="29">
        <v>125013</v>
      </c>
      <c r="AB107" s="27">
        <v>2</v>
      </c>
      <c r="AC107" s="34" t="s">
        <v>29</v>
      </c>
      <c r="AD107" s="34" t="s">
        <v>91</v>
      </c>
    </row>
    <row r="108" spans="1:30" x14ac:dyDescent="0.2">
      <c r="A108" s="27">
        <v>2025</v>
      </c>
      <c r="B108" s="27">
        <v>2</v>
      </c>
      <c r="C108" s="28">
        <v>45658</v>
      </c>
      <c r="D108" s="28">
        <v>45747</v>
      </c>
      <c r="E108" s="27" t="s">
        <v>253</v>
      </c>
      <c r="F108" s="28">
        <v>45701</v>
      </c>
      <c r="G108" s="29">
        <v>12</v>
      </c>
      <c r="H108" s="30" t="s">
        <v>254</v>
      </c>
      <c r="I108" s="30" t="s">
        <v>587</v>
      </c>
      <c r="J108" t="s">
        <v>256</v>
      </c>
      <c r="K108" s="29">
        <v>322</v>
      </c>
      <c r="L108" s="30" t="s">
        <v>257</v>
      </c>
      <c r="M108" s="29">
        <v>1101</v>
      </c>
      <c r="N108" s="29">
        <v>1129</v>
      </c>
      <c r="O108" s="30" t="s">
        <v>588</v>
      </c>
      <c r="P108" s="30" t="s">
        <v>439</v>
      </c>
      <c r="Q108" s="30" t="s">
        <v>121</v>
      </c>
      <c r="R108" s="27">
        <v>1073670067</v>
      </c>
      <c r="S108" s="30" t="s">
        <v>589</v>
      </c>
      <c r="T108" s="31">
        <v>0</v>
      </c>
      <c r="U108" s="31">
        <v>0</v>
      </c>
      <c r="V108" s="32">
        <v>30240000</v>
      </c>
      <c r="W108" s="32">
        <v>30240000</v>
      </c>
      <c r="X108" s="32">
        <v>0</v>
      </c>
      <c r="Y108" s="29">
        <v>2388</v>
      </c>
      <c r="Z108" s="33" t="s">
        <v>126</v>
      </c>
      <c r="AA108" s="29">
        <v>127539</v>
      </c>
      <c r="AB108" s="27">
        <v>3</v>
      </c>
      <c r="AC108" s="34" t="s">
        <v>66</v>
      </c>
      <c r="AD108" s="34" t="s">
        <v>120</v>
      </c>
    </row>
    <row r="109" spans="1:30" x14ac:dyDescent="0.2">
      <c r="A109" s="27">
        <v>2025</v>
      </c>
      <c r="B109" s="27">
        <v>2</v>
      </c>
      <c r="C109" s="28">
        <v>45658</v>
      </c>
      <c r="D109" s="28">
        <v>45747</v>
      </c>
      <c r="E109" s="27" t="s">
        <v>253</v>
      </c>
      <c r="F109" s="28">
        <v>45701</v>
      </c>
      <c r="G109" s="29">
        <v>12</v>
      </c>
      <c r="H109" s="30" t="s">
        <v>254</v>
      </c>
      <c r="I109" s="30" t="s">
        <v>590</v>
      </c>
      <c r="J109" t="s">
        <v>256</v>
      </c>
      <c r="K109" s="29">
        <v>322</v>
      </c>
      <c r="L109" s="30" t="s">
        <v>257</v>
      </c>
      <c r="M109" s="29">
        <v>1121</v>
      </c>
      <c r="N109" s="29">
        <v>1130</v>
      </c>
      <c r="O109" s="30" t="s">
        <v>591</v>
      </c>
      <c r="P109" s="30" t="s">
        <v>259</v>
      </c>
      <c r="Q109" s="30" t="s">
        <v>92</v>
      </c>
      <c r="R109" s="27">
        <v>1030672223</v>
      </c>
      <c r="S109" s="30" t="s">
        <v>592</v>
      </c>
      <c r="T109" s="31">
        <v>0</v>
      </c>
      <c r="U109" s="31">
        <v>0</v>
      </c>
      <c r="V109" s="32">
        <v>37800000</v>
      </c>
      <c r="W109" s="32">
        <v>37800000</v>
      </c>
      <c r="X109" s="32">
        <v>0</v>
      </c>
      <c r="Y109" s="29">
        <v>2327</v>
      </c>
      <c r="Z109" s="33" t="s">
        <v>98</v>
      </c>
      <c r="AA109" s="29">
        <v>124884</v>
      </c>
      <c r="AB109" s="27">
        <v>2</v>
      </c>
      <c r="AC109" s="34" t="s">
        <v>29</v>
      </c>
      <c r="AD109" s="34" t="s">
        <v>91</v>
      </c>
    </row>
    <row r="110" spans="1:30" x14ac:dyDescent="0.2">
      <c r="A110" s="27">
        <v>2025</v>
      </c>
      <c r="B110" s="27">
        <v>2</v>
      </c>
      <c r="C110" s="28">
        <v>45658</v>
      </c>
      <c r="D110" s="28">
        <v>45747</v>
      </c>
      <c r="E110" s="27" t="s">
        <v>253</v>
      </c>
      <c r="F110" s="28">
        <v>45701</v>
      </c>
      <c r="G110" s="29">
        <v>12</v>
      </c>
      <c r="H110" s="30" t="s">
        <v>254</v>
      </c>
      <c r="I110" s="30" t="s">
        <v>593</v>
      </c>
      <c r="J110" t="s">
        <v>256</v>
      </c>
      <c r="K110" s="29">
        <v>322</v>
      </c>
      <c r="L110" s="30" t="s">
        <v>257</v>
      </c>
      <c r="M110" s="29">
        <v>1118</v>
      </c>
      <c r="N110" s="29">
        <v>1131</v>
      </c>
      <c r="O110" s="30" t="s">
        <v>594</v>
      </c>
      <c r="P110" s="30" t="s">
        <v>275</v>
      </c>
      <c r="Q110" s="30" t="s">
        <v>49</v>
      </c>
      <c r="R110" s="27">
        <v>1071142720</v>
      </c>
      <c r="S110" s="30" t="s">
        <v>595</v>
      </c>
      <c r="T110" s="31">
        <v>0</v>
      </c>
      <c r="U110" s="31">
        <v>0</v>
      </c>
      <c r="V110" s="32">
        <v>43800000</v>
      </c>
      <c r="W110" s="32">
        <v>41123333</v>
      </c>
      <c r="X110" s="32">
        <v>2676667</v>
      </c>
      <c r="Y110" s="29">
        <v>2289</v>
      </c>
      <c r="Z110" s="33" t="s">
        <v>50</v>
      </c>
      <c r="AA110" s="29">
        <v>124965</v>
      </c>
      <c r="AB110" s="27">
        <v>1</v>
      </c>
      <c r="AC110" s="34" t="s">
        <v>34</v>
      </c>
      <c r="AD110" s="34" t="s">
        <v>48</v>
      </c>
    </row>
    <row r="111" spans="1:30" x14ac:dyDescent="0.2">
      <c r="A111" s="27">
        <v>2025</v>
      </c>
      <c r="B111" s="27">
        <v>2</v>
      </c>
      <c r="C111" s="28">
        <v>45658</v>
      </c>
      <c r="D111" s="28">
        <v>45747</v>
      </c>
      <c r="E111" s="27" t="s">
        <v>253</v>
      </c>
      <c r="F111" s="28">
        <v>45701</v>
      </c>
      <c r="G111" s="29">
        <v>12</v>
      </c>
      <c r="H111" s="30" t="s">
        <v>254</v>
      </c>
      <c r="I111" s="30" t="s">
        <v>596</v>
      </c>
      <c r="J111" t="s">
        <v>256</v>
      </c>
      <c r="K111" s="29">
        <v>322</v>
      </c>
      <c r="L111" s="30" t="s">
        <v>257</v>
      </c>
      <c r="M111" s="29">
        <v>1123</v>
      </c>
      <c r="N111" s="29">
        <v>1132</v>
      </c>
      <c r="O111" s="30" t="s">
        <v>597</v>
      </c>
      <c r="P111" s="30" t="s">
        <v>259</v>
      </c>
      <c r="Q111" s="30" t="s">
        <v>92</v>
      </c>
      <c r="R111" s="27">
        <v>52423406</v>
      </c>
      <c r="S111" s="30" t="s">
        <v>598</v>
      </c>
      <c r="T111" s="31">
        <v>0</v>
      </c>
      <c r="U111" s="31">
        <v>0</v>
      </c>
      <c r="V111" s="32">
        <v>18150000</v>
      </c>
      <c r="W111" s="32">
        <v>18150000</v>
      </c>
      <c r="X111" s="32">
        <v>0</v>
      </c>
      <c r="Y111" s="29">
        <v>2327</v>
      </c>
      <c r="Z111" s="33" t="s">
        <v>98</v>
      </c>
      <c r="AA111" s="29">
        <v>124911</v>
      </c>
      <c r="AB111" s="27">
        <v>2</v>
      </c>
      <c r="AC111" s="34" t="s">
        <v>29</v>
      </c>
      <c r="AD111" s="34" t="s">
        <v>91</v>
      </c>
    </row>
    <row r="112" spans="1:30" x14ac:dyDescent="0.2">
      <c r="A112" s="27">
        <v>2025</v>
      </c>
      <c r="B112" s="27">
        <v>2</v>
      </c>
      <c r="C112" s="28">
        <v>45658</v>
      </c>
      <c r="D112" s="28">
        <v>45747</v>
      </c>
      <c r="E112" s="27" t="s">
        <v>253</v>
      </c>
      <c r="F112" s="28">
        <v>45701</v>
      </c>
      <c r="G112" s="29">
        <v>12</v>
      </c>
      <c r="H112" s="30" t="s">
        <v>254</v>
      </c>
      <c r="I112" s="30" t="s">
        <v>599</v>
      </c>
      <c r="J112" t="s">
        <v>256</v>
      </c>
      <c r="K112" s="29">
        <v>322</v>
      </c>
      <c r="L112" s="30" t="s">
        <v>257</v>
      </c>
      <c r="M112" s="29">
        <v>1095</v>
      </c>
      <c r="N112" s="29">
        <v>1133</v>
      </c>
      <c r="O112" s="30" t="s">
        <v>600</v>
      </c>
      <c r="P112" s="30" t="s">
        <v>291</v>
      </c>
      <c r="Q112" s="30" t="s">
        <v>181</v>
      </c>
      <c r="R112" s="27">
        <v>1031143143</v>
      </c>
      <c r="S112" s="30" t="s">
        <v>601</v>
      </c>
      <c r="T112" s="31">
        <v>0</v>
      </c>
      <c r="U112" s="31">
        <v>0</v>
      </c>
      <c r="V112" s="32">
        <v>30240000</v>
      </c>
      <c r="W112" s="32">
        <v>30240000</v>
      </c>
      <c r="X112" s="32">
        <v>0</v>
      </c>
      <c r="Y112" s="29">
        <v>2671</v>
      </c>
      <c r="Z112" s="33" t="s">
        <v>190</v>
      </c>
      <c r="AA112" s="29">
        <v>128156</v>
      </c>
      <c r="AB112" s="27">
        <v>3</v>
      </c>
      <c r="AC112" s="34" t="s">
        <v>34</v>
      </c>
      <c r="AD112" s="34" t="s">
        <v>180</v>
      </c>
    </row>
    <row r="113" spans="1:30" x14ac:dyDescent="0.2">
      <c r="A113" s="27">
        <v>2025</v>
      </c>
      <c r="B113" s="27">
        <v>2</v>
      </c>
      <c r="C113" s="28">
        <v>45658</v>
      </c>
      <c r="D113" s="28">
        <v>45747</v>
      </c>
      <c r="E113" s="27" t="s">
        <v>253</v>
      </c>
      <c r="F113" s="28">
        <v>45701</v>
      </c>
      <c r="G113" s="29">
        <v>12</v>
      </c>
      <c r="H113" s="30" t="s">
        <v>254</v>
      </c>
      <c r="I113" s="30" t="s">
        <v>602</v>
      </c>
      <c r="J113" t="s">
        <v>256</v>
      </c>
      <c r="K113" s="29">
        <v>322</v>
      </c>
      <c r="L113" s="30" t="s">
        <v>257</v>
      </c>
      <c r="M113" s="29">
        <v>1101</v>
      </c>
      <c r="N113" s="29">
        <v>1134</v>
      </c>
      <c r="O113" s="30" t="s">
        <v>588</v>
      </c>
      <c r="P113" s="30" t="s">
        <v>439</v>
      </c>
      <c r="Q113" s="30" t="s">
        <v>121</v>
      </c>
      <c r="R113" s="27">
        <v>1022972848</v>
      </c>
      <c r="S113" s="30" t="s">
        <v>603</v>
      </c>
      <c r="T113" s="31">
        <v>0</v>
      </c>
      <c r="U113" s="31">
        <v>0</v>
      </c>
      <c r="V113" s="32">
        <v>30240000</v>
      </c>
      <c r="W113" s="32">
        <v>30240000</v>
      </c>
      <c r="X113" s="32">
        <v>0</v>
      </c>
      <c r="Y113" s="29">
        <v>2388</v>
      </c>
      <c r="Z113" s="33" t="s">
        <v>126</v>
      </c>
      <c r="AA113" s="29">
        <v>127539</v>
      </c>
      <c r="AB113" s="27">
        <v>3</v>
      </c>
      <c r="AC113" s="34" t="s">
        <v>66</v>
      </c>
      <c r="AD113" s="34" t="s">
        <v>120</v>
      </c>
    </row>
    <row r="114" spans="1:30" x14ac:dyDescent="0.2">
      <c r="A114" s="27">
        <v>2025</v>
      </c>
      <c r="B114" s="27">
        <v>2</v>
      </c>
      <c r="C114" s="28">
        <v>45658</v>
      </c>
      <c r="D114" s="28">
        <v>45747</v>
      </c>
      <c r="E114" s="27" t="s">
        <v>253</v>
      </c>
      <c r="F114" s="28">
        <v>45701</v>
      </c>
      <c r="G114" s="29">
        <v>12</v>
      </c>
      <c r="H114" s="30" t="s">
        <v>254</v>
      </c>
      <c r="I114" s="30" t="s">
        <v>604</v>
      </c>
      <c r="J114" t="s">
        <v>256</v>
      </c>
      <c r="K114" s="29">
        <v>322</v>
      </c>
      <c r="L114" s="30" t="s">
        <v>257</v>
      </c>
      <c r="M114" s="29">
        <v>1129</v>
      </c>
      <c r="N114" s="29">
        <v>1135</v>
      </c>
      <c r="O114" s="30" t="s">
        <v>605</v>
      </c>
      <c r="P114" s="30" t="s">
        <v>291</v>
      </c>
      <c r="Q114" s="30" t="s">
        <v>181</v>
      </c>
      <c r="R114" s="27">
        <v>1022380296</v>
      </c>
      <c r="S114" s="30" t="s">
        <v>606</v>
      </c>
      <c r="T114" s="31">
        <v>0</v>
      </c>
      <c r="U114" s="31">
        <v>0</v>
      </c>
      <c r="V114" s="32">
        <v>37800000</v>
      </c>
      <c r="W114" s="32">
        <v>37800000</v>
      </c>
      <c r="X114" s="32">
        <v>0</v>
      </c>
      <c r="Y114" s="29">
        <v>2671</v>
      </c>
      <c r="Z114" s="33" t="s">
        <v>182</v>
      </c>
      <c r="AA114" s="29">
        <v>125197</v>
      </c>
      <c r="AB114" s="27">
        <v>1</v>
      </c>
      <c r="AC114" s="34" t="s">
        <v>34</v>
      </c>
      <c r="AD114" s="34" t="s">
        <v>180</v>
      </c>
    </row>
    <row r="115" spans="1:30" x14ac:dyDescent="0.2">
      <c r="A115" s="27">
        <v>2025</v>
      </c>
      <c r="B115" s="27">
        <v>2</v>
      </c>
      <c r="C115" s="28">
        <v>45658</v>
      </c>
      <c r="D115" s="28">
        <v>45747</v>
      </c>
      <c r="E115" s="27" t="s">
        <v>253</v>
      </c>
      <c r="F115" s="28">
        <v>45701</v>
      </c>
      <c r="G115" s="29">
        <v>12</v>
      </c>
      <c r="H115" s="30" t="s">
        <v>254</v>
      </c>
      <c r="I115" s="30" t="s">
        <v>607</v>
      </c>
      <c r="J115" t="s">
        <v>256</v>
      </c>
      <c r="K115" s="29">
        <v>321</v>
      </c>
      <c r="L115" s="30" t="s">
        <v>257</v>
      </c>
      <c r="M115" s="29">
        <v>1091</v>
      </c>
      <c r="N115" s="29">
        <v>1136</v>
      </c>
      <c r="O115" s="30" t="s">
        <v>608</v>
      </c>
      <c r="P115" s="30" t="s">
        <v>519</v>
      </c>
      <c r="Q115" s="30" t="s">
        <v>159</v>
      </c>
      <c r="R115" s="27">
        <v>1001314738</v>
      </c>
      <c r="S115" s="30" t="s">
        <v>609</v>
      </c>
      <c r="T115" s="31">
        <v>0</v>
      </c>
      <c r="U115" s="31">
        <v>0</v>
      </c>
      <c r="V115" s="32">
        <v>37800000</v>
      </c>
      <c r="W115" s="32">
        <v>37800000</v>
      </c>
      <c r="X115" s="32">
        <v>0</v>
      </c>
      <c r="Y115" s="29">
        <v>2541</v>
      </c>
      <c r="Z115" s="33" t="s">
        <v>161</v>
      </c>
      <c r="AA115" s="29">
        <v>127863</v>
      </c>
      <c r="AB115" s="27">
        <v>1</v>
      </c>
      <c r="AC115" s="34" t="s">
        <v>66</v>
      </c>
      <c r="AD115" s="34" t="s">
        <v>158</v>
      </c>
    </row>
    <row r="116" spans="1:30" x14ac:dyDescent="0.2">
      <c r="A116" s="27">
        <v>2025</v>
      </c>
      <c r="B116" s="27">
        <v>2</v>
      </c>
      <c r="C116" s="28">
        <v>45658</v>
      </c>
      <c r="D116" s="28">
        <v>45747</v>
      </c>
      <c r="E116" s="27" t="s">
        <v>253</v>
      </c>
      <c r="F116" s="28">
        <v>45701</v>
      </c>
      <c r="G116" s="29">
        <v>12</v>
      </c>
      <c r="H116" s="30" t="s">
        <v>254</v>
      </c>
      <c r="I116" s="30" t="s">
        <v>610</v>
      </c>
      <c r="J116" t="s">
        <v>256</v>
      </c>
      <c r="K116" s="29">
        <v>321</v>
      </c>
      <c r="L116" s="30" t="s">
        <v>257</v>
      </c>
      <c r="M116" s="29">
        <v>1122</v>
      </c>
      <c r="N116" s="29">
        <v>1137</v>
      </c>
      <c r="O116" s="30" t="s">
        <v>611</v>
      </c>
      <c r="P116" s="30" t="s">
        <v>259</v>
      </c>
      <c r="Q116" s="30" t="s">
        <v>92</v>
      </c>
      <c r="R116" s="27">
        <v>93297980</v>
      </c>
      <c r="S116" s="30" t="s">
        <v>612</v>
      </c>
      <c r="T116" s="31">
        <v>0</v>
      </c>
      <c r="U116" s="31">
        <v>0</v>
      </c>
      <c r="V116" s="32">
        <v>36000000</v>
      </c>
      <c r="W116" s="32">
        <v>36000000</v>
      </c>
      <c r="X116" s="32">
        <v>0</v>
      </c>
      <c r="Y116" s="29">
        <v>2327</v>
      </c>
      <c r="Z116" s="33" t="s">
        <v>98</v>
      </c>
      <c r="AA116" s="29">
        <v>124897</v>
      </c>
      <c r="AB116" s="27">
        <v>2</v>
      </c>
      <c r="AC116" s="34" t="s">
        <v>29</v>
      </c>
      <c r="AD116" s="34" t="s">
        <v>91</v>
      </c>
    </row>
    <row r="117" spans="1:30" x14ac:dyDescent="0.2">
      <c r="A117" s="27">
        <v>2025</v>
      </c>
      <c r="B117" s="27">
        <v>2</v>
      </c>
      <c r="C117" s="28">
        <v>45658</v>
      </c>
      <c r="D117" s="28">
        <v>45747</v>
      </c>
      <c r="E117" s="27" t="s">
        <v>253</v>
      </c>
      <c r="F117" s="28">
        <v>45701</v>
      </c>
      <c r="G117" s="29">
        <v>12</v>
      </c>
      <c r="H117" s="30" t="s">
        <v>254</v>
      </c>
      <c r="I117" s="30" t="s">
        <v>613</v>
      </c>
      <c r="J117" t="s">
        <v>256</v>
      </c>
      <c r="K117" s="29">
        <v>321</v>
      </c>
      <c r="L117" s="30" t="s">
        <v>257</v>
      </c>
      <c r="M117" s="29">
        <v>1114</v>
      </c>
      <c r="N117" s="29">
        <v>1138</v>
      </c>
      <c r="O117" s="30" t="s">
        <v>614</v>
      </c>
      <c r="P117" s="30" t="s">
        <v>259</v>
      </c>
      <c r="Q117" s="30" t="s">
        <v>92</v>
      </c>
      <c r="R117" s="27">
        <v>51876508</v>
      </c>
      <c r="S117" s="30" t="s">
        <v>615</v>
      </c>
      <c r="T117" s="31">
        <v>0</v>
      </c>
      <c r="U117" s="31">
        <v>0</v>
      </c>
      <c r="V117" s="32">
        <v>18150000</v>
      </c>
      <c r="W117" s="32">
        <v>18150000</v>
      </c>
      <c r="X117" s="32">
        <v>0</v>
      </c>
      <c r="Y117" s="29">
        <v>2327</v>
      </c>
      <c r="Z117" s="33" t="s">
        <v>98</v>
      </c>
      <c r="AA117" s="29">
        <v>124836</v>
      </c>
      <c r="AB117" s="27">
        <v>2</v>
      </c>
      <c r="AC117" s="34" t="s">
        <v>29</v>
      </c>
      <c r="AD117" s="34" t="s">
        <v>91</v>
      </c>
    </row>
    <row r="118" spans="1:30" x14ac:dyDescent="0.2">
      <c r="A118" s="27">
        <v>2025</v>
      </c>
      <c r="B118" s="27">
        <v>2</v>
      </c>
      <c r="C118" s="28">
        <v>45658</v>
      </c>
      <c r="D118" s="28">
        <v>45747</v>
      </c>
      <c r="E118" s="27" t="s">
        <v>253</v>
      </c>
      <c r="F118" s="28">
        <v>45701</v>
      </c>
      <c r="G118" s="29">
        <v>12</v>
      </c>
      <c r="H118" s="30" t="s">
        <v>254</v>
      </c>
      <c r="I118" s="30" t="s">
        <v>616</v>
      </c>
      <c r="J118" t="s">
        <v>256</v>
      </c>
      <c r="K118" s="29">
        <v>321</v>
      </c>
      <c r="L118" s="30" t="s">
        <v>257</v>
      </c>
      <c r="M118" s="29">
        <v>1157</v>
      </c>
      <c r="N118" s="29">
        <v>1139</v>
      </c>
      <c r="O118" s="30" t="s">
        <v>617</v>
      </c>
      <c r="P118" s="30" t="s">
        <v>275</v>
      </c>
      <c r="Q118" s="30" t="s">
        <v>49</v>
      </c>
      <c r="R118" s="27">
        <v>80807732</v>
      </c>
      <c r="S118" s="30" t="s">
        <v>618</v>
      </c>
      <c r="T118" s="31">
        <v>0</v>
      </c>
      <c r="U118" s="31">
        <v>0</v>
      </c>
      <c r="V118" s="32">
        <v>36000000</v>
      </c>
      <c r="W118" s="32">
        <v>36000000</v>
      </c>
      <c r="X118" s="32">
        <v>0</v>
      </c>
      <c r="Y118" s="29">
        <v>2289</v>
      </c>
      <c r="Z118" s="33" t="s">
        <v>50</v>
      </c>
      <c r="AA118" s="29">
        <v>130062</v>
      </c>
      <c r="AB118" s="27">
        <v>1</v>
      </c>
      <c r="AC118" s="34" t="s">
        <v>34</v>
      </c>
      <c r="AD118" s="34" t="s">
        <v>48</v>
      </c>
    </row>
    <row r="119" spans="1:30" x14ac:dyDescent="0.2">
      <c r="A119" s="27">
        <v>2025</v>
      </c>
      <c r="B119" s="27">
        <v>2</v>
      </c>
      <c r="C119" s="28">
        <v>45658</v>
      </c>
      <c r="D119" s="28">
        <v>45747</v>
      </c>
      <c r="E119" s="27" t="s">
        <v>253</v>
      </c>
      <c r="F119" s="28">
        <v>45701</v>
      </c>
      <c r="G119" s="29">
        <v>12</v>
      </c>
      <c r="H119" s="30" t="s">
        <v>254</v>
      </c>
      <c r="I119" s="30" t="s">
        <v>619</v>
      </c>
      <c r="J119" t="s">
        <v>256</v>
      </c>
      <c r="K119" s="29">
        <v>321</v>
      </c>
      <c r="L119" s="30" t="s">
        <v>257</v>
      </c>
      <c r="M119" s="29">
        <v>1137</v>
      </c>
      <c r="N119" s="29">
        <v>1140</v>
      </c>
      <c r="O119" s="30" t="s">
        <v>620</v>
      </c>
      <c r="P119" s="30" t="s">
        <v>259</v>
      </c>
      <c r="Q119" s="30" t="s">
        <v>92</v>
      </c>
      <c r="R119" s="27">
        <v>1014256316</v>
      </c>
      <c r="S119" s="30" t="s">
        <v>621</v>
      </c>
      <c r="T119" s="31">
        <v>0</v>
      </c>
      <c r="U119" s="31">
        <v>0</v>
      </c>
      <c r="V119" s="32">
        <v>37800000</v>
      </c>
      <c r="W119" s="32">
        <v>37800000</v>
      </c>
      <c r="X119" s="32">
        <v>0</v>
      </c>
      <c r="Y119" s="29">
        <v>2327</v>
      </c>
      <c r="Z119" s="33" t="s">
        <v>98</v>
      </c>
      <c r="AA119" s="29">
        <v>125677</v>
      </c>
      <c r="AB119" s="27">
        <v>2</v>
      </c>
      <c r="AC119" s="34" t="s">
        <v>29</v>
      </c>
      <c r="AD119" s="34" t="s">
        <v>91</v>
      </c>
    </row>
    <row r="120" spans="1:30" x14ac:dyDescent="0.2">
      <c r="A120" s="27">
        <v>2025</v>
      </c>
      <c r="B120" s="27">
        <v>2</v>
      </c>
      <c r="C120" s="28">
        <v>45658</v>
      </c>
      <c r="D120" s="28">
        <v>45747</v>
      </c>
      <c r="E120" s="27" t="s">
        <v>253</v>
      </c>
      <c r="F120" s="28">
        <v>45701</v>
      </c>
      <c r="G120" s="29">
        <v>12</v>
      </c>
      <c r="H120" s="30" t="s">
        <v>254</v>
      </c>
      <c r="I120" s="30" t="s">
        <v>622</v>
      </c>
      <c r="J120" t="s">
        <v>256</v>
      </c>
      <c r="K120" s="29">
        <v>321</v>
      </c>
      <c r="L120" s="30" t="s">
        <v>257</v>
      </c>
      <c r="M120" s="29">
        <v>1056</v>
      </c>
      <c r="N120" s="29">
        <v>1141</v>
      </c>
      <c r="O120" s="30" t="s">
        <v>339</v>
      </c>
      <c r="P120" s="30" t="s">
        <v>259</v>
      </c>
      <c r="Q120" s="30" t="s">
        <v>92</v>
      </c>
      <c r="R120" s="27">
        <v>1022431810</v>
      </c>
      <c r="S120" s="30" t="s">
        <v>623</v>
      </c>
      <c r="T120" s="31">
        <v>0</v>
      </c>
      <c r="U120" s="31">
        <v>0</v>
      </c>
      <c r="V120" s="32">
        <v>18150000</v>
      </c>
      <c r="W120" s="32">
        <v>16940000</v>
      </c>
      <c r="X120" s="32">
        <v>1210000</v>
      </c>
      <c r="Y120" s="29">
        <v>2327</v>
      </c>
      <c r="Z120" s="33" t="s">
        <v>101</v>
      </c>
      <c r="AA120" s="29">
        <v>125129</v>
      </c>
      <c r="AB120" s="27">
        <v>3</v>
      </c>
      <c r="AC120" s="34" t="s">
        <v>29</v>
      </c>
      <c r="AD120" s="34" t="s">
        <v>91</v>
      </c>
    </row>
    <row r="121" spans="1:30" x14ac:dyDescent="0.2">
      <c r="A121" s="27">
        <v>2025</v>
      </c>
      <c r="B121" s="27">
        <v>2</v>
      </c>
      <c r="C121" s="28">
        <v>45658</v>
      </c>
      <c r="D121" s="28">
        <v>45747</v>
      </c>
      <c r="E121" s="27" t="s">
        <v>253</v>
      </c>
      <c r="F121" s="28">
        <v>45705</v>
      </c>
      <c r="G121" s="29">
        <v>145</v>
      </c>
      <c r="H121" s="30" t="s">
        <v>624</v>
      </c>
      <c r="I121" s="30" t="s">
        <v>625</v>
      </c>
      <c r="J121" t="s">
        <v>626</v>
      </c>
      <c r="K121" s="29">
        <v>180</v>
      </c>
      <c r="L121" s="30" t="s">
        <v>257</v>
      </c>
      <c r="M121" s="29">
        <v>1079</v>
      </c>
      <c r="N121" s="29">
        <v>1142</v>
      </c>
      <c r="O121" s="30" t="s">
        <v>627</v>
      </c>
      <c r="P121" s="30" t="s">
        <v>366</v>
      </c>
      <c r="Q121" s="30" t="s">
        <v>165</v>
      </c>
      <c r="R121" s="27">
        <v>1069731436</v>
      </c>
      <c r="S121" s="30" t="s">
        <v>628</v>
      </c>
      <c r="T121" s="31">
        <v>0</v>
      </c>
      <c r="U121" s="31">
        <v>0</v>
      </c>
      <c r="V121" s="32">
        <v>37800000</v>
      </c>
      <c r="W121" s="32">
        <v>37800000</v>
      </c>
      <c r="X121" s="32">
        <v>0</v>
      </c>
      <c r="Y121" s="29">
        <v>2613</v>
      </c>
      <c r="Z121" s="33" t="s">
        <v>166</v>
      </c>
      <c r="AA121" s="29">
        <v>126249</v>
      </c>
      <c r="AB121" s="27">
        <v>1</v>
      </c>
      <c r="AC121" s="34" t="s">
        <v>34</v>
      </c>
      <c r="AD121" s="34" t="s">
        <v>164</v>
      </c>
    </row>
    <row r="122" spans="1:30" x14ac:dyDescent="0.2">
      <c r="A122" s="27">
        <v>2025</v>
      </c>
      <c r="B122" s="27">
        <v>2</v>
      </c>
      <c r="C122" s="28">
        <v>45658</v>
      </c>
      <c r="D122" s="28">
        <v>45747</v>
      </c>
      <c r="E122" s="27" t="s">
        <v>253</v>
      </c>
      <c r="F122" s="28">
        <v>45705</v>
      </c>
      <c r="G122" s="29">
        <v>148</v>
      </c>
      <c r="H122" s="30" t="s">
        <v>629</v>
      </c>
      <c r="I122" s="30" t="s">
        <v>630</v>
      </c>
      <c r="J122" t="s">
        <v>631</v>
      </c>
      <c r="K122" s="29">
        <v>180</v>
      </c>
      <c r="L122" s="30" t="s">
        <v>257</v>
      </c>
      <c r="M122" s="29">
        <v>1101</v>
      </c>
      <c r="N122" s="29">
        <v>1143</v>
      </c>
      <c r="O122" s="30" t="s">
        <v>632</v>
      </c>
      <c r="P122" s="30" t="s">
        <v>439</v>
      </c>
      <c r="Q122" s="30" t="s">
        <v>121</v>
      </c>
      <c r="R122" s="27">
        <v>1032656345</v>
      </c>
      <c r="S122" s="30" t="s">
        <v>633</v>
      </c>
      <c r="T122" s="31">
        <v>0</v>
      </c>
      <c r="U122" s="31">
        <v>0</v>
      </c>
      <c r="V122" s="32">
        <v>30240000</v>
      </c>
      <c r="W122" s="32">
        <v>26712000</v>
      </c>
      <c r="X122" s="32">
        <v>3528000</v>
      </c>
      <c r="Y122" s="29">
        <v>2388</v>
      </c>
      <c r="Z122" s="33" t="s">
        <v>126</v>
      </c>
      <c r="AA122" s="29">
        <v>127539</v>
      </c>
      <c r="AB122" s="27">
        <v>3</v>
      </c>
      <c r="AC122" s="34" t="s">
        <v>66</v>
      </c>
      <c r="AD122" s="34" t="s">
        <v>120</v>
      </c>
    </row>
    <row r="123" spans="1:30" x14ac:dyDescent="0.2">
      <c r="A123" s="27">
        <v>2025</v>
      </c>
      <c r="B123" s="27">
        <v>2</v>
      </c>
      <c r="C123" s="28">
        <v>45658</v>
      </c>
      <c r="D123" s="28">
        <v>45747</v>
      </c>
      <c r="E123" s="27" t="s">
        <v>253</v>
      </c>
      <c r="F123" s="28">
        <v>45705</v>
      </c>
      <c r="G123" s="29">
        <v>148</v>
      </c>
      <c r="H123" s="30" t="s">
        <v>629</v>
      </c>
      <c r="I123" s="30" t="s">
        <v>634</v>
      </c>
      <c r="J123" t="s">
        <v>631</v>
      </c>
      <c r="K123" s="29">
        <v>180</v>
      </c>
      <c r="L123" s="30" t="s">
        <v>257</v>
      </c>
      <c r="M123" s="29">
        <v>1101</v>
      </c>
      <c r="N123" s="29">
        <v>1144</v>
      </c>
      <c r="O123" s="30" t="s">
        <v>635</v>
      </c>
      <c r="P123" s="30" t="s">
        <v>439</v>
      </c>
      <c r="Q123" s="30" t="s">
        <v>121</v>
      </c>
      <c r="R123" s="27">
        <v>1000458049</v>
      </c>
      <c r="S123" s="30" t="s">
        <v>636</v>
      </c>
      <c r="T123" s="31">
        <v>0</v>
      </c>
      <c r="U123" s="31">
        <v>0</v>
      </c>
      <c r="V123" s="32">
        <v>30240000</v>
      </c>
      <c r="W123" s="32">
        <v>30240000</v>
      </c>
      <c r="X123" s="32">
        <v>0</v>
      </c>
      <c r="Y123" s="29">
        <v>2388</v>
      </c>
      <c r="Z123" s="33" t="s">
        <v>126</v>
      </c>
      <c r="AA123" s="29">
        <v>127539</v>
      </c>
      <c r="AB123" s="27">
        <v>3</v>
      </c>
      <c r="AC123" s="34" t="s">
        <v>66</v>
      </c>
      <c r="AD123" s="34" t="s">
        <v>120</v>
      </c>
    </row>
    <row r="124" spans="1:30" x14ac:dyDescent="0.2">
      <c r="A124" s="27">
        <v>2025</v>
      </c>
      <c r="B124" s="27">
        <v>2</v>
      </c>
      <c r="C124" s="28">
        <v>45658</v>
      </c>
      <c r="D124" s="28">
        <v>45747</v>
      </c>
      <c r="E124" s="27" t="s">
        <v>253</v>
      </c>
      <c r="F124" s="28">
        <v>45705</v>
      </c>
      <c r="G124" s="29">
        <v>148</v>
      </c>
      <c r="H124" s="30" t="s">
        <v>629</v>
      </c>
      <c r="I124" s="30" t="s">
        <v>637</v>
      </c>
      <c r="J124" t="s">
        <v>631</v>
      </c>
      <c r="K124" s="29">
        <v>180</v>
      </c>
      <c r="L124" s="30" t="s">
        <v>257</v>
      </c>
      <c r="M124" s="29">
        <v>1113</v>
      </c>
      <c r="N124" s="29">
        <v>1145</v>
      </c>
      <c r="O124" s="30" t="s">
        <v>638</v>
      </c>
      <c r="P124" s="30" t="s">
        <v>386</v>
      </c>
      <c r="Q124" s="30" t="s">
        <v>76</v>
      </c>
      <c r="R124" s="27">
        <v>1014307671</v>
      </c>
      <c r="S124" s="30" t="s">
        <v>639</v>
      </c>
      <c r="T124" s="31">
        <v>0</v>
      </c>
      <c r="U124" s="31">
        <v>0</v>
      </c>
      <c r="V124" s="32">
        <v>17640000</v>
      </c>
      <c r="W124" s="32">
        <v>7742000</v>
      </c>
      <c r="X124" s="32">
        <v>9898000</v>
      </c>
      <c r="Y124" s="29">
        <v>2324</v>
      </c>
      <c r="Z124" s="33" t="s">
        <v>87</v>
      </c>
      <c r="AA124" s="29">
        <v>127862</v>
      </c>
      <c r="AB124" s="27">
        <v>6</v>
      </c>
      <c r="AC124" s="34" t="s">
        <v>66</v>
      </c>
      <c r="AD124" s="34" t="s">
        <v>75</v>
      </c>
    </row>
    <row r="125" spans="1:30" x14ac:dyDescent="0.2">
      <c r="A125" s="27">
        <v>2025</v>
      </c>
      <c r="B125" s="27">
        <v>2</v>
      </c>
      <c r="C125" s="28">
        <v>45658</v>
      </c>
      <c r="D125" s="28">
        <v>45747</v>
      </c>
      <c r="E125" s="27" t="s">
        <v>253</v>
      </c>
      <c r="F125" s="28">
        <v>45706</v>
      </c>
      <c r="G125" s="29">
        <v>145</v>
      </c>
      <c r="H125" s="30" t="s">
        <v>624</v>
      </c>
      <c r="I125" s="30" t="s">
        <v>640</v>
      </c>
      <c r="J125" t="s">
        <v>626</v>
      </c>
      <c r="K125" s="29">
        <v>180</v>
      </c>
      <c r="L125" s="30" t="s">
        <v>257</v>
      </c>
      <c r="M125" s="29">
        <v>1127</v>
      </c>
      <c r="N125" s="29">
        <v>1146</v>
      </c>
      <c r="O125" s="30" t="s">
        <v>641</v>
      </c>
      <c r="P125" s="30" t="s">
        <v>561</v>
      </c>
      <c r="Q125" s="30" t="s">
        <v>205</v>
      </c>
      <c r="R125" s="27">
        <v>1015415370</v>
      </c>
      <c r="S125" s="30" t="s">
        <v>642</v>
      </c>
      <c r="T125" s="31">
        <v>0</v>
      </c>
      <c r="U125" s="31">
        <v>0</v>
      </c>
      <c r="V125" s="32">
        <v>43200000</v>
      </c>
      <c r="W125" s="32">
        <v>43200000</v>
      </c>
      <c r="X125" s="32">
        <v>0</v>
      </c>
      <c r="Y125" s="29">
        <v>2696</v>
      </c>
      <c r="Z125" s="33" t="s">
        <v>211</v>
      </c>
      <c r="AA125" s="29">
        <v>125149</v>
      </c>
      <c r="AB125" s="27">
        <v>4</v>
      </c>
      <c r="AC125" s="34" t="s">
        <v>29</v>
      </c>
      <c r="AD125" s="34" t="s">
        <v>114</v>
      </c>
    </row>
    <row r="126" spans="1:30" x14ac:dyDescent="0.2">
      <c r="A126" s="27">
        <v>2025</v>
      </c>
      <c r="B126" s="27">
        <v>2</v>
      </c>
      <c r="C126" s="28">
        <v>45658</v>
      </c>
      <c r="D126" s="28">
        <v>45747</v>
      </c>
      <c r="E126" s="27" t="s">
        <v>253</v>
      </c>
      <c r="F126" s="28">
        <v>45706</v>
      </c>
      <c r="G126" s="29">
        <v>145</v>
      </c>
      <c r="H126" s="30" t="s">
        <v>624</v>
      </c>
      <c r="I126" s="30" t="s">
        <v>643</v>
      </c>
      <c r="J126" t="s">
        <v>626</v>
      </c>
      <c r="K126" s="29">
        <v>180</v>
      </c>
      <c r="L126" s="30" t="s">
        <v>257</v>
      </c>
      <c r="M126" s="29">
        <v>1127</v>
      </c>
      <c r="N126" s="29">
        <v>1147</v>
      </c>
      <c r="O126" s="30" t="s">
        <v>644</v>
      </c>
      <c r="P126" s="30" t="s">
        <v>561</v>
      </c>
      <c r="Q126" s="30" t="s">
        <v>205</v>
      </c>
      <c r="R126" s="27">
        <v>1022943711</v>
      </c>
      <c r="S126" s="30" t="s">
        <v>645</v>
      </c>
      <c r="T126" s="31">
        <v>0</v>
      </c>
      <c r="U126" s="31">
        <v>0</v>
      </c>
      <c r="V126" s="32">
        <v>43200000</v>
      </c>
      <c r="W126" s="32">
        <v>43200000</v>
      </c>
      <c r="X126" s="32">
        <v>0</v>
      </c>
      <c r="Y126" s="29">
        <v>2696</v>
      </c>
      <c r="Z126" s="33" t="s">
        <v>211</v>
      </c>
      <c r="AA126" s="29">
        <v>125149</v>
      </c>
      <c r="AB126" s="27">
        <v>4</v>
      </c>
      <c r="AC126" s="34" t="s">
        <v>29</v>
      </c>
      <c r="AD126" s="34" t="s">
        <v>114</v>
      </c>
    </row>
    <row r="127" spans="1:30" x14ac:dyDescent="0.2">
      <c r="A127" s="27">
        <v>2025</v>
      </c>
      <c r="B127" s="27">
        <v>2</v>
      </c>
      <c r="C127" s="28">
        <v>45658</v>
      </c>
      <c r="D127" s="28">
        <v>45747</v>
      </c>
      <c r="E127" s="27" t="s">
        <v>253</v>
      </c>
      <c r="F127" s="28">
        <v>45706</v>
      </c>
      <c r="G127" s="29">
        <v>148</v>
      </c>
      <c r="H127" s="30" t="s">
        <v>629</v>
      </c>
      <c r="I127" s="30" t="s">
        <v>646</v>
      </c>
      <c r="J127" t="s">
        <v>631</v>
      </c>
      <c r="K127" s="29">
        <v>180</v>
      </c>
      <c r="L127" s="30" t="s">
        <v>257</v>
      </c>
      <c r="M127" s="29">
        <v>1161</v>
      </c>
      <c r="N127" s="29">
        <v>1148</v>
      </c>
      <c r="O127" s="30" t="s">
        <v>647</v>
      </c>
      <c r="P127" s="30" t="s">
        <v>519</v>
      </c>
      <c r="Q127" s="30" t="s">
        <v>159</v>
      </c>
      <c r="R127" s="27">
        <v>1032472770</v>
      </c>
      <c r="S127" s="30" t="s">
        <v>648</v>
      </c>
      <c r="T127" s="31">
        <v>0</v>
      </c>
      <c r="U127" s="31">
        <v>0</v>
      </c>
      <c r="V127" s="32">
        <v>24000000</v>
      </c>
      <c r="W127" s="32">
        <v>24000000</v>
      </c>
      <c r="X127" s="32">
        <v>0</v>
      </c>
      <c r="Y127" s="29">
        <v>2541</v>
      </c>
      <c r="Z127" s="33" t="s">
        <v>163</v>
      </c>
      <c r="AA127" s="29">
        <v>130324</v>
      </c>
      <c r="AB127" s="27">
        <v>2</v>
      </c>
      <c r="AC127" s="34" t="s">
        <v>66</v>
      </c>
      <c r="AD127" s="34" t="s">
        <v>158</v>
      </c>
    </row>
    <row r="128" spans="1:30" x14ac:dyDescent="0.2">
      <c r="A128" s="27">
        <v>2025</v>
      </c>
      <c r="B128" s="27">
        <v>2</v>
      </c>
      <c r="C128" s="28">
        <v>45658</v>
      </c>
      <c r="D128" s="28">
        <v>45747</v>
      </c>
      <c r="E128" s="27" t="s">
        <v>253</v>
      </c>
      <c r="F128" s="28">
        <v>45706</v>
      </c>
      <c r="G128" s="29">
        <v>148</v>
      </c>
      <c r="H128" s="30" t="s">
        <v>629</v>
      </c>
      <c r="I128" s="30" t="s">
        <v>649</v>
      </c>
      <c r="J128" t="s">
        <v>631</v>
      </c>
      <c r="K128" s="29">
        <v>180</v>
      </c>
      <c r="L128" s="30" t="s">
        <v>257</v>
      </c>
      <c r="M128" s="29">
        <v>1056</v>
      </c>
      <c r="N128" s="29">
        <v>1149</v>
      </c>
      <c r="O128" s="30" t="s">
        <v>339</v>
      </c>
      <c r="P128" s="30" t="s">
        <v>259</v>
      </c>
      <c r="Q128" s="30" t="s">
        <v>92</v>
      </c>
      <c r="R128" s="27">
        <v>1032656379</v>
      </c>
      <c r="S128" s="30" t="s">
        <v>650</v>
      </c>
      <c r="T128" s="31">
        <v>0</v>
      </c>
      <c r="U128" s="31">
        <v>0</v>
      </c>
      <c r="V128" s="32">
        <v>18150000</v>
      </c>
      <c r="W128" s="32">
        <v>18150000</v>
      </c>
      <c r="X128" s="32">
        <v>0</v>
      </c>
      <c r="Y128" s="29">
        <v>2327</v>
      </c>
      <c r="Z128" s="33" t="s">
        <v>101</v>
      </c>
      <c r="AA128" s="29">
        <v>125129</v>
      </c>
      <c r="AB128" s="27">
        <v>3</v>
      </c>
      <c r="AC128" s="34" t="s">
        <v>29</v>
      </c>
      <c r="AD128" s="34" t="s">
        <v>91</v>
      </c>
    </row>
    <row r="129" spans="1:30" x14ac:dyDescent="0.2">
      <c r="A129" s="27">
        <v>2025</v>
      </c>
      <c r="B129" s="27">
        <v>2</v>
      </c>
      <c r="C129" s="28">
        <v>45658</v>
      </c>
      <c r="D129" s="28">
        <v>45747</v>
      </c>
      <c r="E129" s="27" t="s">
        <v>253</v>
      </c>
      <c r="F129" s="28">
        <v>45706</v>
      </c>
      <c r="G129" s="29">
        <v>148</v>
      </c>
      <c r="H129" s="30" t="s">
        <v>629</v>
      </c>
      <c r="I129" s="30" t="s">
        <v>651</v>
      </c>
      <c r="J129" t="s">
        <v>631</v>
      </c>
      <c r="K129" s="29">
        <v>180</v>
      </c>
      <c r="L129" s="30" t="s">
        <v>257</v>
      </c>
      <c r="M129" s="29">
        <v>1128</v>
      </c>
      <c r="N129" s="29">
        <v>1150</v>
      </c>
      <c r="O129" s="30" t="s">
        <v>652</v>
      </c>
      <c r="P129" s="30" t="s">
        <v>275</v>
      </c>
      <c r="Q129" s="30" t="s">
        <v>49</v>
      </c>
      <c r="R129" s="27">
        <v>52145858</v>
      </c>
      <c r="S129" s="30" t="s">
        <v>653</v>
      </c>
      <c r="T129" s="31">
        <v>0</v>
      </c>
      <c r="U129" s="31">
        <v>0</v>
      </c>
      <c r="V129" s="32">
        <v>18150000</v>
      </c>
      <c r="W129" s="32">
        <v>18150000</v>
      </c>
      <c r="X129" s="32">
        <v>0</v>
      </c>
      <c r="Y129" s="29">
        <v>2289</v>
      </c>
      <c r="Z129" s="33" t="s">
        <v>50</v>
      </c>
      <c r="AA129" s="29">
        <v>125185</v>
      </c>
      <c r="AB129" s="27">
        <v>1</v>
      </c>
      <c r="AC129" s="34" t="s">
        <v>34</v>
      </c>
      <c r="AD129" s="34" t="s">
        <v>48</v>
      </c>
    </row>
    <row r="130" spans="1:30" x14ac:dyDescent="0.2">
      <c r="A130" s="27">
        <v>2025</v>
      </c>
      <c r="B130" s="27">
        <v>2</v>
      </c>
      <c r="C130" s="28">
        <v>45658</v>
      </c>
      <c r="D130" s="28">
        <v>45747</v>
      </c>
      <c r="E130" s="27" t="s">
        <v>253</v>
      </c>
      <c r="F130" s="28">
        <v>45706</v>
      </c>
      <c r="G130" s="29">
        <v>148</v>
      </c>
      <c r="H130" s="30" t="s">
        <v>629</v>
      </c>
      <c r="I130" s="30" t="s">
        <v>654</v>
      </c>
      <c r="J130" t="s">
        <v>631</v>
      </c>
      <c r="K130" s="29">
        <v>180</v>
      </c>
      <c r="L130" s="30" t="s">
        <v>257</v>
      </c>
      <c r="M130" s="29">
        <v>1132</v>
      </c>
      <c r="N130" s="29">
        <v>1151</v>
      </c>
      <c r="O130" s="30" t="s">
        <v>655</v>
      </c>
      <c r="P130" s="30" t="s">
        <v>275</v>
      </c>
      <c r="Q130" s="30" t="s">
        <v>49</v>
      </c>
      <c r="R130" s="27">
        <v>1053609479</v>
      </c>
      <c r="S130" s="30" t="s">
        <v>656</v>
      </c>
      <c r="T130" s="31">
        <v>0</v>
      </c>
      <c r="U130" s="31">
        <v>0</v>
      </c>
      <c r="V130" s="32">
        <v>25200000</v>
      </c>
      <c r="W130" s="32">
        <v>25200000</v>
      </c>
      <c r="X130" s="32">
        <v>0</v>
      </c>
      <c r="Y130" s="29">
        <v>2289</v>
      </c>
      <c r="Z130" s="33" t="s">
        <v>50</v>
      </c>
      <c r="AA130" s="29">
        <v>125638</v>
      </c>
      <c r="AB130" s="27">
        <v>1</v>
      </c>
      <c r="AC130" s="34" t="s">
        <v>34</v>
      </c>
      <c r="AD130" s="34" t="s">
        <v>48</v>
      </c>
    </row>
    <row r="131" spans="1:30" x14ac:dyDescent="0.2">
      <c r="A131" s="27">
        <v>2025</v>
      </c>
      <c r="B131" s="27">
        <v>2</v>
      </c>
      <c r="C131" s="28">
        <v>45658</v>
      </c>
      <c r="D131" s="28">
        <v>45747</v>
      </c>
      <c r="E131" s="27" t="s">
        <v>253</v>
      </c>
      <c r="F131" s="28">
        <v>45707</v>
      </c>
      <c r="G131" s="29">
        <v>148</v>
      </c>
      <c r="H131" s="30" t="s">
        <v>629</v>
      </c>
      <c r="I131" s="30" t="s">
        <v>657</v>
      </c>
      <c r="J131" t="s">
        <v>631</v>
      </c>
      <c r="K131" s="29">
        <v>180</v>
      </c>
      <c r="L131" s="30" t="s">
        <v>257</v>
      </c>
      <c r="M131" s="29">
        <v>1025</v>
      </c>
      <c r="N131" s="29">
        <v>1152</v>
      </c>
      <c r="O131" s="30" t="s">
        <v>658</v>
      </c>
      <c r="P131" s="30" t="s">
        <v>659</v>
      </c>
      <c r="Q131" s="30" t="s">
        <v>68</v>
      </c>
      <c r="R131" s="27">
        <v>1024577117</v>
      </c>
      <c r="S131" s="30" t="s">
        <v>660</v>
      </c>
      <c r="T131" s="31">
        <v>0</v>
      </c>
      <c r="U131" s="31">
        <v>0</v>
      </c>
      <c r="V131" s="32">
        <v>28400000</v>
      </c>
      <c r="W131" s="32">
        <v>28400000</v>
      </c>
      <c r="X131" s="32">
        <v>0</v>
      </c>
      <c r="Y131" s="29">
        <v>2319</v>
      </c>
      <c r="Z131" s="33" t="s">
        <v>72</v>
      </c>
      <c r="AA131" s="29">
        <v>125749</v>
      </c>
      <c r="AB131" s="27">
        <v>3</v>
      </c>
      <c r="AC131" s="34" t="s">
        <v>66</v>
      </c>
      <c r="AD131" s="34" t="s">
        <v>67</v>
      </c>
    </row>
    <row r="132" spans="1:30" x14ac:dyDescent="0.2">
      <c r="A132" s="27">
        <v>2025</v>
      </c>
      <c r="B132" s="27">
        <v>2</v>
      </c>
      <c r="C132" s="28">
        <v>45658</v>
      </c>
      <c r="D132" s="28">
        <v>45747</v>
      </c>
      <c r="E132" s="27" t="s">
        <v>253</v>
      </c>
      <c r="F132" s="28">
        <v>45707</v>
      </c>
      <c r="G132" s="29">
        <v>148</v>
      </c>
      <c r="H132" s="30" t="s">
        <v>629</v>
      </c>
      <c r="I132" s="30" t="s">
        <v>661</v>
      </c>
      <c r="J132" t="s">
        <v>631</v>
      </c>
      <c r="K132" s="29">
        <v>241</v>
      </c>
      <c r="L132" s="30" t="s">
        <v>257</v>
      </c>
      <c r="M132" s="29">
        <v>1030</v>
      </c>
      <c r="N132" s="29">
        <v>1153</v>
      </c>
      <c r="O132" s="30" t="s">
        <v>662</v>
      </c>
      <c r="P132" s="30" t="s">
        <v>275</v>
      </c>
      <c r="Q132" s="30" t="s">
        <v>49</v>
      </c>
      <c r="R132" s="27">
        <v>1022969793</v>
      </c>
      <c r="S132" s="30" t="s">
        <v>663</v>
      </c>
      <c r="T132" s="31">
        <v>0</v>
      </c>
      <c r="U132" s="31">
        <v>0</v>
      </c>
      <c r="V132" s="32">
        <v>36640000</v>
      </c>
      <c r="W132" s="32">
        <v>36640000</v>
      </c>
      <c r="X132" s="32">
        <v>0</v>
      </c>
      <c r="Y132" s="29">
        <v>2289</v>
      </c>
      <c r="Z132" s="33" t="s">
        <v>50</v>
      </c>
      <c r="AA132" s="29">
        <v>126405</v>
      </c>
      <c r="AB132" s="27">
        <v>1</v>
      </c>
      <c r="AC132" s="34" t="s">
        <v>34</v>
      </c>
      <c r="AD132" s="34" t="s">
        <v>48</v>
      </c>
    </row>
    <row r="133" spans="1:30" x14ac:dyDescent="0.2">
      <c r="A133" s="27">
        <v>2025</v>
      </c>
      <c r="B133" s="27">
        <v>2</v>
      </c>
      <c r="C133" s="28">
        <v>45658</v>
      </c>
      <c r="D133" s="28">
        <v>45747</v>
      </c>
      <c r="E133" s="27" t="s">
        <v>253</v>
      </c>
      <c r="F133" s="28">
        <v>45707</v>
      </c>
      <c r="G133" s="29">
        <v>145</v>
      </c>
      <c r="H133" s="30" t="s">
        <v>624</v>
      </c>
      <c r="I133" s="30" t="s">
        <v>664</v>
      </c>
      <c r="J133" t="s">
        <v>626</v>
      </c>
      <c r="K133" s="29">
        <v>180</v>
      </c>
      <c r="L133" s="30" t="s">
        <v>257</v>
      </c>
      <c r="M133" s="29">
        <v>1147</v>
      </c>
      <c r="N133" s="29">
        <v>1154</v>
      </c>
      <c r="O133" s="30" t="s">
        <v>665</v>
      </c>
      <c r="P133" s="30" t="s">
        <v>487</v>
      </c>
      <c r="Q133" s="30" t="s">
        <v>155</v>
      </c>
      <c r="R133" s="27">
        <v>1001169943</v>
      </c>
      <c r="S133" s="30" t="s">
        <v>666</v>
      </c>
      <c r="T133" s="31">
        <v>0</v>
      </c>
      <c r="U133" s="31">
        <v>0</v>
      </c>
      <c r="V133" s="32">
        <v>31500000</v>
      </c>
      <c r="W133" s="32">
        <v>31500000</v>
      </c>
      <c r="X133" s="32">
        <v>0</v>
      </c>
      <c r="Y133" s="29">
        <v>2526</v>
      </c>
      <c r="Z133" s="33" t="s">
        <v>156</v>
      </c>
      <c r="AA133" s="29">
        <v>127537</v>
      </c>
      <c r="AB133" s="27">
        <v>1</v>
      </c>
      <c r="AC133" s="34" t="s">
        <v>20</v>
      </c>
      <c r="AD133" s="34" t="s">
        <v>154</v>
      </c>
    </row>
    <row r="134" spans="1:30" x14ac:dyDescent="0.2">
      <c r="A134" s="27">
        <v>2025</v>
      </c>
      <c r="B134" s="27">
        <v>2</v>
      </c>
      <c r="C134" s="28">
        <v>45658</v>
      </c>
      <c r="D134" s="28">
        <v>45747</v>
      </c>
      <c r="E134" s="27" t="s">
        <v>253</v>
      </c>
      <c r="F134" s="28">
        <v>45707</v>
      </c>
      <c r="G134" s="29">
        <v>145</v>
      </c>
      <c r="H134" s="30" t="s">
        <v>624</v>
      </c>
      <c r="I134" s="30" t="s">
        <v>667</v>
      </c>
      <c r="J134" t="s">
        <v>626</v>
      </c>
      <c r="K134" s="29">
        <v>180</v>
      </c>
      <c r="L134" s="30" t="s">
        <v>257</v>
      </c>
      <c r="M134" s="29">
        <v>1150</v>
      </c>
      <c r="N134" s="29">
        <v>1155</v>
      </c>
      <c r="O134" s="30" t="s">
        <v>668</v>
      </c>
      <c r="P134" s="30" t="s">
        <v>519</v>
      </c>
      <c r="Q134" s="30" t="s">
        <v>159</v>
      </c>
      <c r="R134" s="27">
        <v>1022928085</v>
      </c>
      <c r="S134" s="30" t="s">
        <v>669</v>
      </c>
      <c r="T134" s="31">
        <v>0</v>
      </c>
      <c r="U134" s="31">
        <v>0</v>
      </c>
      <c r="V134" s="32">
        <v>30240000</v>
      </c>
      <c r="W134" s="32">
        <v>27048000</v>
      </c>
      <c r="X134" s="32">
        <v>3192000</v>
      </c>
      <c r="Y134" s="29">
        <v>2541</v>
      </c>
      <c r="Z134" s="33" t="s">
        <v>1574</v>
      </c>
      <c r="AA134" s="29">
        <v>127818</v>
      </c>
      <c r="AB134" s="27">
        <v>3</v>
      </c>
      <c r="AC134" s="34" t="s">
        <v>66</v>
      </c>
      <c r="AD134" s="34" t="s">
        <v>158</v>
      </c>
    </row>
    <row r="135" spans="1:30" x14ac:dyDescent="0.2">
      <c r="A135" s="27">
        <v>2025</v>
      </c>
      <c r="B135" s="27">
        <v>2</v>
      </c>
      <c r="C135" s="28">
        <v>45658</v>
      </c>
      <c r="D135" s="28">
        <v>45747</v>
      </c>
      <c r="E135" s="27" t="s">
        <v>253</v>
      </c>
      <c r="F135" s="28">
        <v>45707</v>
      </c>
      <c r="G135" s="29">
        <v>148</v>
      </c>
      <c r="H135" s="30" t="s">
        <v>629</v>
      </c>
      <c r="I135" s="30" t="s">
        <v>670</v>
      </c>
      <c r="J135" t="s">
        <v>631</v>
      </c>
      <c r="K135" s="29">
        <v>241</v>
      </c>
      <c r="L135" s="30" t="s">
        <v>257</v>
      </c>
      <c r="M135" s="29">
        <v>1028</v>
      </c>
      <c r="N135" s="29">
        <v>1156</v>
      </c>
      <c r="O135" s="30" t="s">
        <v>671</v>
      </c>
      <c r="P135" s="30" t="s">
        <v>561</v>
      </c>
      <c r="Q135" s="30" t="s">
        <v>205</v>
      </c>
      <c r="R135" s="27">
        <v>1033707611</v>
      </c>
      <c r="S135" s="30" t="s">
        <v>672</v>
      </c>
      <c r="T135" s="31">
        <v>0</v>
      </c>
      <c r="U135" s="31">
        <v>0</v>
      </c>
      <c r="V135" s="32">
        <v>16800000</v>
      </c>
      <c r="W135" s="32">
        <v>16800000</v>
      </c>
      <c r="X135" s="32">
        <v>0</v>
      </c>
      <c r="Y135" s="29">
        <v>2696</v>
      </c>
      <c r="Z135" s="33" t="s">
        <v>208</v>
      </c>
      <c r="AA135" s="29">
        <v>126317</v>
      </c>
      <c r="AB135" s="27">
        <v>5</v>
      </c>
      <c r="AC135" s="34" t="s">
        <v>29</v>
      </c>
      <c r="AD135" s="34" t="s">
        <v>114</v>
      </c>
    </row>
    <row r="136" spans="1:30" x14ac:dyDescent="0.2">
      <c r="A136" s="27">
        <v>2025</v>
      </c>
      <c r="B136" s="27">
        <v>2</v>
      </c>
      <c r="C136" s="28">
        <v>45658</v>
      </c>
      <c r="D136" s="28">
        <v>45747</v>
      </c>
      <c r="E136" s="27" t="s">
        <v>253</v>
      </c>
      <c r="F136" s="28">
        <v>45707</v>
      </c>
      <c r="G136" s="29">
        <v>145</v>
      </c>
      <c r="H136" s="30" t="s">
        <v>624</v>
      </c>
      <c r="I136" s="30" t="s">
        <v>673</v>
      </c>
      <c r="J136" t="s">
        <v>626</v>
      </c>
      <c r="K136" s="29">
        <v>180</v>
      </c>
      <c r="L136" s="30" t="s">
        <v>257</v>
      </c>
      <c r="M136" s="29">
        <v>1150</v>
      </c>
      <c r="N136" s="29">
        <v>1157</v>
      </c>
      <c r="O136" s="30" t="s">
        <v>674</v>
      </c>
      <c r="P136" s="30" t="s">
        <v>519</v>
      </c>
      <c r="Q136" s="30" t="s">
        <v>159</v>
      </c>
      <c r="R136" s="27">
        <v>1012436498</v>
      </c>
      <c r="S136" s="30" t="s">
        <v>675</v>
      </c>
      <c r="T136" s="31">
        <v>0</v>
      </c>
      <c r="U136" s="31">
        <v>0</v>
      </c>
      <c r="V136" s="32">
        <v>30240000</v>
      </c>
      <c r="W136" s="32">
        <v>30240000</v>
      </c>
      <c r="X136" s="32">
        <v>0</v>
      </c>
      <c r="Y136" s="29">
        <v>2541</v>
      </c>
      <c r="Z136" s="33" t="s">
        <v>1574</v>
      </c>
      <c r="AA136" s="29">
        <v>127818</v>
      </c>
      <c r="AB136" s="27">
        <v>3</v>
      </c>
      <c r="AC136" s="34" t="s">
        <v>66</v>
      </c>
      <c r="AD136" s="34" t="s">
        <v>158</v>
      </c>
    </row>
    <row r="137" spans="1:30" x14ac:dyDescent="0.2">
      <c r="A137" s="27">
        <v>2025</v>
      </c>
      <c r="B137" s="27">
        <v>2</v>
      </c>
      <c r="C137" s="28">
        <v>45658</v>
      </c>
      <c r="D137" s="28">
        <v>45747</v>
      </c>
      <c r="E137" s="27" t="s">
        <v>253</v>
      </c>
      <c r="F137" s="28">
        <v>45707</v>
      </c>
      <c r="G137" s="29">
        <v>148</v>
      </c>
      <c r="H137" s="30" t="s">
        <v>629</v>
      </c>
      <c r="I137" s="30" t="s">
        <v>676</v>
      </c>
      <c r="J137" t="s">
        <v>631</v>
      </c>
      <c r="K137" s="29">
        <v>180</v>
      </c>
      <c r="L137" s="30" t="s">
        <v>257</v>
      </c>
      <c r="M137" s="29">
        <v>1134</v>
      </c>
      <c r="N137" s="29">
        <v>1158</v>
      </c>
      <c r="O137" s="30" t="s">
        <v>677</v>
      </c>
      <c r="P137" s="30" t="s">
        <v>259</v>
      </c>
      <c r="Q137" s="30" t="s">
        <v>92</v>
      </c>
      <c r="R137" s="27">
        <v>79556596</v>
      </c>
      <c r="S137" s="30" t="s">
        <v>678</v>
      </c>
      <c r="T137" s="31">
        <v>0</v>
      </c>
      <c r="U137" s="31">
        <v>0</v>
      </c>
      <c r="V137" s="32">
        <v>27000000</v>
      </c>
      <c r="W137" s="32">
        <v>27000000</v>
      </c>
      <c r="X137" s="32">
        <v>0</v>
      </c>
      <c r="Y137" s="29">
        <v>2327</v>
      </c>
      <c r="Z137" s="33" t="s">
        <v>98</v>
      </c>
      <c r="AA137" s="29">
        <v>125660</v>
      </c>
      <c r="AB137" s="27">
        <v>2</v>
      </c>
      <c r="AC137" s="34" t="s">
        <v>29</v>
      </c>
      <c r="AD137" s="34" t="s">
        <v>91</v>
      </c>
    </row>
    <row r="138" spans="1:30" x14ac:dyDescent="0.2">
      <c r="A138" s="27">
        <v>2025</v>
      </c>
      <c r="B138" s="27">
        <v>2</v>
      </c>
      <c r="C138" s="28">
        <v>45658</v>
      </c>
      <c r="D138" s="28">
        <v>45747</v>
      </c>
      <c r="E138" s="27" t="s">
        <v>253</v>
      </c>
      <c r="F138" s="28">
        <v>45707</v>
      </c>
      <c r="G138" s="29">
        <v>148</v>
      </c>
      <c r="H138" s="30" t="s">
        <v>629</v>
      </c>
      <c r="I138" s="30" t="s">
        <v>679</v>
      </c>
      <c r="J138" t="s">
        <v>631</v>
      </c>
      <c r="K138" s="29">
        <v>180</v>
      </c>
      <c r="L138" s="30" t="s">
        <v>257</v>
      </c>
      <c r="M138" s="29">
        <v>1130</v>
      </c>
      <c r="N138" s="29">
        <v>1159</v>
      </c>
      <c r="O138" s="30" t="s">
        <v>680</v>
      </c>
      <c r="P138" s="30" t="s">
        <v>291</v>
      </c>
      <c r="Q138" s="30" t="s">
        <v>181</v>
      </c>
      <c r="R138" s="27">
        <v>1019032715</v>
      </c>
      <c r="S138" s="30" t="s">
        <v>681</v>
      </c>
      <c r="T138" s="31">
        <v>0</v>
      </c>
      <c r="U138" s="31">
        <v>0</v>
      </c>
      <c r="V138" s="32">
        <v>29430000</v>
      </c>
      <c r="W138" s="32">
        <v>29430000</v>
      </c>
      <c r="X138" s="32">
        <v>0</v>
      </c>
      <c r="Y138" s="29">
        <v>2671</v>
      </c>
      <c r="Z138" s="33" t="s">
        <v>182</v>
      </c>
      <c r="AA138" s="29">
        <v>125220</v>
      </c>
      <c r="AB138" s="27">
        <v>1</v>
      </c>
      <c r="AC138" s="34" t="s">
        <v>34</v>
      </c>
      <c r="AD138" s="34" t="s">
        <v>180</v>
      </c>
    </row>
    <row r="139" spans="1:30" x14ac:dyDescent="0.2">
      <c r="A139" s="27">
        <v>2025</v>
      </c>
      <c r="B139" s="27">
        <v>2</v>
      </c>
      <c r="C139" s="28">
        <v>45658</v>
      </c>
      <c r="D139" s="28">
        <v>45747</v>
      </c>
      <c r="E139" s="27" t="s">
        <v>253</v>
      </c>
      <c r="F139" s="28">
        <v>45707</v>
      </c>
      <c r="G139" s="29">
        <v>145</v>
      </c>
      <c r="H139" s="30" t="s">
        <v>624</v>
      </c>
      <c r="I139" s="30" t="s">
        <v>682</v>
      </c>
      <c r="J139" t="s">
        <v>626</v>
      </c>
      <c r="K139" s="29">
        <v>180</v>
      </c>
      <c r="L139" s="30" t="s">
        <v>257</v>
      </c>
      <c r="M139" s="29">
        <v>1143</v>
      </c>
      <c r="N139" s="29">
        <v>1160</v>
      </c>
      <c r="O139" s="30" t="s">
        <v>683</v>
      </c>
      <c r="P139" s="30" t="s">
        <v>561</v>
      </c>
      <c r="Q139" s="30" t="s">
        <v>205</v>
      </c>
      <c r="R139" s="27">
        <v>1023031689</v>
      </c>
      <c r="S139" s="30" t="s">
        <v>684</v>
      </c>
      <c r="T139" s="31">
        <v>0</v>
      </c>
      <c r="U139" s="31">
        <v>0</v>
      </c>
      <c r="V139" s="32">
        <v>36000000</v>
      </c>
      <c r="W139" s="32">
        <v>36000000</v>
      </c>
      <c r="X139" s="32">
        <v>0</v>
      </c>
      <c r="Y139" s="29">
        <v>2696</v>
      </c>
      <c r="Z139" s="33" t="s">
        <v>210</v>
      </c>
      <c r="AA139" s="29">
        <v>126319</v>
      </c>
      <c r="AB139" s="27">
        <v>1</v>
      </c>
      <c r="AC139" s="34" t="s">
        <v>29</v>
      </c>
      <c r="AD139" s="34" t="s">
        <v>114</v>
      </c>
    </row>
    <row r="140" spans="1:30" x14ac:dyDescent="0.2">
      <c r="A140" s="27">
        <v>2025</v>
      </c>
      <c r="B140" s="27">
        <v>2</v>
      </c>
      <c r="C140" s="28">
        <v>45658</v>
      </c>
      <c r="D140" s="28">
        <v>45747</v>
      </c>
      <c r="E140" s="27" t="s">
        <v>253</v>
      </c>
      <c r="F140" s="28">
        <v>45707</v>
      </c>
      <c r="G140" s="29">
        <v>145</v>
      </c>
      <c r="H140" s="30" t="s">
        <v>624</v>
      </c>
      <c r="I140" s="30" t="s">
        <v>685</v>
      </c>
      <c r="J140" t="s">
        <v>626</v>
      </c>
      <c r="K140" s="29">
        <v>180</v>
      </c>
      <c r="L140" s="30" t="s">
        <v>257</v>
      </c>
      <c r="M140" s="29">
        <v>1163</v>
      </c>
      <c r="N140" s="29">
        <v>1161</v>
      </c>
      <c r="O140" s="30" t="s">
        <v>686</v>
      </c>
      <c r="P140" s="30" t="s">
        <v>259</v>
      </c>
      <c r="Q140" s="30" t="s">
        <v>92</v>
      </c>
      <c r="R140" s="27">
        <v>79445177</v>
      </c>
      <c r="S140" s="30" t="s">
        <v>687</v>
      </c>
      <c r="T140" s="31">
        <v>0</v>
      </c>
      <c r="U140" s="31">
        <v>0</v>
      </c>
      <c r="V140" s="32">
        <v>15000000</v>
      </c>
      <c r="W140" s="32">
        <v>15000000</v>
      </c>
      <c r="X140" s="32">
        <v>0</v>
      </c>
      <c r="Y140" s="29">
        <v>2327</v>
      </c>
      <c r="Z140" s="33" t="s">
        <v>98</v>
      </c>
      <c r="AA140" s="29">
        <v>130412</v>
      </c>
      <c r="AB140" s="27">
        <v>2</v>
      </c>
      <c r="AC140" s="34" t="s">
        <v>29</v>
      </c>
      <c r="AD140" s="34" t="s">
        <v>91</v>
      </c>
    </row>
    <row r="141" spans="1:30" x14ac:dyDescent="0.2">
      <c r="A141" s="27">
        <v>2025</v>
      </c>
      <c r="B141" s="27">
        <v>2</v>
      </c>
      <c r="C141" s="28">
        <v>45658</v>
      </c>
      <c r="D141" s="28">
        <v>45747</v>
      </c>
      <c r="E141" s="27" t="s">
        <v>253</v>
      </c>
      <c r="F141" s="28">
        <v>45707</v>
      </c>
      <c r="G141" s="29">
        <v>148</v>
      </c>
      <c r="H141" s="30" t="s">
        <v>629</v>
      </c>
      <c r="I141" s="30" t="s">
        <v>688</v>
      </c>
      <c r="J141" t="s">
        <v>631</v>
      </c>
      <c r="K141" s="29">
        <v>180</v>
      </c>
      <c r="L141" s="30" t="s">
        <v>257</v>
      </c>
      <c r="M141" s="29">
        <v>1135</v>
      </c>
      <c r="N141" s="29">
        <v>1162</v>
      </c>
      <c r="O141" s="30" t="s">
        <v>689</v>
      </c>
      <c r="P141" s="30" t="s">
        <v>259</v>
      </c>
      <c r="Q141" s="30" t="s">
        <v>92</v>
      </c>
      <c r="R141" s="27">
        <v>23497387</v>
      </c>
      <c r="S141" s="30" t="s">
        <v>690</v>
      </c>
      <c r="T141" s="31">
        <v>0</v>
      </c>
      <c r="U141" s="31">
        <v>0</v>
      </c>
      <c r="V141" s="32">
        <v>25200000</v>
      </c>
      <c r="W141" s="32">
        <v>25200000</v>
      </c>
      <c r="X141" s="32">
        <v>0</v>
      </c>
      <c r="Y141" s="29">
        <v>2327</v>
      </c>
      <c r="Z141" s="33" t="s">
        <v>98</v>
      </c>
      <c r="AA141" s="29">
        <v>125666</v>
      </c>
      <c r="AB141" s="27">
        <v>2</v>
      </c>
      <c r="AC141" s="34" t="s">
        <v>29</v>
      </c>
      <c r="AD141" s="34" t="s">
        <v>91</v>
      </c>
    </row>
    <row r="142" spans="1:30" x14ac:dyDescent="0.2">
      <c r="A142" s="27">
        <v>2025</v>
      </c>
      <c r="B142" s="27">
        <v>2</v>
      </c>
      <c r="C142" s="28">
        <v>45658</v>
      </c>
      <c r="D142" s="28">
        <v>45747</v>
      </c>
      <c r="E142" s="27" t="s">
        <v>253</v>
      </c>
      <c r="F142" s="28">
        <v>45708</v>
      </c>
      <c r="G142" s="29">
        <v>31</v>
      </c>
      <c r="H142" s="30" t="s">
        <v>691</v>
      </c>
      <c r="I142" s="30" t="s">
        <v>267</v>
      </c>
      <c r="J142" t="s">
        <v>692</v>
      </c>
      <c r="K142" s="29">
        <v>315</v>
      </c>
      <c r="L142" s="30" t="s">
        <v>257</v>
      </c>
      <c r="M142" s="29">
        <v>1177</v>
      </c>
      <c r="N142" s="29">
        <v>1163</v>
      </c>
      <c r="O142" s="30" t="s">
        <v>693</v>
      </c>
      <c r="P142" s="30" t="s">
        <v>259</v>
      </c>
      <c r="Q142" s="30" t="s">
        <v>92</v>
      </c>
      <c r="R142" s="27">
        <v>860011153</v>
      </c>
      <c r="S142" s="30" t="s">
        <v>694</v>
      </c>
      <c r="T142" s="31">
        <v>0</v>
      </c>
      <c r="U142" s="31">
        <v>0</v>
      </c>
      <c r="V142" s="32">
        <v>324408</v>
      </c>
      <c r="W142" s="32">
        <v>324408</v>
      </c>
      <c r="X142" s="32">
        <v>0</v>
      </c>
      <c r="Y142" s="29">
        <v>2327</v>
      </c>
      <c r="Z142" s="33" t="s">
        <v>98</v>
      </c>
      <c r="AA142" s="29" t="s">
        <v>695</v>
      </c>
      <c r="AB142" s="27">
        <v>2</v>
      </c>
      <c r="AC142" s="34" t="s">
        <v>29</v>
      </c>
      <c r="AD142" s="34" t="s">
        <v>91</v>
      </c>
    </row>
    <row r="143" spans="1:30" x14ac:dyDescent="0.2">
      <c r="A143" s="27">
        <v>2025</v>
      </c>
      <c r="B143" s="27">
        <v>2</v>
      </c>
      <c r="C143" s="28">
        <v>45658</v>
      </c>
      <c r="D143" s="28">
        <v>45747</v>
      </c>
      <c r="E143" s="27" t="s">
        <v>253</v>
      </c>
      <c r="F143" s="28">
        <v>45708</v>
      </c>
      <c r="G143" s="29">
        <v>31</v>
      </c>
      <c r="H143" s="30" t="s">
        <v>691</v>
      </c>
      <c r="I143" s="30" t="s">
        <v>267</v>
      </c>
      <c r="J143" t="s">
        <v>692</v>
      </c>
      <c r="K143" s="29">
        <v>315</v>
      </c>
      <c r="L143" s="30" t="s">
        <v>257</v>
      </c>
      <c r="M143" s="29">
        <v>1177</v>
      </c>
      <c r="N143" s="29">
        <v>1163</v>
      </c>
      <c r="O143" s="30" t="s">
        <v>693</v>
      </c>
      <c r="P143" s="30" t="s">
        <v>376</v>
      </c>
      <c r="Q143" s="30" t="s">
        <v>53</v>
      </c>
      <c r="R143" s="27">
        <v>860011153</v>
      </c>
      <c r="S143" s="30" t="s">
        <v>694</v>
      </c>
      <c r="T143" s="31">
        <v>0</v>
      </c>
      <c r="U143" s="31">
        <v>0</v>
      </c>
      <c r="V143" s="32">
        <v>920792</v>
      </c>
      <c r="W143" s="32">
        <v>920792</v>
      </c>
      <c r="X143" s="32">
        <v>0</v>
      </c>
      <c r="Y143" s="29">
        <v>2290</v>
      </c>
      <c r="Z143" s="36" t="s">
        <v>54</v>
      </c>
      <c r="AA143" s="29" t="s">
        <v>695</v>
      </c>
      <c r="AB143" s="27">
        <v>4</v>
      </c>
      <c r="AC143" s="34" t="s">
        <v>20</v>
      </c>
      <c r="AD143" s="34" t="s">
        <v>52</v>
      </c>
    </row>
    <row r="144" spans="1:30" x14ac:dyDescent="0.2">
      <c r="A144" s="27">
        <v>2025</v>
      </c>
      <c r="B144" s="27">
        <v>2</v>
      </c>
      <c r="C144" s="28">
        <v>45658</v>
      </c>
      <c r="D144" s="28">
        <v>45747</v>
      </c>
      <c r="E144" s="27" t="s">
        <v>253</v>
      </c>
      <c r="F144" s="28">
        <v>45708</v>
      </c>
      <c r="G144" s="29">
        <v>145</v>
      </c>
      <c r="H144" s="30" t="s">
        <v>624</v>
      </c>
      <c r="I144" s="30" t="s">
        <v>696</v>
      </c>
      <c r="J144" t="s">
        <v>626</v>
      </c>
      <c r="K144" s="29">
        <v>180</v>
      </c>
      <c r="L144" s="30" t="s">
        <v>257</v>
      </c>
      <c r="M144" s="29">
        <v>1159</v>
      </c>
      <c r="N144" s="29">
        <v>1164</v>
      </c>
      <c r="O144" s="30" t="s">
        <v>697</v>
      </c>
      <c r="P144" s="30" t="s">
        <v>291</v>
      </c>
      <c r="Q144" s="30" t="s">
        <v>181</v>
      </c>
      <c r="R144" s="27">
        <v>1015420289</v>
      </c>
      <c r="S144" s="30" t="s">
        <v>698</v>
      </c>
      <c r="T144" s="31">
        <v>0</v>
      </c>
      <c r="U144" s="31">
        <v>0</v>
      </c>
      <c r="V144" s="32">
        <v>37800000</v>
      </c>
      <c r="W144" s="32">
        <v>32970000</v>
      </c>
      <c r="X144" s="32">
        <v>4830000</v>
      </c>
      <c r="Y144" s="29">
        <v>2671</v>
      </c>
      <c r="Z144" s="33" t="s">
        <v>190</v>
      </c>
      <c r="AA144" s="29">
        <v>118324</v>
      </c>
      <c r="AB144" s="27">
        <v>3</v>
      </c>
      <c r="AC144" s="34" t="s">
        <v>34</v>
      </c>
      <c r="AD144" s="34" t="s">
        <v>180</v>
      </c>
    </row>
    <row r="145" spans="1:30" x14ac:dyDescent="0.2">
      <c r="A145" s="27">
        <v>2025</v>
      </c>
      <c r="B145" s="27">
        <v>2</v>
      </c>
      <c r="C145" s="28">
        <v>45658</v>
      </c>
      <c r="D145" s="28">
        <v>45747</v>
      </c>
      <c r="E145" s="27" t="s">
        <v>253</v>
      </c>
      <c r="F145" s="28">
        <v>45708</v>
      </c>
      <c r="G145" s="29">
        <v>148</v>
      </c>
      <c r="H145" s="30" t="s">
        <v>629</v>
      </c>
      <c r="I145" s="30" t="s">
        <v>699</v>
      </c>
      <c r="J145" t="s">
        <v>631</v>
      </c>
      <c r="K145" s="29">
        <v>180</v>
      </c>
      <c r="L145" s="30" t="s">
        <v>257</v>
      </c>
      <c r="M145" s="29">
        <v>1126</v>
      </c>
      <c r="N145" s="29">
        <v>1165</v>
      </c>
      <c r="O145" s="30" t="s">
        <v>700</v>
      </c>
      <c r="P145" s="30" t="s">
        <v>275</v>
      </c>
      <c r="Q145" s="30" t="s">
        <v>49</v>
      </c>
      <c r="R145" s="27">
        <v>93381474</v>
      </c>
      <c r="S145" s="30" t="s">
        <v>701</v>
      </c>
      <c r="T145" s="31">
        <v>0</v>
      </c>
      <c r="U145" s="31">
        <v>0</v>
      </c>
      <c r="V145" s="32">
        <v>29490000</v>
      </c>
      <c r="W145" s="32">
        <v>28998500</v>
      </c>
      <c r="X145" s="32">
        <v>491500</v>
      </c>
      <c r="Y145" s="29">
        <v>2289</v>
      </c>
      <c r="Z145" s="33" t="s">
        <v>50</v>
      </c>
      <c r="AA145" s="29">
        <v>125166</v>
      </c>
      <c r="AB145" s="27">
        <v>1</v>
      </c>
      <c r="AC145" s="34" t="s">
        <v>34</v>
      </c>
      <c r="AD145" s="34" t="s">
        <v>48</v>
      </c>
    </row>
    <row r="146" spans="1:30" x14ac:dyDescent="0.2">
      <c r="A146" s="27">
        <v>2025</v>
      </c>
      <c r="B146" s="27">
        <v>2</v>
      </c>
      <c r="C146" s="28">
        <v>45658</v>
      </c>
      <c r="D146" s="28">
        <v>45747</v>
      </c>
      <c r="E146" s="27" t="s">
        <v>253</v>
      </c>
      <c r="F146" s="28">
        <v>45709</v>
      </c>
      <c r="G146" s="29">
        <v>31</v>
      </c>
      <c r="H146" s="30" t="s">
        <v>691</v>
      </c>
      <c r="I146" s="35" t="s">
        <v>702</v>
      </c>
      <c r="J146" t="s">
        <v>692</v>
      </c>
      <c r="K146" s="29">
        <v>313</v>
      </c>
      <c r="L146" s="30" t="s">
        <v>257</v>
      </c>
      <c r="M146" s="29">
        <v>1175</v>
      </c>
      <c r="N146" s="29">
        <v>1166</v>
      </c>
      <c r="O146" s="30" t="s">
        <v>703</v>
      </c>
      <c r="P146" s="30" t="s">
        <v>415</v>
      </c>
      <c r="Q146" s="30" t="s">
        <v>134</v>
      </c>
      <c r="R146" s="27">
        <v>860066942</v>
      </c>
      <c r="S146" s="30" t="s">
        <v>704</v>
      </c>
      <c r="T146" s="31">
        <v>0</v>
      </c>
      <c r="U146" s="31">
        <v>0</v>
      </c>
      <c r="V146" s="32">
        <v>800000</v>
      </c>
      <c r="W146" s="32">
        <v>638568</v>
      </c>
      <c r="X146" s="32">
        <v>161432</v>
      </c>
      <c r="Y146" s="29">
        <v>2398</v>
      </c>
      <c r="Z146" s="33" t="s">
        <v>137</v>
      </c>
      <c r="AA146" s="29">
        <v>131018</v>
      </c>
      <c r="AB146" s="27">
        <v>1</v>
      </c>
      <c r="AC146" s="34" t="s">
        <v>66</v>
      </c>
      <c r="AD146" s="34" t="s">
        <v>133</v>
      </c>
    </row>
    <row r="147" spans="1:30" x14ac:dyDescent="0.2">
      <c r="A147" s="27">
        <v>2025</v>
      </c>
      <c r="B147" s="27">
        <v>2</v>
      </c>
      <c r="C147" s="28">
        <v>45658</v>
      </c>
      <c r="D147" s="28">
        <v>45747</v>
      </c>
      <c r="E147" s="27" t="s">
        <v>253</v>
      </c>
      <c r="F147" s="28">
        <v>45709</v>
      </c>
      <c r="G147" s="29">
        <v>31</v>
      </c>
      <c r="H147" s="30" t="s">
        <v>691</v>
      </c>
      <c r="I147" s="35" t="s">
        <v>705</v>
      </c>
      <c r="J147" t="s">
        <v>692</v>
      </c>
      <c r="K147" s="29">
        <v>313</v>
      </c>
      <c r="L147" s="30" t="s">
        <v>257</v>
      </c>
      <c r="M147" s="29">
        <v>1176</v>
      </c>
      <c r="N147" s="29">
        <v>1167</v>
      </c>
      <c r="O147" s="30" t="s">
        <v>706</v>
      </c>
      <c r="P147" s="30" t="s">
        <v>415</v>
      </c>
      <c r="Q147" s="30" t="s">
        <v>134</v>
      </c>
      <c r="R147" s="27">
        <v>860066942</v>
      </c>
      <c r="S147" s="30" t="s">
        <v>704</v>
      </c>
      <c r="T147" s="31">
        <v>0</v>
      </c>
      <c r="U147" s="31">
        <v>0</v>
      </c>
      <c r="V147" s="32">
        <v>39650000</v>
      </c>
      <c r="W147" s="32">
        <v>39650000</v>
      </c>
      <c r="X147" s="32">
        <v>0</v>
      </c>
      <c r="Y147" s="29">
        <v>2398</v>
      </c>
      <c r="Z147" s="33" t="s">
        <v>137</v>
      </c>
      <c r="AA147" s="29">
        <v>131011</v>
      </c>
      <c r="AB147" s="27">
        <v>1</v>
      </c>
      <c r="AC147" s="34" t="s">
        <v>66</v>
      </c>
      <c r="AD147" s="34" t="s">
        <v>133</v>
      </c>
    </row>
    <row r="148" spans="1:30" x14ac:dyDescent="0.2">
      <c r="A148" s="27">
        <v>2025</v>
      </c>
      <c r="B148" s="27">
        <v>2</v>
      </c>
      <c r="C148" s="28">
        <v>45658</v>
      </c>
      <c r="D148" s="28">
        <v>45747</v>
      </c>
      <c r="E148" s="27" t="s">
        <v>253</v>
      </c>
      <c r="F148" s="28">
        <v>45709</v>
      </c>
      <c r="G148" s="29">
        <v>145</v>
      </c>
      <c r="H148" s="30" t="s">
        <v>624</v>
      </c>
      <c r="I148" s="30" t="s">
        <v>707</v>
      </c>
      <c r="J148" t="s">
        <v>626</v>
      </c>
      <c r="K148" s="29">
        <v>313</v>
      </c>
      <c r="L148" s="30" t="s">
        <v>257</v>
      </c>
      <c r="M148" s="29">
        <v>1118</v>
      </c>
      <c r="N148" s="29">
        <v>1168</v>
      </c>
      <c r="O148" s="30" t="s">
        <v>708</v>
      </c>
      <c r="P148" s="30" t="s">
        <v>275</v>
      </c>
      <c r="Q148" s="30" t="s">
        <v>49</v>
      </c>
      <c r="R148" s="27">
        <v>19466911</v>
      </c>
      <c r="S148" s="30" t="s">
        <v>709</v>
      </c>
      <c r="T148" s="31">
        <v>0</v>
      </c>
      <c r="U148" s="31">
        <v>0</v>
      </c>
      <c r="V148" s="32">
        <v>43800000</v>
      </c>
      <c r="W148" s="32">
        <v>38933333</v>
      </c>
      <c r="X148" s="32">
        <v>4866667</v>
      </c>
      <c r="Y148" s="29">
        <v>2289</v>
      </c>
      <c r="Z148" s="33" t="s">
        <v>50</v>
      </c>
      <c r="AA148" s="29">
        <v>124965</v>
      </c>
      <c r="AB148" s="27">
        <v>1</v>
      </c>
      <c r="AC148" s="34" t="s">
        <v>34</v>
      </c>
      <c r="AD148" s="34" t="s">
        <v>48</v>
      </c>
    </row>
    <row r="149" spans="1:30" x14ac:dyDescent="0.2">
      <c r="A149" s="27">
        <v>2025</v>
      </c>
      <c r="B149" s="27">
        <v>2</v>
      </c>
      <c r="C149" s="28">
        <v>45658</v>
      </c>
      <c r="D149" s="28">
        <v>45747</v>
      </c>
      <c r="E149" s="27" t="s">
        <v>253</v>
      </c>
      <c r="F149" s="28">
        <v>45709</v>
      </c>
      <c r="G149" s="29">
        <v>148</v>
      </c>
      <c r="H149" s="30" t="s">
        <v>629</v>
      </c>
      <c r="I149" s="30" t="s">
        <v>710</v>
      </c>
      <c r="J149" t="s">
        <v>631</v>
      </c>
      <c r="K149" s="29">
        <v>313</v>
      </c>
      <c r="L149" s="30" t="s">
        <v>257</v>
      </c>
      <c r="M149" s="29">
        <v>1106</v>
      </c>
      <c r="N149" s="29">
        <v>1169</v>
      </c>
      <c r="O149" s="30" t="s">
        <v>711</v>
      </c>
      <c r="P149" s="30" t="s">
        <v>259</v>
      </c>
      <c r="Q149" s="30" t="s">
        <v>92</v>
      </c>
      <c r="R149" s="27">
        <v>1032656434</v>
      </c>
      <c r="S149" s="30" t="s">
        <v>712</v>
      </c>
      <c r="T149" s="31">
        <v>0</v>
      </c>
      <c r="U149" s="31">
        <v>0</v>
      </c>
      <c r="V149" s="32">
        <v>21780000</v>
      </c>
      <c r="W149" s="32">
        <v>21780000</v>
      </c>
      <c r="X149" s="32">
        <v>0</v>
      </c>
      <c r="Y149" s="29">
        <v>2327</v>
      </c>
      <c r="Z149" s="33" t="s">
        <v>98</v>
      </c>
      <c r="AA149" s="29">
        <v>127697</v>
      </c>
      <c r="AB149" s="27">
        <v>2</v>
      </c>
      <c r="AC149" s="34" t="s">
        <v>29</v>
      </c>
      <c r="AD149" s="34" t="s">
        <v>91</v>
      </c>
    </row>
    <row r="150" spans="1:30" x14ac:dyDescent="0.2">
      <c r="A150" s="27">
        <v>2025</v>
      </c>
      <c r="B150" s="27">
        <v>2</v>
      </c>
      <c r="C150" s="28">
        <v>45658</v>
      </c>
      <c r="D150" s="28">
        <v>45747</v>
      </c>
      <c r="E150" s="27" t="s">
        <v>253</v>
      </c>
      <c r="F150" s="28">
        <v>45709</v>
      </c>
      <c r="G150" s="29">
        <v>148</v>
      </c>
      <c r="H150" s="30" t="s">
        <v>629</v>
      </c>
      <c r="I150" s="30" t="s">
        <v>713</v>
      </c>
      <c r="J150" t="s">
        <v>631</v>
      </c>
      <c r="K150" s="29">
        <v>313</v>
      </c>
      <c r="L150" s="30" t="s">
        <v>257</v>
      </c>
      <c r="M150" s="29">
        <v>1107</v>
      </c>
      <c r="N150" s="29">
        <v>1170</v>
      </c>
      <c r="O150" s="30" t="s">
        <v>714</v>
      </c>
      <c r="P150" s="30" t="s">
        <v>259</v>
      </c>
      <c r="Q150" s="30" t="s">
        <v>92</v>
      </c>
      <c r="R150" s="27">
        <v>1077942240</v>
      </c>
      <c r="S150" s="30" t="s">
        <v>715</v>
      </c>
      <c r="T150" s="31">
        <v>0</v>
      </c>
      <c r="U150" s="31">
        <v>0</v>
      </c>
      <c r="V150" s="32">
        <v>17640000</v>
      </c>
      <c r="W150" s="32">
        <v>17640000</v>
      </c>
      <c r="X150" s="32">
        <v>0</v>
      </c>
      <c r="Y150" s="29">
        <v>2327</v>
      </c>
      <c r="Z150" s="33" t="s">
        <v>98</v>
      </c>
      <c r="AA150" s="29">
        <v>127708</v>
      </c>
      <c r="AB150" s="27">
        <v>2</v>
      </c>
      <c r="AC150" s="34" t="s">
        <v>29</v>
      </c>
      <c r="AD150" s="34" t="s">
        <v>91</v>
      </c>
    </row>
    <row r="151" spans="1:30" x14ac:dyDescent="0.2">
      <c r="A151" s="27">
        <v>2025</v>
      </c>
      <c r="B151" s="27">
        <v>2</v>
      </c>
      <c r="C151" s="28">
        <v>45658</v>
      </c>
      <c r="D151" s="28">
        <v>45747</v>
      </c>
      <c r="E151" s="27" t="s">
        <v>253</v>
      </c>
      <c r="F151" s="28">
        <v>45709</v>
      </c>
      <c r="G151" s="29">
        <v>148</v>
      </c>
      <c r="H151" s="30" t="s">
        <v>629</v>
      </c>
      <c r="I151" s="30" t="s">
        <v>716</v>
      </c>
      <c r="J151" t="s">
        <v>631</v>
      </c>
      <c r="K151" s="29">
        <v>313</v>
      </c>
      <c r="L151" s="30" t="s">
        <v>257</v>
      </c>
      <c r="M151" s="29">
        <v>1124</v>
      </c>
      <c r="N151" s="29">
        <v>1171</v>
      </c>
      <c r="O151" s="30" t="s">
        <v>717</v>
      </c>
      <c r="P151" s="30" t="s">
        <v>259</v>
      </c>
      <c r="Q151" s="30" t="s">
        <v>92</v>
      </c>
      <c r="R151" s="27">
        <v>1022390978</v>
      </c>
      <c r="S151" s="30" t="s">
        <v>718</v>
      </c>
      <c r="T151" s="31">
        <v>0</v>
      </c>
      <c r="U151" s="31">
        <v>0</v>
      </c>
      <c r="V151" s="32">
        <v>27540000</v>
      </c>
      <c r="W151" s="32">
        <v>24021000</v>
      </c>
      <c r="X151" s="32">
        <v>3519000</v>
      </c>
      <c r="Y151" s="29">
        <v>2327</v>
      </c>
      <c r="Z151" s="33" t="s">
        <v>98</v>
      </c>
      <c r="AA151" s="29">
        <v>124915</v>
      </c>
      <c r="AB151" s="27">
        <v>2</v>
      </c>
      <c r="AC151" s="34" t="s">
        <v>29</v>
      </c>
      <c r="AD151" s="34" t="s">
        <v>91</v>
      </c>
    </row>
    <row r="152" spans="1:30" x14ac:dyDescent="0.2">
      <c r="A152" s="27">
        <v>2025</v>
      </c>
      <c r="B152" s="27">
        <v>2</v>
      </c>
      <c r="C152" s="28">
        <v>45658</v>
      </c>
      <c r="D152" s="28">
        <v>45747</v>
      </c>
      <c r="E152" s="27" t="s">
        <v>253</v>
      </c>
      <c r="F152" s="28">
        <v>45709</v>
      </c>
      <c r="G152" s="29">
        <v>145</v>
      </c>
      <c r="H152" s="30" t="s">
        <v>624</v>
      </c>
      <c r="I152" s="30" t="s">
        <v>719</v>
      </c>
      <c r="J152" t="s">
        <v>626</v>
      </c>
      <c r="K152" s="29">
        <v>313</v>
      </c>
      <c r="L152" s="30" t="s">
        <v>257</v>
      </c>
      <c r="M152" s="29">
        <v>1117</v>
      </c>
      <c r="N152" s="29">
        <v>1173</v>
      </c>
      <c r="O152" s="30" t="s">
        <v>720</v>
      </c>
      <c r="P152" s="30" t="s">
        <v>721</v>
      </c>
      <c r="Q152" s="30" t="s">
        <v>36</v>
      </c>
      <c r="R152" s="27">
        <v>1052409028</v>
      </c>
      <c r="S152" s="30" t="s">
        <v>722</v>
      </c>
      <c r="T152" s="31">
        <v>0</v>
      </c>
      <c r="U152" s="31">
        <v>0</v>
      </c>
      <c r="V152" s="32">
        <v>42000000</v>
      </c>
      <c r="W152" s="32">
        <v>42000000</v>
      </c>
      <c r="X152" s="32">
        <v>0</v>
      </c>
      <c r="Y152" s="29">
        <v>2278</v>
      </c>
      <c r="Z152" s="33" t="s">
        <v>37</v>
      </c>
      <c r="AA152" s="29">
        <v>124950</v>
      </c>
      <c r="AB152" s="27">
        <v>1</v>
      </c>
      <c r="AC152" s="34" t="s">
        <v>34</v>
      </c>
      <c r="AD152" s="34" t="s">
        <v>35</v>
      </c>
    </row>
    <row r="153" spans="1:30" x14ac:dyDescent="0.2">
      <c r="A153" s="27">
        <v>2025</v>
      </c>
      <c r="B153" s="27">
        <v>2</v>
      </c>
      <c r="C153" s="28">
        <v>45658</v>
      </c>
      <c r="D153" s="28">
        <v>45747</v>
      </c>
      <c r="E153" s="27" t="s">
        <v>253</v>
      </c>
      <c r="F153" s="28">
        <v>45709</v>
      </c>
      <c r="G153" s="29">
        <v>145</v>
      </c>
      <c r="H153" s="30" t="s">
        <v>624</v>
      </c>
      <c r="I153" s="30" t="s">
        <v>723</v>
      </c>
      <c r="J153" t="s">
        <v>626</v>
      </c>
      <c r="K153" s="29">
        <v>313</v>
      </c>
      <c r="L153" s="30" t="s">
        <v>257</v>
      </c>
      <c r="M153" s="29">
        <v>1165</v>
      </c>
      <c r="N153" s="29">
        <v>1174</v>
      </c>
      <c r="O153" s="30" t="s">
        <v>724</v>
      </c>
      <c r="P153" s="30" t="s">
        <v>259</v>
      </c>
      <c r="Q153" s="30" t="s">
        <v>92</v>
      </c>
      <c r="R153" s="27">
        <v>79378493</v>
      </c>
      <c r="S153" s="30" t="s">
        <v>725</v>
      </c>
      <c r="T153" s="31">
        <v>0</v>
      </c>
      <c r="U153" s="31">
        <v>0</v>
      </c>
      <c r="V153" s="32">
        <v>34650000</v>
      </c>
      <c r="W153" s="32">
        <v>34650000</v>
      </c>
      <c r="X153" s="32">
        <v>0</v>
      </c>
      <c r="Y153" s="29">
        <v>2327</v>
      </c>
      <c r="Z153" s="33" t="s">
        <v>98</v>
      </c>
      <c r="AA153" s="29">
        <v>130048</v>
      </c>
      <c r="AB153" s="27">
        <v>2</v>
      </c>
      <c r="AC153" s="34" t="s">
        <v>29</v>
      </c>
      <c r="AD153" s="34" t="s">
        <v>91</v>
      </c>
    </row>
    <row r="154" spans="1:30" x14ac:dyDescent="0.2">
      <c r="A154" s="27">
        <v>2025</v>
      </c>
      <c r="B154" s="27">
        <v>2</v>
      </c>
      <c r="C154" s="28">
        <v>45658</v>
      </c>
      <c r="D154" s="28">
        <v>45747</v>
      </c>
      <c r="E154" s="27" t="s">
        <v>253</v>
      </c>
      <c r="F154" s="28">
        <v>45709</v>
      </c>
      <c r="G154" s="29">
        <v>145</v>
      </c>
      <c r="H154" s="30" t="s">
        <v>624</v>
      </c>
      <c r="I154" s="30" t="s">
        <v>726</v>
      </c>
      <c r="J154" t="s">
        <v>626</v>
      </c>
      <c r="K154" s="29">
        <v>313</v>
      </c>
      <c r="L154" s="30" t="s">
        <v>257</v>
      </c>
      <c r="M154" s="29">
        <v>1162</v>
      </c>
      <c r="N154" s="29">
        <v>1175</v>
      </c>
      <c r="O154" s="30" t="s">
        <v>727</v>
      </c>
      <c r="P154" s="30" t="s">
        <v>386</v>
      </c>
      <c r="Q154" s="30" t="s">
        <v>76</v>
      </c>
      <c r="R154" s="27">
        <v>1022991460</v>
      </c>
      <c r="S154" s="30" t="s">
        <v>728</v>
      </c>
      <c r="T154" s="31">
        <v>0</v>
      </c>
      <c r="U154" s="31">
        <v>0</v>
      </c>
      <c r="V154" s="32">
        <v>43200000</v>
      </c>
      <c r="W154" s="32">
        <v>43200000</v>
      </c>
      <c r="X154" s="32">
        <v>0</v>
      </c>
      <c r="Y154" s="29">
        <v>2324</v>
      </c>
      <c r="Z154" s="33" t="s">
        <v>83</v>
      </c>
      <c r="AA154" s="29">
        <v>130323</v>
      </c>
      <c r="AB154" s="27">
        <v>2</v>
      </c>
      <c r="AC154" s="34" t="s">
        <v>66</v>
      </c>
      <c r="AD154" s="34" t="s">
        <v>75</v>
      </c>
    </row>
    <row r="155" spans="1:30" x14ac:dyDescent="0.2">
      <c r="A155" s="27">
        <v>2025</v>
      </c>
      <c r="B155" s="27">
        <v>2</v>
      </c>
      <c r="C155" s="28">
        <v>45658</v>
      </c>
      <c r="D155" s="28">
        <v>45747</v>
      </c>
      <c r="E155" s="27" t="s">
        <v>253</v>
      </c>
      <c r="F155" s="28">
        <v>45709</v>
      </c>
      <c r="G155" s="29">
        <v>148</v>
      </c>
      <c r="H155" s="30" t="s">
        <v>629</v>
      </c>
      <c r="I155" s="30" t="s">
        <v>729</v>
      </c>
      <c r="J155" t="s">
        <v>631</v>
      </c>
      <c r="K155" s="29">
        <v>313</v>
      </c>
      <c r="L155" s="30" t="s">
        <v>257</v>
      </c>
      <c r="M155" s="29">
        <v>1167</v>
      </c>
      <c r="N155" s="29">
        <v>1176</v>
      </c>
      <c r="O155" s="30" t="s">
        <v>730</v>
      </c>
      <c r="P155" s="30" t="s">
        <v>259</v>
      </c>
      <c r="Q155" s="30" t="s">
        <v>92</v>
      </c>
      <c r="R155" s="27">
        <v>52231511</v>
      </c>
      <c r="S155" s="30" t="s">
        <v>731</v>
      </c>
      <c r="T155" s="31">
        <v>0</v>
      </c>
      <c r="U155" s="31">
        <v>0</v>
      </c>
      <c r="V155" s="32">
        <v>27540000</v>
      </c>
      <c r="W155" s="32">
        <v>27540000</v>
      </c>
      <c r="X155" s="32">
        <v>0</v>
      </c>
      <c r="Y155" s="29">
        <v>2327</v>
      </c>
      <c r="Z155" s="33" t="s">
        <v>98</v>
      </c>
      <c r="AA155" s="29">
        <v>125000</v>
      </c>
      <c r="AB155" s="27">
        <v>2</v>
      </c>
      <c r="AC155" s="34" t="s">
        <v>29</v>
      </c>
      <c r="AD155" s="34" t="s">
        <v>91</v>
      </c>
    </row>
    <row r="156" spans="1:30" x14ac:dyDescent="0.2">
      <c r="A156" s="27">
        <v>2025</v>
      </c>
      <c r="B156" s="27">
        <v>2</v>
      </c>
      <c r="C156" s="28">
        <v>45658</v>
      </c>
      <c r="D156" s="28">
        <v>45747</v>
      </c>
      <c r="E156" s="27" t="s">
        <v>253</v>
      </c>
      <c r="F156" s="28">
        <v>45712</v>
      </c>
      <c r="G156" s="29">
        <v>145</v>
      </c>
      <c r="H156" s="30" t="s">
        <v>624</v>
      </c>
      <c r="I156" s="30" t="s">
        <v>732</v>
      </c>
      <c r="J156" t="s">
        <v>626</v>
      </c>
      <c r="K156" s="29">
        <v>310</v>
      </c>
      <c r="L156" s="30" t="s">
        <v>257</v>
      </c>
      <c r="M156" s="29">
        <v>1110</v>
      </c>
      <c r="N156" s="29">
        <v>1178</v>
      </c>
      <c r="O156" s="30" t="s">
        <v>733</v>
      </c>
      <c r="P156" s="30" t="s">
        <v>259</v>
      </c>
      <c r="Q156" s="30" t="s">
        <v>92</v>
      </c>
      <c r="R156" s="27">
        <v>19385297</v>
      </c>
      <c r="S156" s="30" t="s">
        <v>734</v>
      </c>
      <c r="T156" s="31">
        <v>0</v>
      </c>
      <c r="U156" s="31">
        <v>0</v>
      </c>
      <c r="V156" s="32">
        <v>30600000</v>
      </c>
      <c r="W156" s="32">
        <v>30600000</v>
      </c>
      <c r="X156" s="32">
        <v>0</v>
      </c>
      <c r="Y156" s="29">
        <v>2327</v>
      </c>
      <c r="Z156" s="33" t="s">
        <v>98</v>
      </c>
      <c r="AA156" s="29">
        <v>127755</v>
      </c>
      <c r="AB156" s="27">
        <v>2</v>
      </c>
      <c r="AC156" s="34" t="s">
        <v>29</v>
      </c>
      <c r="AD156" s="34" t="s">
        <v>91</v>
      </c>
    </row>
    <row r="157" spans="1:30" x14ac:dyDescent="0.2">
      <c r="A157" s="27">
        <v>2025</v>
      </c>
      <c r="B157" s="27">
        <v>2</v>
      </c>
      <c r="C157" s="28">
        <v>45658</v>
      </c>
      <c r="D157" s="28">
        <v>45747</v>
      </c>
      <c r="E157" s="27" t="s">
        <v>253</v>
      </c>
      <c r="F157" s="28">
        <v>45712</v>
      </c>
      <c r="G157" s="29">
        <v>148</v>
      </c>
      <c r="H157" s="30" t="s">
        <v>629</v>
      </c>
      <c r="I157" s="30" t="s">
        <v>735</v>
      </c>
      <c r="J157" t="s">
        <v>631</v>
      </c>
      <c r="K157" s="29">
        <v>310</v>
      </c>
      <c r="L157" s="30" t="s">
        <v>257</v>
      </c>
      <c r="M157" s="29">
        <v>1172</v>
      </c>
      <c r="N157" s="29">
        <v>1179</v>
      </c>
      <c r="O157" s="30" t="s">
        <v>736</v>
      </c>
      <c r="P157" s="30" t="s">
        <v>259</v>
      </c>
      <c r="Q157" s="30" t="s">
        <v>92</v>
      </c>
      <c r="R157" s="27">
        <v>1049611630</v>
      </c>
      <c r="S157" s="30" t="s">
        <v>737</v>
      </c>
      <c r="T157" s="31">
        <v>0</v>
      </c>
      <c r="U157" s="31">
        <v>0</v>
      </c>
      <c r="V157" s="32">
        <v>13860000</v>
      </c>
      <c r="W157" s="32">
        <v>13860000</v>
      </c>
      <c r="X157" s="32">
        <v>0</v>
      </c>
      <c r="Y157" s="29">
        <v>2327</v>
      </c>
      <c r="Z157" s="33" t="s">
        <v>98</v>
      </c>
      <c r="AA157" s="29">
        <v>130408</v>
      </c>
      <c r="AB157" s="27">
        <v>2</v>
      </c>
      <c r="AC157" s="34" t="s">
        <v>29</v>
      </c>
      <c r="AD157" s="34" t="s">
        <v>91</v>
      </c>
    </row>
    <row r="158" spans="1:30" x14ac:dyDescent="0.2">
      <c r="A158" s="27">
        <v>2025</v>
      </c>
      <c r="B158" s="27">
        <v>2</v>
      </c>
      <c r="C158" s="28">
        <v>45658</v>
      </c>
      <c r="D158" s="28">
        <v>45747</v>
      </c>
      <c r="E158" s="27" t="s">
        <v>253</v>
      </c>
      <c r="F158" s="28">
        <v>45712</v>
      </c>
      <c r="G158" s="29">
        <v>145</v>
      </c>
      <c r="H158" s="30" t="s">
        <v>624</v>
      </c>
      <c r="I158" s="30" t="s">
        <v>738</v>
      </c>
      <c r="J158" t="s">
        <v>626</v>
      </c>
      <c r="K158" s="29">
        <v>310</v>
      </c>
      <c r="L158" s="30" t="s">
        <v>257</v>
      </c>
      <c r="M158" s="29">
        <v>1158</v>
      </c>
      <c r="N158" s="29">
        <v>1180</v>
      </c>
      <c r="O158" s="30" t="s">
        <v>739</v>
      </c>
      <c r="P158" s="30" t="s">
        <v>259</v>
      </c>
      <c r="Q158" s="30" t="s">
        <v>92</v>
      </c>
      <c r="R158" s="27">
        <v>79699215</v>
      </c>
      <c r="S158" s="30" t="s">
        <v>740</v>
      </c>
      <c r="T158" s="31">
        <v>0</v>
      </c>
      <c r="U158" s="31">
        <v>0</v>
      </c>
      <c r="V158" s="32">
        <v>42000000</v>
      </c>
      <c r="W158" s="32">
        <v>42000000</v>
      </c>
      <c r="X158" s="32">
        <v>0</v>
      </c>
      <c r="Y158" s="29">
        <v>2327</v>
      </c>
      <c r="Z158" s="33" t="s">
        <v>98</v>
      </c>
      <c r="AA158" s="29">
        <v>130164</v>
      </c>
      <c r="AB158" s="27">
        <v>2</v>
      </c>
      <c r="AC158" s="34" t="s">
        <v>29</v>
      </c>
      <c r="AD158" s="34" t="s">
        <v>91</v>
      </c>
    </row>
    <row r="159" spans="1:30" x14ac:dyDescent="0.2">
      <c r="A159" s="27">
        <v>2025</v>
      </c>
      <c r="B159" s="27">
        <v>2</v>
      </c>
      <c r="C159" s="28">
        <v>45658</v>
      </c>
      <c r="D159" s="28">
        <v>45747</v>
      </c>
      <c r="E159" s="27" t="s">
        <v>253</v>
      </c>
      <c r="F159" s="28">
        <v>45712</v>
      </c>
      <c r="G159" s="29">
        <v>145</v>
      </c>
      <c r="H159" s="30" t="s">
        <v>624</v>
      </c>
      <c r="I159" s="30" t="s">
        <v>741</v>
      </c>
      <c r="J159" t="s">
        <v>626</v>
      </c>
      <c r="K159" s="29">
        <v>310</v>
      </c>
      <c r="L159" s="30" t="s">
        <v>257</v>
      </c>
      <c r="M159" s="29">
        <v>1174</v>
      </c>
      <c r="N159" s="29">
        <v>1181</v>
      </c>
      <c r="O159" s="30" t="s">
        <v>742</v>
      </c>
      <c r="P159" s="30" t="s">
        <v>366</v>
      </c>
      <c r="Q159" s="30" t="s">
        <v>165</v>
      </c>
      <c r="R159" s="27">
        <v>1022363488</v>
      </c>
      <c r="S159" s="30" t="s">
        <v>743</v>
      </c>
      <c r="T159" s="31">
        <v>0</v>
      </c>
      <c r="U159" s="31">
        <v>0</v>
      </c>
      <c r="V159" s="32">
        <v>39060000</v>
      </c>
      <c r="W159" s="32">
        <v>39060000</v>
      </c>
      <c r="X159" s="32">
        <v>0</v>
      </c>
      <c r="Y159" s="29">
        <v>2613</v>
      </c>
      <c r="Z159" s="33" t="s">
        <v>168</v>
      </c>
      <c r="AA159" s="29">
        <v>127558</v>
      </c>
      <c r="AB159" s="27">
        <v>2</v>
      </c>
      <c r="AC159" s="34" t="s">
        <v>34</v>
      </c>
      <c r="AD159" s="34" t="s">
        <v>164</v>
      </c>
    </row>
    <row r="160" spans="1:30" x14ac:dyDescent="0.2">
      <c r="A160" s="27">
        <v>2025</v>
      </c>
      <c r="B160" s="27">
        <v>2</v>
      </c>
      <c r="C160" s="28">
        <v>45658</v>
      </c>
      <c r="D160" s="28">
        <v>45747</v>
      </c>
      <c r="E160" s="27" t="s">
        <v>253</v>
      </c>
      <c r="F160" s="28">
        <v>45712</v>
      </c>
      <c r="G160" s="29">
        <v>53</v>
      </c>
      <c r="H160" s="30" t="s">
        <v>744</v>
      </c>
      <c r="I160" s="35" t="s">
        <v>745</v>
      </c>
      <c r="J160" t="s">
        <v>746</v>
      </c>
      <c r="K160" s="29">
        <v>310</v>
      </c>
      <c r="L160" s="30" t="s">
        <v>257</v>
      </c>
      <c r="M160" s="29">
        <v>1217</v>
      </c>
      <c r="N160" s="29">
        <v>1182</v>
      </c>
      <c r="O160" s="30" t="s">
        <v>747</v>
      </c>
      <c r="P160" s="30" t="s">
        <v>275</v>
      </c>
      <c r="Q160" s="30" t="s">
        <v>49</v>
      </c>
      <c r="R160" s="27">
        <v>860524654</v>
      </c>
      <c r="S160" s="30" t="s">
        <v>748</v>
      </c>
      <c r="T160" s="31">
        <v>0</v>
      </c>
      <c r="U160" s="31">
        <v>0</v>
      </c>
      <c r="V160" s="32">
        <v>43071931</v>
      </c>
      <c r="W160" s="32">
        <v>43071931</v>
      </c>
      <c r="X160" s="32">
        <v>0</v>
      </c>
      <c r="Y160" s="29">
        <v>2289</v>
      </c>
      <c r="Z160" s="33" t="s">
        <v>50</v>
      </c>
      <c r="AA160" s="29">
        <v>131296</v>
      </c>
      <c r="AB160" s="27">
        <v>1</v>
      </c>
      <c r="AC160" s="34" t="s">
        <v>34</v>
      </c>
      <c r="AD160" s="34" t="s">
        <v>48</v>
      </c>
    </row>
    <row r="161" spans="1:30" x14ac:dyDescent="0.2">
      <c r="A161" s="27">
        <v>2025</v>
      </c>
      <c r="B161" s="27">
        <v>2</v>
      </c>
      <c r="C161" s="28">
        <v>45658</v>
      </c>
      <c r="D161" s="28">
        <v>45747</v>
      </c>
      <c r="E161" s="27" t="s">
        <v>253</v>
      </c>
      <c r="F161" s="28">
        <v>45713</v>
      </c>
      <c r="G161" s="29">
        <v>145</v>
      </c>
      <c r="H161" s="30" t="s">
        <v>624</v>
      </c>
      <c r="I161" s="30" t="s">
        <v>749</v>
      </c>
      <c r="J161" t="s">
        <v>626</v>
      </c>
      <c r="K161" s="29">
        <v>309</v>
      </c>
      <c r="L161" s="30" t="s">
        <v>257</v>
      </c>
      <c r="M161" s="29">
        <v>1098</v>
      </c>
      <c r="N161" s="29">
        <v>1183</v>
      </c>
      <c r="O161" s="30" t="s">
        <v>750</v>
      </c>
      <c r="P161" s="30" t="s">
        <v>259</v>
      </c>
      <c r="Q161" s="30" t="s">
        <v>92</v>
      </c>
      <c r="R161" s="27">
        <v>79515089</v>
      </c>
      <c r="S161" s="30" t="s">
        <v>751</v>
      </c>
      <c r="T161" s="31">
        <v>0</v>
      </c>
      <c r="U161" s="31">
        <v>0</v>
      </c>
      <c r="V161" s="32">
        <v>39600000</v>
      </c>
      <c r="W161" s="32">
        <v>39160000</v>
      </c>
      <c r="X161" s="32">
        <v>440000</v>
      </c>
      <c r="Y161" s="29">
        <v>2327</v>
      </c>
      <c r="Z161" s="33" t="s">
        <v>98</v>
      </c>
      <c r="AA161" s="29">
        <v>125187</v>
      </c>
      <c r="AB161" s="27">
        <v>2</v>
      </c>
      <c r="AC161" s="34" t="s">
        <v>29</v>
      </c>
      <c r="AD161" s="34" t="s">
        <v>91</v>
      </c>
    </row>
    <row r="162" spans="1:30" x14ac:dyDescent="0.2">
      <c r="A162" s="27">
        <v>2025</v>
      </c>
      <c r="B162" s="27">
        <v>2</v>
      </c>
      <c r="C162" s="28">
        <v>45658</v>
      </c>
      <c r="D162" s="28">
        <v>45747</v>
      </c>
      <c r="E162" s="27" t="s">
        <v>253</v>
      </c>
      <c r="F162" s="28">
        <v>45713</v>
      </c>
      <c r="G162" s="29">
        <v>145</v>
      </c>
      <c r="H162" s="30" t="s">
        <v>624</v>
      </c>
      <c r="I162" s="30" t="s">
        <v>752</v>
      </c>
      <c r="J162" t="s">
        <v>626</v>
      </c>
      <c r="K162" s="29">
        <v>309</v>
      </c>
      <c r="L162" s="30" t="s">
        <v>257</v>
      </c>
      <c r="M162" s="29">
        <v>1121</v>
      </c>
      <c r="N162" s="29">
        <v>1184</v>
      </c>
      <c r="O162" s="30" t="s">
        <v>753</v>
      </c>
      <c r="P162" s="30" t="s">
        <v>259</v>
      </c>
      <c r="Q162" s="30" t="s">
        <v>92</v>
      </c>
      <c r="R162" s="27">
        <v>1033820336</v>
      </c>
      <c r="S162" s="30" t="s">
        <v>754</v>
      </c>
      <c r="T162" s="31">
        <v>0</v>
      </c>
      <c r="U162" s="31">
        <v>0</v>
      </c>
      <c r="V162" s="32">
        <v>37800000</v>
      </c>
      <c r="W162" s="32">
        <v>37800000</v>
      </c>
      <c r="X162" s="32">
        <v>0</v>
      </c>
      <c r="Y162" s="29">
        <v>2327</v>
      </c>
      <c r="Z162" s="33" t="s">
        <v>98</v>
      </c>
      <c r="AA162" s="29">
        <v>124884</v>
      </c>
      <c r="AB162" s="27">
        <v>2</v>
      </c>
      <c r="AC162" s="34" t="s">
        <v>29</v>
      </c>
      <c r="AD162" s="34" t="s">
        <v>91</v>
      </c>
    </row>
    <row r="163" spans="1:30" x14ac:dyDescent="0.2">
      <c r="A163" s="27">
        <v>2025</v>
      </c>
      <c r="B163" s="27">
        <v>2</v>
      </c>
      <c r="C163" s="28">
        <v>45658</v>
      </c>
      <c r="D163" s="28">
        <v>45747</v>
      </c>
      <c r="E163" s="27" t="s">
        <v>253</v>
      </c>
      <c r="F163" s="28">
        <v>45713</v>
      </c>
      <c r="G163" s="29">
        <v>148</v>
      </c>
      <c r="H163" s="30" t="s">
        <v>629</v>
      </c>
      <c r="I163" s="30" t="s">
        <v>755</v>
      </c>
      <c r="J163" t="s">
        <v>631</v>
      </c>
      <c r="K163" s="29">
        <v>309</v>
      </c>
      <c r="L163" s="30" t="s">
        <v>257</v>
      </c>
      <c r="M163" s="29">
        <v>1116</v>
      </c>
      <c r="N163" s="29">
        <v>1185</v>
      </c>
      <c r="O163" s="30" t="s">
        <v>756</v>
      </c>
      <c r="P163" s="30" t="s">
        <v>259</v>
      </c>
      <c r="Q163" s="30" t="s">
        <v>92</v>
      </c>
      <c r="R163" s="27">
        <v>1032487095</v>
      </c>
      <c r="S163" s="30" t="s">
        <v>757</v>
      </c>
      <c r="T163" s="31">
        <v>0</v>
      </c>
      <c r="U163" s="31">
        <v>0</v>
      </c>
      <c r="V163" s="32">
        <v>37800000</v>
      </c>
      <c r="W163" s="32">
        <v>37800000</v>
      </c>
      <c r="X163" s="32">
        <v>0</v>
      </c>
      <c r="Y163" s="29">
        <v>2327</v>
      </c>
      <c r="Z163" s="33" t="s">
        <v>98</v>
      </c>
      <c r="AA163" s="29">
        <v>124883</v>
      </c>
      <c r="AB163" s="27">
        <v>2</v>
      </c>
      <c r="AC163" s="34" t="s">
        <v>29</v>
      </c>
      <c r="AD163" s="34" t="s">
        <v>91</v>
      </c>
    </row>
    <row r="164" spans="1:30" x14ac:dyDescent="0.2">
      <c r="A164" s="27">
        <v>2025</v>
      </c>
      <c r="B164" s="27">
        <v>2</v>
      </c>
      <c r="C164" s="28">
        <v>45658</v>
      </c>
      <c r="D164" s="28">
        <v>45747</v>
      </c>
      <c r="E164" s="27" t="s">
        <v>253</v>
      </c>
      <c r="F164" s="28">
        <v>45713</v>
      </c>
      <c r="G164" s="29">
        <v>148</v>
      </c>
      <c r="H164" s="30" t="s">
        <v>629</v>
      </c>
      <c r="I164" s="30" t="s">
        <v>758</v>
      </c>
      <c r="J164" t="s">
        <v>631</v>
      </c>
      <c r="K164" s="29">
        <v>309</v>
      </c>
      <c r="L164" s="30" t="s">
        <v>257</v>
      </c>
      <c r="M164" s="29">
        <v>1169</v>
      </c>
      <c r="N164" s="29">
        <v>1186</v>
      </c>
      <c r="O164" s="30" t="s">
        <v>759</v>
      </c>
      <c r="P164" s="30" t="s">
        <v>259</v>
      </c>
      <c r="Q164" s="30" t="s">
        <v>92</v>
      </c>
      <c r="R164" s="27">
        <v>1030521003</v>
      </c>
      <c r="S164" s="30" t="s">
        <v>760</v>
      </c>
      <c r="T164" s="31">
        <v>0</v>
      </c>
      <c r="U164" s="31">
        <v>0</v>
      </c>
      <c r="V164" s="32">
        <v>18150000</v>
      </c>
      <c r="W164" s="32">
        <v>18150000</v>
      </c>
      <c r="X164" s="32">
        <v>0</v>
      </c>
      <c r="Y164" s="29">
        <v>2327</v>
      </c>
      <c r="Z164" s="33" t="s">
        <v>98</v>
      </c>
      <c r="AA164" s="29">
        <v>125031</v>
      </c>
      <c r="AB164" s="27">
        <v>2</v>
      </c>
      <c r="AC164" s="34" t="s">
        <v>29</v>
      </c>
      <c r="AD164" s="34" t="s">
        <v>91</v>
      </c>
    </row>
    <row r="165" spans="1:30" x14ac:dyDescent="0.2">
      <c r="A165" s="27">
        <v>2025</v>
      </c>
      <c r="B165" s="27">
        <v>2</v>
      </c>
      <c r="C165" s="28">
        <v>45658</v>
      </c>
      <c r="D165" s="28">
        <v>45747</v>
      </c>
      <c r="E165" s="27" t="s">
        <v>253</v>
      </c>
      <c r="F165" s="28">
        <v>45713</v>
      </c>
      <c r="G165" s="29">
        <v>148</v>
      </c>
      <c r="H165" s="30" t="s">
        <v>629</v>
      </c>
      <c r="I165" s="30" t="s">
        <v>761</v>
      </c>
      <c r="J165" t="s">
        <v>631</v>
      </c>
      <c r="K165" s="29">
        <v>309</v>
      </c>
      <c r="L165" s="30" t="s">
        <v>257</v>
      </c>
      <c r="M165" s="29">
        <v>1101</v>
      </c>
      <c r="N165" s="29">
        <v>1187</v>
      </c>
      <c r="O165" s="30" t="s">
        <v>762</v>
      </c>
      <c r="P165" s="30" t="s">
        <v>439</v>
      </c>
      <c r="Q165" s="30" t="s">
        <v>121</v>
      </c>
      <c r="R165" s="27">
        <v>3128728</v>
      </c>
      <c r="S165" s="30" t="s">
        <v>763</v>
      </c>
      <c r="T165" s="31">
        <v>0</v>
      </c>
      <c r="U165" s="31">
        <v>0</v>
      </c>
      <c r="V165" s="32">
        <v>30240000</v>
      </c>
      <c r="W165" s="32">
        <v>30240000</v>
      </c>
      <c r="X165" s="32">
        <v>0</v>
      </c>
      <c r="Y165" s="29">
        <v>2388</v>
      </c>
      <c r="Z165" s="33" t="s">
        <v>126</v>
      </c>
      <c r="AA165" s="29">
        <v>127539</v>
      </c>
      <c r="AB165" s="27">
        <v>3</v>
      </c>
      <c r="AC165" s="34" t="s">
        <v>66</v>
      </c>
      <c r="AD165" s="34" t="s">
        <v>120</v>
      </c>
    </row>
    <row r="166" spans="1:30" x14ac:dyDescent="0.2">
      <c r="A166" s="27">
        <v>2025</v>
      </c>
      <c r="B166" s="27">
        <v>2</v>
      </c>
      <c r="C166" s="28">
        <v>45658</v>
      </c>
      <c r="D166" s="28">
        <v>45747</v>
      </c>
      <c r="E166" s="27" t="s">
        <v>253</v>
      </c>
      <c r="F166" s="28">
        <v>45713</v>
      </c>
      <c r="G166" s="29">
        <v>145</v>
      </c>
      <c r="H166" s="30" t="s">
        <v>624</v>
      </c>
      <c r="I166" s="30" t="s">
        <v>764</v>
      </c>
      <c r="J166" t="s">
        <v>626</v>
      </c>
      <c r="K166" s="29">
        <v>309</v>
      </c>
      <c r="L166" s="30" t="s">
        <v>257</v>
      </c>
      <c r="M166" s="29">
        <v>1032</v>
      </c>
      <c r="N166" s="29">
        <v>1188</v>
      </c>
      <c r="O166" s="30" t="s">
        <v>765</v>
      </c>
      <c r="P166" s="30" t="s">
        <v>275</v>
      </c>
      <c r="Q166" s="30" t="s">
        <v>49</v>
      </c>
      <c r="R166" s="27">
        <v>1030675132</v>
      </c>
      <c r="S166" s="30" t="s">
        <v>766</v>
      </c>
      <c r="T166" s="31">
        <v>0</v>
      </c>
      <c r="U166" s="31">
        <v>0</v>
      </c>
      <c r="V166" s="32">
        <v>54600000</v>
      </c>
      <c r="W166" s="32">
        <v>47092500</v>
      </c>
      <c r="X166" s="32">
        <v>7507500</v>
      </c>
      <c r="Y166" s="29">
        <v>2289</v>
      </c>
      <c r="Z166" s="33" t="s">
        <v>50</v>
      </c>
      <c r="AA166" s="29">
        <v>126411</v>
      </c>
      <c r="AB166" s="27">
        <v>1</v>
      </c>
      <c r="AC166" s="34" t="s">
        <v>34</v>
      </c>
      <c r="AD166" s="34" t="s">
        <v>48</v>
      </c>
    </row>
    <row r="167" spans="1:30" x14ac:dyDescent="0.2">
      <c r="A167" s="27">
        <v>2025</v>
      </c>
      <c r="B167" s="27">
        <v>2</v>
      </c>
      <c r="C167" s="28">
        <v>45658</v>
      </c>
      <c r="D167" s="28">
        <v>45747</v>
      </c>
      <c r="E167" s="27" t="s">
        <v>253</v>
      </c>
      <c r="F167" s="28">
        <v>45713</v>
      </c>
      <c r="G167" s="29">
        <v>145</v>
      </c>
      <c r="H167" s="30" t="s">
        <v>624</v>
      </c>
      <c r="I167" s="30" t="s">
        <v>767</v>
      </c>
      <c r="J167" t="s">
        <v>626</v>
      </c>
      <c r="K167" s="29">
        <v>309</v>
      </c>
      <c r="L167" s="30" t="s">
        <v>257</v>
      </c>
      <c r="M167" s="29">
        <v>1100</v>
      </c>
      <c r="N167" s="29">
        <v>1189</v>
      </c>
      <c r="O167" s="30" t="s">
        <v>768</v>
      </c>
      <c r="P167" s="30" t="s">
        <v>259</v>
      </c>
      <c r="Q167" s="30" t="s">
        <v>92</v>
      </c>
      <c r="R167" s="27">
        <v>51688411</v>
      </c>
      <c r="S167" s="30" t="s">
        <v>769</v>
      </c>
      <c r="T167" s="31">
        <v>0</v>
      </c>
      <c r="U167" s="31">
        <v>0</v>
      </c>
      <c r="V167" s="32">
        <v>34560000</v>
      </c>
      <c r="W167" s="32">
        <v>34560000</v>
      </c>
      <c r="X167" s="32">
        <v>0</v>
      </c>
      <c r="Y167" s="29">
        <v>2327</v>
      </c>
      <c r="Z167" s="33" t="s">
        <v>98</v>
      </c>
      <c r="AA167" s="29">
        <v>127515</v>
      </c>
      <c r="AB167" s="27">
        <v>2</v>
      </c>
      <c r="AC167" s="34" t="s">
        <v>29</v>
      </c>
      <c r="AD167" s="34" t="s">
        <v>91</v>
      </c>
    </row>
    <row r="168" spans="1:30" x14ac:dyDescent="0.2">
      <c r="A168" s="27">
        <v>2025</v>
      </c>
      <c r="B168" s="27">
        <v>2</v>
      </c>
      <c r="C168" s="28">
        <v>45658</v>
      </c>
      <c r="D168" s="28">
        <v>45747</v>
      </c>
      <c r="E168" s="27" t="s">
        <v>253</v>
      </c>
      <c r="F168" s="28">
        <v>45713</v>
      </c>
      <c r="G168" s="29">
        <v>145</v>
      </c>
      <c r="H168" s="30" t="s">
        <v>624</v>
      </c>
      <c r="I168" s="30" t="s">
        <v>770</v>
      </c>
      <c r="J168" t="s">
        <v>626</v>
      </c>
      <c r="K168" s="29">
        <v>309</v>
      </c>
      <c r="L168" s="30" t="s">
        <v>257</v>
      </c>
      <c r="M168" s="29">
        <v>1200</v>
      </c>
      <c r="N168" s="29">
        <v>1190</v>
      </c>
      <c r="O168" s="30" t="s">
        <v>771</v>
      </c>
      <c r="P168" s="30" t="s">
        <v>376</v>
      </c>
      <c r="Q168" s="30" t="s">
        <v>53</v>
      </c>
      <c r="R168" s="27">
        <v>1016043437</v>
      </c>
      <c r="S168" s="30" t="s">
        <v>772</v>
      </c>
      <c r="T168" s="31">
        <v>0</v>
      </c>
      <c r="U168" s="31">
        <v>0</v>
      </c>
      <c r="V168" s="32">
        <v>44100000</v>
      </c>
      <c r="W168" s="32">
        <v>44100000</v>
      </c>
      <c r="X168" s="32">
        <v>0</v>
      </c>
      <c r="Y168" s="29">
        <v>2290</v>
      </c>
      <c r="Z168" s="33" t="s">
        <v>60</v>
      </c>
      <c r="AA168" s="29">
        <v>127520</v>
      </c>
      <c r="AB168" s="27">
        <v>1</v>
      </c>
      <c r="AC168" s="34" t="s">
        <v>20</v>
      </c>
      <c r="AD168" s="34" t="s">
        <v>52</v>
      </c>
    </row>
    <row r="169" spans="1:30" x14ac:dyDescent="0.2">
      <c r="A169" s="27">
        <v>2025</v>
      </c>
      <c r="B169" s="27">
        <v>2</v>
      </c>
      <c r="C169" s="28">
        <v>45658</v>
      </c>
      <c r="D169" s="28">
        <v>45747</v>
      </c>
      <c r="E169" s="27" t="s">
        <v>253</v>
      </c>
      <c r="F169" s="28">
        <v>45713</v>
      </c>
      <c r="G169" s="29">
        <v>148</v>
      </c>
      <c r="H169" s="30" t="s">
        <v>629</v>
      </c>
      <c r="I169" s="30" t="s">
        <v>773</v>
      </c>
      <c r="J169" t="s">
        <v>631</v>
      </c>
      <c r="K169" s="29">
        <v>309</v>
      </c>
      <c r="L169" s="30" t="s">
        <v>257</v>
      </c>
      <c r="M169" s="29">
        <v>1142</v>
      </c>
      <c r="N169" s="29">
        <v>1191</v>
      </c>
      <c r="O169" s="30" t="s">
        <v>774</v>
      </c>
      <c r="P169" s="30" t="s">
        <v>291</v>
      </c>
      <c r="Q169" s="30" t="s">
        <v>181</v>
      </c>
      <c r="R169" s="27">
        <v>1023013463</v>
      </c>
      <c r="S169" s="30" t="s">
        <v>775</v>
      </c>
      <c r="T169" s="31">
        <v>0</v>
      </c>
      <c r="U169" s="31">
        <v>0</v>
      </c>
      <c r="V169" s="32">
        <v>21300000</v>
      </c>
      <c r="W169" s="32">
        <v>21300000</v>
      </c>
      <c r="X169" s="32">
        <v>0</v>
      </c>
      <c r="Y169" s="29">
        <v>2671</v>
      </c>
      <c r="Z169" s="33" t="s">
        <v>190</v>
      </c>
      <c r="AA169" s="29">
        <v>126252</v>
      </c>
      <c r="AB169" s="27">
        <v>3</v>
      </c>
      <c r="AC169" s="34" t="s">
        <v>34</v>
      </c>
      <c r="AD169" s="34" t="s">
        <v>180</v>
      </c>
    </row>
    <row r="170" spans="1:30" x14ac:dyDescent="0.2">
      <c r="A170" s="27">
        <v>2025</v>
      </c>
      <c r="B170" s="27">
        <v>2</v>
      </c>
      <c r="C170" s="28">
        <v>45658</v>
      </c>
      <c r="D170" s="28">
        <v>45747</v>
      </c>
      <c r="E170" s="27" t="s">
        <v>253</v>
      </c>
      <c r="F170" s="28">
        <v>45713</v>
      </c>
      <c r="G170" s="29">
        <v>145</v>
      </c>
      <c r="H170" s="30" t="s">
        <v>624</v>
      </c>
      <c r="I170" s="30" t="s">
        <v>776</v>
      </c>
      <c r="J170" t="s">
        <v>626</v>
      </c>
      <c r="K170" s="29">
        <v>309</v>
      </c>
      <c r="L170" s="30" t="s">
        <v>257</v>
      </c>
      <c r="M170" s="29">
        <v>1192</v>
      </c>
      <c r="N170" s="29">
        <v>1192</v>
      </c>
      <c r="O170" s="30" t="s">
        <v>777</v>
      </c>
      <c r="P170" s="30" t="s">
        <v>415</v>
      </c>
      <c r="Q170" s="30" t="s">
        <v>134</v>
      </c>
      <c r="R170" s="27">
        <v>1018492459</v>
      </c>
      <c r="S170" s="30" t="s">
        <v>778</v>
      </c>
      <c r="T170" s="31">
        <v>0</v>
      </c>
      <c r="U170" s="31">
        <v>0</v>
      </c>
      <c r="V170" s="32">
        <v>30240000</v>
      </c>
      <c r="W170" s="32">
        <v>30240000</v>
      </c>
      <c r="X170" s="32">
        <v>0</v>
      </c>
      <c r="Y170" s="29">
        <v>2398</v>
      </c>
      <c r="Z170" s="33" t="s">
        <v>137</v>
      </c>
      <c r="AA170" s="29">
        <v>127544</v>
      </c>
      <c r="AB170" s="27">
        <v>1</v>
      </c>
      <c r="AC170" s="34" t="s">
        <v>66</v>
      </c>
      <c r="AD170" s="34" t="s">
        <v>133</v>
      </c>
    </row>
    <row r="171" spans="1:30" x14ac:dyDescent="0.2">
      <c r="A171" s="27">
        <v>2025</v>
      </c>
      <c r="B171" s="27">
        <v>2</v>
      </c>
      <c r="C171" s="28">
        <v>45658</v>
      </c>
      <c r="D171" s="28">
        <v>45747</v>
      </c>
      <c r="E171" s="27" t="s">
        <v>253</v>
      </c>
      <c r="F171" s="28">
        <v>45713</v>
      </c>
      <c r="G171" s="29">
        <v>148</v>
      </c>
      <c r="H171" s="30" t="s">
        <v>629</v>
      </c>
      <c r="I171" s="30" t="s">
        <v>779</v>
      </c>
      <c r="J171" t="s">
        <v>631</v>
      </c>
      <c r="K171" s="29">
        <v>309</v>
      </c>
      <c r="L171" s="30" t="s">
        <v>257</v>
      </c>
      <c r="M171" s="29">
        <v>1018</v>
      </c>
      <c r="N171" s="29">
        <v>1193</v>
      </c>
      <c r="O171" s="30" t="s">
        <v>780</v>
      </c>
      <c r="P171" s="30" t="s">
        <v>583</v>
      </c>
      <c r="Q171" s="30" t="s">
        <v>192</v>
      </c>
      <c r="R171" s="27">
        <v>1032656231</v>
      </c>
      <c r="S171" s="30" t="s">
        <v>781</v>
      </c>
      <c r="T171" s="31">
        <v>0</v>
      </c>
      <c r="U171" s="31">
        <v>0</v>
      </c>
      <c r="V171" s="32">
        <v>19320000</v>
      </c>
      <c r="W171" s="32">
        <v>19320000</v>
      </c>
      <c r="X171" s="32">
        <v>0</v>
      </c>
      <c r="Y171" s="29">
        <v>2682</v>
      </c>
      <c r="Z171" s="33" t="s">
        <v>193</v>
      </c>
      <c r="AA171" s="29">
        <v>126303</v>
      </c>
      <c r="AB171" s="27">
        <v>2</v>
      </c>
      <c r="AC171" s="34" t="s">
        <v>34</v>
      </c>
      <c r="AD171" s="34" t="s">
        <v>180</v>
      </c>
    </row>
    <row r="172" spans="1:30" x14ac:dyDescent="0.2">
      <c r="A172" s="27">
        <v>2025</v>
      </c>
      <c r="B172" s="27">
        <v>2</v>
      </c>
      <c r="C172" s="28">
        <v>45658</v>
      </c>
      <c r="D172" s="28">
        <v>45747</v>
      </c>
      <c r="E172" s="27" t="s">
        <v>253</v>
      </c>
      <c r="F172" s="28">
        <v>45714</v>
      </c>
      <c r="G172" s="29">
        <v>148</v>
      </c>
      <c r="H172" s="30" t="s">
        <v>629</v>
      </c>
      <c r="I172" s="30" t="s">
        <v>782</v>
      </c>
      <c r="J172" t="s">
        <v>631</v>
      </c>
      <c r="K172" s="29">
        <v>308</v>
      </c>
      <c r="L172" s="30" t="s">
        <v>257</v>
      </c>
      <c r="M172" s="29">
        <v>1185</v>
      </c>
      <c r="N172" s="29">
        <v>1194</v>
      </c>
      <c r="O172" s="30" t="s">
        <v>783</v>
      </c>
      <c r="P172" s="30" t="s">
        <v>275</v>
      </c>
      <c r="Q172" s="30" t="s">
        <v>49</v>
      </c>
      <c r="R172" s="27">
        <v>19271225</v>
      </c>
      <c r="S172" s="30" t="s">
        <v>784</v>
      </c>
      <c r="T172" s="31">
        <v>0</v>
      </c>
      <c r="U172" s="31">
        <v>0</v>
      </c>
      <c r="V172" s="32">
        <v>18150000</v>
      </c>
      <c r="W172" s="32">
        <v>18150000</v>
      </c>
      <c r="X172" s="32">
        <v>0</v>
      </c>
      <c r="Y172" s="29">
        <v>2289</v>
      </c>
      <c r="Z172" s="33" t="s">
        <v>50</v>
      </c>
      <c r="AA172" s="29">
        <v>127551</v>
      </c>
      <c r="AB172" s="27">
        <v>1</v>
      </c>
      <c r="AC172" s="34" t="s">
        <v>34</v>
      </c>
      <c r="AD172" s="34" t="s">
        <v>48</v>
      </c>
    </row>
    <row r="173" spans="1:30" x14ac:dyDescent="0.2">
      <c r="A173" s="27">
        <v>2025</v>
      </c>
      <c r="B173" s="27">
        <v>2</v>
      </c>
      <c r="C173" s="28">
        <v>45658</v>
      </c>
      <c r="D173" s="28">
        <v>45747</v>
      </c>
      <c r="E173" s="27" t="s">
        <v>253</v>
      </c>
      <c r="F173" s="28">
        <v>45714</v>
      </c>
      <c r="G173" s="29">
        <v>145</v>
      </c>
      <c r="H173" s="30" t="s">
        <v>624</v>
      </c>
      <c r="I173" s="30" t="s">
        <v>785</v>
      </c>
      <c r="J173" t="s">
        <v>626</v>
      </c>
      <c r="K173" s="29">
        <v>308</v>
      </c>
      <c r="L173" s="30" t="s">
        <v>257</v>
      </c>
      <c r="M173" s="29">
        <v>1138</v>
      </c>
      <c r="N173" s="29">
        <v>1195</v>
      </c>
      <c r="O173" s="30" t="s">
        <v>786</v>
      </c>
      <c r="P173" s="30" t="s">
        <v>259</v>
      </c>
      <c r="Q173" s="30" t="s">
        <v>92</v>
      </c>
      <c r="R173" s="27">
        <v>1010239931</v>
      </c>
      <c r="S173" s="30" t="s">
        <v>787</v>
      </c>
      <c r="T173" s="31">
        <v>0</v>
      </c>
      <c r="U173" s="31">
        <v>0</v>
      </c>
      <c r="V173" s="32">
        <v>35910000</v>
      </c>
      <c r="W173" s="32">
        <v>35910000</v>
      </c>
      <c r="X173" s="32">
        <v>0</v>
      </c>
      <c r="Y173" s="29">
        <v>2327</v>
      </c>
      <c r="Z173" s="33" t="s">
        <v>93</v>
      </c>
      <c r="AA173" s="29">
        <v>125687</v>
      </c>
      <c r="AB173" s="27">
        <v>4</v>
      </c>
      <c r="AC173" s="34" t="s">
        <v>29</v>
      </c>
      <c r="AD173" s="34" t="s">
        <v>91</v>
      </c>
    </row>
    <row r="174" spans="1:30" x14ac:dyDescent="0.2">
      <c r="A174" s="27">
        <v>2025</v>
      </c>
      <c r="B174" s="27">
        <v>2</v>
      </c>
      <c r="C174" s="28">
        <v>45658</v>
      </c>
      <c r="D174" s="28">
        <v>45747</v>
      </c>
      <c r="E174" s="27" t="s">
        <v>253</v>
      </c>
      <c r="F174" s="28">
        <v>45714</v>
      </c>
      <c r="G174" s="29">
        <v>145</v>
      </c>
      <c r="H174" s="30" t="s">
        <v>624</v>
      </c>
      <c r="I174" s="30" t="s">
        <v>788</v>
      </c>
      <c r="J174" t="s">
        <v>626</v>
      </c>
      <c r="K174" s="29">
        <v>308</v>
      </c>
      <c r="L174" s="30" t="s">
        <v>257</v>
      </c>
      <c r="M174" s="29">
        <v>1125</v>
      </c>
      <c r="N174" s="29">
        <v>1196</v>
      </c>
      <c r="O174" s="30" t="s">
        <v>789</v>
      </c>
      <c r="P174" s="30" t="s">
        <v>432</v>
      </c>
      <c r="Q174" s="30" t="s">
        <v>198</v>
      </c>
      <c r="R174" s="27">
        <v>52432694</v>
      </c>
      <c r="S174" s="30" t="s">
        <v>790</v>
      </c>
      <c r="T174" s="31">
        <v>0</v>
      </c>
      <c r="U174" s="31">
        <v>0</v>
      </c>
      <c r="V174" s="32">
        <v>42000000</v>
      </c>
      <c r="W174" s="32">
        <v>42000000</v>
      </c>
      <c r="X174" s="32">
        <v>0</v>
      </c>
      <c r="Y174" s="29">
        <v>2689</v>
      </c>
      <c r="Z174" s="33" t="s">
        <v>201</v>
      </c>
      <c r="AA174" s="29">
        <v>125125</v>
      </c>
      <c r="AB174" s="27">
        <v>1</v>
      </c>
      <c r="AC174" s="34" t="s">
        <v>34</v>
      </c>
      <c r="AD174" s="34" t="s">
        <v>197</v>
      </c>
    </row>
    <row r="175" spans="1:30" x14ac:dyDescent="0.2">
      <c r="A175" s="27">
        <v>2025</v>
      </c>
      <c r="B175" s="27">
        <v>2</v>
      </c>
      <c r="C175" s="28">
        <v>45658</v>
      </c>
      <c r="D175" s="28">
        <v>45747</v>
      </c>
      <c r="E175" s="27" t="s">
        <v>253</v>
      </c>
      <c r="F175" s="28">
        <v>45714</v>
      </c>
      <c r="G175" s="29">
        <v>145</v>
      </c>
      <c r="H175" s="30" t="s">
        <v>624</v>
      </c>
      <c r="I175" s="30" t="s">
        <v>791</v>
      </c>
      <c r="J175" t="s">
        <v>626</v>
      </c>
      <c r="K175" s="29">
        <v>308</v>
      </c>
      <c r="L175" s="30" t="s">
        <v>257</v>
      </c>
      <c r="M175" s="29">
        <v>1208</v>
      </c>
      <c r="N175" s="29">
        <v>1197</v>
      </c>
      <c r="O175" s="30" t="s">
        <v>792</v>
      </c>
      <c r="P175" s="30" t="s">
        <v>259</v>
      </c>
      <c r="Q175" s="30" t="s">
        <v>92</v>
      </c>
      <c r="R175" s="27">
        <v>79422544</v>
      </c>
      <c r="S175" s="30" t="s">
        <v>793</v>
      </c>
      <c r="T175" s="31">
        <v>0</v>
      </c>
      <c r="U175" s="31">
        <v>0</v>
      </c>
      <c r="V175" s="32">
        <v>36000000</v>
      </c>
      <c r="W175" s="32">
        <v>36000000</v>
      </c>
      <c r="X175" s="32">
        <v>0</v>
      </c>
      <c r="Y175" s="29">
        <v>2327</v>
      </c>
      <c r="Z175" s="33" t="s">
        <v>98</v>
      </c>
      <c r="AA175" s="29">
        <v>130773</v>
      </c>
      <c r="AB175" s="27">
        <v>2</v>
      </c>
      <c r="AC175" s="34" t="s">
        <v>29</v>
      </c>
      <c r="AD175" s="34" t="s">
        <v>91</v>
      </c>
    </row>
    <row r="176" spans="1:30" x14ac:dyDescent="0.2">
      <c r="A176" s="27">
        <v>2025</v>
      </c>
      <c r="B176" s="27">
        <v>2</v>
      </c>
      <c r="C176" s="28">
        <v>45658</v>
      </c>
      <c r="D176" s="28">
        <v>45747</v>
      </c>
      <c r="E176" s="27" t="s">
        <v>253</v>
      </c>
      <c r="F176" s="28">
        <v>45714</v>
      </c>
      <c r="G176" s="29">
        <v>148</v>
      </c>
      <c r="H176" s="30" t="s">
        <v>629</v>
      </c>
      <c r="I176" s="30" t="s">
        <v>794</v>
      </c>
      <c r="J176" t="s">
        <v>631</v>
      </c>
      <c r="K176" s="29">
        <v>308</v>
      </c>
      <c r="L176" s="30" t="s">
        <v>257</v>
      </c>
      <c r="M176" s="29">
        <v>1107</v>
      </c>
      <c r="N176" s="29">
        <v>1198</v>
      </c>
      <c r="O176" s="30" t="s">
        <v>795</v>
      </c>
      <c r="P176" s="30" t="s">
        <v>259</v>
      </c>
      <c r="Q176" s="30" t="s">
        <v>92</v>
      </c>
      <c r="R176" s="27">
        <v>1032656270</v>
      </c>
      <c r="S176" s="30" t="s">
        <v>796</v>
      </c>
      <c r="T176" s="31">
        <v>0</v>
      </c>
      <c r="U176" s="31">
        <v>0</v>
      </c>
      <c r="V176" s="32">
        <v>17640000</v>
      </c>
      <c r="W176" s="32">
        <v>17640000</v>
      </c>
      <c r="X176" s="32">
        <v>0</v>
      </c>
      <c r="Y176" s="29">
        <v>2327</v>
      </c>
      <c r="Z176" s="33" t="s">
        <v>98</v>
      </c>
      <c r="AA176" s="29">
        <v>127708</v>
      </c>
      <c r="AB176" s="27">
        <v>2</v>
      </c>
      <c r="AC176" s="34" t="s">
        <v>29</v>
      </c>
      <c r="AD176" s="34" t="s">
        <v>91</v>
      </c>
    </row>
    <row r="177" spans="1:30" x14ac:dyDescent="0.2">
      <c r="A177" s="27">
        <v>2025</v>
      </c>
      <c r="B177" s="27">
        <v>2</v>
      </c>
      <c r="C177" s="28">
        <v>45658</v>
      </c>
      <c r="D177" s="28">
        <v>45747</v>
      </c>
      <c r="E177" s="27" t="s">
        <v>253</v>
      </c>
      <c r="F177" s="28">
        <v>45714</v>
      </c>
      <c r="G177" s="29">
        <v>148</v>
      </c>
      <c r="H177" s="30" t="s">
        <v>629</v>
      </c>
      <c r="I177" s="30" t="s">
        <v>797</v>
      </c>
      <c r="J177" t="s">
        <v>631</v>
      </c>
      <c r="K177" s="29">
        <v>308</v>
      </c>
      <c r="L177" s="30" t="s">
        <v>257</v>
      </c>
      <c r="M177" s="29">
        <v>1212</v>
      </c>
      <c r="N177" s="29">
        <v>1199</v>
      </c>
      <c r="O177" s="30" t="s">
        <v>798</v>
      </c>
      <c r="P177" s="30" t="s">
        <v>376</v>
      </c>
      <c r="Q177" s="30" t="s">
        <v>53</v>
      </c>
      <c r="R177" s="27">
        <v>11232461</v>
      </c>
      <c r="S177" s="30" t="s">
        <v>799</v>
      </c>
      <c r="T177" s="31">
        <v>0</v>
      </c>
      <c r="U177" s="31">
        <v>0</v>
      </c>
      <c r="V177" s="32">
        <v>17010000</v>
      </c>
      <c r="W177" s="32">
        <v>10395000</v>
      </c>
      <c r="X177" s="32">
        <v>6615000</v>
      </c>
      <c r="Y177" s="29">
        <v>2290</v>
      </c>
      <c r="Z177" s="33" t="s">
        <v>54</v>
      </c>
      <c r="AA177" s="29">
        <v>127554</v>
      </c>
      <c r="AB177" s="27">
        <v>4</v>
      </c>
      <c r="AC177" s="34" t="s">
        <v>20</v>
      </c>
      <c r="AD177" s="34" t="s">
        <v>52</v>
      </c>
    </row>
    <row r="178" spans="1:30" x14ac:dyDescent="0.2">
      <c r="A178" s="27">
        <v>2025</v>
      </c>
      <c r="B178" s="27">
        <v>2</v>
      </c>
      <c r="C178" s="28">
        <v>45658</v>
      </c>
      <c r="D178" s="28">
        <v>45747</v>
      </c>
      <c r="E178" s="27" t="s">
        <v>253</v>
      </c>
      <c r="F178" s="28">
        <v>45714</v>
      </c>
      <c r="G178" s="29">
        <v>145</v>
      </c>
      <c r="H178" s="30" t="s">
        <v>624</v>
      </c>
      <c r="I178" s="30" t="s">
        <v>800</v>
      </c>
      <c r="J178" t="s">
        <v>626</v>
      </c>
      <c r="K178" s="29">
        <v>308</v>
      </c>
      <c r="L178" s="30" t="s">
        <v>257</v>
      </c>
      <c r="M178" s="29">
        <v>1233</v>
      </c>
      <c r="N178" s="29">
        <v>1200</v>
      </c>
      <c r="O178" s="30" t="s">
        <v>801</v>
      </c>
      <c r="P178" s="30" t="s">
        <v>291</v>
      </c>
      <c r="Q178" s="30" t="s">
        <v>181</v>
      </c>
      <c r="R178" s="27">
        <v>1069751551</v>
      </c>
      <c r="S178" s="30" t="s">
        <v>802</v>
      </c>
      <c r="T178" s="31">
        <v>0</v>
      </c>
      <c r="U178" s="31">
        <v>0</v>
      </c>
      <c r="V178" s="32">
        <v>34650000</v>
      </c>
      <c r="W178" s="32">
        <v>34650000</v>
      </c>
      <c r="X178" s="32">
        <v>0</v>
      </c>
      <c r="Y178" s="29">
        <v>2671</v>
      </c>
      <c r="Z178" s="33" t="s">
        <v>186</v>
      </c>
      <c r="AA178" s="29">
        <v>126299</v>
      </c>
      <c r="AB178" s="27">
        <v>4</v>
      </c>
      <c r="AC178" s="34" t="s">
        <v>34</v>
      </c>
      <c r="AD178" s="34" t="s">
        <v>180</v>
      </c>
    </row>
    <row r="179" spans="1:30" x14ac:dyDescent="0.2">
      <c r="A179" s="27">
        <v>2025</v>
      </c>
      <c r="B179" s="27">
        <v>2</v>
      </c>
      <c r="C179" s="28">
        <v>45658</v>
      </c>
      <c r="D179" s="28">
        <v>45747</v>
      </c>
      <c r="E179" s="27" t="s">
        <v>253</v>
      </c>
      <c r="F179" s="28">
        <v>45714</v>
      </c>
      <c r="G179" s="29">
        <v>145</v>
      </c>
      <c r="H179" s="30" t="s">
        <v>624</v>
      </c>
      <c r="I179" s="30" t="s">
        <v>803</v>
      </c>
      <c r="J179" t="s">
        <v>626</v>
      </c>
      <c r="K179" s="29">
        <v>308</v>
      </c>
      <c r="L179" s="30" t="s">
        <v>257</v>
      </c>
      <c r="M179" s="29">
        <v>1188</v>
      </c>
      <c r="N179" s="29">
        <v>1201</v>
      </c>
      <c r="O179" s="30" t="s">
        <v>804</v>
      </c>
      <c r="P179" s="30" t="s">
        <v>376</v>
      </c>
      <c r="Q179" s="30" t="s">
        <v>53</v>
      </c>
      <c r="R179" s="27">
        <v>1023029369</v>
      </c>
      <c r="S179" s="30" t="s">
        <v>805</v>
      </c>
      <c r="T179" s="31">
        <v>0</v>
      </c>
      <c r="U179" s="31">
        <v>0</v>
      </c>
      <c r="V179" s="32">
        <v>40950000</v>
      </c>
      <c r="W179" s="32">
        <v>40950000</v>
      </c>
      <c r="X179" s="32">
        <v>0</v>
      </c>
      <c r="Y179" s="29">
        <v>2290</v>
      </c>
      <c r="Z179" s="33" t="s">
        <v>58</v>
      </c>
      <c r="AA179" s="29">
        <v>127522</v>
      </c>
      <c r="AB179" s="27">
        <v>3</v>
      </c>
      <c r="AC179" s="34" t="s">
        <v>20</v>
      </c>
      <c r="AD179" s="34" t="s">
        <v>52</v>
      </c>
    </row>
    <row r="180" spans="1:30" x14ac:dyDescent="0.2">
      <c r="A180" s="27">
        <v>2025</v>
      </c>
      <c r="B180" s="27">
        <v>2</v>
      </c>
      <c r="C180" s="28">
        <v>45658</v>
      </c>
      <c r="D180" s="28">
        <v>45747</v>
      </c>
      <c r="E180" s="27" t="s">
        <v>253</v>
      </c>
      <c r="F180" s="28">
        <v>45714</v>
      </c>
      <c r="G180" s="29">
        <v>145</v>
      </c>
      <c r="H180" s="30" t="s">
        <v>624</v>
      </c>
      <c r="I180" s="30" t="s">
        <v>806</v>
      </c>
      <c r="J180" t="s">
        <v>626</v>
      </c>
      <c r="K180" s="29">
        <v>308</v>
      </c>
      <c r="L180" s="30" t="s">
        <v>257</v>
      </c>
      <c r="M180" s="29">
        <v>1199</v>
      </c>
      <c r="N180" s="29">
        <v>1202</v>
      </c>
      <c r="O180" s="30" t="s">
        <v>807</v>
      </c>
      <c r="P180" s="30" t="s">
        <v>386</v>
      </c>
      <c r="Q180" s="30" t="s">
        <v>76</v>
      </c>
      <c r="R180" s="27">
        <v>45561889</v>
      </c>
      <c r="S180" s="30" t="s">
        <v>808</v>
      </c>
      <c r="T180" s="31">
        <v>0</v>
      </c>
      <c r="U180" s="31">
        <v>0</v>
      </c>
      <c r="V180" s="32">
        <v>37800000</v>
      </c>
      <c r="W180" s="32">
        <v>37800000</v>
      </c>
      <c r="X180" s="32">
        <v>0</v>
      </c>
      <c r="Y180" s="29">
        <v>2324</v>
      </c>
      <c r="Z180" s="33" t="s">
        <v>89</v>
      </c>
      <c r="AA180" s="29">
        <v>131054</v>
      </c>
      <c r="AB180" s="27">
        <v>1</v>
      </c>
      <c r="AC180" s="34" t="s">
        <v>66</v>
      </c>
      <c r="AD180" s="34" t="s">
        <v>75</v>
      </c>
    </row>
    <row r="181" spans="1:30" x14ac:dyDescent="0.2">
      <c r="A181" s="27">
        <v>2025</v>
      </c>
      <c r="B181" s="27">
        <v>2</v>
      </c>
      <c r="C181" s="28">
        <v>45658</v>
      </c>
      <c r="D181" s="28">
        <v>45747</v>
      </c>
      <c r="E181" s="27" t="s">
        <v>253</v>
      </c>
      <c r="F181" s="28">
        <v>45714</v>
      </c>
      <c r="G181" s="29">
        <v>148</v>
      </c>
      <c r="H181" s="30" t="s">
        <v>629</v>
      </c>
      <c r="I181" s="30" t="s">
        <v>809</v>
      </c>
      <c r="J181" t="s">
        <v>631</v>
      </c>
      <c r="K181" s="29">
        <v>308</v>
      </c>
      <c r="L181" s="30" t="s">
        <v>257</v>
      </c>
      <c r="M181" s="29">
        <v>1212</v>
      </c>
      <c r="N181" s="29">
        <v>1203</v>
      </c>
      <c r="O181" s="30" t="s">
        <v>810</v>
      </c>
      <c r="P181" s="30" t="s">
        <v>376</v>
      </c>
      <c r="Q181" s="30" t="s">
        <v>53</v>
      </c>
      <c r="R181" s="27">
        <v>1001170079</v>
      </c>
      <c r="S181" s="30" t="s">
        <v>811</v>
      </c>
      <c r="T181" s="31">
        <v>0</v>
      </c>
      <c r="U181" s="31">
        <v>0</v>
      </c>
      <c r="V181" s="32">
        <v>17010000</v>
      </c>
      <c r="W181" s="32">
        <v>2835000</v>
      </c>
      <c r="X181" s="32">
        <v>14175000</v>
      </c>
      <c r="Y181" s="29">
        <v>2290</v>
      </c>
      <c r="Z181" s="33" t="s">
        <v>54</v>
      </c>
      <c r="AA181" s="29">
        <v>127554</v>
      </c>
      <c r="AB181" s="27">
        <v>4</v>
      </c>
      <c r="AC181" s="34" t="s">
        <v>20</v>
      </c>
      <c r="AD181" s="34" t="s">
        <v>52</v>
      </c>
    </row>
    <row r="182" spans="1:30" x14ac:dyDescent="0.2">
      <c r="A182" s="27">
        <v>2025</v>
      </c>
      <c r="B182" s="27">
        <v>2</v>
      </c>
      <c r="C182" s="28">
        <v>45658</v>
      </c>
      <c r="D182" s="28">
        <v>45747</v>
      </c>
      <c r="E182" s="27" t="s">
        <v>253</v>
      </c>
      <c r="F182" s="28">
        <v>45714</v>
      </c>
      <c r="G182" s="29">
        <v>148</v>
      </c>
      <c r="H182" s="30" t="s">
        <v>629</v>
      </c>
      <c r="I182" s="30" t="s">
        <v>812</v>
      </c>
      <c r="J182" t="s">
        <v>631</v>
      </c>
      <c r="K182" s="29">
        <v>308</v>
      </c>
      <c r="L182" s="30" t="s">
        <v>257</v>
      </c>
      <c r="M182" s="29">
        <v>1101</v>
      </c>
      <c r="N182" s="29">
        <v>1204</v>
      </c>
      <c r="O182" s="30" t="s">
        <v>813</v>
      </c>
      <c r="P182" s="30" t="s">
        <v>439</v>
      </c>
      <c r="Q182" s="30" t="s">
        <v>121</v>
      </c>
      <c r="R182" s="27">
        <v>1016098648</v>
      </c>
      <c r="S182" s="30" t="s">
        <v>814</v>
      </c>
      <c r="T182" s="31">
        <v>0</v>
      </c>
      <c r="U182" s="31">
        <v>0</v>
      </c>
      <c r="V182" s="32">
        <v>30240000</v>
      </c>
      <c r="W182" s="32">
        <v>30240000</v>
      </c>
      <c r="X182" s="32">
        <v>0</v>
      </c>
      <c r="Y182" s="29">
        <v>2388</v>
      </c>
      <c r="Z182" s="33" t="s">
        <v>126</v>
      </c>
      <c r="AA182" s="29">
        <v>127539</v>
      </c>
      <c r="AB182" s="27">
        <v>3</v>
      </c>
      <c r="AC182" s="34" t="s">
        <v>66</v>
      </c>
      <c r="AD182" s="34" t="s">
        <v>120</v>
      </c>
    </row>
    <row r="183" spans="1:30" x14ac:dyDescent="0.2">
      <c r="A183" s="27">
        <v>2025</v>
      </c>
      <c r="B183" s="27">
        <v>2</v>
      </c>
      <c r="C183" s="28">
        <v>45658</v>
      </c>
      <c r="D183" s="28">
        <v>45747</v>
      </c>
      <c r="E183" s="27" t="s">
        <v>253</v>
      </c>
      <c r="F183" s="28">
        <v>45715</v>
      </c>
      <c r="G183" s="29">
        <v>148</v>
      </c>
      <c r="H183" s="30" t="s">
        <v>629</v>
      </c>
      <c r="I183" s="30" t="s">
        <v>815</v>
      </c>
      <c r="J183" t="s">
        <v>631</v>
      </c>
      <c r="K183" s="29">
        <v>307</v>
      </c>
      <c r="L183" s="30" t="s">
        <v>257</v>
      </c>
      <c r="M183" s="29">
        <v>1106</v>
      </c>
      <c r="N183" s="29">
        <v>1205</v>
      </c>
      <c r="O183" s="30" t="s">
        <v>816</v>
      </c>
      <c r="P183" s="30" t="s">
        <v>259</v>
      </c>
      <c r="Q183" s="30" t="s">
        <v>92</v>
      </c>
      <c r="R183" s="27">
        <v>1031133957</v>
      </c>
      <c r="S183" s="30" t="s">
        <v>817</v>
      </c>
      <c r="T183" s="31">
        <v>0</v>
      </c>
      <c r="U183" s="31">
        <v>0</v>
      </c>
      <c r="V183" s="32">
        <v>21780000</v>
      </c>
      <c r="W183" s="32">
        <v>21780000</v>
      </c>
      <c r="X183" s="32">
        <v>0</v>
      </c>
      <c r="Y183" s="29">
        <v>2327</v>
      </c>
      <c r="Z183" s="33" t="s">
        <v>98</v>
      </c>
      <c r="AA183" s="29">
        <v>127697</v>
      </c>
      <c r="AB183" s="27">
        <v>2</v>
      </c>
      <c r="AC183" s="34" t="s">
        <v>29</v>
      </c>
      <c r="AD183" s="34" t="s">
        <v>91</v>
      </c>
    </row>
    <row r="184" spans="1:30" x14ac:dyDescent="0.2">
      <c r="A184" s="27">
        <v>2025</v>
      </c>
      <c r="B184" s="27">
        <v>2</v>
      </c>
      <c r="C184" s="28">
        <v>45658</v>
      </c>
      <c r="D184" s="28">
        <v>45747</v>
      </c>
      <c r="E184" s="27" t="s">
        <v>253</v>
      </c>
      <c r="F184" s="28">
        <v>45715</v>
      </c>
      <c r="G184" s="29">
        <v>145</v>
      </c>
      <c r="H184" s="30" t="s">
        <v>624</v>
      </c>
      <c r="I184" s="30" t="s">
        <v>818</v>
      </c>
      <c r="J184" t="s">
        <v>626</v>
      </c>
      <c r="K184" s="29">
        <v>307</v>
      </c>
      <c r="L184" s="30" t="s">
        <v>257</v>
      </c>
      <c r="M184" s="29">
        <v>1115</v>
      </c>
      <c r="N184" s="29">
        <v>1206</v>
      </c>
      <c r="O184" s="30" t="s">
        <v>819</v>
      </c>
      <c r="P184" s="30" t="s">
        <v>259</v>
      </c>
      <c r="Q184" s="30" t="s">
        <v>92</v>
      </c>
      <c r="R184" s="27">
        <v>36696956</v>
      </c>
      <c r="S184" s="30" t="s">
        <v>820</v>
      </c>
      <c r="T184" s="31">
        <v>0</v>
      </c>
      <c r="U184" s="31">
        <v>0</v>
      </c>
      <c r="V184" s="32">
        <v>42000000</v>
      </c>
      <c r="W184" s="32">
        <v>42000000</v>
      </c>
      <c r="X184" s="32">
        <v>0</v>
      </c>
      <c r="Y184" s="29">
        <v>2327</v>
      </c>
      <c r="Z184" s="33" t="s">
        <v>98</v>
      </c>
      <c r="AA184" s="29">
        <v>124844</v>
      </c>
      <c r="AB184" s="27">
        <v>2</v>
      </c>
      <c r="AC184" s="34" t="s">
        <v>29</v>
      </c>
      <c r="AD184" s="34" t="s">
        <v>91</v>
      </c>
    </row>
    <row r="185" spans="1:30" x14ac:dyDescent="0.2">
      <c r="A185" s="27">
        <v>2025</v>
      </c>
      <c r="B185" s="27">
        <v>2</v>
      </c>
      <c r="C185" s="28">
        <v>45658</v>
      </c>
      <c r="D185" s="28">
        <v>45747</v>
      </c>
      <c r="E185" s="27" t="s">
        <v>253</v>
      </c>
      <c r="F185" s="28">
        <v>45715</v>
      </c>
      <c r="G185" s="29">
        <v>145</v>
      </c>
      <c r="H185" s="30" t="s">
        <v>624</v>
      </c>
      <c r="I185" s="30" t="s">
        <v>821</v>
      </c>
      <c r="J185" t="s">
        <v>626</v>
      </c>
      <c r="K185" s="29">
        <v>307</v>
      </c>
      <c r="L185" s="30" t="s">
        <v>257</v>
      </c>
      <c r="M185" s="29">
        <v>1198</v>
      </c>
      <c r="N185" s="29">
        <v>1207</v>
      </c>
      <c r="O185" s="30" t="s">
        <v>822</v>
      </c>
      <c r="P185" s="30" t="s">
        <v>491</v>
      </c>
      <c r="Q185" s="30" t="s">
        <v>31</v>
      </c>
      <c r="R185" s="27">
        <v>29180253</v>
      </c>
      <c r="S185" s="30" t="s">
        <v>823</v>
      </c>
      <c r="T185" s="31">
        <v>0</v>
      </c>
      <c r="U185" s="31">
        <v>0</v>
      </c>
      <c r="V185" s="32">
        <v>39000000</v>
      </c>
      <c r="W185" s="32">
        <v>39000000</v>
      </c>
      <c r="X185" s="32">
        <v>0</v>
      </c>
      <c r="Y185" s="29">
        <v>2265</v>
      </c>
      <c r="Z185" s="33" t="s">
        <v>32</v>
      </c>
      <c r="AA185" s="29">
        <v>130923</v>
      </c>
      <c r="AB185" s="27">
        <v>1</v>
      </c>
      <c r="AC185" s="34" t="s">
        <v>29</v>
      </c>
      <c r="AD185" s="34" t="s">
        <v>30</v>
      </c>
    </row>
    <row r="186" spans="1:30" x14ac:dyDescent="0.2">
      <c r="A186" s="27">
        <v>2025</v>
      </c>
      <c r="B186" s="27">
        <v>2</v>
      </c>
      <c r="C186" s="28">
        <v>45658</v>
      </c>
      <c r="D186" s="28">
        <v>45747</v>
      </c>
      <c r="E186" s="27" t="s">
        <v>253</v>
      </c>
      <c r="F186" s="28">
        <v>45715</v>
      </c>
      <c r="G186" s="29">
        <v>145</v>
      </c>
      <c r="H186" s="30" t="s">
        <v>624</v>
      </c>
      <c r="I186" s="30" t="s">
        <v>824</v>
      </c>
      <c r="J186" t="s">
        <v>626</v>
      </c>
      <c r="K186" s="29">
        <v>307</v>
      </c>
      <c r="L186" s="30" t="s">
        <v>257</v>
      </c>
      <c r="M186" s="29">
        <v>1170</v>
      </c>
      <c r="N186" s="29">
        <v>1208</v>
      </c>
      <c r="O186" s="30" t="s">
        <v>825</v>
      </c>
      <c r="P186" s="30" t="s">
        <v>259</v>
      </c>
      <c r="Q186" s="30" t="s">
        <v>92</v>
      </c>
      <c r="R186" s="27">
        <v>52211430</v>
      </c>
      <c r="S186" s="30" t="s">
        <v>826</v>
      </c>
      <c r="T186" s="31">
        <v>0</v>
      </c>
      <c r="U186" s="31">
        <v>0</v>
      </c>
      <c r="V186" s="32">
        <v>54000000</v>
      </c>
      <c r="W186" s="32">
        <v>54000000</v>
      </c>
      <c r="X186" s="32">
        <v>0</v>
      </c>
      <c r="Y186" s="29">
        <v>2327</v>
      </c>
      <c r="Z186" s="33" t="s">
        <v>98</v>
      </c>
      <c r="AA186" s="29">
        <v>124904</v>
      </c>
      <c r="AB186" s="27">
        <v>2</v>
      </c>
      <c r="AC186" s="34" t="s">
        <v>29</v>
      </c>
      <c r="AD186" s="34" t="s">
        <v>91</v>
      </c>
    </row>
    <row r="187" spans="1:30" x14ac:dyDescent="0.2">
      <c r="A187" s="27">
        <v>2025</v>
      </c>
      <c r="B187" s="27">
        <v>2</v>
      </c>
      <c r="C187" s="28">
        <v>45658</v>
      </c>
      <c r="D187" s="28">
        <v>45747</v>
      </c>
      <c r="E187" s="27" t="s">
        <v>253</v>
      </c>
      <c r="F187" s="28">
        <v>45715</v>
      </c>
      <c r="G187" s="29">
        <v>148</v>
      </c>
      <c r="H187" s="30" t="s">
        <v>629</v>
      </c>
      <c r="I187" s="30" t="s">
        <v>827</v>
      </c>
      <c r="J187" t="s">
        <v>631</v>
      </c>
      <c r="K187" s="29">
        <v>307</v>
      </c>
      <c r="L187" s="30" t="s">
        <v>257</v>
      </c>
      <c r="M187" s="29">
        <v>1107</v>
      </c>
      <c r="N187" s="29">
        <v>1209</v>
      </c>
      <c r="O187" s="30" t="s">
        <v>828</v>
      </c>
      <c r="P187" s="30" t="s">
        <v>259</v>
      </c>
      <c r="Q187" s="30" t="s">
        <v>92</v>
      </c>
      <c r="R187" s="27">
        <v>1061720393</v>
      </c>
      <c r="S187" s="30" t="s">
        <v>829</v>
      </c>
      <c r="T187" s="31">
        <v>0</v>
      </c>
      <c r="U187" s="31">
        <v>0</v>
      </c>
      <c r="V187" s="32">
        <v>17640000</v>
      </c>
      <c r="W187" s="32">
        <v>17640000</v>
      </c>
      <c r="X187" s="32">
        <v>0</v>
      </c>
      <c r="Y187" s="29">
        <v>2327</v>
      </c>
      <c r="Z187" s="33" t="s">
        <v>98</v>
      </c>
      <c r="AA187" s="29">
        <v>127708</v>
      </c>
      <c r="AB187" s="27">
        <v>2</v>
      </c>
      <c r="AC187" s="34" t="s">
        <v>29</v>
      </c>
      <c r="AD187" s="34" t="s">
        <v>91</v>
      </c>
    </row>
    <row r="188" spans="1:30" x14ac:dyDescent="0.2">
      <c r="A188" s="27">
        <v>2025</v>
      </c>
      <c r="B188" s="27">
        <v>2</v>
      </c>
      <c r="C188" s="28">
        <v>45658</v>
      </c>
      <c r="D188" s="28">
        <v>45747</v>
      </c>
      <c r="E188" s="27" t="s">
        <v>253</v>
      </c>
      <c r="F188" s="28">
        <v>45715</v>
      </c>
      <c r="G188" s="29">
        <v>145</v>
      </c>
      <c r="H188" s="30" t="s">
        <v>624</v>
      </c>
      <c r="I188" s="30" t="s">
        <v>830</v>
      </c>
      <c r="J188" t="s">
        <v>626</v>
      </c>
      <c r="K188" s="29">
        <v>307</v>
      </c>
      <c r="L188" s="30" t="s">
        <v>257</v>
      </c>
      <c r="M188" s="29">
        <v>1179</v>
      </c>
      <c r="N188" s="29">
        <v>1210</v>
      </c>
      <c r="O188" s="30" t="s">
        <v>831</v>
      </c>
      <c r="P188" s="30" t="s">
        <v>366</v>
      </c>
      <c r="Q188" s="30" t="s">
        <v>165</v>
      </c>
      <c r="R188" s="27">
        <v>1030626069</v>
      </c>
      <c r="S188" s="30" t="s">
        <v>832</v>
      </c>
      <c r="T188" s="31">
        <v>0</v>
      </c>
      <c r="U188" s="31">
        <v>0</v>
      </c>
      <c r="V188" s="32">
        <v>42000000</v>
      </c>
      <c r="W188" s="32">
        <v>41300000</v>
      </c>
      <c r="X188" s="32">
        <v>700000</v>
      </c>
      <c r="Y188" s="29">
        <v>2613</v>
      </c>
      <c r="Z188" s="33" t="s">
        <v>168</v>
      </c>
      <c r="AA188" s="29">
        <v>130924</v>
      </c>
      <c r="AB188" s="27">
        <v>2</v>
      </c>
      <c r="AC188" s="34" t="s">
        <v>34</v>
      </c>
      <c r="AD188" s="34" t="s">
        <v>164</v>
      </c>
    </row>
    <row r="189" spans="1:30" x14ac:dyDescent="0.2">
      <c r="A189" s="27">
        <v>2025</v>
      </c>
      <c r="B189" s="27">
        <v>2</v>
      </c>
      <c r="C189" s="28">
        <v>45658</v>
      </c>
      <c r="D189" s="28">
        <v>45747</v>
      </c>
      <c r="E189" s="27" t="s">
        <v>253</v>
      </c>
      <c r="F189" s="28">
        <v>45715</v>
      </c>
      <c r="G189" s="29">
        <v>145</v>
      </c>
      <c r="H189" s="30" t="s">
        <v>624</v>
      </c>
      <c r="I189" s="30" t="s">
        <v>833</v>
      </c>
      <c r="J189" t="s">
        <v>626</v>
      </c>
      <c r="K189" s="29">
        <v>307</v>
      </c>
      <c r="L189" s="30" t="s">
        <v>257</v>
      </c>
      <c r="M189" s="29">
        <v>1210</v>
      </c>
      <c r="N189" s="29">
        <v>1211</v>
      </c>
      <c r="O189" s="30" t="s">
        <v>834</v>
      </c>
      <c r="P189" s="30" t="s">
        <v>259</v>
      </c>
      <c r="Q189" s="30" t="s">
        <v>92</v>
      </c>
      <c r="R189" s="27">
        <v>1090177712</v>
      </c>
      <c r="S189" s="30" t="s">
        <v>835</v>
      </c>
      <c r="T189" s="31">
        <v>0</v>
      </c>
      <c r="U189" s="31">
        <v>0</v>
      </c>
      <c r="V189" s="32">
        <v>30600000</v>
      </c>
      <c r="W189" s="32">
        <v>30260000</v>
      </c>
      <c r="X189" s="32">
        <v>340000</v>
      </c>
      <c r="Y189" s="29">
        <v>2327</v>
      </c>
      <c r="Z189" s="33" t="s">
        <v>98</v>
      </c>
      <c r="AA189" s="29">
        <v>127516</v>
      </c>
      <c r="AB189" s="27">
        <v>2</v>
      </c>
      <c r="AC189" s="34" t="s">
        <v>29</v>
      </c>
      <c r="AD189" s="34" t="s">
        <v>91</v>
      </c>
    </row>
    <row r="190" spans="1:30" x14ac:dyDescent="0.2">
      <c r="A190" s="27">
        <v>2025</v>
      </c>
      <c r="B190" s="27">
        <v>2</v>
      </c>
      <c r="C190" s="28">
        <v>45658</v>
      </c>
      <c r="D190" s="28">
        <v>45747</v>
      </c>
      <c r="E190" s="27" t="s">
        <v>253</v>
      </c>
      <c r="F190" s="28">
        <v>45715</v>
      </c>
      <c r="G190" s="29">
        <v>145</v>
      </c>
      <c r="H190" s="30" t="s">
        <v>624</v>
      </c>
      <c r="I190" s="30" t="s">
        <v>836</v>
      </c>
      <c r="J190" t="s">
        <v>626</v>
      </c>
      <c r="K190" s="29">
        <v>307</v>
      </c>
      <c r="L190" s="30" t="s">
        <v>257</v>
      </c>
      <c r="M190" s="29">
        <v>1144</v>
      </c>
      <c r="N190" s="29">
        <v>1212</v>
      </c>
      <c r="O190" s="30" t="s">
        <v>837</v>
      </c>
      <c r="P190" s="30" t="s">
        <v>415</v>
      </c>
      <c r="Q190" s="30" t="s">
        <v>134</v>
      </c>
      <c r="R190" s="27">
        <v>52372021</v>
      </c>
      <c r="S190" s="30" t="s">
        <v>838</v>
      </c>
      <c r="T190" s="31">
        <v>0</v>
      </c>
      <c r="U190" s="31">
        <v>0</v>
      </c>
      <c r="V190" s="32">
        <v>39060000</v>
      </c>
      <c r="W190" s="32">
        <v>39060000</v>
      </c>
      <c r="X190" s="32">
        <v>0</v>
      </c>
      <c r="Y190" s="29">
        <v>2398</v>
      </c>
      <c r="Z190" s="33" t="s">
        <v>137</v>
      </c>
      <c r="AA190" s="29">
        <v>126347</v>
      </c>
      <c r="AB190" s="27">
        <v>1</v>
      </c>
      <c r="AC190" s="34" t="s">
        <v>66</v>
      </c>
      <c r="AD190" s="34" t="s">
        <v>133</v>
      </c>
    </row>
    <row r="191" spans="1:30" x14ac:dyDescent="0.2">
      <c r="A191" s="27">
        <v>2025</v>
      </c>
      <c r="B191" s="27">
        <v>2</v>
      </c>
      <c r="C191" s="28">
        <v>45658</v>
      </c>
      <c r="D191" s="28">
        <v>45747</v>
      </c>
      <c r="E191" s="27" t="s">
        <v>253</v>
      </c>
      <c r="F191" s="28">
        <v>45715</v>
      </c>
      <c r="G191" s="29">
        <v>148</v>
      </c>
      <c r="H191" s="30" t="s">
        <v>629</v>
      </c>
      <c r="I191" s="30" t="s">
        <v>839</v>
      </c>
      <c r="J191" t="s">
        <v>631</v>
      </c>
      <c r="K191" s="29">
        <v>307</v>
      </c>
      <c r="L191" s="30" t="s">
        <v>257</v>
      </c>
      <c r="M191" s="29">
        <v>1236</v>
      </c>
      <c r="N191" s="29">
        <v>1213</v>
      </c>
      <c r="O191" s="30" t="s">
        <v>840</v>
      </c>
      <c r="P191" s="30" t="s">
        <v>259</v>
      </c>
      <c r="Q191" s="30" t="s">
        <v>92</v>
      </c>
      <c r="R191" s="27">
        <v>1022949328</v>
      </c>
      <c r="S191" s="30" t="s">
        <v>841</v>
      </c>
      <c r="T191" s="31">
        <v>0</v>
      </c>
      <c r="U191" s="31">
        <v>0</v>
      </c>
      <c r="V191" s="32">
        <v>23520000</v>
      </c>
      <c r="W191" s="32">
        <v>23226000</v>
      </c>
      <c r="X191" s="32">
        <v>294000</v>
      </c>
      <c r="Y191" s="29">
        <v>2327</v>
      </c>
      <c r="Z191" s="33" t="s">
        <v>98</v>
      </c>
      <c r="AA191" s="29">
        <v>125662</v>
      </c>
      <c r="AB191" s="27">
        <v>2</v>
      </c>
      <c r="AC191" s="34" t="s">
        <v>29</v>
      </c>
      <c r="AD191" s="34" t="s">
        <v>91</v>
      </c>
    </row>
    <row r="192" spans="1:30" x14ac:dyDescent="0.2">
      <c r="A192" s="27">
        <v>2025</v>
      </c>
      <c r="B192" s="27">
        <v>2</v>
      </c>
      <c r="C192" s="28">
        <v>45658</v>
      </c>
      <c r="D192" s="28">
        <v>45747</v>
      </c>
      <c r="E192" s="27" t="s">
        <v>253</v>
      </c>
      <c r="F192" s="28">
        <v>45715</v>
      </c>
      <c r="G192" s="29">
        <v>145</v>
      </c>
      <c r="H192" s="30" t="s">
        <v>624</v>
      </c>
      <c r="I192" s="30" t="s">
        <v>842</v>
      </c>
      <c r="J192" t="s">
        <v>626</v>
      </c>
      <c r="K192" s="29">
        <v>307</v>
      </c>
      <c r="L192" s="30" t="s">
        <v>257</v>
      </c>
      <c r="M192" s="29">
        <v>1019</v>
      </c>
      <c r="N192" s="29">
        <v>1214</v>
      </c>
      <c r="O192" s="30" t="s">
        <v>843</v>
      </c>
      <c r="P192" s="30" t="s">
        <v>275</v>
      </c>
      <c r="Q192" s="30" t="s">
        <v>49</v>
      </c>
      <c r="R192" s="27">
        <v>1126242343</v>
      </c>
      <c r="S192" s="30" t="s">
        <v>844</v>
      </c>
      <c r="T192" s="31">
        <v>0</v>
      </c>
      <c r="U192" s="31">
        <v>0</v>
      </c>
      <c r="V192" s="32">
        <v>45600000</v>
      </c>
      <c r="W192" s="32">
        <v>45600000</v>
      </c>
      <c r="X192" s="32">
        <v>0</v>
      </c>
      <c r="Y192" s="29">
        <v>2289</v>
      </c>
      <c r="Z192" s="33" t="s">
        <v>50</v>
      </c>
      <c r="AA192" s="29">
        <v>127826</v>
      </c>
      <c r="AB192" s="27">
        <v>1</v>
      </c>
      <c r="AC192" s="34" t="s">
        <v>34</v>
      </c>
      <c r="AD192" s="34" t="s">
        <v>48</v>
      </c>
    </row>
    <row r="193" spans="1:30" x14ac:dyDescent="0.2">
      <c r="A193" s="27">
        <v>2025</v>
      </c>
      <c r="B193" s="27">
        <v>3</v>
      </c>
      <c r="C193" s="28">
        <v>45658</v>
      </c>
      <c r="D193" s="28">
        <v>45747</v>
      </c>
      <c r="E193" s="27" t="s">
        <v>253</v>
      </c>
      <c r="F193" s="28">
        <v>45719</v>
      </c>
      <c r="G193" s="29">
        <v>148</v>
      </c>
      <c r="H193" s="30" t="s">
        <v>629</v>
      </c>
      <c r="I193" s="30" t="s">
        <v>845</v>
      </c>
      <c r="J193" t="s">
        <v>631</v>
      </c>
      <c r="K193" s="29">
        <v>306</v>
      </c>
      <c r="L193" s="30" t="s">
        <v>257</v>
      </c>
      <c r="M193" s="29">
        <v>1243</v>
      </c>
      <c r="N193" s="29">
        <v>1215</v>
      </c>
      <c r="O193" s="30" t="s">
        <v>846</v>
      </c>
      <c r="P193" s="30" t="s">
        <v>259</v>
      </c>
      <c r="Q193" s="30" t="s">
        <v>92</v>
      </c>
      <c r="R193" s="27">
        <v>52524470</v>
      </c>
      <c r="S193" s="30" t="s">
        <v>847</v>
      </c>
      <c r="T193" s="31">
        <v>0</v>
      </c>
      <c r="U193" s="31">
        <v>0</v>
      </c>
      <c r="V193" s="32">
        <v>27540000</v>
      </c>
      <c r="W193" s="32">
        <v>27540000</v>
      </c>
      <c r="X193" s="32">
        <v>0</v>
      </c>
      <c r="Y193" s="29">
        <v>2327</v>
      </c>
      <c r="Z193" s="33" t="s">
        <v>98</v>
      </c>
      <c r="AA193" s="29">
        <v>127694</v>
      </c>
      <c r="AB193" s="27">
        <v>2</v>
      </c>
      <c r="AC193" s="34" t="s">
        <v>29</v>
      </c>
      <c r="AD193" s="34" t="s">
        <v>91</v>
      </c>
    </row>
    <row r="194" spans="1:30" x14ac:dyDescent="0.2">
      <c r="A194" s="27">
        <v>2025</v>
      </c>
      <c r="B194" s="27">
        <v>3</v>
      </c>
      <c r="C194" s="28">
        <v>45658</v>
      </c>
      <c r="D194" s="28">
        <v>45747</v>
      </c>
      <c r="E194" s="27" t="s">
        <v>253</v>
      </c>
      <c r="F194" s="28">
        <v>45719</v>
      </c>
      <c r="G194" s="29">
        <v>148</v>
      </c>
      <c r="H194" s="30" t="s">
        <v>629</v>
      </c>
      <c r="I194" s="30" t="s">
        <v>848</v>
      </c>
      <c r="J194" t="s">
        <v>631</v>
      </c>
      <c r="K194" s="29">
        <v>306</v>
      </c>
      <c r="L194" s="30" t="s">
        <v>257</v>
      </c>
      <c r="M194" s="29">
        <v>1236</v>
      </c>
      <c r="N194" s="29">
        <v>1216</v>
      </c>
      <c r="O194" s="30" t="s">
        <v>849</v>
      </c>
      <c r="P194" s="30" t="s">
        <v>259</v>
      </c>
      <c r="Q194" s="30" t="s">
        <v>92</v>
      </c>
      <c r="R194" s="27">
        <v>1022992907</v>
      </c>
      <c r="S194" s="30" t="s">
        <v>850</v>
      </c>
      <c r="T194" s="31">
        <v>0</v>
      </c>
      <c r="U194" s="31">
        <v>0</v>
      </c>
      <c r="V194" s="32">
        <v>23520000</v>
      </c>
      <c r="W194" s="32">
        <v>23226000</v>
      </c>
      <c r="X194" s="32">
        <v>294000</v>
      </c>
      <c r="Y194" s="29">
        <v>2327</v>
      </c>
      <c r="Z194" s="33" t="s">
        <v>98</v>
      </c>
      <c r="AA194" s="29">
        <v>125662</v>
      </c>
      <c r="AB194" s="27">
        <v>2</v>
      </c>
      <c r="AC194" s="34" t="s">
        <v>29</v>
      </c>
      <c r="AD194" s="34" t="s">
        <v>91</v>
      </c>
    </row>
    <row r="195" spans="1:30" x14ac:dyDescent="0.2">
      <c r="A195" s="27">
        <v>2025</v>
      </c>
      <c r="B195" s="27">
        <v>3</v>
      </c>
      <c r="C195" s="28">
        <v>45658</v>
      </c>
      <c r="D195" s="28">
        <v>45747</v>
      </c>
      <c r="E195" s="27" t="s">
        <v>253</v>
      </c>
      <c r="F195" s="28">
        <v>45719</v>
      </c>
      <c r="G195" s="29">
        <v>148</v>
      </c>
      <c r="H195" s="30" t="s">
        <v>629</v>
      </c>
      <c r="I195" s="30" t="s">
        <v>851</v>
      </c>
      <c r="J195" t="s">
        <v>631</v>
      </c>
      <c r="K195" s="29">
        <v>306</v>
      </c>
      <c r="L195" s="30" t="s">
        <v>257</v>
      </c>
      <c r="M195" s="29">
        <v>1236</v>
      </c>
      <c r="N195" s="29">
        <v>1217</v>
      </c>
      <c r="O195" s="30" t="s">
        <v>852</v>
      </c>
      <c r="P195" s="30" t="s">
        <v>259</v>
      </c>
      <c r="Q195" s="30" t="s">
        <v>92</v>
      </c>
      <c r="R195" s="27">
        <v>1032656009</v>
      </c>
      <c r="S195" s="30" t="s">
        <v>853</v>
      </c>
      <c r="T195" s="31">
        <v>0</v>
      </c>
      <c r="U195" s="31">
        <v>0</v>
      </c>
      <c r="V195" s="32">
        <v>23520000</v>
      </c>
      <c r="W195" s="32">
        <v>23226000</v>
      </c>
      <c r="X195" s="32">
        <v>294000</v>
      </c>
      <c r="Y195" s="29">
        <v>2327</v>
      </c>
      <c r="Z195" s="33" t="s">
        <v>98</v>
      </c>
      <c r="AA195" s="29">
        <v>125662</v>
      </c>
      <c r="AB195" s="27">
        <v>2</v>
      </c>
      <c r="AC195" s="34" t="s">
        <v>29</v>
      </c>
      <c r="AD195" s="34" t="s">
        <v>91</v>
      </c>
    </row>
    <row r="196" spans="1:30" x14ac:dyDescent="0.2">
      <c r="A196" s="27">
        <v>2025</v>
      </c>
      <c r="B196" s="27">
        <v>3</v>
      </c>
      <c r="C196" s="28">
        <v>45658</v>
      </c>
      <c r="D196" s="28">
        <v>45747</v>
      </c>
      <c r="E196" s="27" t="s">
        <v>253</v>
      </c>
      <c r="F196" s="28">
        <v>45719</v>
      </c>
      <c r="G196" s="29">
        <v>148</v>
      </c>
      <c r="H196" s="30" t="s">
        <v>629</v>
      </c>
      <c r="I196" s="30" t="s">
        <v>854</v>
      </c>
      <c r="J196" t="s">
        <v>631</v>
      </c>
      <c r="K196" s="29">
        <v>306</v>
      </c>
      <c r="L196" s="30" t="s">
        <v>257</v>
      </c>
      <c r="M196" s="29">
        <v>1202</v>
      </c>
      <c r="N196" s="29">
        <v>1218</v>
      </c>
      <c r="O196" s="30" t="s">
        <v>855</v>
      </c>
      <c r="P196" s="30" t="s">
        <v>439</v>
      </c>
      <c r="Q196" s="30" t="s">
        <v>121</v>
      </c>
      <c r="R196" s="27">
        <v>1032465730</v>
      </c>
      <c r="S196" s="30" t="s">
        <v>856</v>
      </c>
      <c r="T196" s="31">
        <v>0</v>
      </c>
      <c r="U196" s="31">
        <v>0</v>
      </c>
      <c r="V196" s="32">
        <v>21300000</v>
      </c>
      <c r="W196" s="32">
        <v>21300000</v>
      </c>
      <c r="X196" s="32">
        <v>0</v>
      </c>
      <c r="Y196" s="29">
        <v>2388</v>
      </c>
      <c r="Z196" s="33" t="s">
        <v>126</v>
      </c>
      <c r="AA196" s="29">
        <v>127525</v>
      </c>
      <c r="AB196" s="27">
        <v>3</v>
      </c>
      <c r="AC196" s="34" t="s">
        <v>66</v>
      </c>
      <c r="AD196" s="34" t="s">
        <v>120</v>
      </c>
    </row>
    <row r="197" spans="1:30" x14ac:dyDescent="0.2">
      <c r="A197" s="27">
        <v>2025</v>
      </c>
      <c r="B197" s="27">
        <v>3</v>
      </c>
      <c r="C197" s="28">
        <v>45658</v>
      </c>
      <c r="D197" s="28">
        <v>45747</v>
      </c>
      <c r="E197" s="27" t="s">
        <v>253</v>
      </c>
      <c r="F197" s="28">
        <v>45719</v>
      </c>
      <c r="G197" s="29">
        <v>148</v>
      </c>
      <c r="H197" s="30" t="s">
        <v>629</v>
      </c>
      <c r="I197" s="30" t="s">
        <v>857</v>
      </c>
      <c r="J197" t="s">
        <v>631</v>
      </c>
      <c r="K197" s="29">
        <v>306</v>
      </c>
      <c r="L197" s="30" t="s">
        <v>257</v>
      </c>
      <c r="M197" s="29">
        <v>1102</v>
      </c>
      <c r="N197" s="29">
        <v>1219</v>
      </c>
      <c r="O197" s="30" t="s">
        <v>858</v>
      </c>
      <c r="P197" s="30" t="s">
        <v>291</v>
      </c>
      <c r="Q197" s="30" t="s">
        <v>181</v>
      </c>
      <c r="R197" s="27">
        <v>1023019730</v>
      </c>
      <c r="S197" s="30" t="s">
        <v>859</v>
      </c>
      <c r="T197" s="31">
        <v>0</v>
      </c>
      <c r="U197" s="31">
        <v>0</v>
      </c>
      <c r="V197" s="32">
        <v>21300000</v>
      </c>
      <c r="W197" s="32">
        <v>21300000</v>
      </c>
      <c r="X197" s="32">
        <v>0</v>
      </c>
      <c r="Y197" s="29">
        <v>2671</v>
      </c>
      <c r="Z197" s="33" t="s">
        <v>190</v>
      </c>
      <c r="AA197" s="29">
        <v>127542</v>
      </c>
      <c r="AB197" s="27">
        <v>3</v>
      </c>
      <c r="AC197" s="34" t="s">
        <v>34</v>
      </c>
      <c r="AD197" s="34" t="s">
        <v>180</v>
      </c>
    </row>
    <row r="198" spans="1:30" x14ac:dyDescent="0.2">
      <c r="A198" s="27">
        <v>2025</v>
      </c>
      <c r="B198" s="27">
        <v>3</v>
      </c>
      <c r="C198" s="28">
        <v>45658</v>
      </c>
      <c r="D198" s="28">
        <v>45747</v>
      </c>
      <c r="E198" s="27" t="s">
        <v>253</v>
      </c>
      <c r="F198" s="28">
        <v>45719</v>
      </c>
      <c r="G198" s="29">
        <v>145</v>
      </c>
      <c r="H198" s="30" t="s">
        <v>624</v>
      </c>
      <c r="I198" s="30" t="s">
        <v>860</v>
      </c>
      <c r="J198" t="s">
        <v>626</v>
      </c>
      <c r="K198" s="29">
        <v>306</v>
      </c>
      <c r="L198" s="30" t="s">
        <v>257</v>
      </c>
      <c r="M198" s="29">
        <v>1220</v>
      </c>
      <c r="N198" s="29">
        <v>1220</v>
      </c>
      <c r="O198" s="30" t="s">
        <v>861</v>
      </c>
      <c r="P198" s="30" t="s">
        <v>386</v>
      </c>
      <c r="Q198" s="30" t="s">
        <v>76</v>
      </c>
      <c r="R198" s="27">
        <v>1023029865</v>
      </c>
      <c r="S198" s="30" t="s">
        <v>862</v>
      </c>
      <c r="T198" s="31">
        <v>0</v>
      </c>
      <c r="U198" s="31">
        <v>0</v>
      </c>
      <c r="V198" s="32">
        <v>30240000</v>
      </c>
      <c r="W198" s="32">
        <v>30240000</v>
      </c>
      <c r="X198" s="32">
        <v>0</v>
      </c>
      <c r="Y198" s="29">
        <v>2324</v>
      </c>
      <c r="Z198" s="33" t="s">
        <v>81</v>
      </c>
      <c r="AA198" s="29">
        <v>126240</v>
      </c>
      <c r="AB198" s="27">
        <v>5</v>
      </c>
      <c r="AC198" s="34" t="s">
        <v>66</v>
      </c>
      <c r="AD198" s="34" t="s">
        <v>75</v>
      </c>
    </row>
    <row r="199" spans="1:30" x14ac:dyDescent="0.2">
      <c r="A199" s="27">
        <v>2025</v>
      </c>
      <c r="B199" s="27">
        <v>3</v>
      </c>
      <c r="C199" s="28">
        <v>45658</v>
      </c>
      <c r="D199" s="28">
        <v>45747</v>
      </c>
      <c r="E199" s="27" t="s">
        <v>253</v>
      </c>
      <c r="F199" s="28">
        <v>45719</v>
      </c>
      <c r="G199" s="29">
        <v>145</v>
      </c>
      <c r="H199" s="30" t="s">
        <v>624</v>
      </c>
      <c r="I199" s="30" t="s">
        <v>863</v>
      </c>
      <c r="J199" t="s">
        <v>626</v>
      </c>
      <c r="K199" s="29">
        <v>306</v>
      </c>
      <c r="L199" s="30" t="s">
        <v>257</v>
      </c>
      <c r="M199" s="29">
        <v>1149</v>
      </c>
      <c r="N199" s="29">
        <v>1221</v>
      </c>
      <c r="O199" s="30" t="s">
        <v>864</v>
      </c>
      <c r="P199" s="30" t="s">
        <v>865</v>
      </c>
      <c r="Q199" s="30" t="s">
        <v>146</v>
      </c>
      <c r="R199" s="27">
        <v>80499300</v>
      </c>
      <c r="S199" s="30" t="s">
        <v>866</v>
      </c>
      <c r="T199" s="31">
        <v>0</v>
      </c>
      <c r="U199" s="31">
        <v>0</v>
      </c>
      <c r="V199" s="32">
        <v>30240000</v>
      </c>
      <c r="W199" s="32">
        <v>30240000</v>
      </c>
      <c r="X199" s="32">
        <v>0</v>
      </c>
      <c r="Y199" s="29">
        <v>2486</v>
      </c>
      <c r="Z199" s="33" t="s">
        <v>151</v>
      </c>
      <c r="AA199" s="29">
        <v>127550</v>
      </c>
      <c r="AB199" s="27">
        <v>1</v>
      </c>
      <c r="AC199" s="34" t="s">
        <v>66</v>
      </c>
      <c r="AD199" s="34" t="s">
        <v>120</v>
      </c>
    </row>
    <row r="200" spans="1:30" x14ac:dyDescent="0.2">
      <c r="A200" s="27">
        <v>2025</v>
      </c>
      <c r="B200" s="27">
        <v>3</v>
      </c>
      <c r="C200" s="28">
        <v>45658</v>
      </c>
      <c r="D200" s="28">
        <v>45747</v>
      </c>
      <c r="E200" s="27" t="s">
        <v>253</v>
      </c>
      <c r="F200" s="28">
        <v>45719</v>
      </c>
      <c r="G200" s="29">
        <v>148</v>
      </c>
      <c r="H200" s="30" t="s">
        <v>629</v>
      </c>
      <c r="I200" s="30" t="s">
        <v>867</v>
      </c>
      <c r="J200" t="s">
        <v>631</v>
      </c>
      <c r="K200" s="29">
        <v>306</v>
      </c>
      <c r="L200" s="30" t="s">
        <v>257</v>
      </c>
      <c r="M200" s="29">
        <v>1235</v>
      </c>
      <c r="N200" s="29">
        <v>1222</v>
      </c>
      <c r="O200" s="30" t="s">
        <v>868</v>
      </c>
      <c r="P200" s="30" t="s">
        <v>259</v>
      </c>
      <c r="Q200" s="30" t="s">
        <v>92</v>
      </c>
      <c r="R200" s="27">
        <v>1018485255</v>
      </c>
      <c r="S200" s="30" t="s">
        <v>869</v>
      </c>
      <c r="T200" s="31">
        <v>0</v>
      </c>
      <c r="U200" s="31">
        <v>0</v>
      </c>
      <c r="V200" s="32">
        <v>24000000</v>
      </c>
      <c r="W200" s="32">
        <v>23600000</v>
      </c>
      <c r="X200" s="32">
        <v>400000</v>
      </c>
      <c r="Y200" s="29">
        <v>2327</v>
      </c>
      <c r="Z200" s="33" t="s">
        <v>98</v>
      </c>
      <c r="AA200" s="29">
        <v>131125</v>
      </c>
      <c r="AB200" s="27">
        <v>2</v>
      </c>
      <c r="AC200" s="34" t="s">
        <v>29</v>
      </c>
      <c r="AD200" s="34" t="s">
        <v>91</v>
      </c>
    </row>
    <row r="201" spans="1:30" x14ac:dyDescent="0.2">
      <c r="A201" s="27">
        <v>2025</v>
      </c>
      <c r="B201" s="27">
        <v>3</v>
      </c>
      <c r="C201" s="28">
        <v>45658</v>
      </c>
      <c r="D201" s="28">
        <v>45747</v>
      </c>
      <c r="E201" s="27" t="s">
        <v>253</v>
      </c>
      <c r="F201" s="28">
        <v>45719</v>
      </c>
      <c r="G201" s="29">
        <v>148</v>
      </c>
      <c r="H201" s="30" t="s">
        <v>629</v>
      </c>
      <c r="I201" s="30" t="s">
        <v>870</v>
      </c>
      <c r="J201" t="s">
        <v>631</v>
      </c>
      <c r="K201" s="29">
        <v>306</v>
      </c>
      <c r="L201" s="30" t="s">
        <v>257</v>
      </c>
      <c r="M201" s="29">
        <v>1151</v>
      </c>
      <c r="N201" s="29">
        <v>1223</v>
      </c>
      <c r="O201" s="30" t="s">
        <v>871</v>
      </c>
      <c r="P201" s="30" t="s">
        <v>386</v>
      </c>
      <c r="Q201" s="30" t="s">
        <v>76</v>
      </c>
      <c r="R201" s="27">
        <v>1000691517</v>
      </c>
      <c r="S201" s="30" t="s">
        <v>872</v>
      </c>
      <c r="T201" s="31">
        <v>0</v>
      </c>
      <c r="U201" s="31">
        <v>0</v>
      </c>
      <c r="V201" s="32">
        <v>27480000</v>
      </c>
      <c r="W201" s="32">
        <v>27022000</v>
      </c>
      <c r="X201" s="32">
        <v>458000</v>
      </c>
      <c r="Y201" s="29">
        <v>2324</v>
      </c>
      <c r="Z201" s="33" t="s">
        <v>77</v>
      </c>
      <c r="AA201" s="29">
        <v>127825</v>
      </c>
      <c r="AB201" s="27">
        <v>3</v>
      </c>
      <c r="AC201" s="34" t="s">
        <v>66</v>
      </c>
      <c r="AD201" s="34" t="s">
        <v>75</v>
      </c>
    </row>
    <row r="202" spans="1:30" x14ac:dyDescent="0.2">
      <c r="A202" s="27">
        <v>2025</v>
      </c>
      <c r="B202" s="27">
        <v>3</v>
      </c>
      <c r="C202" s="28">
        <v>45658</v>
      </c>
      <c r="D202" s="28">
        <v>45747</v>
      </c>
      <c r="E202" s="27" t="s">
        <v>253</v>
      </c>
      <c r="F202" s="28">
        <v>45719</v>
      </c>
      <c r="G202" s="29">
        <v>145</v>
      </c>
      <c r="H202" s="30" t="s">
        <v>624</v>
      </c>
      <c r="I202" s="30" t="s">
        <v>873</v>
      </c>
      <c r="J202" t="s">
        <v>626</v>
      </c>
      <c r="K202" s="29">
        <v>306</v>
      </c>
      <c r="L202" s="30" t="s">
        <v>257</v>
      </c>
      <c r="M202" s="29">
        <v>1149</v>
      </c>
      <c r="N202" s="29">
        <v>1224</v>
      </c>
      <c r="O202" s="30" t="s">
        <v>874</v>
      </c>
      <c r="P202" s="30" t="s">
        <v>865</v>
      </c>
      <c r="Q202" s="30" t="s">
        <v>146</v>
      </c>
      <c r="R202" s="27">
        <v>80811956</v>
      </c>
      <c r="S202" s="30" t="s">
        <v>875</v>
      </c>
      <c r="T202" s="31">
        <v>0</v>
      </c>
      <c r="U202" s="31">
        <v>0</v>
      </c>
      <c r="V202" s="32">
        <v>30240000</v>
      </c>
      <c r="W202" s="32">
        <v>30240000</v>
      </c>
      <c r="X202" s="32">
        <v>0</v>
      </c>
      <c r="Y202" s="29">
        <v>2486</v>
      </c>
      <c r="Z202" s="33" t="s">
        <v>151</v>
      </c>
      <c r="AA202" s="29">
        <v>127550</v>
      </c>
      <c r="AB202" s="27">
        <v>1</v>
      </c>
      <c r="AC202" s="34" t="s">
        <v>66</v>
      </c>
      <c r="AD202" s="34" t="s">
        <v>120</v>
      </c>
    </row>
    <row r="203" spans="1:30" x14ac:dyDescent="0.2">
      <c r="A203" s="27">
        <v>2025</v>
      </c>
      <c r="B203" s="27">
        <v>3</v>
      </c>
      <c r="C203" s="28">
        <v>45658</v>
      </c>
      <c r="D203" s="28">
        <v>45747</v>
      </c>
      <c r="E203" s="27" t="s">
        <v>253</v>
      </c>
      <c r="F203" s="28">
        <v>45719</v>
      </c>
      <c r="G203" s="29">
        <v>148</v>
      </c>
      <c r="H203" s="30" t="s">
        <v>629</v>
      </c>
      <c r="I203" s="30" t="s">
        <v>876</v>
      </c>
      <c r="J203" t="s">
        <v>631</v>
      </c>
      <c r="K203" s="29">
        <v>306</v>
      </c>
      <c r="L203" s="30" t="s">
        <v>257</v>
      </c>
      <c r="M203" s="29">
        <v>1171</v>
      </c>
      <c r="N203" s="29">
        <v>1225</v>
      </c>
      <c r="O203" s="30" t="s">
        <v>877</v>
      </c>
      <c r="P203" s="30" t="s">
        <v>291</v>
      </c>
      <c r="Q203" s="30" t="s">
        <v>181</v>
      </c>
      <c r="R203" s="27">
        <v>79658217</v>
      </c>
      <c r="S203" s="30" t="s">
        <v>878</v>
      </c>
      <c r="T203" s="31">
        <v>16380000</v>
      </c>
      <c r="U203" s="31">
        <v>0</v>
      </c>
      <c r="V203" s="32">
        <v>0</v>
      </c>
      <c r="W203" s="32">
        <v>0</v>
      </c>
      <c r="X203" s="32">
        <v>0</v>
      </c>
      <c r="Y203" s="29">
        <v>2671</v>
      </c>
      <c r="Z203" s="33" t="s">
        <v>190</v>
      </c>
      <c r="AA203" s="29">
        <v>126222</v>
      </c>
      <c r="AB203" s="27">
        <v>3</v>
      </c>
      <c r="AC203" s="34" t="s">
        <v>34</v>
      </c>
      <c r="AD203" s="34" t="s">
        <v>180</v>
      </c>
    </row>
    <row r="204" spans="1:30" x14ac:dyDescent="0.2">
      <c r="A204" s="27">
        <v>2025</v>
      </c>
      <c r="B204" s="27">
        <v>3</v>
      </c>
      <c r="C204" s="28">
        <v>45658</v>
      </c>
      <c r="D204" s="28">
        <v>45747</v>
      </c>
      <c r="E204" s="27" t="s">
        <v>253</v>
      </c>
      <c r="F204" s="28">
        <v>45719</v>
      </c>
      <c r="G204" s="29">
        <v>145</v>
      </c>
      <c r="H204" s="30" t="s">
        <v>624</v>
      </c>
      <c r="I204" s="30" t="s">
        <v>879</v>
      </c>
      <c r="J204" t="s">
        <v>626</v>
      </c>
      <c r="K204" s="29">
        <v>306</v>
      </c>
      <c r="L204" s="30" t="s">
        <v>257</v>
      </c>
      <c r="M204" s="29">
        <v>1211</v>
      </c>
      <c r="N204" s="29">
        <v>1226</v>
      </c>
      <c r="O204" s="30" t="s">
        <v>880</v>
      </c>
      <c r="P204" s="30" t="s">
        <v>259</v>
      </c>
      <c r="Q204" s="30" t="s">
        <v>92</v>
      </c>
      <c r="R204" s="27">
        <v>79658217</v>
      </c>
      <c r="S204" s="30" t="s">
        <v>878</v>
      </c>
      <c r="T204" s="31">
        <v>44100000</v>
      </c>
      <c r="U204" s="31">
        <v>0</v>
      </c>
      <c r="V204" s="32">
        <v>0</v>
      </c>
      <c r="W204" s="32">
        <v>0</v>
      </c>
      <c r="X204" s="32">
        <v>0</v>
      </c>
      <c r="Y204" s="29">
        <v>2327</v>
      </c>
      <c r="Z204" s="33" t="s">
        <v>98</v>
      </c>
      <c r="AA204" s="29">
        <v>127746</v>
      </c>
      <c r="AB204" s="27">
        <v>2</v>
      </c>
      <c r="AC204" s="34" t="s">
        <v>29</v>
      </c>
      <c r="AD204" s="34" t="s">
        <v>91</v>
      </c>
    </row>
    <row r="205" spans="1:30" x14ac:dyDescent="0.2">
      <c r="A205" s="27">
        <v>2025</v>
      </c>
      <c r="B205" s="27">
        <v>3</v>
      </c>
      <c r="C205" s="28">
        <v>45658</v>
      </c>
      <c r="D205" s="28">
        <v>45747</v>
      </c>
      <c r="E205" s="27" t="s">
        <v>253</v>
      </c>
      <c r="F205" s="28">
        <v>45719</v>
      </c>
      <c r="G205" s="29">
        <v>145</v>
      </c>
      <c r="H205" s="30" t="s">
        <v>624</v>
      </c>
      <c r="I205" s="30" t="s">
        <v>881</v>
      </c>
      <c r="J205" t="s">
        <v>626</v>
      </c>
      <c r="K205" s="29">
        <v>306</v>
      </c>
      <c r="L205" s="30" t="s">
        <v>257</v>
      </c>
      <c r="M205" s="29">
        <v>1033</v>
      </c>
      <c r="N205" s="29">
        <v>1227</v>
      </c>
      <c r="O205" s="30" t="s">
        <v>882</v>
      </c>
      <c r="P205" s="30" t="s">
        <v>275</v>
      </c>
      <c r="Q205" s="30" t="s">
        <v>49</v>
      </c>
      <c r="R205" s="27">
        <v>1193047676</v>
      </c>
      <c r="S205" s="30" t="s">
        <v>883</v>
      </c>
      <c r="T205" s="31">
        <v>0</v>
      </c>
      <c r="U205" s="31">
        <v>0</v>
      </c>
      <c r="V205" s="32">
        <v>50400000</v>
      </c>
      <c r="W205" s="32">
        <v>42210000</v>
      </c>
      <c r="X205" s="32">
        <v>8190000</v>
      </c>
      <c r="Y205" s="29">
        <v>2289</v>
      </c>
      <c r="Z205" s="33" t="s">
        <v>50</v>
      </c>
      <c r="AA205" s="29">
        <v>126414</v>
      </c>
      <c r="AB205" s="27">
        <v>1</v>
      </c>
      <c r="AC205" s="34" t="s">
        <v>34</v>
      </c>
      <c r="AD205" s="34" t="s">
        <v>48</v>
      </c>
    </row>
    <row r="206" spans="1:30" x14ac:dyDescent="0.2">
      <c r="A206" s="27">
        <v>2025</v>
      </c>
      <c r="B206" s="27">
        <v>3</v>
      </c>
      <c r="C206" s="28">
        <v>45658</v>
      </c>
      <c r="D206" s="28">
        <v>45747</v>
      </c>
      <c r="E206" s="27" t="s">
        <v>253</v>
      </c>
      <c r="F206" s="28">
        <v>45719</v>
      </c>
      <c r="G206" s="29">
        <v>145</v>
      </c>
      <c r="H206" s="30" t="s">
        <v>624</v>
      </c>
      <c r="I206" s="30" t="s">
        <v>884</v>
      </c>
      <c r="J206" t="s">
        <v>626</v>
      </c>
      <c r="K206" s="29">
        <v>306</v>
      </c>
      <c r="L206" s="30" t="s">
        <v>257</v>
      </c>
      <c r="M206" s="29">
        <v>1190</v>
      </c>
      <c r="N206" s="29">
        <v>1228</v>
      </c>
      <c r="O206" s="30" t="s">
        <v>885</v>
      </c>
      <c r="P206" s="30" t="s">
        <v>259</v>
      </c>
      <c r="Q206" s="30" t="s">
        <v>92</v>
      </c>
      <c r="R206" s="27">
        <v>52114936</v>
      </c>
      <c r="S206" s="30" t="s">
        <v>886</v>
      </c>
      <c r="T206" s="31">
        <v>31500000</v>
      </c>
      <c r="U206" s="31">
        <v>0</v>
      </c>
      <c r="V206" s="32">
        <v>0</v>
      </c>
      <c r="W206" s="32">
        <v>0</v>
      </c>
      <c r="X206" s="32">
        <v>0</v>
      </c>
      <c r="Y206" s="29">
        <v>2327</v>
      </c>
      <c r="Z206" s="33" t="s">
        <v>98</v>
      </c>
      <c r="AA206" s="29">
        <v>130991</v>
      </c>
      <c r="AB206" s="27">
        <v>2</v>
      </c>
      <c r="AC206" s="34" t="s">
        <v>29</v>
      </c>
      <c r="AD206" s="34" t="s">
        <v>91</v>
      </c>
    </row>
    <row r="207" spans="1:30" x14ac:dyDescent="0.2">
      <c r="A207" s="27">
        <v>2025</v>
      </c>
      <c r="B207" s="27">
        <v>3</v>
      </c>
      <c r="C207" s="28">
        <v>45658</v>
      </c>
      <c r="D207" s="28">
        <v>45747</v>
      </c>
      <c r="E207" s="27" t="s">
        <v>253</v>
      </c>
      <c r="F207" s="28">
        <v>45719</v>
      </c>
      <c r="G207" s="29">
        <v>145</v>
      </c>
      <c r="H207" s="30" t="s">
        <v>624</v>
      </c>
      <c r="I207" s="30" t="s">
        <v>887</v>
      </c>
      <c r="J207" t="s">
        <v>626</v>
      </c>
      <c r="K207" s="29">
        <v>306</v>
      </c>
      <c r="L207" s="30" t="s">
        <v>257</v>
      </c>
      <c r="M207" s="29">
        <v>1238</v>
      </c>
      <c r="N207" s="29">
        <v>1229</v>
      </c>
      <c r="O207" s="30" t="s">
        <v>888</v>
      </c>
      <c r="P207" s="30" t="s">
        <v>721</v>
      </c>
      <c r="Q207" s="30" t="s">
        <v>36</v>
      </c>
      <c r="R207" s="27">
        <v>1053611272</v>
      </c>
      <c r="S207" s="30" t="s">
        <v>889</v>
      </c>
      <c r="T207" s="31">
        <v>0</v>
      </c>
      <c r="U207" s="31">
        <v>0</v>
      </c>
      <c r="V207" s="32">
        <v>45990000</v>
      </c>
      <c r="W207" s="32">
        <v>45990000</v>
      </c>
      <c r="X207" s="32">
        <v>0</v>
      </c>
      <c r="Y207" s="29">
        <v>2278</v>
      </c>
      <c r="Z207" s="33" t="s">
        <v>37</v>
      </c>
      <c r="AA207" s="29">
        <v>126367</v>
      </c>
      <c r="AB207" s="27">
        <v>1</v>
      </c>
      <c r="AC207" s="34" t="s">
        <v>34</v>
      </c>
      <c r="AD207" s="34" t="s">
        <v>35</v>
      </c>
    </row>
    <row r="208" spans="1:30" x14ac:dyDescent="0.2">
      <c r="A208" s="27">
        <v>2025</v>
      </c>
      <c r="B208" s="27">
        <v>3</v>
      </c>
      <c r="C208" s="28">
        <v>45658</v>
      </c>
      <c r="D208" s="28">
        <v>45747</v>
      </c>
      <c r="E208" s="27" t="s">
        <v>253</v>
      </c>
      <c r="F208" s="28">
        <v>45719</v>
      </c>
      <c r="G208" s="29">
        <v>145</v>
      </c>
      <c r="H208" s="30" t="s">
        <v>624</v>
      </c>
      <c r="I208" s="30" t="s">
        <v>890</v>
      </c>
      <c r="J208" t="s">
        <v>626</v>
      </c>
      <c r="K208" s="29">
        <v>303</v>
      </c>
      <c r="L208" s="30" t="s">
        <v>257</v>
      </c>
      <c r="M208" s="29">
        <v>1190</v>
      </c>
      <c r="N208" s="29">
        <v>1230</v>
      </c>
      <c r="O208" s="30" t="s">
        <v>891</v>
      </c>
      <c r="P208" s="30" t="s">
        <v>259</v>
      </c>
      <c r="Q208" s="30" t="s">
        <v>92</v>
      </c>
      <c r="R208" s="27">
        <v>52114936</v>
      </c>
      <c r="S208" s="30" t="s">
        <v>886</v>
      </c>
      <c r="T208" s="31">
        <v>0</v>
      </c>
      <c r="U208" s="31">
        <v>0</v>
      </c>
      <c r="V208" s="32">
        <v>31500000</v>
      </c>
      <c r="W208" s="32">
        <v>31150000</v>
      </c>
      <c r="X208" s="32">
        <v>350000</v>
      </c>
      <c r="Y208" s="29">
        <v>2327</v>
      </c>
      <c r="Z208" s="33" t="s">
        <v>98</v>
      </c>
      <c r="AA208" s="29">
        <v>130991</v>
      </c>
      <c r="AB208" s="27">
        <v>2</v>
      </c>
      <c r="AC208" s="34" t="s">
        <v>29</v>
      </c>
      <c r="AD208" s="34" t="s">
        <v>91</v>
      </c>
    </row>
    <row r="209" spans="1:30" x14ac:dyDescent="0.2">
      <c r="A209" s="27">
        <v>2025</v>
      </c>
      <c r="B209" s="27">
        <v>3</v>
      </c>
      <c r="C209" s="28">
        <v>45658</v>
      </c>
      <c r="D209" s="28">
        <v>45747</v>
      </c>
      <c r="E209" s="27" t="s">
        <v>253</v>
      </c>
      <c r="F209" s="28">
        <v>45719</v>
      </c>
      <c r="G209" s="29">
        <v>148</v>
      </c>
      <c r="H209" s="30" t="s">
        <v>629</v>
      </c>
      <c r="I209" s="30" t="s">
        <v>892</v>
      </c>
      <c r="J209" t="s">
        <v>631</v>
      </c>
      <c r="K209" s="29">
        <v>303</v>
      </c>
      <c r="L209" s="30" t="s">
        <v>257</v>
      </c>
      <c r="M209" s="29">
        <v>1171</v>
      </c>
      <c r="N209" s="29">
        <v>1231</v>
      </c>
      <c r="O209" s="30" t="s">
        <v>893</v>
      </c>
      <c r="P209" s="30" t="s">
        <v>291</v>
      </c>
      <c r="Q209" s="30" t="s">
        <v>181</v>
      </c>
      <c r="R209" s="27">
        <v>79658217</v>
      </c>
      <c r="S209" s="30" t="s">
        <v>878</v>
      </c>
      <c r="T209" s="31">
        <v>0</v>
      </c>
      <c r="U209" s="31">
        <v>0</v>
      </c>
      <c r="V209" s="32">
        <v>16380000</v>
      </c>
      <c r="W209" s="32">
        <v>16380000</v>
      </c>
      <c r="X209" s="32">
        <v>0</v>
      </c>
      <c r="Y209" s="29">
        <v>2671</v>
      </c>
      <c r="Z209" s="33" t="s">
        <v>190</v>
      </c>
      <c r="AA209" s="29">
        <v>126222</v>
      </c>
      <c r="AB209" s="27">
        <v>3</v>
      </c>
      <c r="AC209" s="34" t="s">
        <v>34</v>
      </c>
      <c r="AD209" s="34" t="s">
        <v>180</v>
      </c>
    </row>
    <row r="210" spans="1:30" x14ac:dyDescent="0.2">
      <c r="A210" s="27">
        <v>2025</v>
      </c>
      <c r="B210" s="27">
        <v>3</v>
      </c>
      <c r="C210" s="28">
        <v>45658</v>
      </c>
      <c r="D210" s="28">
        <v>45747</v>
      </c>
      <c r="E210" s="27" t="s">
        <v>253</v>
      </c>
      <c r="F210" s="28">
        <v>45719</v>
      </c>
      <c r="G210" s="29">
        <v>145</v>
      </c>
      <c r="H210" s="30" t="s">
        <v>624</v>
      </c>
      <c r="I210" s="30" t="s">
        <v>879</v>
      </c>
      <c r="J210" t="s">
        <v>626</v>
      </c>
      <c r="K210" s="29">
        <v>303</v>
      </c>
      <c r="L210" s="30" t="s">
        <v>257</v>
      </c>
      <c r="M210" s="29">
        <v>1211</v>
      </c>
      <c r="N210" s="29">
        <v>1232</v>
      </c>
      <c r="O210" s="30" t="s">
        <v>894</v>
      </c>
      <c r="P210" s="30" t="s">
        <v>259</v>
      </c>
      <c r="Q210" s="30" t="s">
        <v>92</v>
      </c>
      <c r="R210" s="27">
        <v>79041345</v>
      </c>
      <c r="S210" s="30" t="s">
        <v>895</v>
      </c>
      <c r="T210" s="31">
        <v>0</v>
      </c>
      <c r="U210" s="31">
        <v>0</v>
      </c>
      <c r="V210" s="32">
        <v>44100000</v>
      </c>
      <c r="W210" s="32">
        <v>43610000</v>
      </c>
      <c r="X210" s="32">
        <v>490000</v>
      </c>
      <c r="Y210" s="29">
        <v>2327</v>
      </c>
      <c r="Z210" s="33" t="s">
        <v>98</v>
      </c>
      <c r="AA210" s="29">
        <v>127746</v>
      </c>
      <c r="AB210" s="27">
        <v>2</v>
      </c>
      <c r="AC210" s="34" t="s">
        <v>29</v>
      </c>
      <c r="AD210" s="34" t="s">
        <v>91</v>
      </c>
    </row>
    <row r="211" spans="1:30" x14ac:dyDescent="0.2">
      <c r="A211" s="27">
        <v>2025</v>
      </c>
      <c r="B211" s="27">
        <v>3</v>
      </c>
      <c r="C211" s="28">
        <v>45658</v>
      </c>
      <c r="D211" s="28">
        <v>45747</v>
      </c>
      <c r="E211" s="27" t="s">
        <v>253</v>
      </c>
      <c r="F211" s="28">
        <v>45719</v>
      </c>
      <c r="G211" s="29">
        <v>145</v>
      </c>
      <c r="H211" s="30" t="s">
        <v>624</v>
      </c>
      <c r="I211" s="30" t="s">
        <v>896</v>
      </c>
      <c r="J211" t="s">
        <v>626</v>
      </c>
      <c r="K211" s="29">
        <v>303</v>
      </c>
      <c r="L211" s="30" t="s">
        <v>257</v>
      </c>
      <c r="M211" s="29">
        <v>1231</v>
      </c>
      <c r="N211" s="29">
        <v>1233</v>
      </c>
      <c r="O211" s="30" t="s">
        <v>897</v>
      </c>
      <c r="P211" s="30" t="s">
        <v>275</v>
      </c>
      <c r="Q211" s="30" t="s">
        <v>49</v>
      </c>
      <c r="R211" s="27">
        <v>1095812772</v>
      </c>
      <c r="S211" s="30" t="s">
        <v>898</v>
      </c>
      <c r="T211" s="31">
        <v>0</v>
      </c>
      <c r="U211" s="31">
        <v>0</v>
      </c>
      <c r="V211" s="32">
        <v>39000000</v>
      </c>
      <c r="W211" s="32">
        <v>39000000</v>
      </c>
      <c r="X211" s="32">
        <v>0</v>
      </c>
      <c r="Y211" s="29">
        <v>2289</v>
      </c>
      <c r="Z211" s="33" t="s">
        <v>50</v>
      </c>
      <c r="AA211" s="29">
        <v>125162</v>
      </c>
      <c r="AB211" s="27">
        <v>1</v>
      </c>
      <c r="AC211" s="34" t="s">
        <v>34</v>
      </c>
      <c r="AD211" s="34" t="s">
        <v>48</v>
      </c>
    </row>
    <row r="212" spans="1:30" x14ac:dyDescent="0.2">
      <c r="A212" s="27">
        <v>2025</v>
      </c>
      <c r="B212" s="27">
        <v>3</v>
      </c>
      <c r="C212" s="28">
        <v>45658</v>
      </c>
      <c r="D212" s="28">
        <v>45747</v>
      </c>
      <c r="E212" s="27" t="s">
        <v>253</v>
      </c>
      <c r="F212" s="28">
        <v>45719</v>
      </c>
      <c r="G212" s="29">
        <v>145</v>
      </c>
      <c r="H212" s="30" t="s">
        <v>624</v>
      </c>
      <c r="I212" s="30" t="s">
        <v>899</v>
      </c>
      <c r="J212" t="s">
        <v>626</v>
      </c>
      <c r="K212" s="29">
        <v>303</v>
      </c>
      <c r="L212" s="30" t="s">
        <v>257</v>
      </c>
      <c r="M212" s="29">
        <v>1149</v>
      </c>
      <c r="N212" s="29">
        <v>1234</v>
      </c>
      <c r="O212" s="30" t="s">
        <v>900</v>
      </c>
      <c r="P212" s="30" t="s">
        <v>865</v>
      </c>
      <c r="Q212" s="30" t="s">
        <v>146</v>
      </c>
      <c r="R212" s="27">
        <v>1032381512</v>
      </c>
      <c r="S212" s="30" t="s">
        <v>901</v>
      </c>
      <c r="T212" s="31">
        <v>0</v>
      </c>
      <c r="U212" s="31">
        <v>0</v>
      </c>
      <c r="V212" s="32">
        <v>30240000</v>
      </c>
      <c r="W212" s="32">
        <v>30240000</v>
      </c>
      <c r="X212" s="32">
        <v>0</v>
      </c>
      <c r="Y212" s="29">
        <v>2486</v>
      </c>
      <c r="Z212" s="33" t="s">
        <v>151</v>
      </c>
      <c r="AA212" s="29">
        <v>127550</v>
      </c>
      <c r="AB212" s="27">
        <v>1</v>
      </c>
      <c r="AC212" s="34" t="s">
        <v>66</v>
      </c>
      <c r="AD212" s="34" t="s">
        <v>120</v>
      </c>
    </row>
    <row r="213" spans="1:30" x14ac:dyDescent="0.2">
      <c r="A213" s="27">
        <v>2025</v>
      </c>
      <c r="B213" s="27">
        <v>3</v>
      </c>
      <c r="C213" s="28">
        <v>45658</v>
      </c>
      <c r="D213" s="28">
        <v>45747</v>
      </c>
      <c r="E213" s="27" t="s">
        <v>253</v>
      </c>
      <c r="F213" s="28">
        <v>45719</v>
      </c>
      <c r="G213" s="29">
        <v>145</v>
      </c>
      <c r="H213" s="30" t="s">
        <v>624</v>
      </c>
      <c r="I213" s="30" t="s">
        <v>902</v>
      </c>
      <c r="J213" t="s">
        <v>626</v>
      </c>
      <c r="K213" s="29">
        <v>303</v>
      </c>
      <c r="L213" s="30" t="s">
        <v>257</v>
      </c>
      <c r="M213" s="29">
        <v>1187</v>
      </c>
      <c r="N213" s="29">
        <v>1235</v>
      </c>
      <c r="O213" s="30" t="s">
        <v>903</v>
      </c>
      <c r="P213" s="30" t="s">
        <v>259</v>
      </c>
      <c r="Q213" s="30" t="s">
        <v>92</v>
      </c>
      <c r="R213" s="27">
        <v>51620368</v>
      </c>
      <c r="S213" s="30" t="s">
        <v>904</v>
      </c>
      <c r="T213" s="31">
        <v>0</v>
      </c>
      <c r="U213" s="31">
        <v>0</v>
      </c>
      <c r="V213" s="32">
        <v>44100000</v>
      </c>
      <c r="W213" s="32">
        <v>6615000</v>
      </c>
      <c r="X213" s="32">
        <v>37485000</v>
      </c>
      <c r="Y213" s="29">
        <v>2327</v>
      </c>
      <c r="Z213" s="33" t="s">
        <v>98</v>
      </c>
      <c r="AA213" s="29">
        <v>127688</v>
      </c>
      <c r="AB213" s="27">
        <v>2</v>
      </c>
      <c r="AC213" s="34" t="s">
        <v>29</v>
      </c>
      <c r="AD213" s="34" t="s">
        <v>91</v>
      </c>
    </row>
    <row r="214" spans="1:30" x14ac:dyDescent="0.2">
      <c r="A214" s="27">
        <v>2025</v>
      </c>
      <c r="B214" s="27">
        <v>3</v>
      </c>
      <c r="C214" s="28">
        <v>45658</v>
      </c>
      <c r="D214" s="28">
        <v>45747</v>
      </c>
      <c r="E214" s="27" t="s">
        <v>253</v>
      </c>
      <c r="F214" s="28">
        <v>45719</v>
      </c>
      <c r="G214" s="29">
        <v>145</v>
      </c>
      <c r="H214" s="30" t="s">
        <v>624</v>
      </c>
      <c r="I214" s="30" t="s">
        <v>905</v>
      </c>
      <c r="J214" t="s">
        <v>626</v>
      </c>
      <c r="K214" s="29">
        <v>303</v>
      </c>
      <c r="L214" s="30" t="s">
        <v>257</v>
      </c>
      <c r="M214" s="29">
        <v>1105</v>
      </c>
      <c r="N214" s="29">
        <v>1236</v>
      </c>
      <c r="O214" s="30" t="s">
        <v>906</v>
      </c>
      <c r="P214" s="30" t="s">
        <v>259</v>
      </c>
      <c r="Q214" s="30" t="s">
        <v>92</v>
      </c>
      <c r="R214" s="27">
        <v>79632494</v>
      </c>
      <c r="S214" s="30" t="s">
        <v>907</v>
      </c>
      <c r="T214" s="31">
        <v>0</v>
      </c>
      <c r="U214" s="31">
        <v>0</v>
      </c>
      <c r="V214" s="32">
        <v>44100000</v>
      </c>
      <c r="W214" s="32">
        <v>44100000</v>
      </c>
      <c r="X214" s="32">
        <v>0</v>
      </c>
      <c r="Y214" s="29">
        <v>2327</v>
      </c>
      <c r="Z214" s="33" t="s">
        <v>98</v>
      </c>
      <c r="AA214" s="29">
        <v>127564</v>
      </c>
      <c r="AB214" s="27">
        <v>2</v>
      </c>
      <c r="AC214" s="34" t="s">
        <v>29</v>
      </c>
      <c r="AD214" s="34" t="s">
        <v>91</v>
      </c>
    </row>
    <row r="215" spans="1:30" x14ac:dyDescent="0.2">
      <c r="A215" s="27">
        <v>2025</v>
      </c>
      <c r="B215" s="27">
        <v>3</v>
      </c>
      <c r="C215" s="28">
        <v>45658</v>
      </c>
      <c r="D215" s="28">
        <v>45747</v>
      </c>
      <c r="E215" s="27" t="s">
        <v>253</v>
      </c>
      <c r="F215" s="28">
        <v>45719</v>
      </c>
      <c r="G215" s="29">
        <v>148</v>
      </c>
      <c r="H215" s="30" t="s">
        <v>629</v>
      </c>
      <c r="I215" s="30" t="s">
        <v>908</v>
      </c>
      <c r="J215" t="s">
        <v>631</v>
      </c>
      <c r="K215" s="29">
        <v>303</v>
      </c>
      <c r="L215" s="30" t="s">
        <v>257</v>
      </c>
      <c r="M215" s="29">
        <v>1212</v>
      </c>
      <c r="N215" s="29">
        <v>1237</v>
      </c>
      <c r="O215" s="30" t="s">
        <v>909</v>
      </c>
      <c r="P215" s="30" t="s">
        <v>376</v>
      </c>
      <c r="Q215" s="30" t="s">
        <v>53</v>
      </c>
      <c r="R215" s="27">
        <v>1032656480</v>
      </c>
      <c r="S215" s="30" t="s">
        <v>910</v>
      </c>
      <c r="T215" s="31">
        <v>0</v>
      </c>
      <c r="U215" s="31">
        <v>0</v>
      </c>
      <c r="V215" s="32">
        <v>17010000</v>
      </c>
      <c r="W215" s="32">
        <v>17010000</v>
      </c>
      <c r="X215" s="32">
        <v>0</v>
      </c>
      <c r="Y215" s="29">
        <v>2290</v>
      </c>
      <c r="Z215" s="33" t="s">
        <v>54</v>
      </c>
      <c r="AA215" s="29">
        <v>127554</v>
      </c>
      <c r="AB215" s="27">
        <v>4</v>
      </c>
      <c r="AC215" s="34" t="s">
        <v>20</v>
      </c>
      <c r="AD215" s="34" t="s">
        <v>52</v>
      </c>
    </row>
    <row r="216" spans="1:30" x14ac:dyDescent="0.2">
      <c r="A216" s="27">
        <v>2025</v>
      </c>
      <c r="B216" s="27">
        <v>3</v>
      </c>
      <c r="C216" s="28">
        <v>45658</v>
      </c>
      <c r="D216" s="28">
        <v>45747</v>
      </c>
      <c r="E216" s="27" t="s">
        <v>253</v>
      </c>
      <c r="F216" s="28">
        <v>45719</v>
      </c>
      <c r="G216" s="29">
        <v>148</v>
      </c>
      <c r="H216" s="30" t="s">
        <v>629</v>
      </c>
      <c r="I216" s="30" t="s">
        <v>911</v>
      </c>
      <c r="J216" t="s">
        <v>631</v>
      </c>
      <c r="K216" s="29">
        <v>303</v>
      </c>
      <c r="L216" s="30" t="s">
        <v>257</v>
      </c>
      <c r="M216" s="29">
        <v>1101</v>
      </c>
      <c r="N216" s="29">
        <v>1238</v>
      </c>
      <c r="O216" s="30" t="s">
        <v>912</v>
      </c>
      <c r="P216" s="30" t="s">
        <v>439</v>
      </c>
      <c r="Q216" s="30" t="s">
        <v>121</v>
      </c>
      <c r="R216" s="27">
        <v>1072896239</v>
      </c>
      <c r="S216" s="30" t="s">
        <v>913</v>
      </c>
      <c r="T216" s="31">
        <v>0</v>
      </c>
      <c r="U216" s="31">
        <v>0</v>
      </c>
      <c r="V216" s="32">
        <v>30240000</v>
      </c>
      <c r="W216" s="32">
        <v>30240000</v>
      </c>
      <c r="X216" s="32">
        <v>0</v>
      </c>
      <c r="Y216" s="29">
        <v>2388</v>
      </c>
      <c r="Z216" s="33" t="s">
        <v>126</v>
      </c>
      <c r="AA216" s="29">
        <v>127539</v>
      </c>
      <c r="AB216" s="27">
        <v>3</v>
      </c>
      <c r="AC216" s="34" t="s">
        <v>66</v>
      </c>
      <c r="AD216" s="34" t="s">
        <v>120</v>
      </c>
    </row>
    <row r="217" spans="1:30" x14ac:dyDescent="0.2">
      <c r="A217" s="27">
        <v>2025</v>
      </c>
      <c r="B217" s="27">
        <v>3</v>
      </c>
      <c r="C217" s="28">
        <v>45658</v>
      </c>
      <c r="D217" s="28">
        <v>45747</v>
      </c>
      <c r="E217" s="27" t="s">
        <v>253</v>
      </c>
      <c r="F217" s="28">
        <v>45719</v>
      </c>
      <c r="G217" s="29">
        <v>145</v>
      </c>
      <c r="H217" s="30" t="s">
        <v>624</v>
      </c>
      <c r="I217" s="30" t="s">
        <v>914</v>
      </c>
      <c r="J217" t="s">
        <v>626</v>
      </c>
      <c r="K217" s="29">
        <v>303</v>
      </c>
      <c r="L217" s="30" t="s">
        <v>257</v>
      </c>
      <c r="M217" s="29">
        <v>1229</v>
      </c>
      <c r="N217" s="29">
        <v>1239</v>
      </c>
      <c r="O217" s="30" t="s">
        <v>915</v>
      </c>
      <c r="P217" s="30" t="s">
        <v>659</v>
      </c>
      <c r="Q217" s="30" t="s">
        <v>68</v>
      </c>
      <c r="R217" s="27">
        <v>35416675</v>
      </c>
      <c r="S217" s="30" t="s">
        <v>916</v>
      </c>
      <c r="T217" s="31">
        <v>37800000</v>
      </c>
      <c r="U217" s="31">
        <v>0</v>
      </c>
      <c r="V217" s="32">
        <v>0</v>
      </c>
      <c r="W217" s="32">
        <v>0</v>
      </c>
      <c r="X217" s="32">
        <v>0</v>
      </c>
      <c r="Y217" s="29">
        <v>2319</v>
      </c>
      <c r="Z217" s="33" t="s">
        <v>69</v>
      </c>
      <c r="AA217" s="29">
        <v>126217</v>
      </c>
      <c r="AB217" s="27">
        <v>1</v>
      </c>
      <c r="AC217" s="34" t="s">
        <v>66</v>
      </c>
      <c r="AD217" s="34" t="s">
        <v>67</v>
      </c>
    </row>
    <row r="218" spans="1:30" x14ac:dyDescent="0.2">
      <c r="A218" s="27">
        <v>2025</v>
      </c>
      <c r="B218" s="27">
        <v>3</v>
      </c>
      <c r="C218" s="28">
        <v>45658</v>
      </c>
      <c r="D218" s="28">
        <v>45747</v>
      </c>
      <c r="E218" s="27" t="s">
        <v>253</v>
      </c>
      <c r="F218" s="28">
        <v>45719</v>
      </c>
      <c r="G218" s="29">
        <v>145</v>
      </c>
      <c r="H218" s="30" t="s">
        <v>624</v>
      </c>
      <c r="I218" s="30" t="s">
        <v>917</v>
      </c>
      <c r="J218" t="s">
        <v>626</v>
      </c>
      <c r="K218" s="29">
        <v>303</v>
      </c>
      <c r="L218" s="30" t="s">
        <v>257</v>
      </c>
      <c r="M218" s="29">
        <v>1229</v>
      </c>
      <c r="N218" s="29">
        <v>1240</v>
      </c>
      <c r="O218" s="30" t="s">
        <v>918</v>
      </c>
      <c r="P218" s="30" t="s">
        <v>659</v>
      </c>
      <c r="Q218" s="30" t="s">
        <v>68</v>
      </c>
      <c r="R218" s="27">
        <v>1136885551</v>
      </c>
      <c r="S218" s="30" t="s">
        <v>919</v>
      </c>
      <c r="T218" s="31">
        <v>0</v>
      </c>
      <c r="U218" s="31">
        <v>0</v>
      </c>
      <c r="V218" s="32">
        <v>37800000</v>
      </c>
      <c r="W218" s="32">
        <v>37800000</v>
      </c>
      <c r="X218" s="32">
        <v>0</v>
      </c>
      <c r="Y218" s="29">
        <v>2319</v>
      </c>
      <c r="Z218" s="33" t="s">
        <v>69</v>
      </c>
      <c r="AA218" s="29">
        <v>126217</v>
      </c>
      <c r="AB218" s="27">
        <v>1</v>
      </c>
      <c r="AC218" s="34" t="s">
        <v>66</v>
      </c>
      <c r="AD218" s="34" t="s">
        <v>67</v>
      </c>
    </row>
    <row r="219" spans="1:30" x14ac:dyDescent="0.2">
      <c r="A219" s="27">
        <v>2025</v>
      </c>
      <c r="B219" s="27">
        <v>3</v>
      </c>
      <c r="C219" s="28">
        <v>45658</v>
      </c>
      <c r="D219" s="28">
        <v>45747</v>
      </c>
      <c r="E219" s="27" t="s">
        <v>253</v>
      </c>
      <c r="F219" s="28">
        <v>45719</v>
      </c>
      <c r="G219" s="29">
        <v>145</v>
      </c>
      <c r="H219" s="30" t="s">
        <v>624</v>
      </c>
      <c r="I219" s="30" t="s">
        <v>920</v>
      </c>
      <c r="J219" t="s">
        <v>626</v>
      </c>
      <c r="K219" s="29">
        <v>303</v>
      </c>
      <c r="L219" s="30" t="s">
        <v>257</v>
      </c>
      <c r="M219" s="29">
        <v>1225</v>
      </c>
      <c r="N219" s="29">
        <v>1241</v>
      </c>
      <c r="O219" s="30" t="s">
        <v>921</v>
      </c>
      <c r="P219" s="30" t="s">
        <v>452</v>
      </c>
      <c r="Q219" s="30" t="s">
        <v>218</v>
      </c>
      <c r="R219" s="27">
        <v>1012460887</v>
      </c>
      <c r="S219" s="30" t="s">
        <v>922</v>
      </c>
      <c r="T219" s="31">
        <v>0</v>
      </c>
      <c r="U219" s="31">
        <v>0</v>
      </c>
      <c r="V219" s="32">
        <v>30240000</v>
      </c>
      <c r="W219" s="32">
        <v>30240000</v>
      </c>
      <c r="X219" s="32">
        <v>0</v>
      </c>
      <c r="Y219" s="29">
        <v>2703</v>
      </c>
      <c r="Z219" s="33" t="s">
        <v>222</v>
      </c>
      <c r="AA219" s="29">
        <v>126225</v>
      </c>
      <c r="AB219" s="27">
        <v>4</v>
      </c>
      <c r="AC219" s="34" t="s">
        <v>41</v>
      </c>
      <c r="AD219" s="34" t="s">
        <v>217</v>
      </c>
    </row>
    <row r="220" spans="1:30" x14ac:dyDescent="0.2">
      <c r="A220" s="27">
        <v>2025</v>
      </c>
      <c r="B220" s="27">
        <v>3</v>
      </c>
      <c r="C220" s="28">
        <v>45658</v>
      </c>
      <c r="D220" s="28">
        <v>45747</v>
      </c>
      <c r="E220" s="27" t="s">
        <v>253</v>
      </c>
      <c r="F220" s="28">
        <v>45719</v>
      </c>
      <c r="G220" s="29">
        <v>145</v>
      </c>
      <c r="H220" s="30" t="s">
        <v>624</v>
      </c>
      <c r="I220" s="30" t="s">
        <v>923</v>
      </c>
      <c r="J220" t="s">
        <v>626</v>
      </c>
      <c r="K220" s="29">
        <v>303</v>
      </c>
      <c r="L220" s="30" t="s">
        <v>257</v>
      </c>
      <c r="M220" s="29">
        <v>1225</v>
      </c>
      <c r="N220" s="29">
        <v>1242</v>
      </c>
      <c r="O220" s="30" t="s">
        <v>924</v>
      </c>
      <c r="P220" s="30" t="s">
        <v>452</v>
      </c>
      <c r="Q220" s="30" t="s">
        <v>218</v>
      </c>
      <c r="R220" s="27">
        <v>1022966845</v>
      </c>
      <c r="S220" s="30" t="s">
        <v>925</v>
      </c>
      <c r="T220" s="31">
        <v>0</v>
      </c>
      <c r="U220" s="31">
        <v>0</v>
      </c>
      <c r="V220" s="32">
        <v>30240000</v>
      </c>
      <c r="W220" s="32">
        <v>30240000</v>
      </c>
      <c r="X220" s="32">
        <v>0</v>
      </c>
      <c r="Y220" s="29">
        <v>2703</v>
      </c>
      <c r="Z220" s="33" t="s">
        <v>222</v>
      </c>
      <c r="AA220" s="29">
        <v>126225</v>
      </c>
      <c r="AB220" s="27">
        <v>4</v>
      </c>
      <c r="AC220" s="34" t="s">
        <v>41</v>
      </c>
      <c r="AD220" s="34" t="s">
        <v>217</v>
      </c>
    </row>
    <row r="221" spans="1:30" x14ac:dyDescent="0.2">
      <c r="A221" s="27">
        <v>2025</v>
      </c>
      <c r="B221" s="27">
        <v>3</v>
      </c>
      <c r="C221" s="28">
        <v>45658</v>
      </c>
      <c r="D221" s="28">
        <v>45747</v>
      </c>
      <c r="E221" s="27" t="s">
        <v>253</v>
      </c>
      <c r="F221" s="28">
        <v>45719</v>
      </c>
      <c r="G221" s="29">
        <v>145</v>
      </c>
      <c r="H221" s="30" t="s">
        <v>624</v>
      </c>
      <c r="I221" s="30" t="s">
        <v>926</v>
      </c>
      <c r="J221" t="s">
        <v>626</v>
      </c>
      <c r="K221" s="29">
        <v>303</v>
      </c>
      <c r="L221" s="30" t="s">
        <v>257</v>
      </c>
      <c r="M221" s="29">
        <v>1230</v>
      </c>
      <c r="N221" s="29">
        <v>1243</v>
      </c>
      <c r="O221" s="30" t="s">
        <v>927</v>
      </c>
      <c r="P221" s="30" t="s">
        <v>432</v>
      </c>
      <c r="Q221" s="30" t="s">
        <v>198</v>
      </c>
      <c r="R221" s="27">
        <v>1073524239</v>
      </c>
      <c r="S221" s="30" t="s">
        <v>928</v>
      </c>
      <c r="T221" s="31">
        <v>0</v>
      </c>
      <c r="U221" s="31">
        <v>0</v>
      </c>
      <c r="V221" s="32">
        <v>42000000</v>
      </c>
      <c r="W221" s="32">
        <v>37566666</v>
      </c>
      <c r="X221" s="32">
        <v>4433334</v>
      </c>
      <c r="Y221" s="29">
        <v>2689</v>
      </c>
      <c r="Z221" s="33" t="s">
        <v>201</v>
      </c>
      <c r="AA221" s="29">
        <v>125193</v>
      </c>
      <c r="AB221" s="27">
        <v>1</v>
      </c>
      <c r="AC221" s="34" t="s">
        <v>34</v>
      </c>
      <c r="AD221" s="34" t="s">
        <v>197</v>
      </c>
    </row>
    <row r="222" spans="1:30" x14ac:dyDescent="0.2">
      <c r="A222" s="27">
        <v>2025</v>
      </c>
      <c r="B222" s="27">
        <v>3</v>
      </c>
      <c r="C222" s="28">
        <v>45658</v>
      </c>
      <c r="D222" s="28">
        <v>45747</v>
      </c>
      <c r="E222" s="27" t="s">
        <v>253</v>
      </c>
      <c r="F222" s="28">
        <v>45720</v>
      </c>
      <c r="G222" s="29">
        <v>12</v>
      </c>
      <c r="H222" s="30" t="s">
        <v>254</v>
      </c>
      <c r="I222" s="30" t="s">
        <v>929</v>
      </c>
      <c r="J222" t="s">
        <v>256</v>
      </c>
      <c r="K222" s="29">
        <v>302</v>
      </c>
      <c r="L222" s="30" t="s">
        <v>257</v>
      </c>
      <c r="M222" s="29">
        <v>1248</v>
      </c>
      <c r="N222" s="29">
        <v>1244</v>
      </c>
      <c r="O222" s="35" t="s">
        <v>930</v>
      </c>
      <c r="P222" s="30" t="s">
        <v>386</v>
      </c>
      <c r="Q222" s="30" t="s">
        <v>76</v>
      </c>
      <c r="R222" s="27">
        <v>1015473918</v>
      </c>
      <c r="S222" s="30" t="s">
        <v>931</v>
      </c>
      <c r="T222" s="31">
        <v>0</v>
      </c>
      <c r="U222" s="31">
        <v>0</v>
      </c>
      <c r="V222" s="32">
        <v>37800000</v>
      </c>
      <c r="W222" s="32">
        <v>37800000</v>
      </c>
      <c r="X222" s="32">
        <v>0</v>
      </c>
      <c r="Y222" s="29">
        <v>2324</v>
      </c>
      <c r="Z222" s="33" t="s">
        <v>87</v>
      </c>
      <c r="AA222" s="29">
        <v>127842</v>
      </c>
      <c r="AB222" s="27">
        <v>6</v>
      </c>
      <c r="AC222" s="34" t="s">
        <v>66</v>
      </c>
      <c r="AD222" s="34" t="s">
        <v>75</v>
      </c>
    </row>
    <row r="223" spans="1:30" x14ac:dyDescent="0.2">
      <c r="A223" s="27">
        <v>2025</v>
      </c>
      <c r="B223" s="27">
        <v>3</v>
      </c>
      <c r="C223" s="28">
        <v>45658</v>
      </c>
      <c r="D223" s="28">
        <v>45747</v>
      </c>
      <c r="E223" s="27" t="s">
        <v>253</v>
      </c>
      <c r="F223" s="28">
        <v>45720</v>
      </c>
      <c r="G223" s="29">
        <v>12</v>
      </c>
      <c r="H223" s="30" t="s">
        <v>254</v>
      </c>
      <c r="I223" s="30" t="s">
        <v>932</v>
      </c>
      <c r="J223" t="s">
        <v>256</v>
      </c>
      <c r="K223" s="29">
        <v>302</v>
      </c>
      <c r="L223" s="30" t="s">
        <v>257</v>
      </c>
      <c r="M223" s="29">
        <v>1146</v>
      </c>
      <c r="N223" s="29">
        <v>1245</v>
      </c>
      <c r="O223" s="30" t="s">
        <v>933</v>
      </c>
      <c r="P223" s="30" t="s">
        <v>439</v>
      </c>
      <c r="Q223" s="30" t="s">
        <v>121</v>
      </c>
      <c r="R223" s="27">
        <v>1014282505</v>
      </c>
      <c r="S223" s="30" t="s">
        <v>934</v>
      </c>
      <c r="T223" s="31">
        <v>0</v>
      </c>
      <c r="U223" s="31">
        <v>0</v>
      </c>
      <c r="V223" s="32">
        <v>37800000</v>
      </c>
      <c r="W223" s="32">
        <v>35700000</v>
      </c>
      <c r="X223" s="32">
        <v>2100000</v>
      </c>
      <c r="Y223" s="29">
        <v>2388</v>
      </c>
      <c r="Z223" s="33" t="s">
        <v>124</v>
      </c>
      <c r="AA223" s="29">
        <v>127512</v>
      </c>
      <c r="AB223" s="27">
        <v>1</v>
      </c>
      <c r="AC223" s="34" t="s">
        <v>66</v>
      </c>
      <c r="AD223" s="34" t="s">
        <v>120</v>
      </c>
    </row>
    <row r="224" spans="1:30" x14ac:dyDescent="0.2">
      <c r="A224" s="27">
        <v>2025</v>
      </c>
      <c r="B224" s="27">
        <v>3</v>
      </c>
      <c r="C224" s="28">
        <v>45658</v>
      </c>
      <c r="D224" s="28">
        <v>45747</v>
      </c>
      <c r="E224" s="27" t="s">
        <v>253</v>
      </c>
      <c r="F224" s="28">
        <v>45720</v>
      </c>
      <c r="G224" s="29">
        <v>12</v>
      </c>
      <c r="H224" s="30" t="s">
        <v>254</v>
      </c>
      <c r="I224" s="30" t="s">
        <v>935</v>
      </c>
      <c r="J224" t="s">
        <v>256</v>
      </c>
      <c r="K224" s="29">
        <v>302</v>
      </c>
      <c r="L224" s="30" t="s">
        <v>257</v>
      </c>
      <c r="M224" s="29">
        <v>1164</v>
      </c>
      <c r="N224" s="29">
        <v>1246</v>
      </c>
      <c r="O224" s="30" t="s">
        <v>936</v>
      </c>
      <c r="P224" s="30" t="s">
        <v>452</v>
      </c>
      <c r="Q224" s="30" t="s">
        <v>218</v>
      </c>
      <c r="R224" s="27">
        <v>1018442398</v>
      </c>
      <c r="S224" s="30" t="s">
        <v>937</v>
      </c>
      <c r="T224" s="31">
        <v>0</v>
      </c>
      <c r="U224" s="31">
        <v>0</v>
      </c>
      <c r="V224" s="32">
        <v>48000000</v>
      </c>
      <c r="W224" s="32">
        <v>47200000</v>
      </c>
      <c r="X224" s="32">
        <v>800000</v>
      </c>
      <c r="Y224" s="29">
        <v>2703</v>
      </c>
      <c r="Z224" s="33" t="s">
        <v>220</v>
      </c>
      <c r="AA224" s="29">
        <v>125153</v>
      </c>
      <c r="AB224" s="27">
        <v>3</v>
      </c>
      <c r="AC224" s="34" t="s">
        <v>41</v>
      </c>
      <c r="AD224" s="34" t="s">
        <v>217</v>
      </c>
    </row>
    <row r="225" spans="1:30" x14ac:dyDescent="0.2">
      <c r="A225" s="27">
        <v>2025</v>
      </c>
      <c r="B225" s="27">
        <v>3</v>
      </c>
      <c r="C225" s="28">
        <v>45658</v>
      </c>
      <c r="D225" s="28">
        <v>45747</v>
      </c>
      <c r="E225" s="27" t="s">
        <v>253</v>
      </c>
      <c r="F225" s="28">
        <v>45720</v>
      </c>
      <c r="G225" s="29">
        <v>12</v>
      </c>
      <c r="H225" s="30" t="s">
        <v>254</v>
      </c>
      <c r="I225" s="30" t="s">
        <v>876</v>
      </c>
      <c r="J225" t="s">
        <v>256</v>
      </c>
      <c r="K225" s="29">
        <v>302</v>
      </c>
      <c r="L225" s="30" t="s">
        <v>257</v>
      </c>
      <c r="M225" s="29">
        <v>1168</v>
      </c>
      <c r="N225" s="29">
        <v>1247</v>
      </c>
      <c r="O225" s="30" t="s">
        <v>938</v>
      </c>
      <c r="P225" s="30" t="s">
        <v>259</v>
      </c>
      <c r="Q225" s="30" t="s">
        <v>92</v>
      </c>
      <c r="R225" s="27">
        <v>1069757495</v>
      </c>
      <c r="S225" s="30" t="s">
        <v>939</v>
      </c>
      <c r="T225" s="31">
        <v>0</v>
      </c>
      <c r="U225" s="31">
        <v>0</v>
      </c>
      <c r="V225" s="32">
        <v>18150000</v>
      </c>
      <c r="W225" s="32">
        <v>18150000</v>
      </c>
      <c r="X225" s="32">
        <v>0</v>
      </c>
      <c r="Y225" s="29">
        <v>2327</v>
      </c>
      <c r="Z225" s="33" t="s">
        <v>98</v>
      </c>
      <c r="AA225" s="29">
        <v>125003</v>
      </c>
      <c r="AB225" s="27">
        <v>2</v>
      </c>
      <c r="AC225" s="34" t="s">
        <v>29</v>
      </c>
      <c r="AD225" s="34" t="s">
        <v>91</v>
      </c>
    </row>
    <row r="226" spans="1:30" x14ac:dyDescent="0.2">
      <c r="A226" s="27">
        <v>2025</v>
      </c>
      <c r="B226" s="27">
        <v>3</v>
      </c>
      <c r="C226" s="28">
        <v>45658</v>
      </c>
      <c r="D226" s="28">
        <v>45747</v>
      </c>
      <c r="E226" s="27" t="s">
        <v>253</v>
      </c>
      <c r="F226" s="28">
        <v>45720</v>
      </c>
      <c r="G226" s="29">
        <v>12</v>
      </c>
      <c r="H226" s="30" t="s">
        <v>254</v>
      </c>
      <c r="I226" s="30" t="s">
        <v>940</v>
      </c>
      <c r="J226" t="s">
        <v>256</v>
      </c>
      <c r="K226" s="29">
        <v>302</v>
      </c>
      <c r="L226" s="30" t="s">
        <v>257</v>
      </c>
      <c r="M226" s="29">
        <v>1139</v>
      </c>
      <c r="N226" s="29">
        <v>1248</v>
      </c>
      <c r="O226" s="30" t="s">
        <v>941</v>
      </c>
      <c r="P226" s="30" t="s">
        <v>659</v>
      </c>
      <c r="Q226" s="30" t="s">
        <v>68</v>
      </c>
      <c r="R226" s="27">
        <v>1121888991</v>
      </c>
      <c r="S226" s="30" t="s">
        <v>942</v>
      </c>
      <c r="T226" s="31">
        <v>0</v>
      </c>
      <c r="U226" s="31">
        <v>0</v>
      </c>
      <c r="V226" s="32">
        <v>33810000</v>
      </c>
      <c r="W226" s="32">
        <v>31931667</v>
      </c>
      <c r="X226" s="32">
        <v>1878333</v>
      </c>
      <c r="Y226" s="29">
        <v>2319</v>
      </c>
      <c r="Z226" s="33" t="s">
        <v>72</v>
      </c>
      <c r="AA226" s="29">
        <v>126220</v>
      </c>
      <c r="AB226" s="27">
        <v>3</v>
      </c>
      <c r="AC226" s="34" t="s">
        <v>66</v>
      </c>
      <c r="AD226" s="34" t="s">
        <v>67</v>
      </c>
    </row>
    <row r="227" spans="1:30" x14ac:dyDescent="0.2">
      <c r="A227" s="27">
        <v>2025</v>
      </c>
      <c r="B227" s="27">
        <v>3</v>
      </c>
      <c r="C227" s="28">
        <v>45658</v>
      </c>
      <c r="D227" s="28">
        <v>45747</v>
      </c>
      <c r="E227" s="27" t="s">
        <v>253</v>
      </c>
      <c r="F227" s="28">
        <v>45720</v>
      </c>
      <c r="G227" s="29">
        <v>12</v>
      </c>
      <c r="H227" s="30" t="s">
        <v>254</v>
      </c>
      <c r="I227" s="30" t="s">
        <v>943</v>
      </c>
      <c r="J227" t="s">
        <v>256</v>
      </c>
      <c r="K227" s="29">
        <v>302</v>
      </c>
      <c r="L227" s="30" t="s">
        <v>257</v>
      </c>
      <c r="M227" s="29">
        <v>1189</v>
      </c>
      <c r="N227" s="29">
        <v>1249</v>
      </c>
      <c r="O227" s="30" t="s">
        <v>944</v>
      </c>
      <c r="P227" s="30" t="s">
        <v>259</v>
      </c>
      <c r="Q227" s="30" t="s">
        <v>92</v>
      </c>
      <c r="R227" s="27">
        <v>1033767652</v>
      </c>
      <c r="S227" s="30" t="s">
        <v>945</v>
      </c>
      <c r="T227" s="31">
        <v>0</v>
      </c>
      <c r="U227" s="31">
        <v>0</v>
      </c>
      <c r="V227" s="32">
        <v>17100000</v>
      </c>
      <c r="W227" s="32">
        <v>17100000</v>
      </c>
      <c r="X227" s="32">
        <v>0</v>
      </c>
      <c r="Y227" s="29">
        <v>2327</v>
      </c>
      <c r="Z227" s="33" t="s">
        <v>98</v>
      </c>
      <c r="AA227" s="29">
        <v>127603</v>
      </c>
      <c r="AB227" s="27">
        <v>2</v>
      </c>
      <c r="AC227" s="34" t="s">
        <v>29</v>
      </c>
      <c r="AD227" s="34" t="s">
        <v>91</v>
      </c>
    </row>
    <row r="228" spans="1:30" x14ac:dyDescent="0.2">
      <c r="A228" s="27">
        <v>2025</v>
      </c>
      <c r="B228" s="27">
        <v>3</v>
      </c>
      <c r="C228" s="28">
        <v>45658</v>
      </c>
      <c r="D228" s="28">
        <v>45747</v>
      </c>
      <c r="E228" s="27" t="s">
        <v>253</v>
      </c>
      <c r="F228" s="28">
        <v>45720</v>
      </c>
      <c r="G228" s="29">
        <v>12</v>
      </c>
      <c r="H228" s="30" t="s">
        <v>254</v>
      </c>
      <c r="I228" s="30" t="s">
        <v>946</v>
      </c>
      <c r="J228" t="s">
        <v>256</v>
      </c>
      <c r="K228" s="29">
        <v>302</v>
      </c>
      <c r="L228" s="30" t="s">
        <v>257</v>
      </c>
      <c r="M228" s="29">
        <v>1194</v>
      </c>
      <c r="N228" s="29">
        <v>1250</v>
      </c>
      <c r="O228" s="30" t="s">
        <v>947</v>
      </c>
      <c r="P228" s="30" t="s">
        <v>439</v>
      </c>
      <c r="Q228" s="30" t="s">
        <v>121</v>
      </c>
      <c r="R228" s="27">
        <v>1001170058</v>
      </c>
      <c r="S228" s="30" t="s">
        <v>948</v>
      </c>
      <c r="T228" s="31">
        <v>0</v>
      </c>
      <c r="U228" s="31">
        <v>0</v>
      </c>
      <c r="V228" s="32">
        <v>13860000</v>
      </c>
      <c r="W228" s="32">
        <v>13860000</v>
      </c>
      <c r="X228" s="32">
        <v>0</v>
      </c>
      <c r="Y228" s="29">
        <v>2388</v>
      </c>
      <c r="Z228" s="33" t="s">
        <v>124</v>
      </c>
      <c r="AA228" s="29">
        <v>127519</v>
      </c>
      <c r="AB228" s="27">
        <v>1</v>
      </c>
      <c r="AC228" s="34" t="s">
        <v>66</v>
      </c>
      <c r="AD228" s="34" t="s">
        <v>120</v>
      </c>
    </row>
    <row r="229" spans="1:30" x14ac:dyDescent="0.2">
      <c r="A229" s="27">
        <v>2025</v>
      </c>
      <c r="B229" s="27">
        <v>3</v>
      </c>
      <c r="C229" s="28">
        <v>45658</v>
      </c>
      <c r="D229" s="28">
        <v>45747</v>
      </c>
      <c r="E229" s="27" t="s">
        <v>253</v>
      </c>
      <c r="F229" s="28">
        <v>45720</v>
      </c>
      <c r="G229" s="29">
        <v>12</v>
      </c>
      <c r="H229" s="30" t="s">
        <v>254</v>
      </c>
      <c r="I229" s="30" t="s">
        <v>949</v>
      </c>
      <c r="J229" t="s">
        <v>256</v>
      </c>
      <c r="K229" s="29">
        <v>302</v>
      </c>
      <c r="L229" s="30" t="s">
        <v>257</v>
      </c>
      <c r="M229" s="29">
        <v>1197</v>
      </c>
      <c r="N229" s="29">
        <v>1251</v>
      </c>
      <c r="O229" s="30" t="s">
        <v>950</v>
      </c>
      <c r="P229" s="30" t="s">
        <v>405</v>
      </c>
      <c r="Q229" s="30" t="s">
        <v>22</v>
      </c>
      <c r="R229" s="27">
        <v>53119436</v>
      </c>
      <c r="S229" s="30" t="s">
        <v>951</v>
      </c>
      <c r="T229" s="31">
        <v>0</v>
      </c>
      <c r="U229" s="31">
        <v>0</v>
      </c>
      <c r="V229" s="32">
        <v>17010000</v>
      </c>
      <c r="W229" s="32">
        <v>17010000</v>
      </c>
      <c r="X229" s="32">
        <v>0</v>
      </c>
      <c r="Y229" s="29">
        <v>2230</v>
      </c>
      <c r="Z229" s="33" t="s">
        <v>23</v>
      </c>
      <c r="AA229" s="29">
        <v>127989</v>
      </c>
      <c r="AB229" s="27">
        <v>1</v>
      </c>
      <c r="AC229" s="34" t="s">
        <v>20</v>
      </c>
      <c r="AD229" s="34" t="s">
        <v>21</v>
      </c>
    </row>
    <row r="230" spans="1:30" x14ac:dyDescent="0.2">
      <c r="A230" s="27">
        <v>2025</v>
      </c>
      <c r="B230" s="27">
        <v>3</v>
      </c>
      <c r="C230" s="28">
        <v>45658</v>
      </c>
      <c r="D230" s="28">
        <v>45747</v>
      </c>
      <c r="E230" s="27" t="s">
        <v>253</v>
      </c>
      <c r="F230" s="28">
        <v>45720</v>
      </c>
      <c r="G230" s="29">
        <v>12</v>
      </c>
      <c r="H230" s="30" t="s">
        <v>254</v>
      </c>
      <c r="I230" s="30" t="s">
        <v>952</v>
      </c>
      <c r="J230" t="s">
        <v>256</v>
      </c>
      <c r="K230" s="29">
        <v>302</v>
      </c>
      <c r="L230" s="30" t="s">
        <v>257</v>
      </c>
      <c r="M230" s="29">
        <v>1210</v>
      </c>
      <c r="N230" s="29">
        <v>1252</v>
      </c>
      <c r="O230" s="30" t="s">
        <v>953</v>
      </c>
      <c r="P230" s="30" t="s">
        <v>259</v>
      </c>
      <c r="Q230" s="30" t="s">
        <v>92</v>
      </c>
      <c r="R230" s="27">
        <v>8505190</v>
      </c>
      <c r="S230" s="30" t="s">
        <v>954</v>
      </c>
      <c r="T230" s="31">
        <v>0</v>
      </c>
      <c r="U230" s="31">
        <v>0</v>
      </c>
      <c r="V230" s="32">
        <v>30600000</v>
      </c>
      <c r="W230" s="32">
        <v>30090000</v>
      </c>
      <c r="X230" s="32">
        <v>510000</v>
      </c>
      <c r="Y230" s="29">
        <v>2327</v>
      </c>
      <c r="Z230" s="33" t="s">
        <v>98</v>
      </c>
      <c r="AA230" s="29">
        <v>127516</v>
      </c>
      <c r="AB230" s="27">
        <v>2</v>
      </c>
      <c r="AC230" s="34" t="s">
        <v>29</v>
      </c>
      <c r="AD230" s="34" t="s">
        <v>91</v>
      </c>
    </row>
    <row r="231" spans="1:30" x14ac:dyDescent="0.2">
      <c r="A231" s="27">
        <v>2025</v>
      </c>
      <c r="B231" s="27">
        <v>3</v>
      </c>
      <c r="C231" s="28">
        <v>45658</v>
      </c>
      <c r="D231" s="28">
        <v>45747</v>
      </c>
      <c r="E231" s="27" t="s">
        <v>253</v>
      </c>
      <c r="F231" s="28">
        <v>45720</v>
      </c>
      <c r="G231" s="29">
        <v>12</v>
      </c>
      <c r="H231" s="30" t="s">
        <v>254</v>
      </c>
      <c r="I231" s="30" t="s">
        <v>955</v>
      </c>
      <c r="J231" t="s">
        <v>256</v>
      </c>
      <c r="K231" s="29">
        <v>302</v>
      </c>
      <c r="L231" s="30" t="s">
        <v>257</v>
      </c>
      <c r="M231" s="29">
        <v>1219</v>
      </c>
      <c r="N231" s="29">
        <v>1253</v>
      </c>
      <c r="O231" s="30" t="s">
        <v>956</v>
      </c>
      <c r="P231" s="30" t="s">
        <v>275</v>
      </c>
      <c r="Q231" s="30" t="s">
        <v>49</v>
      </c>
      <c r="R231" s="27">
        <v>52533066</v>
      </c>
      <c r="S231" s="30" t="s">
        <v>957</v>
      </c>
      <c r="T231" s="31">
        <v>0</v>
      </c>
      <c r="U231" s="31">
        <v>0</v>
      </c>
      <c r="V231" s="32">
        <v>24000000</v>
      </c>
      <c r="W231" s="32">
        <v>23600000</v>
      </c>
      <c r="X231" s="32">
        <v>400000</v>
      </c>
      <c r="Y231" s="29">
        <v>2289</v>
      </c>
      <c r="Z231" s="33" t="s">
        <v>50</v>
      </c>
      <c r="AA231" s="29">
        <v>131017</v>
      </c>
      <c r="AB231" s="27">
        <v>1</v>
      </c>
      <c r="AC231" s="34" t="s">
        <v>34</v>
      </c>
      <c r="AD231" s="34" t="s">
        <v>48</v>
      </c>
    </row>
    <row r="232" spans="1:30" x14ac:dyDescent="0.2">
      <c r="A232" s="27">
        <v>2025</v>
      </c>
      <c r="B232" s="27">
        <v>3</v>
      </c>
      <c r="C232" s="28">
        <v>45658</v>
      </c>
      <c r="D232" s="28">
        <v>45747</v>
      </c>
      <c r="E232" s="27" t="s">
        <v>253</v>
      </c>
      <c r="F232" s="28">
        <v>45720</v>
      </c>
      <c r="G232" s="29">
        <v>12</v>
      </c>
      <c r="H232" s="30" t="s">
        <v>254</v>
      </c>
      <c r="I232" s="30" t="s">
        <v>958</v>
      </c>
      <c r="J232" t="s">
        <v>256</v>
      </c>
      <c r="K232" s="29">
        <v>302</v>
      </c>
      <c r="L232" s="30" t="s">
        <v>257</v>
      </c>
      <c r="M232" s="29">
        <v>1084</v>
      </c>
      <c r="N232" s="29">
        <v>1254</v>
      </c>
      <c r="O232" s="30" t="s">
        <v>959</v>
      </c>
      <c r="P232" s="30" t="s">
        <v>259</v>
      </c>
      <c r="Q232" s="30" t="s">
        <v>92</v>
      </c>
      <c r="R232" s="27">
        <v>38286243</v>
      </c>
      <c r="S232" s="30" t="s">
        <v>960</v>
      </c>
      <c r="T232" s="31">
        <v>0</v>
      </c>
      <c r="U232" s="31">
        <v>0</v>
      </c>
      <c r="V232" s="32">
        <v>37800000</v>
      </c>
      <c r="W232" s="32">
        <v>37800000</v>
      </c>
      <c r="X232" s="32">
        <v>0</v>
      </c>
      <c r="Y232" s="29">
        <v>2327</v>
      </c>
      <c r="Z232" s="33" t="s">
        <v>98</v>
      </c>
      <c r="AA232" s="29">
        <v>127935</v>
      </c>
      <c r="AB232" s="27">
        <v>2</v>
      </c>
      <c r="AC232" s="34" t="s">
        <v>29</v>
      </c>
      <c r="AD232" s="34" t="s">
        <v>91</v>
      </c>
    </row>
    <row r="233" spans="1:30" x14ac:dyDescent="0.2">
      <c r="A233" s="27">
        <v>2025</v>
      </c>
      <c r="B233" s="27">
        <v>3</v>
      </c>
      <c r="C233" s="28">
        <v>45658</v>
      </c>
      <c r="D233" s="28">
        <v>45747</v>
      </c>
      <c r="E233" s="27" t="s">
        <v>253</v>
      </c>
      <c r="F233" s="28">
        <v>45720</v>
      </c>
      <c r="G233" s="29">
        <v>12</v>
      </c>
      <c r="H233" s="30" t="s">
        <v>254</v>
      </c>
      <c r="I233" s="30" t="s">
        <v>961</v>
      </c>
      <c r="J233" t="s">
        <v>256</v>
      </c>
      <c r="K233" s="29">
        <v>302</v>
      </c>
      <c r="L233" s="30" t="s">
        <v>257</v>
      </c>
      <c r="M233" s="29">
        <v>1195</v>
      </c>
      <c r="N233" s="29">
        <v>1255</v>
      </c>
      <c r="O233" s="30" t="s">
        <v>962</v>
      </c>
      <c r="P233" s="30" t="s">
        <v>259</v>
      </c>
      <c r="Q233" s="30" t="s">
        <v>92</v>
      </c>
      <c r="R233" s="27">
        <v>80796246</v>
      </c>
      <c r="S233" s="30" t="s">
        <v>963</v>
      </c>
      <c r="T233" s="31">
        <v>0</v>
      </c>
      <c r="U233" s="31">
        <v>0</v>
      </c>
      <c r="V233" s="32">
        <v>37800000</v>
      </c>
      <c r="W233" s="32">
        <v>37170000</v>
      </c>
      <c r="X233" s="32">
        <v>630000</v>
      </c>
      <c r="Y233" s="29">
        <v>2327</v>
      </c>
      <c r="Z233" s="33" t="s">
        <v>98</v>
      </c>
      <c r="AA233" s="29">
        <v>130055</v>
      </c>
      <c r="AB233" s="27">
        <v>2</v>
      </c>
      <c r="AC233" s="34" t="s">
        <v>29</v>
      </c>
      <c r="AD233" s="34" t="s">
        <v>91</v>
      </c>
    </row>
    <row r="234" spans="1:30" x14ac:dyDescent="0.2">
      <c r="A234" s="27">
        <v>2025</v>
      </c>
      <c r="B234" s="27">
        <v>3</v>
      </c>
      <c r="C234" s="28">
        <v>45658</v>
      </c>
      <c r="D234" s="28">
        <v>45747</v>
      </c>
      <c r="E234" s="27" t="s">
        <v>253</v>
      </c>
      <c r="F234" s="28">
        <v>45720</v>
      </c>
      <c r="G234" s="29">
        <v>12</v>
      </c>
      <c r="H234" s="30" t="s">
        <v>254</v>
      </c>
      <c r="I234" s="30" t="s">
        <v>964</v>
      </c>
      <c r="J234" t="s">
        <v>256</v>
      </c>
      <c r="K234" s="29">
        <v>302</v>
      </c>
      <c r="L234" s="30" t="s">
        <v>257</v>
      </c>
      <c r="M234" s="29">
        <v>1181</v>
      </c>
      <c r="N234" s="29">
        <v>1256</v>
      </c>
      <c r="O234" s="30" t="s">
        <v>965</v>
      </c>
      <c r="P234" s="30" t="s">
        <v>456</v>
      </c>
      <c r="Q234" s="30" t="s">
        <v>61</v>
      </c>
      <c r="R234" s="27">
        <v>79654853</v>
      </c>
      <c r="S234" s="30" t="s">
        <v>966</v>
      </c>
      <c r="T234" s="31">
        <v>0</v>
      </c>
      <c r="U234" s="31">
        <v>0</v>
      </c>
      <c r="V234" s="32">
        <v>40950000</v>
      </c>
      <c r="W234" s="32">
        <v>40950000</v>
      </c>
      <c r="X234" s="32">
        <v>0</v>
      </c>
      <c r="Y234" s="29">
        <v>2315</v>
      </c>
      <c r="Z234" s="33" t="s">
        <v>62</v>
      </c>
      <c r="AA234" s="29">
        <v>127549</v>
      </c>
      <c r="AB234" s="27">
        <v>1</v>
      </c>
      <c r="AC234" s="34" t="s">
        <v>41</v>
      </c>
      <c r="AD234" s="34" t="s">
        <v>42</v>
      </c>
    </row>
    <row r="235" spans="1:30" x14ac:dyDescent="0.2">
      <c r="A235" s="27">
        <v>2025</v>
      </c>
      <c r="B235" s="27">
        <v>3</v>
      </c>
      <c r="C235" s="28">
        <v>45658</v>
      </c>
      <c r="D235" s="28">
        <v>45747</v>
      </c>
      <c r="E235" s="27" t="s">
        <v>253</v>
      </c>
      <c r="F235" s="28">
        <v>45720</v>
      </c>
      <c r="G235" s="29">
        <v>12</v>
      </c>
      <c r="H235" s="30" t="s">
        <v>254</v>
      </c>
      <c r="I235" s="30" t="s">
        <v>967</v>
      </c>
      <c r="J235" t="s">
        <v>256</v>
      </c>
      <c r="K235" s="29">
        <v>302</v>
      </c>
      <c r="L235" s="30" t="s">
        <v>257</v>
      </c>
      <c r="M235" s="29">
        <v>1215</v>
      </c>
      <c r="N235" s="29">
        <v>1257</v>
      </c>
      <c r="O235" s="30" t="s">
        <v>968</v>
      </c>
      <c r="P235" s="30" t="s">
        <v>386</v>
      </c>
      <c r="Q235" s="30" t="s">
        <v>76</v>
      </c>
      <c r="R235" s="27">
        <v>51970000</v>
      </c>
      <c r="S235" s="30" t="s">
        <v>969</v>
      </c>
      <c r="T235" s="31">
        <v>0</v>
      </c>
      <c r="U235" s="31">
        <v>0</v>
      </c>
      <c r="V235" s="32">
        <v>20160000</v>
      </c>
      <c r="W235" s="32">
        <v>20160000</v>
      </c>
      <c r="X235" s="32">
        <v>0</v>
      </c>
      <c r="Y235" s="29">
        <v>2324</v>
      </c>
      <c r="Z235" s="33" t="s">
        <v>87</v>
      </c>
      <c r="AA235" s="29">
        <v>127820</v>
      </c>
      <c r="AB235" s="27">
        <v>6</v>
      </c>
      <c r="AC235" s="34" t="s">
        <v>66</v>
      </c>
      <c r="AD235" s="34" t="s">
        <v>75</v>
      </c>
    </row>
    <row r="236" spans="1:30" x14ac:dyDescent="0.2">
      <c r="A236" s="27">
        <v>2025</v>
      </c>
      <c r="B236" s="27">
        <v>3</v>
      </c>
      <c r="C236" s="28">
        <v>45658</v>
      </c>
      <c r="D236" s="28">
        <v>45747</v>
      </c>
      <c r="E236" s="27" t="s">
        <v>253</v>
      </c>
      <c r="F236" s="28">
        <v>45720</v>
      </c>
      <c r="G236" s="29">
        <v>12</v>
      </c>
      <c r="H236" s="30" t="s">
        <v>254</v>
      </c>
      <c r="I236" s="30" t="s">
        <v>970</v>
      </c>
      <c r="J236" t="s">
        <v>256</v>
      </c>
      <c r="K236" s="29">
        <v>302</v>
      </c>
      <c r="L236" s="30" t="s">
        <v>257</v>
      </c>
      <c r="M236" s="29">
        <v>1215</v>
      </c>
      <c r="N236" s="29">
        <v>1258</v>
      </c>
      <c r="O236" s="30" t="s">
        <v>968</v>
      </c>
      <c r="P236" s="30" t="s">
        <v>386</v>
      </c>
      <c r="Q236" s="30" t="s">
        <v>76</v>
      </c>
      <c r="R236" s="27">
        <v>1003671201</v>
      </c>
      <c r="S236" s="30" t="s">
        <v>971</v>
      </c>
      <c r="T236" s="31">
        <v>0</v>
      </c>
      <c r="U236" s="31">
        <v>0</v>
      </c>
      <c r="V236" s="32">
        <v>20160000</v>
      </c>
      <c r="W236" s="32">
        <v>19824000</v>
      </c>
      <c r="X236" s="32">
        <v>336000</v>
      </c>
      <c r="Y236" s="29">
        <v>2324</v>
      </c>
      <c r="Z236" s="33" t="s">
        <v>87</v>
      </c>
      <c r="AA236" s="29">
        <v>127820</v>
      </c>
      <c r="AB236" s="27">
        <v>6</v>
      </c>
      <c r="AC236" s="34" t="s">
        <v>66</v>
      </c>
      <c r="AD236" s="34" t="s">
        <v>75</v>
      </c>
    </row>
    <row r="237" spans="1:30" x14ac:dyDescent="0.2">
      <c r="A237" s="27">
        <v>2025</v>
      </c>
      <c r="B237" s="27">
        <v>3</v>
      </c>
      <c r="C237" s="28">
        <v>45658</v>
      </c>
      <c r="D237" s="28">
        <v>45747</v>
      </c>
      <c r="E237" s="27" t="s">
        <v>253</v>
      </c>
      <c r="F237" s="28">
        <v>45720</v>
      </c>
      <c r="G237" s="29">
        <v>12</v>
      </c>
      <c r="H237" s="30" t="s">
        <v>254</v>
      </c>
      <c r="I237" s="30" t="s">
        <v>972</v>
      </c>
      <c r="J237" t="s">
        <v>256</v>
      </c>
      <c r="K237" s="29">
        <v>302</v>
      </c>
      <c r="L237" s="30" t="s">
        <v>257</v>
      </c>
      <c r="M237" s="29">
        <v>1123</v>
      </c>
      <c r="N237" s="29">
        <v>1259</v>
      </c>
      <c r="O237" s="30" t="s">
        <v>597</v>
      </c>
      <c r="P237" s="30" t="s">
        <v>259</v>
      </c>
      <c r="Q237" s="30" t="s">
        <v>92</v>
      </c>
      <c r="R237" s="27">
        <v>51994133</v>
      </c>
      <c r="S237" s="30" t="s">
        <v>973</v>
      </c>
      <c r="T237" s="31">
        <v>0</v>
      </c>
      <c r="U237" s="31">
        <v>0</v>
      </c>
      <c r="V237" s="32">
        <v>18150000</v>
      </c>
      <c r="W237" s="32">
        <v>18150000</v>
      </c>
      <c r="X237" s="32">
        <v>0</v>
      </c>
      <c r="Y237" s="29">
        <v>2327</v>
      </c>
      <c r="Z237" s="33" t="s">
        <v>98</v>
      </c>
      <c r="AA237" s="29">
        <v>124911</v>
      </c>
      <c r="AB237" s="27">
        <v>2</v>
      </c>
      <c r="AC237" s="34" t="s">
        <v>29</v>
      </c>
      <c r="AD237" s="34" t="s">
        <v>91</v>
      </c>
    </row>
    <row r="238" spans="1:30" x14ac:dyDescent="0.2">
      <c r="A238" s="27">
        <v>2025</v>
      </c>
      <c r="B238" s="27">
        <v>3</v>
      </c>
      <c r="C238" s="28">
        <v>45658</v>
      </c>
      <c r="D238" s="28">
        <v>45747</v>
      </c>
      <c r="E238" s="27" t="s">
        <v>253</v>
      </c>
      <c r="F238" s="28">
        <v>45720</v>
      </c>
      <c r="G238" s="29">
        <v>12</v>
      </c>
      <c r="H238" s="30" t="s">
        <v>254</v>
      </c>
      <c r="I238" s="30" t="s">
        <v>974</v>
      </c>
      <c r="J238" t="s">
        <v>256</v>
      </c>
      <c r="K238" s="29">
        <v>302</v>
      </c>
      <c r="L238" s="30" t="s">
        <v>257</v>
      </c>
      <c r="M238" s="29">
        <v>1207</v>
      </c>
      <c r="N238" s="29">
        <v>1260</v>
      </c>
      <c r="O238" s="30" t="s">
        <v>975</v>
      </c>
      <c r="P238" s="30" t="s">
        <v>310</v>
      </c>
      <c r="Q238" s="30" t="s">
        <v>173</v>
      </c>
      <c r="R238" s="27">
        <v>1032378810</v>
      </c>
      <c r="S238" s="30" t="s">
        <v>976</v>
      </c>
      <c r="T238" s="31">
        <v>0</v>
      </c>
      <c r="U238" s="31">
        <v>0</v>
      </c>
      <c r="V238" s="32">
        <v>37800000</v>
      </c>
      <c r="W238" s="32">
        <v>37800000</v>
      </c>
      <c r="X238" s="32">
        <v>0</v>
      </c>
      <c r="Y238" s="29">
        <v>2666</v>
      </c>
      <c r="Z238" s="33" t="s">
        <v>178</v>
      </c>
      <c r="AA238" s="29">
        <v>127845</v>
      </c>
      <c r="AB238" s="27">
        <v>1</v>
      </c>
      <c r="AC238" s="34" t="s">
        <v>66</v>
      </c>
      <c r="AD238" s="34" t="s">
        <v>172</v>
      </c>
    </row>
    <row r="239" spans="1:30" x14ac:dyDescent="0.2">
      <c r="A239" s="27">
        <v>2025</v>
      </c>
      <c r="B239" s="27">
        <v>3</v>
      </c>
      <c r="C239" s="28">
        <v>45658</v>
      </c>
      <c r="D239" s="28">
        <v>45747</v>
      </c>
      <c r="E239" s="27" t="s">
        <v>253</v>
      </c>
      <c r="F239" s="28">
        <v>45720</v>
      </c>
      <c r="G239" s="29">
        <v>12</v>
      </c>
      <c r="H239" s="30" t="s">
        <v>254</v>
      </c>
      <c r="I239" s="30" t="s">
        <v>977</v>
      </c>
      <c r="J239" t="s">
        <v>256</v>
      </c>
      <c r="K239" s="29">
        <v>302</v>
      </c>
      <c r="L239" s="30" t="s">
        <v>257</v>
      </c>
      <c r="M239" s="29">
        <v>1244</v>
      </c>
      <c r="N239" s="29">
        <v>1261</v>
      </c>
      <c r="O239" s="30" t="s">
        <v>978</v>
      </c>
      <c r="P239" s="30" t="s">
        <v>259</v>
      </c>
      <c r="Q239" s="30" t="s">
        <v>92</v>
      </c>
      <c r="R239" s="27">
        <v>1069743456</v>
      </c>
      <c r="S239" s="30" t="s">
        <v>979</v>
      </c>
      <c r="T239" s="31">
        <v>0</v>
      </c>
      <c r="U239" s="31">
        <v>0</v>
      </c>
      <c r="V239" s="32">
        <v>15120000</v>
      </c>
      <c r="W239" s="32">
        <v>14868000</v>
      </c>
      <c r="X239" s="32">
        <v>252000</v>
      </c>
      <c r="Y239" s="29">
        <v>2327</v>
      </c>
      <c r="Z239" s="33" t="s">
        <v>98</v>
      </c>
      <c r="AA239" s="29">
        <v>127713</v>
      </c>
      <c r="AB239" s="27">
        <v>2</v>
      </c>
      <c r="AC239" s="34" t="s">
        <v>29</v>
      </c>
      <c r="AD239" s="34" t="s">
        <v>91</v>
      </c>
    </row>
    <row r="240" spans="1:30" x14ac:dyDescent="0.2">
      <c r="A240" s="27">
        <v>2025</v>
      </c>
      <c r="B240" s="27">
        <v>3</v>
      </c>
      <c r="C240" s="28">
        <v>45658</v>
      </c>
      <c r="D240" s="28">
        <v>45747</v>
      </c>
      <c r="E240" s="27" t="s">
        <v>253</v>
      </c>
      <c r="F240" s="28">
        <v>45720</v>
      </c>
      <c r="G240" s="29">
        <v>12</v>
      </c>
      <c r="H240" s="30" t="s">
        <v>254</v>
      </c>
      <c r="I240" s="30" t="s">
        <v>980</v>
      </c>
      <c r="J240" t="s">
        <v>256</v>
      </c>
      <c r="K240" s="29">
        <v>302</v>
      </c>
      <c r="L240" s="30" t="s">
        <v>257</v>
      </c>
      <c r="M240" s="29">
        <v>1108</v>
      </c>
      <c r="N240" s="29">
        <v>1262</v>
      </c>
      <c r="O240" s="30" t="s">
        <v>981</v>
      </c>
      <c r="P240" s="30" t="s">
        <v>291</v>
      </c>
      <c r="Q240" s="30" t="s">
        <v>181</v>
      </c>
      <c r="R240" s="27">
        <v>7180598</v>
      </c>
      <c r="S240" s="30" t="s">
        <v>982</v>
      </c>
      <c r="T240" s="31">
        <v>0</v>
      </c>
      <c r="U240" s="31">
        <v>0</v>
      </c>
      <c r="V240" s="32">
        <v>44100000</v>
      </c>
      <c r="W240" s="32">
        <v>44100000</v>
      </c>
      <c r="X240" s="32">
        <v>0</v>
      </c>
      <c r="Y240" s="29">
        <v>2671</v>
      </c>
      <c r="Z240" s="33" t="s">
        <v>190</v>
      </c>
      <c r="AA240" s="29">
        <v>127546</v>
      </c>
      <c r="AB240" s="27">
        <v>3</v>
      </c>
      <c r="AC240" s="34" t="s">
        <v>34</v>
      </c>
      <c r="AD240" s="34" t="s">
        <v>180</v>
      </c>
    </row>
    <row r="241" spans="1:30" x14ac:dyDescent="0.2">
      <c r="A241" s="27">
        <v>2025</v>
      </c>
      <c r="B241" s="27">
        <v>3</v>
      </c>
      <c r="C241" s="28">
        <v>45658</v>
      </c>
      <c r="D241" s="28">
        <v>45747</v>
      </c>
      <c r="E241" s="27" t="s">
        <v>253</v>
      </c>
      <c r="F241" s="28">
        <v>45720</v>
      </c>
      <c r="G241" s="29">
        <v>12</v>
      </c>
      <c r="H241" s="30" t="s">
        <v>254</v>
      </c>
      <c r="I241" s="30" t="s">
        <v>983</v>
      </c>
      <c r="J241" t="s">
        <v>256</v>
      </c>
      <c r="K241" s="29">
        <v>302</v>
      </c>
      <c r="L241" s="30" t="s">
        <v>257</v>
      </c>
      <c r="M241" s="29">
        <v>1045</v>
      </c>
      <c r="N241" s="29">
        <v>1263</v>
      </c>
      <c r="O241" s="30" t="s">
        <v>984</v>
      </c>
      <c r="P241" s="30" t="s">
        <v>259</v>
      </c>
      <c r="Q241" s="30" t="s">
        <v>92</v>
      </c>
      <c r="R241" s="27">
        <v>1010177074</v>
      </c>
      <c r="S241" s="30" t="s">
        <v>985</v>
      </c>
      <c r="T241" s="31">
        <v>0</v>
      </c>
      <c r="U241" s="31">
        <v>0</v>
      </c>
      <c r="V241" s="32">
        <v>60000000</v>
      </c>
      <c r="W241" s="32">
        <v>59000000</v>
      </c>
      <c r="X241" s="32">
        <v>1000000</v>
      </c>
      <c r="Y241" s="29">
        <v>2327</v>
      </c>
      <c r="Z241" s="33" t="s">
        <v>98</v>
      </c>
      <c r="AA241" s="29">
        <v>125011</v>
      </c>
      <c r="AB241" s="27">
        <v>2</v>
      </c>
      <c r="AC241" s="34" t="s">
        <v>29</v>
      </c>
      <c r="AD241" s="34" t="s">
        <v>91</v>
      </c>
    </row>
    <row r="242" spans="1:30" x14ac:dyDescent="0.2">
      <c r="A242" s="27">
        <v>2025</v>
      </c>
      <c r="B242" s="27">
        <v>3</v>
      </c>
      <c r="C242" s="28">
        <v>45658</v>
      </c>
      <c r="D242" s="28">
        <v>45747</v>
      </c>
      <c r="E242" s="27" t="s">
        <v>253</v>
      </c>
      <c r="F242" s="28">
        <v>45720</v>
      </c>
      <c r="G242" s="29">
        <v>12</v>
      </c>
      <c r="H242" s="30" t="s">
        <v>254</v>
      </c>
      <c r="I242" s="30" t="s">
        <v>986</v>
      </c>
      <c r="J242" t="s">
        <v>256</v>
      </c>
      <c r="K242" s="29">
        <v>302</v>
      </c>
      <c r="L242" s="30" t="s">
        <v>257</v>
      </c>
      <c r="M242" s="29">
        <v>1234</v>
      </c>
      <c r="N242" s="29">
        <v>1264</v>
      </c>
      <c r="O242" s="30" t="s">
        <v>987</v>
      </c>
      <c r="P242" s="30" t="s">
        <v>291</v>
      </c>
      <c r="Q242" s="30" t="s">
        <v>181</v>
      </c>
      <c r="R242" s="27">
        <v>1022977504</v>
      </c>
      <c r="S242" s="30" t="s">
        <v>988</v>
      </c>
      <c r="T242" s="31">
        <v>0</v>
      </c>
      <c r="U242" s="31">
        <v>0</v>
      </c>
      <c r="V242" s="32">
        <v>21300000</v>
      </c>
      <c r="W242" s="32">
        <v>21300000</v>
      </c>
      <c r="X242" s="32">
        <v>0</v>
      </c>
      <c r="Y242" s="29">
        <v>2671</v>
      </c>
      <c r="Z242" s="33" t="s">
        <v>186</v>
      </c>
      <c r="AA242" s="29">
        <v>126251</v>
      </c>
      <c r="AB242" s="27">
        <v>4</v>
      </c>
      <c r="AC242" s="34" t="s">
        <v>34</v>
      </c>
      <c r="AD242" s="34" t="s">
        <v>180</v>
      </c>
    </row>
    <row r="243" spans="1:30" x14ac:dyDescent="0.2">
      <c r="A243" s="27">
        <v>2025</v>
      </c>
      <c r="B243" s="27">
        <v>3</v>
      </c>
      <c r="C243" s="28">
        <v>45658</v>
      </c>
      <c r="D243" s="28">
        <v>45747</v>
      </c>
      <c r="E243" s="27" t="s">
        <v>253</v>
      </c>
      <c r="F243" s="28">
        <v>45720</v>
      </c>
      <c r="G243" s="29">
        <v>12</v>
      </c>
      <c r="H243" s="30" t="s">
        <v>254</v>
      </c>
      <c r="I243" s="30" t="s">
        <v>989</v>
      </c>
      <c r="J243" t="s">
        <v>256</v>
      </c>
      <c r="K243" s="29">
        <v>302</v>
      </c>
      <c r="L243" s="30" t="s">
        <v>257</v>
      </c>
      <c r="M243" s="29">
        <v>1247</v>
      </c>
      <c r="N243" s="29">
        <v>1265</v>
      </c>
      <c r="O243" s="30" t="s">
        <v>990</v>
      </c>
      <c r="P243" s="30" t="s">
        <v>456</v>
      </c>
      <c r="Q243" s="30" t="s">
        <v>61</v>
      </c>
      <c r="R243" s="27">
        <v>80453113</v>
      </c>
      <c r="S243" s="30" t="s">
        <v>991</v>
      </c>
      <c r="T243" s="31">
        <v>0</v>
      </c>
      <c r="U243" s="31">
        <v>0</v>
      </c>
      <c r="V243" s="32">
        <v>37800000</v>
      </c>
      <c r="W243" s="32">
        <v>37800000</v>
      </c>
      <c r="X243" s="32">
        <v>0</v>
      </c>
      <c r="Y243" s="29">
        <v>2315</v>
      </c>
      <c r="Z243" s="33" t="s">
        <v>62</v>
      </c>
      <c r="AA243" s="29">
        <v>127821</v>
      </c>
      <c r="AB243" s="27">
        <v>1</v>
      </c>
      <c r="AC243" s="34" t="s">
        <v>41</v>
      </c>
      <c r="AD243" s="34" t="s">
        <v>42</v>
      </c>
    </row>
    <row r="244" spans="1:30" x14ac:dyDescent="0.2">
      <c r="A244" s="27">
        <v>2025</v>
      </c>
      <c r="B244" s="27">
        <v>3</v>
      </c>
      <c r="C244" s="28">
        <v>45658</v>
      </c>
      <c r="D244" s="28">
        <v>45747</v>
      </c>
      <c r="E244" s="27" t="s">
        <v>253</v>
      </c>
      <c r="F244" s="28">
        <v>45720</v>
      </c>
      <c r="G244" s="29">
        <v>12</v>
      </c>
      <c r="H244" s="30" t="s">
        <v>254</v>
      </c>
      <c r="I244" s="30" t="s">
        <v>992</v>
      </c>
      <c r="J244" t="s">
        <v>256</v>
      </c>
      <c r="K244" s="29">
        <v>302</v>
      </c>
      <c r="L244" s="30" t="s">
        <v>257</v>
      </c>
      <c r="M244" s="29">
        <v>1018</v>
      </c>
      <c r="N244" s="29">
        <v>1266</v>
      </c>
      <c r="O244" s="30" t="s">
        <v>582</v>
      </c>
      <c r="P244" s="30" t="s">
        <v>583</v>
      </c>
      <c r="Q244" s="30" t="s">
        <v>192</v>
      </c>
      <c r="R244" s="27">
        <v>1000694141</v>
      </c>
      <c r="S244" s="30" t="s">
        <v>993</v>
      </c>
      <c r="T244" s="31">
        <v>0</v>
      </c>
      <c r="U244" s="31">
        <v>0</v>
      </c>
      <c r="V244" s="32">
        <v>19320000</v>
      </c>
      <c r="W244" s="32">
        <v>19078500</v>
      </c>
      <c r="X244" s="32">
        <v>241500</v>
      </c>
      <c r="Y244" s="29">
        <v>2682</v>
      </c>
      <c r="Z244" s="33" t="s">
        <v>193</v>
      </c>
      <c r="AA244" s="29">
        <v>126303</v>
      </c>
      <c r="AB244" s="27">
        <v>2</v>
      </c>
      <c r="AC244" s="34" t="s">
        <v>34</v>
      </c>
      <c r="AD244" s="34" t="s">
        <v>180</v>
      </c>
    </row>
    <row r="245" spans="1:30" x14ac:dyDescent="0.2">
      <c r="A245" s="27">
        <v>2025</v>
      </c>
      <c r="B245" s="27">
        <v>3</v>
      </c>
      <c r="C245" s="28">
        <v>45658</v>
      </c>
      <c r="D245" s="28">
        <v>45747</v>
      </c>
      <c r="E245" s="27" t="s">
        <v>253</v>
      </c>
      <c r="F245" s="28">
        <v>45720</v>
      </c>
      <c r="G245" s="29">
        <v>12</v>
      </c>
      <c r="H245" s="30" t="s">
        <v>254</v>
      </c>
      <c r="I245" s="30" t="s">
        <v>994</v>
      </c>
      <c r="J245" t="s">
        <v>256</v>
      </c>
      <c r="K245" s="29">
        <v>302</v>
      </c>
      <c r="L245" s="30" t="s">
        <v>257</v>
      </c>
      <c r="M245" s="29">
        <v>1218</v>
      </c>
      <c r="N245" s="29">
        <v>1267</v>
      </c>
      <c r="O245" s="30" t="s">
        <v>995</v>
      </c>
      <c r="P245" s="30" t="s">
        <v>291</v>
      </c>
      <c r="Q245" s="30" t="s">
        <v>181</v>
      </c>
      <c r="R245" s="27">
        <v>1022360849</v>
      </c>
      <c r="S245" s="30" t="s">
        <v>996</v>
      </c>
      <c r="T245" s="31">
        <v>0</v>
      </c>
      <c r="U245" s="31">
        <v>0</v>
      </c>
      <c r="V245" s="32">
        <v>33000000</v>
      </c>
      <c r="W245" s="32">
        <v>32450000</v>
      </c>
      <c r="X245" s="32">
        <v>550000</v>
      </c>
      <c r="Y245" s="29">
        <v>2671</v>
      </c>
      <c r="Z245" s="33" t="s">
        <v>182</v>
      </c>
      <c r="AA245" s="29">
        <v>125221</v>
      </c>
      <c r="AB245" s="27">
        <v>1</v>
      </c>
      <c r="AC245" s="34" t="s">
        <v>34</v>
      </c>
      <c r="AD245" s="34" t="s">
        <v>180</v>
      </c>
    </row>
    <row r="246" spans="1:30" x14ac:dyDescent="0.2">
      <c r="A246" s="27">
        <v>2025</v>
      </c>
      <c r="B246" s="27">
        <v>3</v>
      </c>
      <c r="C246" s="28">
        <v>45658</v>
      </c>
      <c r="D246" s="28">
        <v>45747</v>
      </c>
      <c r="E246" s="27" t="s">
        <v>253</v>
      </c>
      <c r="F246" s="28">
        <v>45720</v>
      </c>
      <c r="G246" s="29">
        <v>12</v>
      </c>
      <c r="H246" s="30" t="s">
        <v>254</v>
      </c>
      <c r="I246" s="30" t="s">
        <v>997</v>
      </c>
      <c r="J246" t="s">
        <v>256</v>
      </c>
      <c r="K246" s="29">
        <v>302</v>
      </c>
      <c r="L246" s="30" t="s">
        <v>257</v>
      </c>
      <c r="M246" s="29">
        <v>1171</v>
      </c>
      <c r="N246" s="29">
        <v>1268</v>
      </c>
      <c r="O246" s="30" t="s">
        <v>998</v>
      </c>
      <c r="P246" s="30" t="s">
        <v>291</v>
      </c>
      <c r="Q246" s="30" t="s">
        <v>181</v>
      </c>
      <c r="R246" s="27">
        <v>80374930</v>
      </c>
      <c r="S246" s="30" t="s">
        <v>999</v>
      </c>
      <c r="T246" s="31">
        <v>0</v>
      </c>
      <c r="U246" s="31">
        <v>0</v>
      </c>
      <c r="V246" s="32">
        <v>16380000</v>
      </c>
      <c r="W246" s="32">
        <v>16380000</v>
      </c>
      <c r="X246" s="32">
        <v>0</v>
      </c>
      <c r="Y246" s="29">
        <v>2671</v>
      </c>
      <c r="Z246" s="33" t="s">
        <v>190</v>
      </c>
      <c r="AA246" s="29">
        <v>126222</v>
      </c>
      <c r="AB246" s="27">
        <v>3</v>
      </c>
      <c r="AC246" s="34" t="s">
        <v>34</v>
      </c>
      <c r="AD246" s="34" t="s">
        <v>180</v>
      </c>
    </row>
    <row r="247" spans="1:30" x14ac:dyDescent="0.2">
      <c r="A247" s="27">
        <v>2025</v>
      </c>
      <c r="B247" s="27">
        <v>3</v>
      </c>
      <c r="C247" s="28">
        <v>45658</v>
      </c>
      <c r="D247" s="28">
        <v>45747</v>
      </c>
      <c r="E247" s="27" t="s">
        <v>253</v>
      </c>
      <c r="F247" s="28">
        <v>45720</v>
      </c>
      <c r="G247" s="29">
        <v>12</v>
      </c>
      <c r="H247" s="30" t="s">
        <v>254</v>
      </c>
      <c r="I247" s="30" t="s">
        <v>1000</v>
      </c>
      <c r="J247" t="s">
        <v>256</v>
      </c>
      <c r="K247" s="29">
        <v>302</v>
      </c>
      <c r="L247" s="30" t="s">
        <v>257</v>
      </c>
      <c r="M247" s="29">
        <v>1018</v>
      </c>
      <c r="N247" s="29">
        <v>1269</v>
      </c>
      <c r="O247" s="30" t="s">
        <v>582</v>
      </c>
      <c r="P247" s="30" t="s">
        <v>583</v>
      </c>
      <c r="Q247" s="30" t="s">
        <v>192</v>
      </c>
      <c r="R247" s="27">
        <v>39797262</v>
      </c>
      <c r="S247" s="30" t="s">
        <v>1001</v>
      </c>
      <c r="T247" s="31">
        <v>0</v>
      </c>
      <c r="U247" s="31">
        <v>0</v>
      </c>
      <c r="V247" s="32">
        <v>19320000</v>
      </c>
      <c r="W247" s="32">
        <v>19078500</v>
      </c>
      <c r="X247" s="32">
        <v>241500</v>
      </c>
      <c r="Y247" s="29">
        <v>2682</v>
      </c>
      <c r="Z247" s="33" t="s">
        <v>193</v>
      </c>
      <c r="AA247" s="29">
        <v>126303</v>
      </c>
      <c r="AB247" s="27">
        <v>2</v>
      </c>
      <c r="AC247" s="34" t="s">
        <v>34</v>
      </c>
      <c r="AD247" s="34" t="s">
        <v>180</v>
      </c>
    </row>
    <row r="248" spans="1:30" x14ac:dyDescent="0.2">
      <c r="A248" s="27">
        <v>2025</v>
      </c>
      <c r="B248" s="27">
        <v>3</v>
      </c>
      <c r="C248" s="28">
        <v>45658</v>
      </c>
      <c r="D248" s="28">
        <v>45747</v>
      </c>
      <c r="E248" s="27" t="s">
        <v>253</v>
      </c>
      <c r="F248" s="28">
        <v>45720</v>
      </c>
      <c r="G248" s="29">
        <v>12</v>
      </c>
      <c r="H248" s="30" t="s">
        <v>254</v>
      </c>
      <c r="I248" s="30" t="s">
        <v>1002</v>
      </c>
      <c r="J248" t="s">
        <v>256</v>
      </c>
      <c r="K248" s="29">
        <v>302</v>
      </c>
      <c r="L248" s="30" t="s">
        <v>257</v>
      </c>
      <c r="M248" s="29">
        <v>1018</v>
      </c>
      <c r="N248" s="29">
        <v>1270</v>
      </c>
      <c r="O248" s="30" t="s">
        <v>582</v>
      </c>
      <c r="P248" s="30" t="s">
        <v>583</v>
      </c>
      <c r="Q248" s="30" t="s">
        <v>192</v>
      </c>
      <c r="R248" s="27">
        <v>80812274</v>
      </c>
      <c r="S248" s="30" t="s">
        <v>1003</v>
      </c>
      <c r="T248" s="31">
        <v>0</v>
      </c>
      <c r="U248" s="31">
        <v>0</v>
      </c>
      <c r="V248" s="32">
        <v>19320000</v>
      </c>
      <c r="W248" s="32">
        <v>19078500</v>
      </c>
      <c r="X248" s="32">
        <v>241500</v>
      </c>
      <c r="Y248" s="29">
        <v>2682</v>
      </c>
      <c r="Z248" s="33" t="s">
        <v>193</v>
      </c>
      <c r="AA248" s="29">
        <v>126303</v>
      </c>
      <c r="AB248" s="27">
        <v>2</v>
      </c>
      <c r="AC248" s="34" t="s">
        <v>34</v>
      </c>
      <c r="AD248" s="34" t="s">
        <v>180</v>
      </c>
    </row>
    <row r="249" spans="1:30" x14ac:dyDescent="0.2">
      <c r="A249" s="27">
        <v>2025</v>
      </c>
      <c r="B249" s="27">
        <v>3</v>
      </c>
      <c r="C249" s="28">
        <v>45658</v>
      </c>
      <c r="D249" s="28">
        <v>45747</v>
      </c>
      <c r="E249" s="27" t="s">
        <v>253</v>
      </c>
      <c r="F249" s="28">
        <v>45720</v>
      </c>
      <c r="G249" s="29">
        <v>12</v>
      </c>
      <c r="H249" s="30" t="s">
        <v>254</v>
      </c>
      <c r="I249" s="30" t="s">
        <v>1004</v>
      </c>
      <c r="J249" t="s">
        <v>256</v>
      </c>
      <c r="K249" s="29">
        <v>302</v>
      </c>
      <c r="L249" s="30" t="s">
        <v>257</v>
      </c>
      <c r="M249" s="29">
        <v>1018</v>
      </c>
      <c r="N249" s="29">
        <v>1271</v>
      </c>
      <c r="O249" s="30" t="s">
        <v>582</v>
      </c>
      <c r="P249" s="30" t="s">
        <v>583</v>
      </c>
      <c r="Q249" s="30" t="s">
        <v>192</v>
      </c>
      <c r="R249" s="27">
        <v>1069756761</v>
      </c>
      <c r="S249" s="30" t="s">
        <v>1005</v>
      </c>
      <c r="T249" s="31">
        <v>0</v>
      </c>
      <c r="U249" s="31">
        <v>0</v>
      </c>
      <c r="V249" s="32">
        <v>19320000</v>
      </c>
      <c r="W249" s="32">
        <v>11270000</v>
      </c>
      <c r="X249" s="32">
        <v>8050000</v>
      </c>
      <c r="Y249" s="29">
        <v>2682</v>
      </c>
      <c r="Z249" s="33" t="s">
        <v>193</v>
      </c>
      <c r="AA249" s="29">
        <v>126303</v>
      </c>
      <c r="AB249" s="27">
        <v>2</v>
      </c>
      <c r="AC249" s="34" t="s">
        <v>34</v>
      </c>
      <c r="AD249" s="34" t="s">
        <v>180</v>
      </c>
    </row>
    <row r="250" spans="1:30" x14ac:dyDescent="0.2">
      <c r="A250" s="27">
        <v>2025</v>
      </c>
      <c r="B250" s="27">
        <v>3</v>
      </c>
      <c r="C250" s="28">
        <v>45658</v>
      </c>
      <c r="D250" s="28">
        <v>45747</v>
      </c>
      <c r="E250" s="27" t="s">
        <v>253</v>
      </c>
      <c r="F250" s="28">
        <v>45720</v>
      </c>
      <c r="G250" s="29">
        <v>12</v>
      </c>
      <c r="H250" s="30" t="s">
        <v>254</v>
      </c>
      <c r="I250" s="30" t="s">
        <v>1006</v>
      </c>
      <c r="J250" t="s">
        <v>256</v>
      </c>
      <c r="K250" s="29">
        <v>302</v>
      </c>
      <c r="L250" s="30" t="s">
        <v>257</v>
      </c>
      <c r="M250" s="29">
        <v>1223</v>
      </c>
      <c r="N250" s="29">
        <v>1272</v>
      </c>
      <c r="O250" s="30" t="s">
        <v>1007</v>
      </c>
      <c r="P250" s="30" t="s">
        <v>456</v>
      </c>
      <c r="Q250" s="30" t="s">
        <v>61</v>
      </c>
      <c r="R250" s="27">
        <v>1030695925</v>
      </c>
      <c r="S250" s="30" t="s">
        <v>1008</v>
      </c>
      <c r="T250" s="31">
        <v>0</v>
      </c>
      <c r="U250" s="31">
        <v>0</v>
      </c>
      <c r="V250" s="32">
        <v>18150000</v>
      </c>
      <c r="W250" s="32">
        <v>18150000</v>
      </c>
      <c r="X250" s="32">
        <v>0</v>
      </c>
      <c r="Y250" s="29">
        <v>2315</v>
      </c>
      <c r="Z250" s="33" t="s">
        <v>62</v>
      </c>
      <c r="AA250" s="29">
        <v>125189</v>
      </c>
      <c r="AB250" s="27">
        <v>1</v>
      </c>
      <c r="AC250" s="34" t="s">
        <v>41</v>
      </c>
      <c r="AD250" s="34" t="s">
        <v>42</v>
      </c>
    </row>
    <row r="251" spans="1:30" x14ac:dyDescent="0.2">
      <c r="A251" s="27">
        <v>2025</v>
      </c>
      <c r="B251" s="27">
        <v>3</v>
      </c>
      <c r="C251" s="28">
        <v>45658</v>
      </c>
      <c r="D251" s="28">
        <v>45747</v>
      </c>
      <c r="E251" s="27" t="s">
        <v>253</v>
      </c>
      <c r="F251" s="28">
        <v>45720</v>
      </c>
      <c r="G251" s="29">
        <v>12</v>
      </c>
      <c r="H251" s="30" t="s">
        <v>254</v>
      </c>
      <c r="I251" s="30" t="s">
        <v>1009</v>
      </c>
      <c r="J251" t="s">
        <v>256</v>
      </c>
      <c r="K251" s="29">
        <v>302</v>
      </c>
      <c r="L251" s="30" t="s">
        <v>257</v>
      </c>
      <c r="M251" s="29">
        <v>1201</v>
      </c>
      <c r="N251" s="29">
        <v>1273</v>
      </c>
      <c r="O251" s="30" t="s">
        <v>1010</v>
      </c>
      <c r="P251" s="30" t="s">
        <v>259</v>
      </c>
      <c r="Q251" s="30" t="s">
        <v>92</v>
      </c>
      <c r="R251" s="27">
        <v>16732656</v>
      </c>
      <c r="S251" s="30" t="s">
        <v>1011</v>
      </c>
      <c r="T251" s="31">
        <v>0</v>
      </c>
      <c r="U251" s="31">
        <v>0</v>
      </c>
      <c r="V251" s="32">
        <v>44100000</v>
      </c>
      <c r="W251" s="32">
        <v>44100000</v>
      </c>
      <c r="X251" s="32">
        <v>0</v>
      </c>
      <c r="Y251" s="29">
        <v>2327</v>
      </c>
      <c r="Z251" s="33" t="s">
        <v>98</v>
      </c>
      <c r="AA251" s="29">
        <v>114275</v>
      </c>
      <c r="AB251" s="27">
        <v>2</v>
      </c>
      <c r="AC251" s="34" t="s">
        <v>29</v>
      </c>
      <c r="AD251" s="34" t="s">
        <v>91</v>
      </c>
    </row>
    <row r="252" spans="1:30" x14ac:dyDescent="0.2">
      <c r="A252" s="27">
        <v>2025</v>
      </c>
      <c r="B252" s="27">
        <v>3</v>
      </c>
      <c r="C252" s="28">
        <v>45658</v>
      </c>
      <c r="D252" s="28">
        <v>45747</v>
      </c>
      <c r="E252" s="27" t="s">
        <v>253</v>
      </c>
      <c r="F252" s="28">
        <v>45720</v>
      </c>
      <c r="G252" s="29">
        <v>12</v>
      </c>
      <c r="H252" s="30" t="s">
        <v>254</v>
      </c>
      <c r="I252" s="30" t="s">
        <v>1012</v>
      </c>
      <c r="J252" t="s">
        <v>256</v>
      </c>
      <c r="K252" s="29">
        <v>302</v>
      </c>
      <c r="L252" s="30" t="s">
        <v>257</v>
      </c>
      <c r="M252" s="29">
        <v>1237</v>
      </c>
      <c r="N252" s="29">
        <v>1274</v>
      </c>
      <c r="O252" s="30" t="s">
        <v>1013</v>
      </c>
      <c r="P252" s="30" t="s">
        <v>259</v>
      </c>
      <c r="Q252" s="30" t="s">
        <v>92</v>
      </c>
      <c r="R252" s="27">
        <v>52463042</v>
      </c>
      <c r="S252" s="30" t="s">
        <v>1014</v>
      </c>
      <c r="T252" s="31">
        <v>0</v>
      </c>
      <c r="U252" s="31">
        <v>0</v>
      </c>
      <c r="V252" s="32">
        <v>30600000</v>
      </c>
      <c r="W252" s="32">
        <v>30600000</v>
      </c>
      <c r="X252" s="32">
        <v>0</v>
      </c>
      <c r="Y252" s="29">
        <v>2327</v>
      </c>
      <c r="Z252" s="33" t="s">
        <v>98</v>
      </c>
      <c r="AA252" s="29">
        <v>125691</v>
      </c>
      <c r="AB252" s="27">
        <v>2</v>
      </c>
      <c r="AC252" s="34" t="s">
        <v>29</v>
      </c>
      <c r="AD252" s="34" t="s">
        <v>91</v>
      </c>
    </row>
    <row r="253" spans="1:30" x14ac:dyDescent="0.2">
      <c r="A253" s="27">
        <v>2025</v>
      </c>
      <c r="B253" s="27">
        <v>3</v>
      </c>
      <c r="C253" s="28">
        <v>45658</v>
      </c>
      <c r="D253" s="28">
        <v>45747</v>
      </c>
      <c r="E253" s="27" t="s">
        <v>253</v>
      </c>
      <c r="F253" s="28">
        <v>45720</v>
      </c>
      <c r="G253" s="29">
        <v>12</v>
      </c>
      <c r="H253" s="30" t="s">
        <v>254</v>
      </c>
      <c r="I253" s="30" t="s">
        <v>1015</v>
      </c>
      <c r="J253" t="s">
        <v>256</v>
      </c>
      <c r="K253" s="29">
        <v>302</v>
      </c>
      <c r="L253" s="30" t="s">
        <v>257</v>
      </c>
      <c r="M253" s="29">
        <v>1239</v>
      </c>
      <c r="N253" s="29">
        <v>1275</v>
      </c>
      <c r="O253" s="30" t="s">
        <v>1016</v>
      </c>
      <c r="P253" s="30" t="s">
        <v>259</v>
      </c>
      <c r="Q253" s="30" t="s">
        <v>92</v>
      </c>
      <c r="R253" s="27">
        <v>1072661424</v>
      </c>
      <c r="S253" s="30" t="s">
        <v>1017</v>
      </c>
      <c r="T253" s="31">
        <v>0</v>
      </c>
      <c r="U253" s="31">
        <v>0</v>
      </c>
      <c r="V253" s="32">
        <v>21780000</v>
      </c>
      <c r="W253" s="32">
        <v>21417000</v>
      </c>
      <c r="X253" s="32">
        <v>363000</v>
      </c>
      <c r="Y253" s="29">
        <v>2327</v>
      </c>
      <c r="Z253" s="33" t="s">
        <v>98</v>
      </c>
      <c r="AA253" s="29">
        <v>125655</v>
      </c>
      <c r="AB253" s="27">
        <v>2</v>
      </c>
      <c r="AC253" s="34" t="s">
        <v>29</v>
      </c>
      <c r="AD253" s="34" t="s">
        <v>91</v>
      </c>
    </row>
    <row r="254" spans="1:30" x14ac:dyDescent="0.2">
      <c r="A254" s="27">
        <v>2025</v>
      </c>
      <c r="B254" s="27">
        <v>3</v>
      </c>
      <c r="C254" s="28">
        <v>45658</v>
      </c>
      <c r="D254" s="28">
        <v>45747</v>
      </c>
      <c r="E254" s="27" t="s">
        <v>253</v>
      </c>
      <c r="F254" s="28">
        <v>45720</v>
      </c>
      <c r="G254" s="29">
        <v>12</v>
      </c>
      <c r="H254" s="30" t="s">
        <v>254</v>
      </c>
      <c r="I254" s="30" t="s">
        <v>1018</v>
      </c>
      <c r="J254" t="s">
        <v>256</v>
      </c>
      <c r="K254" s="29">
        <v>302</v>
      </c>
      <c r="L254" s="30" t="s">
        <v>257</v>
      </c>
      <c r="M254" s="29">
        <v>1083</v>
      </c>
      <c r="N254" s="29">
        <v>1276</v>
      </c>
      <c r="O254" s="30" t="s">
        <v>576</v>
      </c>
      <c r="P254" s="30" t="s">
        <v>259</v>
      </c>
      <c r="Q254" s="30" t="s">
        <v>92</v>
      </c>
      <c r="R254" s="27">
        <v>1193366977</v>
      </c>
      <c r="S254" s="30" t="s">
        <v>1019</v>
      </c>
      <c r="T254" s="31">
        <v>0</v>
      </c>
      <c r="U254" s="31">
        <v>0</v>
      </c>
      <c r="V254" s="32">
        <v>21780000</v>
      </c>
      <c r="W254" s="32">
        <v>20570000</v>
      </c>
      <c r="X254" s="32">
        <v>1210000</v>
      </c>
      <c r="Y254" s="29">
        <v>2327</v>
      </c>
      <c r="Z254" s="33" t="s">
        <v>98</v>
      </c>
      <c r="AA254" s="29">
        <v>124917</v>
      </c>
      <c r="AB254" s="27">
        <v>2</v>
      </c>
      <c r="AC254" s="34" t="s">
        <v>29</v>
      </c>
      <c r="AD254" s="34" t="s">
        <v>91</v>
      </c>
    </row>
    <row r="255" spans="1:30" x14ac:dyDescent="0.2">
      <c r="A255" s="27">
        <v>2025</v>
      </c>
      <c r="B255" s="27">
        <v>3</v>
      </c>
      <c r="C255" s="28">
        <v>45658</v>
      </c>
      <c r="D255" s="28">
        <v>45747</v>
      </c>
      <c r="E255" s="27" t="s">
        <v>253</v>
      </c>
      <c r="F255" s="28">
        <v>45720</v>
      </c>
      <c r="G255" s="29">
        <v>12</v>
      </c>
      <c r="H255" s="30" t="s">
        <v>254</v>
      </c>
      <c r="I255" s="30" t="s">
        <v>1020</v>
      </c>
      <c r="J255" t="s">
        <v>256</v>
      </c>
      <c r="K255" s="29">
        <v>302</v>
      </c>
      <c r="L255" s="30" t="s">
        <v>257</v>
      </c>
      <c r="M255" s="29">
        <v>1140</v>
      </c>
      <c r="N255" s="29">
        <v>1277</v>
      </c>
      <c r="O255" s="30" t="s">
        <v>1021</v>
      </c>
      <c r="P255" s="30" t="s">
        <v>659</v>
      </c>
      <c r="Q255" s="30" t="s">
        <v>68</v>
      </c>
      <c r="R255" s="27">
        <v>1073170778</v>
      </c>
      <c r="S255" s="30" t="s">
        <v>1022</v>
      </c>
      <c r="T255" s="31">
        <v>0</v>
      </c>
      <c r="U255" s="31">
        <v>0</v>
      </c>
      <c r="V255" s="32">
        <v>37800000</v>
      </c>
      <c r="W255" s="32">
        <v>37800000</v>
      </c>
      <c r="X255" s="32">
        <v>0</v>
      </c>
      <c r="Y255" s="29">
        <v>2319</v>
      </c>
      <c r="Z255" s="33" t="s">
        <v>72</v>
      </c>
      <c r="AA255" s="29">
        <v>126229</v>
      </c>
      <c r="AB255" s="27">
        <v>3</v>
      </c>
      <c r="AC255" s="34" t="s">
        <v>66</v>
      </c>
      <c r="AD255" s="34" t="s">
        <v>67</v>
      </c>
    </row>
    <row r="256" spans="1:30" x14ac:dyDescent="0.2">
      <c r="A256" s="27">
        <v>2025</v>
      </c>
      <c r="B256" s="27">
        <v>3</v>
      </c>
      <c r="C256" s="28">
        <v>45658</v>
      </c>
      <c r="D256" s="28">
        <v>45747</v>
      </c>
      <c r="E256" s="27" t="s">
        <v>253</v>
      </c>
      <c r="F256" s="28">
        <v>45720</v>
      </c>
      <c r="G256" s="29">
        <v>12</v>
      </c>
      <c r="H256" s="30" t="s">
        <v>254</v>
      </c>
      <c r="I256" s="30" t="s">
        <v>1023</v>
      </c>
      <c r="J256" t="s">
        <v>256</v>
      </c>
      <c r="K256" s="29">
        <v>302</v>
      </c>
      <c r="L256" s="30" t="s">
        <v>257</v>
      </c>
      <c r="M256" s="29">
        <v>1186</v>
      </c>
      <c r="N256" s="29">
        <v>1278</v>
      </c>
      <c r="O256" s="30" t="s">
        <v>1024</v>
      </c>
      <c r="P256" s="30" t="s">
        <v>259</v>
      </c>
      <c r="Q256" s="30" t="s">
        <v>92</v>
      </c>
      <c r="R256" s="27">
        <v>1049641030</v>
      </c>
      <c r="S256" s="30" t="s">
        <v>1025</v>
      </c>
      <c r="T256" s="31">
        <v>0</v>
      </c>
      <c r="U256" s="31">
        <v>0</v>
      </c>
      <c r="V256" s="32">
        <v>33000000</v>
      </c>
      <c r="W256" s="32">
        <v>26950000</v>
      </c>
      <c r="X256" s="32">
        <v>6050000</v>
      </c>
      <c r="Y256" s="29">
        <v>2327</v>
      </c>
      <c r="Z256" s="33" t="s">
        <v>98</v>
      </c>
      <c r="AA256" s="29">
        <v>131124</v>
      </c>
      <c r="AB256" s="27">
        <v>2</v>
      </c>
      <c r="AC256" s="34" t="s">
        <v>29</v>
      </c>
      <c r="AD256" s="34" t="s">
        <v>91</v>
      </c>
    </row>
    <row r="257" spans="1:30" x14ac:dyDescent="0.2">
      <c r="A257" s="27">
        <v>2025</v>
      </c>
      <c r="B257" s="27">
        <v>3</v>
      </c>
      <c r="C257" s="28">
        <v>45658</v>
      </c>
      <c r="D257" s="28">
        <v>45747</v>
      </c>
      <c r="E257" s="27" t="s">
        <v>253</v>
      </c>
      <c r="F257" s="28">
        <v>45720</v>
      </c>
      <c r="G257" s="29">
        <v>12</v>
      </c>
      <c r="H257" s="30" t="s">
        <v>254</v>
      </c>
      <c r="I257" s="30" t="s">
        <v>1026</v>
      </c>
      <c r="J257" t="s">
        <v>256</v>
      </c>
      <c r="K257" s="29">
        <v>302</v>
      </c>
      <c r="L257" s="30" t="s">
        <v>257</v>
      </c>
      <c r="M257" s="29">
        <v>1241</v>
      </c>
      <c r="N257" s="29">
        <v>1279</v>
      </c>
      <c r="O257" s="30" t="s">
        <v>1027</v>
      </c>
      <c r="P257" s="30" t="s">
        <v>1028</v>
      </c>
      <c r="Q257" s="30" t="s">
        <v>111</v>
      </c>
      <c r="R257" s="27">
        <v>1026300976</v>
      </c>
      <c r="S257" s="30" t="s">
        <v>1029</v>
      </c>
      <c r="T257" s="31">
        <v>0</v>
      </c>
      <c r="U257" s="31">
        <v>0</v>
      </c>
      <c r="V257" s="32">
        <v>31500000</v>
      </c>
      <c r="W257" s="32">
        <v>31500000</v>
      </c>
      <c r="X257" s="32">
        <v>0</v>
      </c>
      <c r="Y257" s="29">
        <v>2362</v>
      </c>
      <c r="Z257" s="33" t="s">
        <v>112</v>
      </c>
      <c r="AA257" s="29">
        <v>126247</v>
      </c>
      <c r="AB257" s="27">
        <v>1</v>
      </c>
      <c r="AC257" s="34" t="s">
        <v>34</v>
      </c>
      <c r="AD257" s="34" t="s">
        <v>110</v>
      </c>
    </row>
    <row r="258" spans="1:30" x14ac:dyDescent="0.2">
      <c r="A258" s="27">
        <v>2025</v>
      </c>
      <c r="B258" s="27">
        <v>3</v>
      </c>
      <c r="C258" s="28">
        <v>45658</v>
      </c>
      <c r="D258" s="28">
        <v>45747</v>
      </c>
      <c r="E258" s="27" t="s">
        <v>253</v>
      </c>
      <c r="F258" s="28">
        <v>45720</v>
      </c>
      <c r="G258" s="29">
        <v>12</v>
      </c>
      <c r="H258" s="30" t="s">
        <v>254</v>
      </c>
      <c r="I258" s="30" t="s">
        <v>1030</v>
      </c>
      <c r="J258" t="s">
        <v>256</v>
      </c>
      <c r="K258" s="29">
        <v>302</v>
      </c>
      <c r="L258" s="30" t="s">
        <v>257</v>
      </c>
      <c r="M258" s="29">
        <v>1136</v>
      </c>
      <c r="N258" s="29">
        <v>1280</v>
      </c>
      <c r="O258" s="30" t="s">
        <v>1031</v>
      </c>
      <c r="P258" s="30" t="s">
        <v>259</v>
      </c>
      <c r="Q258" s="30" t="s">
        <v>92</v>
      </c>
      <c r="R258" s="27">
        <v>1032462292</v>
      </c>
      <c r="S258" s="30" t="s">
        <v>1032</v>
      </c>
      <c r="T258" s="31">
        <v>0</v>
      </c>
      <c r="U258" s="31">
        <v>0</v>
      </c>
      <c r="V258" s="32">
        <v>17100000</v>
      </c>
      <c r="W258" s="32">
        <v>17100000</v>
      </c>
      <c r="X258" s="32">
        <v>0</v>
      </c>
      <c r="Y258" s="29">
        <v>2327</v>
      </c>
      <c r="Z258" s="33" t="s">
        <v>98</v>
      </c>
      <c r="AA258" s="29">
        <v>125670</v>
      </c>
      <c r="AB258" s="27">
        <v>2</v>
      </c>
      <c r="AC258" s="34" t="s">
        <v>29</v>
      </c>
      <c r="AD258" s="34" t="s">
        <v>91</v>
      </c>
    </row>
    <row r="259" spans="1:30" x14ac:dyDescent="0.2">
      <c r="A259" s="27">
        <v>2025</v>
      </c>
      <c r="B259" s="27">
        <v>3</v>
      </c>
      <c r="C259" s="28">
        <v>45658</v>
      </c>
      <c r="D259" s="28">
        <v>45747</v>
      </c>
      <c r="E259" s="27" t="s">
        <v>253</v>
      </c>
      <c r="F259" s="28">
        <v>45720</v>
      </c>
      <c r="G259" s="29">
        <v>12</v>
      </c>
      <c r="H259" s="30" t="s">
        <v>254</v>
      </c>
      <c r="I259" s="30" t="s">
        <v>1033</v>
      </c>
      <c r="J259" t="s">
        <v>256</v>
      </c>
      <c r="K259" s="29">
        <v>302</v>
      </c>
      <c r="L259" s="30" t="s">
        <v>257</v>
      </c>
      <c r="M259" s="29">
        <v>1120</v>
      </c>
      <c r="N259" s="29">
        <v>1281</v>
      </c>
      <c r="O259" s="30" t="s">
        <v>1034</v>
      </c>
      <c r="P259" s="30" t="s">
        <v>259</v>
      </c>
      <c r="Q259" s="30" t="s">
        <v>92</v>
      </c>
      <c r="R259" s="27">
        <v>39682218</v>
      </c>
      <c r="S259" s="30" t="s">
        <v>1035</v>
      </c>
      <c r="T259" s="31">
        <v>0</v>
      </c>
      <c r="U259" s="31">
        <v>0</v>
      </c>
      <c r="V259" s="32">
        <v>60000000</v>
      </c>
      <c r="W259" s="32">
        <v>60000000</v>
      </c>
      <c r="X259" s="32">
        <v>0</v>
      </c>
      <c r="Y259" s="29">
        <v>2327</v>
      </c>
      <c r="Z259" s="33" t="s">
        <v>98</v>
      </c>
      <c r="AA259" s="29">
        <v>125025</v>
      </c>
      <c r="AB259" s="27">
        <v>2</v>
      </c>
      <c r="AC259" s="34" t="s">
        <v>29</v>
      </c>
      <c r="AD259" s="34" t="s">
        <v>91</v>
      </c>
    </row>
    <row r="260" spans="1:30" x14ac:dyDescent="0.2">
      <c r="A260" s="27">
        <v>2025</v>
      </c>
      <c r="B260" s="27">
        <v>3</v>
      </c>
      <c r="C260" s="28">
        <v>45658</v>
      </c>
      <c r="D260" s="28">
        <v>45747</v>
      </c>
      <c r="E260" s="27" t="s">
        <v>253</v>
      </c>
      <c r="F260" s="28">
        <v>45720</v>
      </c>
      <c r="G260" s="29">
        <v>12</v>
      </c>
      <c r="H260" s="30" t="s">
        <v>254</v>
      </c>
      <c r="I260" s="30" t="s">
        <v>1036</v>
      </c>
      <c r="J260" t="s">
        <v>256</v>
      </c>
      <c r="K260" s="29">
        <v>302</v>
      </c>
      <c r="L260" s="30" t="s">
        <v>257</v>
      </c>
      <c r="M260" s="29">
        <v>1183</v>
      </c>
      <c r="N260" s="29">
        <v>1282</v>
      </c>
      <c r="O260" s="30" t="s">
        <v>1037</v>
      </c>
      <c r="P260" s="30" t="s">
        <v>310</v>
      </c>
      <c r="Q260" s="30" t="s">
        <v>173</v>
      </c>
      <c r="R260" s="27">
        <v>80018799</v>
      </c>
      <c r="S260" s="30" t="s">
        <v>1038</v>
      </c>
      <c r="T260" s="31">
        <v>0</v>
      </c>
      <c r="U260" s="31">
        <v>0</v>
      </c>
      <c r="V260" s="32">
        <v>39000000</v>
      </c>
      <c r="W260" s="32">
        <v>38566667</v>
      </c>
      <c r="X260" s="32">
        <v>433333</v>
      </c>
      <c r="Y260" s="29">
        <v>2666</v>
      </c>
      <c r="Z260" s="33" t="s">
        <v>178</v>
      </c>
      <c r="AA260" s="29">
        <v>127822</v>
      </c>
      <c r="AB260" s="27">
        <v>1</v>
      </c>
      <c r="AC260" s="34" t="s">
        <v>66</v>
      </c>
      <c r="AD260" s="34" t="s">
        <v>172</v>
      </c>
    </row>
    <row r="261" spans="1:30" x14ac:dyDescent="0.2">
      <c r="A261" s="27">
        <v>2025</v>
      </c>
      <c r="B261" s="27">
        <v>3</v>
      </c>
      <c r="C261" s="28">
        <v>45658</v>
      </c>
      <c r="D261" s="28">
        <v>45747</v>
      </c>
      <c r="E261" s="27" t="s">
        <v>253</v>
      </c>
      <c r="F261" s="28">
        <v>45720</v>
      </c>
      <c r="G261" s="29">
        <v>12</v>
      </c>
      <c r="H261" s="30" t="s">
        <v>254</v>
      </c>
      <c r="I261" s="30" t="s">
        <v>1039</v>
      </c>
      <c r="J261" t="s">
        <v>256</v>
      </c>
      <c r="K261" s="29">
        <v>302</v>
      </c>
      <c r="L261" s="30" t="s">
        <v>257</v>
      </c>
      <c r="M261" s="29">
        <v>1142</v>
      </c>
      <c r="N261" s="29">
        <v>1283</v>
      </c>
      <c r="O261" s="30" t="s">
        <v>1040</v>
      </c>
      <c r="P261" s="30" t="s">
        <v>291</v>
      </c>
      <c r="Q261" s="30" t="s">
        <v>181</v>
      </c>
      <c r="R261" s="27">
        <v>1001170088</v>
      </c>
      <c r="S261" s="30" t="s">
        <v>1041</v>
      </c>
      <c r="T261" s="31">
        <v>0</v>
      </c>
      <c r="U261" s="31">
        <v>0</v>
      </c>
      <c r="V261" s="32">
        <v>21300000</v>
      </c>
      <c r="W261" s="32">
        <v>21300000</v>
      </c>
      <c r="X261" s="32">
        <v>0</v>
      </c>
      <c r="Y261" s="29">
        <v>2671</v>
      </c>
      <c r="Z261" s="33" t="s">
        <v>190</v>
      </c>
      <c r="AA261" s="29">
        <v>126252</v>
      </c>
      <c r="AB261" s="27">
        <v>3</v>
      </c>
      <c r="AC261" s="34" t="s">
        <v>34</v>
      </c>
      <c r="AD261" s="34" t="s">
        <v>180</v>
      </c>
    </row>
    <row r="262" spans="1:30" x14ac:dyDescent="0.2">
      <c r="A262" s="27">
        <v>2025</v>
      </c>
      <c r="B262" s="27">
        <v>3</v>
      </c>
      <c r="C262" s="28">
        <v>45658</v>
      </c>
      <c r="D262" s="28">
        <v>45747</v>
      </c>
      <c r="E262" s="27" t="s">
        <v>253</v>
      </c>
      <c r="F262" s="28">
        <v>45720</v>
      </c>
      <c r="G262" s="29">
        <v>12</v>
      </c>
      <c r="H262" s="30" t="s">
        <v>254</v>
      </c>
      <c r="I262" s="30" t="s">
        <v>1042</v>
      </c>
      <c r="J262" t="s">
        <v>256</v>
      </c>
      <c r="K262" s="29">
        <v>302</v>
      </c>
      <c r="L262" s="30" t="s">
        <v>257</v>
      </c>
      <c r="M262" s="29">
        <v>1236</v>
      </c>
      <c r="N262" s="29">
        <v>1284</v>
      </c>
      <c r="O262" s="30" t="s">
        <v>1043</v>
      </c>
      <c r="P262" s="30" t="s">
        <v>259</v>
      </c>
      <c r="Q262" s="30" t="s">
        <v>92</v>
      </c>
      <c r="R262" s="27">
        <v>1032656565</v>
      </c>
      <c r="S262" s="30" t="s">
        <v>1044</v>
      </c>
      <c r="T262" s="31">
        <v>0</v>
      </c>
      <c r="U262" s="31">
        <v>0</v>
      </c>
      <c r="V262" s="32">
        <v>23520000</v>
      </c>
      <c r="W262" s="32">
        <v>22540000</v>
      </c>
      <c r="X262" s="32">
        <v>980000</v>
      </c>
      <c r="Y262" s="29">
        <v>2327</v>
      </c>
      <c r="Z262" s="33" t="s">
        <v>98</v>
      </c>
      <c r="AA262" s="29">
        <v>125662</v>
      </c>
      <c r="AB262" s="27">
        <v>2</v>
      </c>
      <c r="AC262" s="34" t="s">
        <v>29</v>
      </c>
      <c r="AD262" s="34" t="s">
        <v>91</v>
      </c>
    </row>
    <row r="263" spans="1:30" x14ac:dyDescent="0.2">
      <c r="A263" s="27">
        <v>2025</v>
      </c>
      <c r="B263" s="27">
        <v>3</v>
      </c>
      <c r="C263" s="28">
        <v>45658</v>
      </c>
      <c r="D263" s="28">
        <v>45747</v>
      </c>
      <c r="E263" s="27" t="s">
        <v>253</v>
      </c>
      <c r="F263" s="28">
        <v>45720</v>
      </c>
      <c r="G263" s="29">
        <v>12</v>
      </c>
      <c r="H263" s="30" t="s">
        <v>254</v>
      </c>
      <c r="I263" s="30" t="s">
        <v>1045</v>
      </c>
      <c r="J263" t="s">
        <v>256</v>
      </c>
      <c r="K263" s="29">
        <v>302</v>
      </c>
      <c r="L263" s="30" t="s">
        <v>257</v>
      </c>
      <c r="M263" s="29">
        <v>1227</v>
      </c>
      <c r="N263" s="29">
        <v>1285</v>
      </c>
      <c r="O263" s="30" t="s">
        <v>1046</v>
      </c>
      <c r="P263" s="30" t="s">
        <v>275</v>
      </c>
      <c r="Q263" s="30" t="s">
        <v>49</v>
      </c>
      <c r="R263" s="27">
        <v>51962673</v>
      </c>
      <c r="S263" s="30" t="s">
        <v>1047</v>
      </c>
      <c r="T263" s="31">
        <v>0</v>
      </c>
      <c r="U263" s="31">
        <v>0</v>
      </c>
      <c r="V263" s="32">
        <v>30240000</v>
      </c>
      <c r="W263" s="32">
        <v>30240000</v>
      </c>
      <c r="X263" s="32">
        <v>0</v>
      </c>
      <c r="Y263" s="29">
        <v>2289</v>
      </c>
      <c r="Z263" s="33" t="s">
        <v>50</v>
      </c>
      <c r="AA263" s="29">
        <v>125640</v>
      </c>
      <c r="AB263" s="27">
        <v>1</v>
      </c>
      <c r="AC263" s="34" t="s">
        <v>34</v>
      </c>
      <c r="AD263" s="34" t="s">
        <v>48</v>
      </c>
    </row>
    <row r="264" spans="1:30" x14ac:dyDescent="0.2">
      <c r="A264" s="27">
        <v>2025</v>
      </c>
      <c r="B264" s="27">
        <v>3</v>
      </c>
      <c r="C264" s="28">
        <v>45658</v>
      </c>
      <c r="D264" s="28">
        <v>45747</v>
      </c>
      <c r="E264" s="27" t="s">
        <v>253</v>
      </c>
      <c r="F264" s="28">
        <v>45720</v>
      </c>
      <c r="G264" s="29">
        <v>12</v>
      </c>
      <c r="H264" s="30" t="s">
        <v>254</v>
      </c>
      <c r="I264" s="30" t="s">
        <v>1048</v>
      </c>
      <c r="J264" t="s">
        <v>256</v>
      </c>
      <c r="K264" s="29">
        <v>302</v>
      </c>
      <c r="L264" s="30" t="s">
        <v>257</v>
      </c>
      <c r="M264" s="29">
        <v>1148</v>
      </c>
      <c r="N264" s="29">
        <v>1286</v>
      </c>
      <c r="O264" s="30" t="s">
        <v>1049</v>
      </c>
      <c r="P264" s="30" t="s">
        <v>865</v>
      </c>
      <c r="Q264" s="30" t="s">
        <v>146</v>
      </c>
      <c r="R264" s="27">
        <v>1015426783</v>
      </c>
      <c r="S264" s="30" t="s">
        <v>1050</v>
      </c>
      <c r="T264" s="31">
        <v>0</v>
      </c>
      <c r="U264" s="31">
        <v>0</v>
      </c>
      <c r="V264" s="32">
        <v>50400000</v>
      </c>
      <c r="W264" s="32">
        <v>50400000</v>
      </c>
      <c r="X264" s="32">
        <v>0</v>
      </c>
      <c r="Y264" s="29">
        <v>2486</v>
      </c>
      <c r="Z264" s="33" t="s">
        <v>151</v>
      </c>
      <c r="AA264" s="29">
        <v>127557</v>
      </c>
      <c r="AB264" s="27">
        <v>1</v>
      </c>
      <c r="AC264" s="34" t="s">
        <v>66</v>
      </c>
      <c r="AD264" s="34" t="s">
        <v>120</v>
      </c>
    </row>
    <row r="265" spans="1:30" x14ac:dyDescent="0.2">
      <c r="A265" s="27">
        <v>2025</v>
      </c>
      <c r="B265" s="27">
        <v>3</v>
      </c>
      <c r="C265" s="28">
        <v>45658</v>
      </c>
      <c r="D265" s="28">
        <v>45747</v>
      </c>
      <c r="E265" s="27" t="s">
        <v>253</v>
      </c>
      <c r="F265" s="28">
        <v>45720</v>
      </c>
      <c r="G265" s="29">
        <v>12</v>
      </c>
      <c r="H265" s="30" t="s">
        <v>254</v>
      </c>
      <c r="I265" s="30" t="s">
        <v>1051</v>
      </c>
      <c r="J265" t="s">
        <v>256</v>
      </c>
      <c r="K265" s="29">
        <v>302</v>
      </c>
      <c r="L265" s="30" t="s">
        <v>257</v>
      </c>
      <c r="M265" s="29">
        <v>1237</v>
      </c>
      <c r="N265" s="29">
        <v>1287</v>
      </c>
      <c r="O265" s="30" t="s">
        <v>1013</v>
      </c>
      <c r="P265" s="30" t="s">
        <v>259</v>
      </c>
      <c r="Q265" s="30" t="s">
        <v>92</v>
      </c>
      <c r="R265" s="27">
        <v>80767768</v>
      </c>
      <c r="S265" s="30" t="s">
        <v>1052</v>
      </c>
      <c r="T265" s="31">
        <v>0</v>
      </c>
      <c r="U265" s="31">
        <v>0</v>
      </c>
      <c r="V265" s="32">
        <v>30600000</v>
      </c>
      <c r="W265" s="32">
        <v>30600000</v>
      </c>
      <c r="X265" s="32">
        <v>0</v>
      </c>
      <c r="Y265" s="29">
        <v>2327</v>
      </c>
      <c r="Z265" s="33" t="s">
        <v>98</v>
      </c>
      <c r="AA265" s="29">
        <v>125691</v>
      </c>
      <c r="AB265" s="27">
        <v>2</v>
      </c>
      <c r="AC265" s="34" t="s">
        <v>29</v>
      </c>
      <c r="AD265" s="34" t="s">
        <v>91</v>
      </c>
    </row>
    <row r="266" spans="1:30" x14ac:dyDescent="0.2">
      <c r="A266" s="27">
        <v>2025</v>
      </c>
      <c r="B266" s="27">
        <v>3</v>
      </c>
      <c r="C266" s="28">
        <v>45658</v>
      </c>
      <c r="D266" s="28">
        <v>45747</v>
      </c>
      <c r="E266" s="27" t="s">
        <v>253</v>
      </c>
      <c r="F266" s="28">
        <v>45720</v>
      </c>
      <c r="G266" s="29">
        <v>12</v>
      </c>
      <c r="H266" s="30" t="s">
        <v>254</v>
      </c>
      <c r="I266" s="30" t="s">
        <v>1053</v>
      </c>
      <c r="J266" t="s">
        <v>256</v>
      </c>
      <c r="K266" s="29">
        <v>302</v>
      </c>
      <c r="L266" s="30" t="s">
        <v>257</v>
      </c>
      <c r="M266" s="29">
        <v>1118</v>
      </c>
      <c r="N266" s="29">
        <v>1288</v>
      </c>
      <c r="O266" s="30" t="s">
        <v>594</v>
      </c>
      <c r="P266" s="30" t="s">
        <v>275</v>
      </c>
      <c r="Q266" s="30" t="s">
        <v>49</v>
      </c>
      <c r="R266" s="27">
        <v>1030641865</v>
      </c>
      <c r="S266" s="30" t="s">
        <v>1054</v>
      </c>
      <c r="T266" s="31">
        <v>0</v>
      </c>
      <c r="U266" s="31">
        <v>0</v>
      </c>
      <c r="V266" s="32">
        <v>43800000</v>
      </c>
      <c r="W266" s="32">
        <v>43800000</v>
      </c>
      <c r="X266" s="32">
        <v>0</v>
      </c>
      <c r="Y266" s="29">
        <v>2289</v>
      </c>
      <c r="Z266" s="33" t="s">
        <v>50</v>
      </c>
      <c r="AA266" s="29">
        <v>124965</v>
      </c>
      <c r="AB266" s="27">
        <v>1</v>
      </c>
      <c r="AC266" s="34" t="s">
        <v>34</v>
      </c>
      <c r="AD266" s="34" t="s">
        <v>48</v>
      </c>
    </row>
    <row r="267" spans="1:30" x14ac:dyDescent="0.2">
      <c r="A267" s="27">
        <v>2025</v>
      </c>
      <c r="B267" s="27">
        <v>3</v>
      </c>
      <c r="C267" s="28">
        <v>45658</v>
      </c>
      <c r="D267" s="28">
        <v>45747</v>
      </c>
      <c r="E267" s="27" t="s">
        <v>253</v>
      </c>
      <c r="F267" s="28">
        <v>45720</v>
      </c>
      <c r="G267" s="29">
        <v>12</v>
      </c>
      <c r="H267" s="30" t="s">
        <v>254</v>
      </c>
      <c r="I267" s="30" t="s">
        <v>1055</v>
      </c>
      <c r="J267" t="s">
        <v>256</v>
      </c>
      <c r="K267" s="29">
        <v>302</v>
      </c>
      <c r="L267" s="30" t="s">
        <v>257</v>
      </c>
      <c r="M267" s="29">
        <v>1184</v>
      </c>
      <c r="N267" s="29">
        <v>1289</v>
      </c>
      <c r="O267" s="30" t="s">
        <v>1056</v>
      </c>
      <c r="P267" s="30" t="s">
        <v>259</v>
      </c>
      <c r="Q267" s="30" t="s">
        <v>92</v>
      </c>
      <c r="R267" s="27">
        <v>1031157856</v>
      </c>
      <c r="S267" s="30" t="s">
        <v>1057</v>
      </c>
      <c r="T267" s="31">
        <v>0</v>
      </c>
      <c r="U267" s="31">
        <v>0</v>
      </c>
      <c r="V267" s="32">
        <v>18150000</v>
      </c>
      <c r="W267" s="32">
        <v>18150000</v>
      </c>
      <c r="X267" s="32">
        <v>0</v>
      </c>
      <c r="Y267" s="29">
        <v>2327</v>
      </c>
      <c r="Z267" s="33" t="s">
        <v>98</v>
      </c>
      <c r="AA267" s="29">
        <v>128151</v>
      </c>
      <c r="AB267" s="27">
        <v>2</v>
      </c>
      <c r="AC267" s="34" t="s">
        <v>29</v>
      </c>
      <c r="AD267" s="34" t="s">
        <v>91</v>
      </c>
    </row>
    <row r="268" spans="1:30" x14ac:dyDescent="0.2">
      <c r="A268" s="27">
        <v>2025</v>
      </c>
      <c r="B268" s="27">
        <v>3</v>
      </c>
      <c r="C268" s="28">
        <v>45658</v>
      </c>
      <c r="D268" s="28">
        <v>45747</v>
      </c>
      <c r="E268" s="27" t="s">
        <v>253</v>
      </c>
      <c r="F268" s="28">
        <v>45720</v>
      </c>
      <c r="G268" s="29">
        <v>12</v>
      </c>
      <c r="H268" s="30" t="s">
        <v>254</v>
      </c>
      <c r="I268" s="30" t="s">
        <v>1058</v>
      </c>
      <c r="J268" t="s">
        <v>256</v>
      </c>
      <c r="K268" s="29">
        <v>302</v>
      </c>
      <c r="L268" s="30" t="s">
        <v>257</v>
      </c>
      <c r="M268" s="29">
        <v>1203</v>
      </c>
      <c r="N268" s="29">
        <v>1290</v>
      </c>
      <c r="O268" s="30" t="s">
        <v>1059</v>
      </c>
      <c r="P268" s="30" t="s">
        <v>1060</v>
      </c>
      <c r="Q268" s="30" t="s">
        <v>106</v>
      </c>
      <c r="R268" s="27">
        <v>1033796945</v>
      </c>
      <c r="S268" s="30" t="s">
        <v>1061</v>
      </c>
      <c r="T268" s="31">
        <v>0</v>
      </c>
      <c r="U268" s="31">
        <v>0</v>
      </c>
      <c r="V268" s="32">
        <v>34650000</v>
      </c>
      <c r="W268" s="32">
        <v>34650000</v>
      </c>
      <c r="X268" s="32">
        <v>0</v>
      </c>
      <c r="Y268" s="29">
        <v>2358</v>
      </c>
      <c r="Z268" s="33" t="s">
        <v>107</v>
      </c>
      <c r="AA268" s="29">
        <v>127508</v>
      </c>
      <c r="AB268" s="27">
        <v>1</v>
      </c>
      <c r="AC268" s="34" t="s">
        <v>34</v>
      </c>
      <c r="AD268" s="34" t="s">
        <v>103</v>
      </c>
    </row>
    <row r="269" spans="1:30" x14ac:dyDescent="0.2">
      <c r="A269" s="27">
        <v>2025</v>
      </c>
      <c r="B269" s="27">
        <v>3</v>
      </c>
      <c r="C269" s="28">
        <v>45658</v>
      </c>
      <c r="D269" s="28">
        <v>45747</v>
      </c>
      <c r="E269" s="27" t="s">
        <v>253</v>
      </c>
      <c r="F269" s="28">
        <v>45720</v>
      </c>
      <c r="G269" s="29">
        <v>12</v>
      </c>
      <c r="H269" s="30" t="s">
        <v>254</v>
      </c>
      <c r="I269" s="30" t="s">
        <v>1062</v>
      </c>
      <c r="J269" t="s">
        <v>256</v>
      </c>
      <c r="K269" s="29">
        <v>302</v>
      </c>
      <c r="L269" s="30" t="s">
        <v>257</v>
      </c>
      <c r="M269" s="29">
        <v>1031</v>
      </c>
      <c r="N269" s="29">
        <v>1291</v>
      </c>
      <c r="O269" s="30" t="s">
        <v>1063</v>
      </c>
      <c r="P269" s="30" t="s">
        <v>275</v>
      </c>
      <c r="Q269" s="30" t="s">
        <v>49</v>
      </c>
      <c r="R269" s="27">
        <v>79627358</v>
      </c>
      <c r="S269" s="30" t="s">
        <v>1064</v>
      </c>
      <c r="T269" s="31">
        <v>0</v>
      </c>
      <c r="U269" s="31">
        <v>0</v>
      </c>
      <c r="V269" s="32">
        <v>46200000</v>
      </c>
      <c r="W269" s="32">
        <v>45622500</v>
      </c>
      <c r="X269" s="32">
        <v>577500</v>
      </c>
      <c r="Y269" s="29">
        <v>2289</v>
      </c>
      <c r="Z269" s="33" t="s">
        <v>50</v>
      </c>
      <c r="AA269" s="29">
        <v>126407</v>
      </c>
      <c r="AB269" s="27">
        <v>1</v>
      </c>
      <c r="AC269" s="34" t="s">
        <v>34</v>
      </c>
      <c r="AD269" s="34" t="s">
        <v>48</v>
      </c>
    </row>
    <row r="270" spans="1:30" x14ac:dyDescent="0.2">
      <c r="A270" s="27">
        <v>2025</v>
      </c>
      <c r="B270" s="27">
        <v>3</v>
      </c>
      <c r="C270" s="28">
        <v>45658</v>
      </c>
      <c r="D270" s="28">
        <v>45747</v>
      </c>
      <c r="E270" s="27" t="s">
        <v>253</v>
      </c>
      <c r="F270" s="28">
        <v>45720</v>
      </c>
      <c r="G270" s="29">
        <v>12</v>
      </c>
      <c r="H270" s="30" t="s">
        <v>254</v>
      </c>
      <c r="I270" s="30" t="s">
        <v>1065</v>
      </c>
      <c r="J270" t="s">
        <v>256</v>
      </c>
      <c r="K270" s="29">
        <v>302</v>
      </c>
      <c r="L270" s="30" t="s">
        <v>257</v>
      </c>
      <c r="M270" s="29">
        <v>1145</v>
      </c>
      <c r="N270" s="29">
        <v>1292</v>
      </c>
      <c r="O270" s="30" t="s">
        <v>1066</v>
      </c>
      <c r="P270" s="30" t="s">
        <v>275</v>
      </c>
      <c r="Q270" s="30" t="s">
        <v>49</v>
      </c>
      <c r="R270" s="27">
        <v>1007413169</v>
      </c>
      <c r="S270" s="30" t="s">
        <v>1067</v>
      </c>
      <c r="T270" s="31">
        <v>0</v>
      </c>
      <c r="U270" s="31">
        <v>0</v>
      </c>
      <c r="V270" s="32">
        <v>13860000</v>
      </c>
      <c r="W270" s="32">
        <v>10549000</v>
      </c>
      <c r="X270" s="32">
        <v>3311000</v>
      </c>
      <c r="Y270" s="29">
        <v>2289</v>
      </c>
      <c r="Z270" s="33" t="s">
        <v>50</v>
      </c>
      <c r="AA270" s="29">
        <v>126378</v>
      </c>
      <c r="AB270" s="27">
        <v>1</v>
      </c>
      <c r="AC270" s="34" t="s">
        <v>34</v>
      </c>
      <c r="AD270" s="34" t="s">
        <v>48</v>
      </c>
    </row>
    <row r="271" spans="1:30" x14ac:dyDescent="0.2">
      <c r="A271" s="27">
        <v>2025</v>
      </c>
      <c r="B271" s="27">
        <v>3</v>
      </c>
      <c r="C271" s="28">
        <v>45658</v>
      </c>
      <c r="D271" s="28">
        <v>45747</v>
      </c>
      <c r="E271" s="27" t="s">
        <v>253</v>
      </c>
      <c r="F271" s="28">
        <v>45720</v>
      </c>
      <c r="G271" s="29">
        <v>12</v>
      </c>
      <c r="H271" s="30" t="s">
        <v>254</v>
      </c>
      <c r="I271" s="30" t="s">
        <v>1068</v>
      </c>
      <c r="J271" t="s">
        <v>256</v>
      </c>
      <c r="K271" s="29">
        <v>302</v>
      </c>
      <c r="L271" s="30" t="s">
        <v>257</v>
      </c>
      <c r="M271" s="29">
        <v>1095</v>
      </c>
      <c r="N271" s="29">
        <v>1293</v>
      </c>
      <c r="O271" s="30" t="s">
        <v>600</v>
      </c>
      <c r="P271" s="30" t="s">
        <v>291</v>
      </c>
      <c r="Q271" s="30" t="s">
        <v>181</v>
      </c>
      <c r="R271" s="27">
        <v>1019116504</v>
      </c>
      <c r="S271" s="30" t="s">
        <v>1069</v>
      </c>
      <c r="T271" s="31">
        <v>0</v>
      </c>
      <c r="U271" s="31">
        <v>0</v>
      </c>
      <c r="V271" s="32">
        <v>30240000</v>
      </c>
      <c r="W271" s="32">
        <v>28560000</v>
      </c>
      <c r="X271" s="32">
        <v>1680000</v>
      </c>
      <c r="Y271" s="29">
        <v>2671</v>
      </c>
      <c r="Z271" s="33" t="s">
        <v>190</v>
      </c>
      <c r="AA271" s="29">
        <v>128156</v>
      </c>
      <c r="AB271" s="27">
        <v>3</v>
      </c>
      <c r="AC271" s="34" t="s">
        <v>34</v>
      </c>
      <c r="AD271" s="34" t="s">
        <v>180</v>
      </c>
    </row>
    <row r="272" spans="1:30" x14ac:dyDescent="0.2">
      <c r="A272" s="27">
        <v>2025</v>
      </c>
      <c r="B272" s="27">
        <v>3</v>
      </c>
      <c r="C272" s="28">
        <v>45658</v>
      </c>
      <c r="D272" s="28">
        <v>45747</v>
      </c>
      <c r="E272" s="27" t="s">
        <v>253</v>
      </c>
      <c r="F272" s="28">
        <v>45720</v>
      </c>
      <c r="G272" s="29">
        <v>31</v>
      </c>
      <c r="H272" s="30" t="s">
        <v>691</v>
      </c>
      <c r="I272" s="30">
        <v>-2025</v>
      </c>
      <c r="J272" t="s">
        <v>692</v>
      </c>
      <c r="K272" s="29">
        <v>302</v>
      </c>
      <c r="L272" s="30" t="s">
        <v>257</v>
      </c>
      <c r="M272" s="29">
        <v>1265</v>
      </c>
      <c r="N272" s="29">
        <v>1294</v>
      </c>
      <c r="O272" s="30" t="s">
        <v>693</v>
      </c>
      <c r="P272" s="30" t="s">
        <v>405</v>
      </c>
      <c r="Q272" s="30" t="s">
        <v>22</v>
      </c>
      <c r="R272" s="27">
        <v>860011153</v>
      </c>
      <c r="S272" s="30" t="s">
        <v>694</v>
      </c>
      <c r="T272" s="31">
        <v>0</v>
      </c>
      <c r="U272" s="31">
        <v>0</v>
      </c>
      <c r="V272" s="32">
        <v>6795800</v>
      </c>
      <c r="W272" s="32">
        <v>5578179</v>
      </c>
      <c r="X272" s="32">
        <v>1217621</v>
      </c>
      <c r="Y272" s="29">
        <v>2230</v>
      </c>
      <c r="Z272" s="36" t="s">
        <v>23</v>
      </c>
      <c r="AA272" s="29" t="s">
        <v>695</v>
      </c>
      <c r="AB272" s="27">
        <v>1</v>
      </c>
      <c r="AC272" s="34" t="s">
        <v>20</v>
      </c>
      <c r="AD272" s="34" t="s">
        <v>21</v>
      </c>
    </row>
    <row r="273" spans="1:30" x14ac:dyDescent="0.2">
      <c r="A273" s="27">
        <v>2025</v>
      </c>
      <c r="B273" s="27">
        <v>3</v>
      </c>
      <c r="C273" s="28">
        <v>45658</v>
      </c>
      <c r="D273" s="28">
        <v>45747</v>
      </c>
      <c r="E273" s="27" t="s">
        <v>253</v>
      </c>
      <c r="F273" s="28">
        <v>45720</v>
      </c>
      <c r="G273" s="29">
        <v>31</v>
      </c>
      <c r="H273" s="30" t="s">
        <v>691</v>
      </c>
      <c r="I273" s="30">
        <v>-2025</v>
      </c>
      <c r="J273" t="s">
        <v>692</v>
      </c>
      <c r="K273" s="29">
        <v>302</v>
      </c>
      <c r="L273" s="30" t="s">
        <v>257</v>
      </c>
      <c r="M273" s="29">
        <v>1265</v>
      </c>
      <c r="N273" s="29">
        <v>1294</v>
      </c>
      <c r="O273" s="30" t="s">
        <v>693</v>
      </c>
      <c r="P273" s="30" t="s">
        <v>275</v>
      </c>
      <c r="Q273" s="30" t="s">
        <v>49</v>
      </c>
      <c r="R273" s="27">
        <v>860011153</v>
      </c>
      <c r="S273" s="30" t="s">
        <v>694</v>
      </c>
      <c r="T273" s="31">
        <v>0</v>
      </c>
      <c r="U273" s="31">
        <v>0</v>
      </c>
      <c r="V273" s="32">
        <v>2025100</v>
      </c>
      <c r="W273" s="32">
        <v>2025100</v>
      </c>
      <c r="X273" s="32">
        <v>0</v>
      </c>
      <c r="Y273" s="29">
        <v>2289</v>
      </c>
      <c r="Z273" s="33" t="s">
        <v>50</v>
      </c>
      <c r="AA273" s="29" t="s">
        <v>695</v>
      </c>
      <c r="AB273" s="27">
        <v>1</v>
      </c>
      <c r="AC273" s="34" t="s">
        <v>34</v>
      </c>
      <c r="AD273" s="34" t="s">
        <v>48</v>
      </c>
    </row>
    <row r="274" spans="1:30" x14ac:dyDescent="0.2">
      <c r="A274" s="27">
        <v>2025</v>
      </c>
      <c r="B274" s="27">
        <v>3</v>
      </c>
      <c r="C274" s="28">
        <v>45658</v>
      </c>
      <c r="D274" s="28">
        <v>45747</v>
      </c>
      <c r="E274" s="27" t="s">
        <v>253</v>
      </c>
      <c r="F274" s="28">
        <v>45720</v>
      </c>
      <c r="G274" s="29">
        <v>31</v>
      </c>
      <c r="H274" s="30" t="s">
        <v>691</v>
      </c>
      <c r="I274" s="30">
        <v>-2025</v>
      </c>
      <c r="J274" t="s">
        <v>692</v>
      </c>
      <c r="K274" s="29">
        <v>302</v>
      </c>
      <c r="L274" s="30" t="s">
        <v>257</v>
      </c>
      <c r="M274" s="29">
        <v>1265</v>
      </c>
      <c r="N274" s="29">
        <v>1294</v>
      </c>
      <c r="O274" s="30" t="s">
        <v>693</v>
      </c>
      <c r="P274" s="30" t="s">
        <v>376</v>
      </c>
      <c r="Q274" s="30" t="s">
        <v>53</v>
      </c>
      <c r="R274" s="27">
        <v>860011153</v>
      </c>
      <c r="S274" s="30" t="s">
        <v>694</v>
      </c>
      <c r="T274" s="31">
        <v>0</v>
      </c>
      <c r="U274" s="31">
        <v>0</v>
      </c>
      <c r="V274" s="32">
        <v>2180200</v>
      </c>
      <c r="W274" s="32">
        <v>2180200</v>
      </c>
      <c r="X274" s="32">
        <v>0</v>
      </c>
      <c r="Y274" s="29">
        <v>2290</v>
      </c>
      <c r="Z274" s="36" t="s">
        <v>54</v>
      </c>
      <c r="AA274" s="29" t="s">
        <v>695</v>
      </c>
      <c r="AB274" s="27">
        <v>4</v>
      </c>
      <c r="AC274" s="34" t="s">
        <v>20</v>
      </c>
      <c r="AD274" s="34" t="s">
        <v>52</v>
      </c>
    </row>
    <row r="275" spans="1:30" x14ac:dyDescent="0.2">
      <c r="A275" s="27">
        <v>2025</v>
      </c>
      <c r="B275" s="27">
        <v>3</v>
      </c>
      <c r="C275" s="28">
        <v>45658</v>
      </c>
      <c r="D275" s="28">
        <v>45747</v>
      </c>
      <c r="E275" s="27" t="s">
        <v>253</v>
      </c>
      <c r="F275" s="28">
        <v>45720</v>
      </c>
      <c r="G275" s="29">
        <v>31</v>
      </c>
      <c r="H275" s="30" t="s">
        <v>691</v>
      </c>
      <c r="I275" s="30">
        <v>-2025</v>
      </c>
      <c r="J275" t="s">
        <v>692</v>
      </c>
      <c r="K275" s="29">
        <v>302</v>
      </c>
      <c r="L275" s="30" t="s">
        <v>257</v>
      </c>
      <c r="M275" s="29">
        <v>1265</v>
      </c>
      <c r="N275" s="29">
        <v>1294</v>
      </c>
      <c r="O275" s="30" t="s">
        <v>693</v>
      </c>
      <c r="P275" s="30" t="s">
        <v>259</v>
      </c>
      <c r="Q275" s="30" t="s">
        <v>92</v>
      </c>
      <c r="R275" s="27">
        <v>860011153</v>
      </c>
      <c r="S275" s="30" t="s">
        <v>694</v>
      </c>
      <c r="T275" s="31">
        <v>0</v>
      </c>
      <c r="U275" s="31">
        <v>0</v>
      </c>
      <c r="V275" s="32">
        <v>9740500</v>
      </c>
      <c r="W275" s="32">
        <v>5447949</v>
      </c>
      <c r="X275" s="32">
        <v>4292551</v>
      </c>
      <c r="Y275" s="29">
        <v>2327</v>
      </c>
      <c r="Z275" s="33" t="s">
        <v>98</v>
      </c>
      <c r="AA275" s="29" t="s">
        <v>695</v>
      </c>
      <c r="AB275" s="27">
        <v>2</v>
      </c>
      <c r="AC275" s="34" t="s">
        <v>29</v>
      </c>
      <c r="AD275" s="34" t="s">
        <v>91</v>
      </c>
    </row>
    <row r="276" spans="1:30" x14ac:dyDescent="0.2">
      <c r="A276" s="27">
        <v>2025</v>
      </c>
      <c r="B276" s="27">
        <v>3</v>
      </c>
      <c r="C276" s="28">
        <v>45658</v>
      </c>
      <c r="D276" s="28">
        <v>45747</v>
      </c>
      <c r="E276" s="27" t="s">
        <v>253</v>
      </c>
      <c r="F276" s="28">
        <v>45720</v>
      </c>
      <c r="G276" s="29">
        <v>31</v>
      </c>
      <c r="H276" s="30" t="s">
        <v>691</v>
      </c>
      <c r="I276" s="30">
        <v>-2025</v>
      </c>
      <c r="J276" t="s">
        <v>692</v>
      </c>
      <c r="K276" s="29">
        <v>302</v>
      </c>
      <c r="L276" s="30" t="s">
        <v>257</v>
      </c>
      <c r="M276" s="29">
        <v>1265</v>
      </c>
      <c r="N276" s="29">
        <v>1294</v>
      </c>
      <c r="O276" s="30" t="s">
        <v>693</v>
      </c>
      <c r="P276" s="30" t="s">
        <v>310</v>
      </c>
      <c r="Q276" s="30" t="s">
        <v>173</v>
      </c>
      <c r="R276" s="27">
        <v>860011153</v>
      </c>
      <c r="S276" s="30" t="s">
        <v>694</v>
      </c>
      <c r="T276" s="31">
        <v>0</v>
      </c>
      <c r="U276" s="31">
        <v>0</v>
      </c>
      <c r="V276" s="32">
        <v>682000</v>
      </c>
      <c r="W276" s="32">
        <v>531666</v>
      </c>
      <c r="X276" s="32">
        <v>150334</v>
      </c>
      <c r="Y276" s="29">
        <v>2666</v>
      </c>
      <c r="Z276" s="33" t="s">
        <v>178</v>
      </c>
      <c r="AA276" s="29" t="s">
        <v>695</v>
      </c>
      <c r="AB276" s="27">
        <v>1</v>
      </c>
      <c r="AC276" s="34" t="s">
        <v>66</v>
      </c>
      <c r="AD276" s="34" t="s">
        <v>172</v>
      </c>
    </row>
    <row r="277" spans="1:30" x14ac:dyDescent="0.2">
      <c r="A277" s="27">
        <v>2025</v>
      </c>
      <c r="B277" s="27">
        <v>3</v>
      </c>
      <c r="C277" s="28">
        <v>45658</v>
      </c>
      <c r="D277" s="28">
        <v>45747</v>
      </c>
      <c r="E277" s="27" t="s">
        <v>253</v>
      </c>
      <c r="F277" s="28">
        <v>45720</v>
      </c>
      <c r="G277" s="29">
        <v>31</v>
      </c>
      <c r="H277" s="30" t="s">
        <v>691</v>
      </c>
      <c r="I277" s="30">
        <v>-2025</v>
      </c>
      <c r="J277" t="s">
        <v>692</v>
      </c>
      <c r="K277" s="29">
        <v>302</v>
      </c>
      <c r="L277" s="30" t="s">
        <v>257</v>
      </c>
      <c r="M277" s="29">
        <v>1265</v>
      </c>
      <c r="N277" s="29">
        <v>1294</v>
      </c>
      <c r="O277" s="30" t="s">
        <v>693</v>
      </c>
      <c r="P277" s="30" t="s">
        <v>291</v>
      </c>
      <c r="Q277" s="30" t="s">
        <v>181</v>
      </c>
      <c r="R277" s="27">
        <v>860011153</v>
      </c>
      <c r="S277" s="30" t="s">
        <v>694</v>
      </c>
      <c r="T277" s="31">
        <v>0</v>
      </c>
      <c r="U277" s="31">
        <v>0</v>
      </c>
      <c r="V277" s="32">
        <v>4239400</v>
      </c>
      <c r="W277" s="32">
        <v>4239400</v>
      </c>
      <c r="X277" s="32">
        <v>0</v>
      </c>
      <c r="Y277" s="29">
        <v>2671</v>
      </c>
      <c r="Z277" s="36" t="s">
        <v>190</v>
      </c>
      <c r="AA277" s="29" t="s">
        <v>695</v>
      </c>
      <c r="AB277" s="27">
        <v>3</v>
      </c>
      <c r="AC277" s="34" t="s">
        <v>34</v>
      </c>
      <c r="AD277" s="34" t="s">
        <v>180</v>
      </c>
    </row>
    <row r="278" spans="1:30" x14ac:dyDescent="0.2">
      <c r="A278" s="27">
        <v>2025</v>
      </c>
      <c r="B278" s="27">
        <v>3</v>
      </c>
      <c r="C278" s="28">
        <v>45658</v>
      </c>
      <c r="D278" s="28">
        <v>45747</v>
      </c>
      <c r="E278" s="27" t="s">
        <v>253</v>
      </c>
      <c r="F278" s="28">
        <v>45720</v>
      </c>
      <c r="G278" s="29">
        <v>31</v>
      </c>
      <c r="H278" s="30" t="s">
        <v>691</v>
      </c>
      <c r="I278" s="30">
        <v>-2025</v>
      </c>
      <c r="J278" t="s">
        <v>692</v>
      </c>
      <c r="K278" s="29">
        <v>302</v>
      </c>
      <c r="L278" s="30" t="s">
        <v>257</v>
      </c>
      <c r="M278" s="29">
        <v>1265</v>
      </c>
      <c r="N278" s="29">
        <v>1294</v>
      </c>
      <c r="O278" s="30" t="s">
        <v>693</v>
      </c>
      <c r="P278" s="30" t="s">
        <v>583</v>
      </c>
      <c r="Q278" s="30" t="s">
        <v>192</v>
      </c>
      <c r="R278" s="27">
        <v>860011153</v>
      </c>
      <c r="S278" s="30" t="s">
        <v>694</v>
      </c>
      <c r="T278" s="31">
        <v>0</v>
      </c>
      <c r="U278" s="31">
        <v>0</v>
      </c>
      <c r="V278" s="32">
        <v>1364000</v>
      </c>
      <c r="W278" s="32">
        <v>1364000</v>
      </c>
      <c r="X278" s="32">
        <v>0</v>
      </c>
      <c r="Y278" s="29">
        <v>2682</v>
      </c>
      <c r="Z278" s="33" t="s">
        <v>193</v>
      </c>
      <c r="AA278" s="29" t="s">
        <v>695</v>
      </c>
      <c r="AB278" s="27">
        <v>2</v>
      </c>
      <c r="AC278" s="34" t="s">
        <v>34</v>
      </c>
      <c r="AD278" s="34" t="s">
        <v>180</v>
      </c>
    </row>
    <row r="279" spans="1:30" x14ac:dyDescent="0.2">
      <c r="A279" s="27">
        <v>2025</v>
      </c>
      <c r="B279" s="27">
        <v>3</v>
      </c>
      <c r="C279" s="28">
        <v>45658</v>
      </c>
      <c r="D279" s="28">
        <v>45747</v>
      </c>
      <c r="E279" s="27" t="s">
        <v>253</v>
      </c>
      <c r="F279" s="28">
        <v>45720</v>
      </c>
      <c r="G279" s="29">
        <v>12</v>
      </c>
      <c r="H279" s="30" t="s">
        <v>254</v>
      </c>
      <c r="I279" s="30" t="s">
        <v>1070</v>
      </c>
      <c r="J279" t="s">
        <v>256</v>
      </c>
      <c r="K279" s="29">
        <v>302</v>
      </c>
      <c r="L279" s="30" t="s">
        <v>257</v>
      </c>
      <c r="M279" s="29">
        <v>1039</v>
      </c>
      <c r="N279" s="29">
        <v>1295</v>
      </c>
      <c r="O279" s="30" t="s">
        <v>1071</v>
      </c>
      <c r="P279" s="30" t="s">
        <v>259</v>
      </c>
      <c r="Q279" s="30" t="s">
        <v>92</v>
      </c>
      <c r="R279" s="27">
        <v>1019048541</v>
      </c>
      <c r="S279" s="30" t="s">
        <v>1072</v>
      </c>
      <c r="T279" s="31">
        <v>0</v>
      </c>
      <c r="U279" s="31">
        <v>0</v>
      </c>
      <c r="V279" s="32">
        <v>42120000</v>
      </c>
      <c r="W279" s="32">
        <v>39780000</v>
      </c>
      <c r="X279" s="32">
        <v>2340000</v>
      </c>
      <c r="Y279" s="29">
        <v>2327</v>
      </c>
      <c r="Z279" s="33" t="s">
        <v>98</v>
      </c>
      <c r="AA279" s="29">
        <v>124819</v>
      </c>
      <c r="AB279" s="27">
        <v>2</v>
      </c>
      <c r="AC279" s="34" t="s">
        <v>29</v>
      </c>
      <c r="AD279" s="34" t="s">
        <v>91</v>
      </c>
    </row>
    <row r="280" spans="1:30" x14ac:dyDescent="0.2">
      <c r="A280" s="27">
        <v>2025</v>
      </c>
      <c r="B280" s="27">
        <v>3</v>
      </c>
      <c r="C280" s="28">
        <v>45658</v>
      </c>
      <c r="D280" s="28">
        <v>45747</v>
      </c>
      <c r="E280" s="27" t="s">
        <v>253</v>
      </c>
      <c r="F280" s="28">
        <v>45720</v>
      </c>
      <c r="G280" s="29">
        <v>12</v>
      </c>
      <c r="H280" s="30" t="s">
        <v>254</v>
      </c>
      <c r="I280" s="30" t="s">
        <v>1073</v>
      </c>
      <c r="J280" t="s">
        <v>256</v>
      </c>
      <c r="K280" s="29">
        <v>302</v>
      </c>
      <c r="L280" s="30" t="s">
        <v>257</v>
      </c>
      <c r="M280" s="29">
        <v>1036</v>
      </c>
      <c r="N280" s="29">
        <v>1296</v>
      </c>
      <c r="O280" s="30" t="s">
        <v>398</v>
      </c>
      <c r="P280" s="30" t="s">
        <v>259</v>
      </c>
      <c r="Q280" s="30" t="s">
        <v>92</v>
      </c>
      <c r="R280" s="27">
        <v>52698554</v>
      </c>
      <c r="S280" s="30" t="s">
        <v>1074</v>
      </c>
      <c r="T280" s="31">
        <v>0</v>
      </c>
      <c r="U280" s="31">
        <v>0</v>
      </c>
      <c r="V280" s="32">
        <v>50400000</v>
      </c>
      <c r="W280" s="32">
        <v>48300000</v>
      </c>
      <c r="X280" s="32">
        <v>2100000</v>
      </c>
      <c r="Y280" s="29">
        <v>2327</v>
      </c>
      <c r="Z280" s="33" t="s">
        <v>98</v>
      </c>
      <c r="AA280" s="29">
        <v>126424</v>
      </c>
      <c r="AB280" s="27">
        <v>2</v>
      </c>
      <c r="AC280" s="34" t="s">
        <v>29</v>
      </c>
      <c r="AD280" s="34" t="s">
        <v>91</v>
      </c>
    </row>
    <row r="281" spans="1:30" x14ac:dyDescent="0.2">
      <c r="A281" s="27">
        <v>2025</v>
      </c>
      <c r="B281" s="27">
        <v>3</v>
      </c>
      <c r="C281" s="28">
        <v>45658</v>
      </c>
      <c r="D281" s="28">
        <v>45747</v>
      </c>
      <c r="E281" s="27" t="s">
        <v>253</v>
      </c>
      <c r="F281" s="28">
        <v>45720</v>
      </c>
      <c r="G281" s="29">
        <v>12</v>
      </c>
      <c r="H281" s="30" t="s">
        <v>254</v>
      </c>
      <c r="I281" s="30" t="s">
        <v>1075</v>
      </c>
      <c r="J281" t="s">
        <v>256</v>
      </c>
      <c r="K281" s="29">
        <v>302</v>
      </c>
      <c r="L281" s="30" t="s">
        <v>257</v>
      </c>
      <c r="M281" s="29">
        <v>1224</v>
      </c>
      <c r="N281" s="29">
        <v>1297</v>
      </c>
      <c r="O281" s="30" t="s">
        <v>1076</v>
      </c>
      <c r="P281" s="30" t="s">
        <v>259</v>
      </c>
      <c r="Q281" s="30" t="s">
        <v>92</v>
      </c>
      <c r="R281" s="27">
        <v>1012418057</v>
      </c>
      <c r="S281" s="30" t="s">
        <v>1077</v>
      </c>
      <c r="T281" s="31">
        <v>0</v>
      </c>
      <c r="U281" s="31">
        <v>0</v>
      </c>
      <c r="V281" s="32">
        <v>19800000</v>
      </c>
      <c r="W281" s="32">
        <v>19800000</v>
      </c>
      <c r="X281" s="32">
        <v>0</v>
      </c>
      <c r="Y281" s="29">
        <v>2327</v>
      </c>
      <c r="Z281" s="33" t="s">
        <v>98</v>
      </c>
      <c r="AA281" s="29">
        <v>127739</v>
      </c>
      <c r="AB281" s="27">
        <v>2</v>
      </c>
      <c r="AC281" s="34" t="s">
        <v>29</v>
      </c>
      <c r="AD281" s="34" t="s">
        <v>91</v>
      </c>
    </row>
    <row r="282" spans="1:30" x14ac:dyDescent="0.2">
      <c r="A282" s="27">
        <v>2025</v>
      </c>
      <c r="B282" s="27">
        <v>3</v>
      </c>
      <c r="C282" s="28">
        <v>45658</v>
      </c>
      <c r="D282" s="28">
        <v>45747</v>
      </c>
      <c r="E282" s="27" t="s">
        <v>253</v>
      </c>
      <c r="F282" s="28">
        <v>45720</v>
      </c>
      <c r="G282" s="29">
        <v>12</v>
      </c>
      <c r="H282" s="30" t="s">
        <v>254</v>
      </c>
      <c r="I282" s="30" t="s">
        <v>1078</v>
      </c>
      <c r="J282" t="s">
        <v>256</v>
      </c>
      <c r="K282" s="29">
        <v>302</v>
      </c>
      <c r="L282" s="30" t="s">
        <v>257</v>
      </c>
      <c r="M282" s="29">
        <v>1101</v>
      </c>
      <c r="N282" s="29">
        <v>1298</v>
      </c>
      <c r="O282" s="30" t="s">
        <v>588</v>
      </c>
      <c r="P282" s="30" t="s">
        <v>439</v>
      </c>
      <c r="Q282" s="30" t="s">
        <v>121</v>
      </c>
      <c r="R282" s="27">
        <v>1022997317</v>
      </c>
      <c r="S282" s="30" t="s">
        <v>1079</v>
      </c>
      <c r="T282" s="31">
        <v>0</v>
      </c>
      <c r="U282" s="31">
        <v>0</v>
      </c>
      <c r="V282" s="32">
        <v>30240000</v>
      </c>
      <c r="W282" s="32">
        <v>30240000</v>
      </c>
      <c r="X282" s="32">
        <v>0</v>
      </c>
      <c r="Y282" s="29">
        <v>2388</v>
      </c>
      <c r="Z282" s="33" t="s">
        <v>126</v>
      </c>
      <c r="AA282" s="29">
        <v>127539</v>
      </c>
      <c r="AB282" s="27">
        <v>3</v>
      </c>
      <c r="AC282" s="34" t="s">
        <v>66</v>
      </c>
      <c r="AD282" s="34" t="s">
        <v>120</v>
      </c>
    </row>
    <row r="283" spans="1:30" x14ac:dyDescent="0.2">
      <c r="A283" s="27">
        <v>2025</v>
      </c>
      <c r="B283" s="27">
        <v>3</v>
      </c>
      <c r="C283" s="28">
        <v>45658</v>
      </c>
      <c r="D283" s="28">
        <v>45747</v>
      </c>
      <c r="E283" s="27" t="s">
        <v>253</v>
      </c>
      <c r="F283" s="28">
        <v>45720</v>
      </c>
      <c r="G283" s="29">
        <v>12</v>
      </c>
      <c r="H283" s="30" t="s">
        <v>254</v>
      </c>
      <c r="I283" s="30" t="s">
        <v>1080</v>
      </c>
      <c r="J283" t="s">
        <v>256</v>
      </c>
      <c r="K283" s="29">
        <v>302</v>
      </c>
      <c r="L283" s="30" t="s">
        <v>257</v>
      </c>
      <c r="M283" s="29">
        <v>1021</v>
      </c>
      <c r="N283" s="29">
        <v>1299</v>
      </c>
      <c r="O283" s="30" t="s">
        <v>564</v>
      </c>
      <c r="P283" s="30" t="s">
        <v>310</v>
      </c>
      <c r="Q283" s="30" t="s">
        <v>173</v>
      </c>
      <c r="R283" s="27">
        <v>80002849</v>
      </c>
      <c r="S283" s="30" t="s">
        <v>1081</v>
      </c>
      <c r="T283" s="31">
        <v>0</v>
      </c>
      <c r="U283" s="31">
        <v>0</v>
      </c>
      <c r="V283" s="32">
        <v>39000000</v>
      </c>
      <c r="W283" s="32">
        <v>39000000</v>
      </c>
      <c r="X283" s="32">
        <v>0</v>
      </c>
      <c r="Y283" s="29">
        <v>2666</v>
      </c>
      <c r="Z283" s="33" t="s">
        <v>178</v>
      </c>
      <c r="AA283" s="29">
        <v>127847</v>
      </c>
      <c r="AB283" s="27">
        <v>1</v>
      </c>
      <c r="AC283" s="34" t="s">
        <v>66</v>
      </c>
      <c r="AD283" s="34" t="s">
        <v>172</v>
      </c>
    </row>
    <row r="284" spans="1:30" x14ac:dyDescent="0.2">
      <c r="A284" s="27">
        <v>2025</v>
      </c>
      <c r="B284" s="27">
        <v>3</v>
      </c>
      <c r="C284" s="28">
        <v>45658</v>
      </c>
      <c r="D284" s="28">
        <v>45747</v>
      </c>
      <c r="E284" s="27" t="s">
        <v>253</v>
      </c>
      <c r="F284" s="28">
        <v>45720</v>
      </c>
      <c r="G284" s="29">
        <v>12</v>
      </c>
      <c r="H284" s="30" t="s">
        <v>254</v>
      </c>
      <c r="I284" s="30" t="s">
        <v>1082</v>
      </c>
      <c r="J284" t="s">
        <v>256</v>
      </c>
      <c r="K284" s="29">
        <v>302</v>
      </c>
      <c r="L284" s="30" t="s">
        <v>257</v>
      </c>
      <c r="M284" s="29">
        <v>1146</v>
      </c>
      <c r="N284" s="29">
        <v>1300</v>
      </c>
      <c r="O284" s="30" t="s">
        <v>933</v>
      </c>
      <c r="P284" s="30" t="s">
        <v>439</v>
      </c>
      <c r="Q284" s="30" t="s">
        <v>121</v>
      </c>
      <c r="R284" s="27">
        <v>1069730435</v>
      </c>
      <c r="S284" s="30" t="s">
        <v>1083</v>
      </c>
      <c r="T284" s="31">
        <v>0</v>
      </c>
      <c r="U284" s="31">
        <v>0</v>
      </c>
      <c r="V284" s="32">
        <v>37800000</v>
      </c>
      <c r="W284" s="32">
        <v>35700000</v>
      </c>
      <c r="X284" s="32">
        <v>2100000</v>
      </c>
      <c r="Y284" s="29">
        <v>2388</v>
      </c>
      <c r="Z284" s="33" t="s">
        <v>124</v>
      </c>
      <c r="AA284" s="29">
        <v>127512</v>
      </c>
      <c r="AB284" s="27">
        <v>1</v>
      </c>
      <c r="AC284" s="34" t="s">
        <v>66</v>
      </c>
      <c r="AD284" s="34" t="s">
        <v>120</v>
      </c>
    </row>
    <row r="285" spans="1:30" x14ac:dyDescent="0.2">
      <c r="A285" s="27">
        <v>2025</v>
      </c>
      <c r="B285" s="27">
        <v>3</v>
      </c>
      <c r="C285" s="28">
        <v>45658</v>
      </c>
      <c r="D285" s="28">
        <v>45747</v>
      </c>
      <c r="E285" s="27" t="s">
        <v>253</v>
      </c>
      <c r="F285" s="28">
        <v>45720</v>
      </c>
      <c r="G285" s="29">
        <v>12</v>
      </c>
      <c r="H285" s="30" t="s">
        <v>254</v>
      </c>
      <c r="I285" s="30" t="s">
        <v>1084</v>
      </c>
      <c r="J285" t="s">
        <v>256</v>
      </c>
      <c r="K285" s="29">
        <v>302</v>
      </c>
      <c r="L285" s="30" t="s">
        <v>257</v>
      </c>
      <c r="M285" s="29">
        <v>1257</v>
      </c>
      <c r="N285" s="29">
        <v>1301</v>
      </c>
      <c r="O285" s="30" t="s">
        <v>1085</v>
      </c>
      <c r="P285" s="30" t="s">
        <v>275</v>
      </c>
      <c r="Q285" s="30" t="s">
        <v>49</v>
      </c>
      <c r="R285" s="27">
        <v>52034115</v>
      </c>
      <c r="S285" s="30" t="s">
        <v>1086</v>
      </c>
      <c r="T285" s="31">
        <v>0</v>
      </c>
      <c r="U285" s="31">
        <v>0</v>
      </c>
      <c r="V285" s="32">
        <v>33600000</v>
      </c>
      <c r="W285" s="32">
        <v>33600000</v>
      </c>
      <c r="X285" s="32">
        <v>0</v>
      </c>
      <c r="Y285" s="29">
        <v>2289</v>
      </c>
      <c r="Z285" s="33" t="s">
        <v>50</v>
      </c>
      <c r="AA285" s="29">
        <v>131330</v>
      </c>
      <c r="AB285" s="27">
        <v>1</v>
      </c>
      <c r="AC285" s="34" t="s">
        <v>34</v>
      </c>
      <c r="AD285" s="34" t="s">
        <v>48</v>
      </c>
    </row>
    <row r="286" spans="1:30" x14ac:dyDescent="0.2">
      <c r="A286" s="27">
        <v>2025</v>
      </c>
      <c r="B286" s="27">
        <v>3</v>
      </c>
      <c r="C286" s="28">
        <v>45658</v>
      </c>
      <c r="D286" s="28">
        <v>45747</v>
      </c>
      <c r="E286" s="27" t="s">
        <v>253</v>
      </c>
      <c r="F286" s="28">
        <v>45720</v>
      </c>
      <c r="G286" s="29">
        <v>12</v>
      </c>
      <c r="H286" s="30" t="s">
        <v>254</v>
      </c>
      <c r="I286" s="30" t="s">
        <v>1087</v>
      </c>
      <c r="J286" t="s">
        <v>256</v>
      </c>
      <c r="K286" s="29">
        <v>302</v>
      </c>
      <c r="L286" s="30" t="s">
        <v>257</v>
      </c>
      <c r="M286" s="29">
        <v>1249</v>
      </c>
      <c r="N286" s="29">
        <v>1302</v>
      </c>
      <c r="O286" s="30" t="s">
        <v>1088</v>
      </c>
      <c r="P286" s="30" t="s">
        <v>259</v>
      </c>
      <c r="Q286" s="30" t="s">
        <v>92</v>
      </c>
      <c r="R286" s="27">
        <v>1022943098</v>
      </c>
      <c r="S286" s="30" t="s">
        <v>1089</v>
      </c>
      <c r="T286" s="31">
        <v>0</v>
      </c>
      <c r="U286" s="31">
        <v>0</v>
      </c>
      <c r="V286" s="32">
        <v>18000000</v>
      </c>
      <c r="W286" s="32">
        <v>16200000</v>
      </c>
      <c r="X286" s="32">
        <v>1800000</v>
      </c>
      <c r="Y286" s="29">
        <v>2327</v>
      </c>
      <c r="Z286" s="33" t="s">
        <v>98</v>
      </c>
      <c r="AA286" s="29">
        <v>131253</v>
      </c>
      <c r="AB286" s="27">
        <v>2</v>
      </c>
      <c r="AC286" s="34" t="s">
        <v>29</v>
      </c>
      <c r="AD286" s="34" t="s">
        <v>91</v>
      </c>
    </row>
    <row r="287" spans="1:30" x14ac:dyDescent="0.2">
      <c r="A287" s="27">
        <v>2025</v>
      </c>
      <c r="B287" s="27">
        <v>3</v>
      </c>
      <c r="C287" s="28">
        <v>45658</v>
      </c>
      <c r="D287" s="28">
        <v>45747</v>
      </c>
      <c r="E287" s="27" t="s">
        <v>253</v>
      </c>
      <c r="F287" s="28">
        <v>45720</v>
      </c>
      <c r="G287" s="29">
        <v>12</v>
      </c>
      <c r="H287" s="30" t="s">
        <v>254</v>
      </c>
      <c r="I287" s="30" t="s">
        <v>1090</v>
      </c>
      <c r="J287" t="s">
        <v>256</v>
      </c>
      <c r="K287" s="29">
        <v>302</v>
      </c>
      <c r="L287" s="30" t="s">
        <v>257</v>
      </c>
      <c r="M287" s="29">
        <v>1261</v>
      </c>
      <c r="N287" s="29">
        <v>1303</v>
      </c>
      <c r="O287" s="30" t="s">
        <v>1091</v>
      </c>
      <c r="P287" s="30" t="s">
        <v>259</v>
      </c>
      <c r="Q287" s="30" t="s">
        <v>92</v>
      </c>
      <c r="R287" s="27">
        <v>80069481</v>
      </c>
      <c r="S287" s="30" t="s">
        <v>1092</v>
      </c>
      <c r="T287" s="31">
        <v>0</v>
      </c>
      <c r="U287" s="31">
        <v>0</v>
      </c>
      <c r="V287" s="32">
        <v>30000000</v>
      </c>
      <c r="W287" s="32">
        <v>20500000</v>
      </c>
      <c r="X287" s="32">
        <v>9500000</v>
      </c>
      <c r="Y287" s="29">
        <v>2327</v>
      </c>
      <c r="Z287" s="33" t="s">
        <v>98</v>
      </c>
      <c r="AA287" s="29">
        <v>131459</v>
      </c>
      <c r="AB287" s="27">
        <v>2</v>
      </c>
      <c r="AC287" s="34" t="s">
        <v>29</v>
      </c>
      <c r="AD287" s="34" t="s">
        <v>91</v>
      </c>
    </row>
    <row r="288" spans="1:30" x14ac:dyDescent="0.2">
      <c r="A288" s="27">
        <v>2025</v>
      </c>
      <c r="B288" s="27">
        <v>3</v>
      </c>
      <c r="C288" s="28">
        <v>45658</v>
      </c>
      <c r="D288" s="28">
        <v>45747</v>
      </c>
      <c r="E288" s="27" t="s">
        <v>253</v>
      </c>
      <c r="F288" s="28">
        <v>45720</v>
      </c>
      <c r="G288" s="29">
        <v>12</v>
      </c>
      <c r="H288" s="30" t="s">
        <v>254</v>
      </c>
      <c r="I288" s="30" t="s">
        <v>1093</v>
      </c>
      <c r="J288" t="s">
        <v>256</v>
      </c>
      <c r="K288" s="29">
        <v>302</v>
      </c>
      <c r="L288" s="30" t="s">
        <v>257</v>
      </c>
      <c r="M288" s="29">
        <v>1181</v>
      </c>
      <c r="N288" s="29">
        <v>1304</v>
      </c>
      <c r="O288" s="30" t="s">
        <v>965</v>
      </c>
      <c r="P288" s="30" t="s">
        <v>456</v>
      </c>
      <c r="Q288" s="30" t="s">
        <v>61</v>
      </c>
      <c r="R288" s="27">
        <v>1082969203</v>
      </c>
      <c r="S288" s="30" t="s">
        <v>1094</v>
      </c>
      <c r="T288" s="31">
        <v>0</v>
      </c>
      <c r="U288" s="31">
        <v>0</v>
      </c>
      <c r="V288" s="32">
        <v>40950000</v>
      </c>
      <c r="W288" s="32">
        <v>40950000</v>
      </c>
      <c r="X288" s="32">
        <v>0</v>
      </c>
      <c r="Y288" s="29">
        <v>2315</v>
      </c>
      <c r="Z288" s="33" t="s">
        <v>62</v>
      </c>
      <c r="AA288" s="29">
        <v>127549</v>
      </c>
      <c r="AB288" s="27">
        <v>1</v>
      </c>
      <c r="AC288" s="34" t="s">
        <v>41</v>
      </c>
      <c r="AD288" s="34" t="s">
        <v>42</v>
      </c>
    </row>
    <row r="289" spans="1:30" x14ac:dyDescent="0.2">
      <c r="A289" s="27">
        <v>2025</v>
      </c>
      <c r="B289" s="27">
        <v>3</v>
      </c>
      <c r="C289" s="28">
        <v>45658</v>
      </c>
      <c r="D289" s="28">
        <v>45747</v>
      </c>
      <c r="E289" s="27" t="s">
        <v>253</v>
      </c>
      <c r="F289" s="28">
        <v>45720</v>
      </c>
      <c r="G289" s="29">
        <v>12</v>
      </c>
      <c r="H289" s="30" t="s">
        <v>254</v>
      </c>
      <c r="I289" s="30" t="s">
        <v>1095</v>
      </c>
      <c r="J289" t="s">
        <v>256</v>
      </c>
      <c r="K289" s="29">
        <v>302</v>
      </c>
      <c r="L289" s="30" t="s">
        <v>257</v>
      </c>
      <c r="M289" s="29">
        <v>1260</v>
      </c>
      <c r="N289" s="29">
        <v>1305</v>
      </c>
      <c r="O289" s="30" t="s">
        <v>1096</v>
      </c>
      <c r="P289" s="30" t="s">
        <v>415</v>
      </c>
      <c r="Q289" s="30" t="s">
        <v>134</v>
      </c>
      <c r="R289" s="27">
        <v>1022998108</v>
      </c>
      <c r="S289" s="30" t="s">
        <v>1097</v>
      </c>
      <c r="T289" s="31">
        <v>0</v>
      </c>
      <c r="U289" s="31">
        <v>0</v>
      </c>
      <c r="V289" s="32">
        <v>27480000</v>
      </c>
      <c r="W289" s="32">
        <v>27480000</v>
      </c>
      <c r="X289" s="32">
        <v>0</v>
      </c>
      <c r="Y289" s="29">
        <v>2398</v>
      </c>
      <c r="Z289" s="33" t="s">
        <v>137</v>
      </c>
      <c r="AA289" s="29">
        <v>131458</v>
      </c>
      <c r="AB289" s="27">
        <v>1</v>
      </c>
      <c r="AC289" s="34" t="s">
        <v>66</v>
      </c>
      <c r="AD289" s="34" t="s">
        <v>133</v>
      </c>
    </row>
    <row r="290" spans="1:30" x14ac:dyDescent="0.2">
      <c r="A290" s="27">
        <v>2025</v>
      </c>
      <c r="B290" s="27">
        <v>3</v>
      </c>
      <c r="C290" s="28">
        <v>45658</v>
      </c>
      <c r="D290" s="28">
        <v>45747</v>
      </c>
      <c r="E290" s="27" t="s">
        <v>253</v>
      </c>
      <c r="F290" s="28">
        <v>45720</v>
      </c>
      <c r="G290" s="29">
        <v>12</v>
      </c>
      <c r="H290" s="30" t="s">
        <v>254</v>
      </c>
      <c r="I290" s="30" t="s">
        <v>1098</v>
      </c>
      <c r="J290" t="s">
        <v>256</v>
      </c>
      <c r="K290" s="29">
        <v>302</v>
      </c>
      <c r="L290" s="30" t="s">
        <v>257</v>
      </c>
      <c r="M290" s="29">
        <v>1255</v>
      </c>
      <c r="N290" s="29">
        <v>1306</v>
      </c>
      <c r="O290" s="30" t="s">
        <v>1099</v>
      </c>
      <c r="P290" s="30" t="s">
        <v>519</v>
      </c>
      <c r="Q290" s="30" t="s">
        <v>159</v>
      </c>
      <c r="R290" s="27">
        <v>1010227524</v>
      </c>
      <c r="S290" s="30" t="s">
        <v>1100</v>
      </c>
      <c r="T290" s="31">
        <v>0</v>
      </c>
      <c r="U290" s="31">
        <v>0</v>
      </c>
      <c r="V290" s="32">
        <v>39000000</v>
      </c>
      <c r="W290" s="32">
        <v>36833333</v>
      </c>
      <c r="X290" s="32">
        <v>2166667</v>
      </c>
      <c r="Y290" s="29">
        <v>2541</v>
      </c>
      <c r="Z290" s="33" t="s">
        <v>1574</v>
      </c>
      <c r="AA290" s="29">
        <v>131263</v>
      </c>
      <c r="AB290" s="27">
        <v>3</v>
      </c>
      <c r="AC290" s="34" t="s">
        <v>66</v>
      </c>
      <c r="AD290" s="34" t="s">
        <v>158</v>
      </c>
    </row>
    <row r="291" spans="1:30" x14ac:dyDescent="0.2">
      <c r="A291" s="27">
        <v>2025</v>
      </c>
      <c r="B291" s="27">
        <v>3</v>
      </c>
      <c r="C291" s="28">
        <v>45658</v>
      </c>
      <c r="D291" s="28">
        <v>45747</v>
      </c>
      <c r="E291" s="27" t="s">
        <v>253</v>
      </c>
      <c r="F291" s="28">
        <v>45720</v>
      </c>
      <c r="G291" s="29">
        <v>12</v>
      </c>
      <c r="H291" s="30" t="s">
        <v>254</v>
      </c>
      <c r="I291" s="30" t="s">
        <v>1101</v>
      </c>
      <c r="J291" t="s">
        <v>256</v>
      </c>
      <c r="K291" s="29">
        <v>302</v>
      </c>
      <c r="L291" s="30" t="s">
        <v>257</v>
      </c>
      <c r="M291" s="29">
        <v>1259</v>
      </c>
      <c r="N291" s="29">
        <v>1307</v>
      </c>
      <c r="O291" s="30" t="s">
        <v>1102</v>
      </c>
      <c r="P291" s="30" t="s">
        <v>275</v>
      </c>
      <c r="Q291" s="30" t="s">
        <v>49</v>
      </c>
      <c r="R291" s="27">
        <v>1014264739</v>
      </c>
      <c r="S291" s="30" t="s">
        <v>1103</v>
      </c>
      <c r="T291" s="31">
        <v>0</v>
      </c>
      <c r="U291" s="31">
        <v>0</v>
      </c>
      <c r="V291" s="32">
        <v>21000000</v>
      </c>
      <c r="W291" s="32">
        <v>21000000</v>
      </c>
      <c r="X291" s="32">
        <v>0</v>
      </c>
      <c r="Y291" s="29">
        <v>2289</v>
      </c>
      <c r="Z291" s="33" t="s">
        <v>50</v>
      </c>
      <c r="AA291" s="29">
        <v>131440</v>
      </c>
      <c r="AB291" s="27">
        <v>1</v>
      </c>
      <c r="AC291" s="34" t="s">
        <v>34</v>
      </c>
      <c r="AD291" s="34" t="s">
        <v>48</v>
      </c>
    </row>
    <row r="292" spans="1:30" x14ac:dyDescent="0.2">
      <c r="A292" s="27">
        <v>2025</v>
      </c>
      <c r="B292" s="27">
        <v>3</v>
      </c>
      <c r="C292" s="28">
        <v>45658</v>
      </c>
      <c r="D292" s="28">
        <v>45747</v>
      </c>
      <c r="E292" s="27" t="s">
        <v>253</v>
      </c>
      <c r="F292" s="28">
        <v>45720</v>
      </c>
      <c r="G292" s="29">
        <v>12</v>
      </c>
      <c r="H292" s="30" t="s">
        <v>254</v>
      </c>
      <c r="I292" s="35" t="s">
        <v>1104</v>
      </c>
      <c r="J292" t="s">
        <v>256</v>
      </c>
      <c r="K292" s="29">
        <v>302</v>
      </c>
      <c r="L292" s="30" t="s">
        <v>257</v>
      </c>
      <c r="M292" s="29">
        <v>1263</v>
      </c>
      <c r="N292" s="29">
        <v>1308</v>
      </c>
      <c r="O292" s="30" t="s">
        <v>1105</v>
      </c>
      <c r="P292" s="30" t="s">
        <v>275</v>
      </c>
      <c r="Q292" s="30" t="s">
        <v>49</v>
      </c>
      <c r="R292" s="27">
        <v>901867581</v>
      </c>
      <c r="S292" s="30" t="s">
        <v>1106</v>
      </c>
      <c r="T292" s="31">
        <v>0</v>
      </c>
      <c r="U292" s="31">
        <v>0</v>
      </c>
      <c r="V292" s="32">
        <v>166007957</v>
      </c>
      <c r="W292" s="32">
        <v>166007957</v>
      </c>
      <c r="X292" s="32">
        <v>0</v>
      </c>
      <c r="Y292" s="29">
        <v>2289</v>
      </c>
      <c r="Z292" s="33" t="s">
        <v>50</v>
      </c>
      <c r="AA292" s="29" t="s">
        <v>1107</v>
      </c>
      <c r="AB292" s="27">
        <v>1</v>
      </c>
      <c r="AC292" s="34" t="s">
        <v>34</v>
      </c>
      <c r="AD292" s="34" t="s">
        <v>48</v>
      </c>
    </row>
    <row r="293" spans="1:30" x14ac:dyDescent="0.2">
      <c r="A293" s="27">
        <v>2025</v>
      </c>
      <c r="B293" s="27">
        <v>3</v>
      </c>
      <c r="C293" s="28">
        <v>45658</v>
      </c>
      <c r="D293" s="28">
        <v>45747</v>
      </c>
      <c r="E293" s="27" t="s">
        <v>253</v>
      </c>
      <c r="F293" s="28">
        <v>45720</v>
      </c>
      <c r="G293" s="29">
        <v>12</v>
      </c>
      <c r="H293" s="30" t="s">
        <v>254</v>
      </c>
      <c r="I293" s="30" t="s">
        <v>1108</v>
      </c>
      <c r="J293" t="s">
        <v>256</v>
      </c>
      <c r="K293" s="29">
        <v>302</v>
      </c>
      <c r="L293" s="30" t="s">
        <v>257</v>
      </c>
      <c r="M293" s="29">
        <v>1206</v>
      </c>
      <c r="N293" s="29">
        <v>1309</v>
      </c>
      <c r="O293" s="30" t="s">
        <v>1109</v>
      </c>
      <c r="P293" s="30" t="s">
        <v>456</v>
      </c>
      <c r="Q293" s="30" t="s">
        <v>61</v>
      </c>
      <c r="R293" s="27">
        <v>1023011082</v>
      </c>
      <c r="S293" s="30" t="s">
        <v>1110</v>
      </c>
      <c r="T293" s="31">
        <v>12480000</v>
      </c>
      <c r="U293" s="31">
        <v>0</v>
      </c>
      <c r="V293" s="32">
        <v>12480000</v>
      </c>
      <c r="W293" s="32">
        <v>11786667</v>
      </c>
      <c r="X293" s="32">
        <v>693333</v>
      </c>
      <c r="Y293" s="29">
        <v>2315</v>
      </c>
      <c r="Z293" s="33" t="s">
        <v>62</v>
      </c>
      <c r="AA293" s="29">
        <v>127553</v>
      </c>
      <c r="AB293" s="27">
        <v>1</v>
      </c>
      <c r="AC293" s="34" t="s">
        <v>41</v>
      </c>
      <c r="AD293" s="34" t="s">
        <v>42</v>
      </c>
    </row>
    <row r="294" spans="1:30" x14ac:dyDescent="0.2">
      <c r="A294" s="27">
        <v>2025</v>
      </c>
      <c r="B294" s="27">
        <v>3</v>
      </c>
      <c r="C294" s="28">
        <v>45658</v>
      </c>
      <c r="D294" s="28">
        <v>45747</v>
      </c>
      <c r="E294" s="27" t="s">
        <v>253</v>
      </c>
      <c r="F294" s="28">
        <v>45720</v>
      </c>
      <c r="G294" s="29">
        <v>12</v>
      </c>
      <c r="H294" s="30" t="s">
        <v>254</v>
      </c>
      <c r="I294" s="30" t="s">
        <v>1111</v>
      </c>
      <c r="J294" t="s">
        <v>256</v>
      </c>
      <c r="K294" s="29">
        <v>302</v>
      </c>
      <c r="L294" s="30" t="s">
        <v>257</v>
      </c>
      <c r="M294" s="29">
        <v>1139</v>
      </c>
      <c r="N294" s="29">
        <v>1310</v>
      </c>
      <c r="O294" s="30" t="s">
        <v>941</v>
      </c>
      <c r="P294" s="30" t="s">
        <v>659</v>
      </c>
      <c r="Q294" s="30" t="s">
        <v>68</v>
      </c>
      <c r="R294" s="27">
        <v>86077913</v>
      </c>
      <c r="S294" s="30" t="s">
        <v>1112</v>
      </c>
      <c r="T294" s="31">
        <v>0</v>
      </c>
      <c r="U294" s="31">
        <v>0</v>
      </c>
      <c r="V294" s="32">
        <v>33810000</v>
      </c>
      <c r="W294" s="32">
        <v>29865500</v>
      </c>
      <c r="X294" s="32">
        <v>3944500</v>
      </c>
      <c r="Y294" s="29">
        <v>2319</v>
      </c>
      <c r="Z294" s="33" t="s">
        <v>72</v>
      </c>
      <c r="AA294" s="29">
        <v>126220</v>
      </c>
      <c r="AB294" s="27">
        <v>3</v>
      </c>
      <c r="AC294" s="34" t="s">
        <v>66</v>
      </c>
      <c r="AD294" s="34" t="s">
        <v>67</v>
      </c>
    </row>
    <row r="295" spans="1:30" x14ac:dyDescent="0.2">
      <c r="A295" s="27">
        <v>2025</v>
      </c>
      <c r="B295" s="27">
        <v>3</v>
      </c>
      <c r="C295" s="28">
        <v>45658</v>
      </c>
      <c r="D295" s="28">
        <v>45747</v>
      </c>
      <c r="E295" s="27" t="s">
        <v>253</v>
      </c>
      <c r="F295" s="28">
        <v>45720</v>
      </c>
      <c r="G295" s="29">
        <v>12</v>
      </c>
      <c r="H295" s="30" t="s">
        <v>254</v>
      </c>
      <c r="I295" s="30" t="s">
        <v>1113</v>
      </c>
      <c r="J295" t="s">
        <v>256</v>
      </c>
      <c r="K295" s="29">
        <v>302</v>
      </c>
      <c r="L295" s="30" t="s">
        <v>257</v>
      </c>
      <c r="M295" s="29">
        <v>1036</v>
      </c>
      <c r="N295" s="29">
        <v>1311</v>
      </c>
      <c r="O295" s="30" t="s">
        <v>398</v>
      </c>
      <c r="P295" s="30" t="s">
        <v>259</v>
      </c>
      <c r="Q295" s="30" t="s">
        <v>92</v>
      </c>
      <c r="R295" s="27">
        <v>46680172</v>
      </c>
      <c r="S295" s="30" t="s">
        <v>1114</v>
      </c>
      <c r="T295" s="31">
        <v>0</v>
      </c>
      <c r="U295" s="31">
        <v>0</v>
      </c>
      <c r="V295" s="32">
        <v>50400000</v>
      </c>
      <c r="W295" s="32">
        <v>48300000</v>
      </c>
      <c r="X295" s="32">
        <v>2100000</v>
      </c>
      <c r="Y295" s="29">
        <v>2327</v>
      </c>
      <c r="Z295" s="33" t="s">
        <v>98</v>
      </c>
      <c r="AA295" s="29">
        <v>126424</v>
      </c>
      <c r="AB295" s="27">
        <v>2</v>
      </c>
      <c r="AC295" s="34" t="s">
        <v>29</v>
      </c>
      <c r="AD295" s="34" t="s">
        <v>91</v>
      </c>
    </row>
    <row r="296" spans="1:30" x14ac:dyDescent="0.2">
      <c r="A296" s="27">
        <v>2025</v>
      </c>
      <c r="B296" s="27">
        <v>3</v>
      </c>
      <c r="C296" s="28">
        <v>45658</v>
      </c>
      <c r="D296" s="28">
        <v>45747</v>
      </c>
      <c r="E296" s="27" t="s">
        <v>253</v>
      </c>
      <c r="F296" s="28">
        <v>45720</v>
      </c>
      <c r="G296" s="29">
        <v>12</v>
      </c>
      <c r="H296" s="30" t="s">
        <v>254</v>
      </c>
      <c r="I296" s="30" t="s">
        <v>1115</v>
      </c>
      <c r="J296" t="s">
        <v>256</v>
      </c>
      <c r="K296" s="29">
        <v>302</v>
      </c>
      <c r="L296" s="30" t="s">
        <v>257</v>
      </c>
      <c r="M296" s="29">
        <v>1154</v>
      </c>
      <c r="N296" s="29">
        <v>1312</v>
      </c>
      <c r="O296" s="30" t="s">
        <v>1116</v>
      </c>
      <c r="P296" s="30" t="s">
        <v>259</v>
      </c>
      <c r="Q296" s="30" t="s">
        <v>92</v>
      </c>
      <c r="R296" s="27">
        <v>51630538</v>
      </c>
      <c r="S296" s="30" t="s">
        <v>1117</v>
      </c>
      <c r="T296" s="31">
        <v>0</v>
      </c>
      <c r="U296" s="31">
        <v>0</v>
      </c>
      <c r="V296" s="32">
        <v>37800000</v>
      </c>
      <c r="W296" s="32">
        <v>37800000</v>
      </c>
      <c r="X296" s="32">
        <v>0</v>
      </c>
      <c r="Y296" s="29">
        <v>2327</v>
      </c>
      <c r="Z296" s="33" t="s">
        <v>98</v>
      </c>
      <c r="AA296" s="29">
        <v>127982</v>
      </c>
      <c r="AB296" s="27">
        <v>2</v>
      </c>
      <c r="AC296" s="34" t="s">
        <v>29</v>
      </c>
      <c r="AD296" s="34" t="s">
        <v>91</v>
      </c>
    </row>
    <row r="297" spans="1:30" x14ac:dyDescent="0.2">
      <c r="A297" s="27">
        <v>2025</v>
      </c>
      <c r="B297" s="27">
        <v>3</v>
      </c>
      <c r="C297" s="28">
        <v>45658</v>
      </c>
      <c r="D297" s="28">
        <v>45747</v>
      </c>
      <c r="E297" s="27" t="s">
        <v>253</v>
      </c>
      <c r="F297" s="28">
        <v>45720</v>
      </c>
      <c r="G297" s="29">
        <v>12</v>
      </c>
      <c r="H297" s="30" t="s">
        <v>254</v>
      </c>
      <c r="I297" s="30" t="s">
        <v>1118</v>
      </c>
      <c r="J297" t="s">
        <v>256</v>
      </c>
      <c r="K297" s="29">
        <v>302</v>
      </c>
      <c r="L297" s="30" t="s">
        <v>257</v>
      </c>
      <c r="M297" s="29">
        <v>1018</v>
      </c>
      <c r="N297" s="29">
        <v>1313</v>
      </c>
      <c r="O297" s="30" t="s">
        <v>582</v>
      </c>
      <c r="P297" s="30" t="s">
        <v>583</v>
      </c>
      <c r="Q297" s="30" t="s">
        <v>192</v>
      </c>
      <c r="R297" s="27">
        <v>1032656551</v>
      </c>
      <c r="S297" s="30" t="s">
        <v>1119</v>
      </c>
      <c r="T297" s="31">
        <v>0</v>
      </c>
      <c r="U297" s="31">
        <v>0</v>
      </c>
      <c r="V297" s="32">
        <v>19320000</v>
      </c>
      <c r="W297" s="32">
        <v>18515000</v>
      </c>
      <c r="X297" s="32">
        <v>805000</v>
      </c>
      <c r="Y297" s="29">
        <v>2682</v>
      </c>
      <c r="Z297" s="33" t="s">
        <v>193</v>
      </c>
      <c r="AA297" s="29">
        <v>126303</v>
      </c>
      <c r="AB297" s="27">
        <v>2</v>
      </c>
      <c r="AC297" s="34" t="s">
        <v>34</v>
      </c>
      <c r="AD297" s="34" t="s">
        <v>180</v>
      </c>
    </row>
    <row r="298" spans="1:30" x14ac:dyDescent="0.2">
      <c r="A298" s="27">
        <v>2025</v>
      </c>
      <c r="B298" s="27">
        <v>3</v>
      </c>
      <c r="C298" s="28">
        <v>45658</v>
      </c>
      <c r="D298" s="28">
        <v>45747</v>
      </c>
      <c r="E298" s="27" t="s">
        <v>253</v>
      </c>
      <c r="F298" s="28">
        <v>45720</v>
      </c>
      <c r="G298" s="29">
        <v>12</v>
      </c>
      <c r="H298" s="30" t="s">
        <v>254</v>
      </c>
      <c r="I298" s="30" t="s">
        <v>1120</v>
      </c>
      <c r="J298" t="s">
        <v>256</v>
      </c>
      <c r="K298" s="29">
        <v>302</v>
      </c>
      <c r="L298" s="30" t="s">
        <v>257</v>
      </c>
      <c r="M298" s="29">
        <v>1199</v>
      </c>
      <c r="N298" s="29">
        <v>1314</v>
      </c>
      <c r="O298" s="30" t="s">
        <v>807</v>
      </c>
      <c r="P298" s="30" t="s">
        <v>386</v>
      </c>
      <c r="Q298" s="30" t="s">
        <v>76</v>
      </c>
      <c r="R298" s="27">
        <v>1020795504</v>
      </c>
      <c r="S298" s="30" t="s">
        <v>1121</v>
      </c>
      <c r="T298" s="31">
        <v>0</v>
      </c>
      <c r="U298" s="31">
        <v>0</v>
      </c>
      <c r="V298" s="32">
        <v>37800000</v>
      </c>
      <c r="W298" s="32">
        <v>37800000</v>
      </c>
      <c r="X298" s="32">
        <v>0</v>
      </c>
      <c r="Y298" s="29">
        <v>2324</v>
      </c>
      <c r="Z298" s="33" t="s">
        <v>89</v>
      </c>
      <c r="AA298" s="29">
        <v>131054</v>
      </c>
      <c r="AB298" s="27">
        <v>1</v>
      </c>
      <c r="AC298" s="34" t="s">
        <v>66</v>
      </c>
      <c r="AD298" s="34" t="s">
        <v>75</v>
      </c>
    </row>
    <row r="299" spans="1:30" x14ac:dyDescent="0.2">
      <c r="A299" s="27">
        <v>2025</v>
      </c>
      <c r="B299" s="27">
        <v>3</v>
      </c>
      <c r="C299" s="28">
        <v>45658</v>
      </c>
      <c r="D299" s="28">
        <v>45747</v>
      </c>
      <c r="E299" s="27" t="s">
        <v>253</v>
      </c>
      <c r="F299" s="28">
        <v>45720</v>
      </c>
      <c r="G299" s="29">
        <v>12</v>
      </c>
      <c r="H299" s="30" t="s">
        <v>254</v>
      </c>
      <c r="I299" s="30" t="s">
        <v>1122</v>
      </c>
      <c r="J299" t="s">
        <v>256</v>
      </c>
      <c r="K299" s="29">
        <v>302</v>
      </c>
      <c r="L299" s="30" t="s">
        <v>257</v>
      </c>
      <c r="M299" s="29">
        <v>1142</v>
      </c>
      <c r="N299" s="29">
        <v>1315</v>
      </c>
      <c r="O299" s="30" t="s">
        <v>1040</v>
      </c>
      <c r="P299" s="30" t="s">
        <v>291</v>
      </c>
      <c r="Q299" s="30" t="s">
        <v>181</v>
      </c>
      <c r="R299" s="27">
        <v>79519517</v>
      </c>
      <c r="S299" s="30" t="s">
        <v>1123</v>
      </c>
      <c r="T299" s="31">
        <v>0</v>
      </c>
      <c r="U299" s="31">
        <v>0</v>
      </c>
      <c r="V299" s="32">
        <v>21300000</v>
      </c>
      <c r="W299" s="32">
        <v>21300000</v>
      </c>
      <c r="X299" s="32">
        <v>0</v>
      </c>
      <c r="Y299" s="29">
        <v>2671</v>
      </c>
      <c r="Z299" s="33" t="s">
        <v>190</v>
      </c>
      <c r="AA299" s="29">
        <v>126252</v>
      </c>
      <c r="AB299" s="27">
        <v>3</v>
      </c>
      <c r="AC299" s="34" t="s">
        <v>34</v>
      </c>
      <c r="AD299" s="34" t="s">
        <v>180</v>
      </c>
    </row>
    <row r="300" spans="1:30" x14ac:dyDescent="0.2">
      <c r="A300" s="27">
        <v>2025</v>
      </c>
      <c r="B300" s="27">
        <v>3</v>
      </c>
      <c r="C300" s="28">
        <v>45658</v>
      </c>
      <c r="D300" s="28">
        <v>45747</v>
      </c>
      <c r="E300" s="27" t="s">
        <v>253</v>
      </c>
      <c r="F300" s="28">
        <v>45730</v>
      </c>
      <c r="G300" s="29">
        <v>53</v>
      </c>
      <c r="H300" s="30" t="s">
        <v>744</v>
      </c>
      <c r="I300" s="35" t="s">
        <v>1124</v>
      </c>
      <c r="J300" t="s">
        <v>746</v>
      </c>
      <c r="K300" s="29">
        <v>293</v>
      </c>
      <c r="L300" s="30" t="s">
        <v>257</v>
      </c>
      <c r="M300" s="29">
        <v>1264</v>
      </c>
      <c r="N300" s="29">
        <v>1316</v>
      </c>
      <c r="O300" s="30" t="s">
        <v>1125</v>
      </c>
      <c r="P300" s="30" t="s">
        <v>275</v>
      </c>
      <c r="Q300" s="30" t="s">
        <v>49</v>
      </c>
      <c r="R300" s="27">
        <v>860524654</v>
      </c>
      <c r="S300" s="30" t="s">
        <v>748</v>
      </c>
      <c r="T300" s="31">
        <v>0</v>
      </c>
      <c r="U300" s="31">
        <v>0</v>
      </c>
      <c r="V300" s="32">
        <v>2136769</v>
      </c>
      <c r="W300" s="32">
        <v>2136769</v>
      </c>
      <c r="X300" s="32">
        <v>0</v>
      </c>
      <c r="Y300" s="29">
        <v>2289</v>
      </c>
      <c r="Z300" s="33" t="s">
        <v>50</v>
      </c>
      <c r="AA300" s="29">
        <v>131637</v>
      </c>
      <c r="AB300" s="27">
        <v>1</v>
      </c>
      <c r="AC300" s="34" t="s">
        <v>34</v>
      </c>
      <c r="AD300" s="34" t="s">
        <v>48</v>
      </c>
    </row>
    <row r="301" spans="1:30" x14ac:dyDescent="0.2">
      <c r="A301" s="27">
        <v>2025</v>
      </c>
      <c r="B301" s="27">
        <v>3</v>
      </c>
      <c r="C301" s="28">
        <v>45658</v>
      </c>
      <c r="D301" s="28">
        <v>45747</v>
      </c>
      <c r="E301" s="27" t="s">
        <v>253</v>
      </c>
      <c r="F301" s="28">
        <v>45730</v>
      </c>
      <c r="G301" s="29">
        <v>145</v>
      </c>
      <c r="H301" s="30" t="s">
        <v>624</v>
      </c>
      <c r="I301" s="30" t="s">
        <v>1126</v>
      </c>
      <c r="J301" t="s">
        <v>626</v>
      </c>
      <c r="K301" s="29">
        <v>293</v>
      </c>
      <c r="L301" s="30" t="s">
        <v>257</v>
      </c>
      <c r="M301" s="29">
        <v>1193</v>
      </c>
      <c r="N301" s="29">
        <v>1317</v>
      </c>
      <c r="O301" s="30" t="s">
        <v>1127</v>
      </c>
      <c r="P301" s="30" t="s">
        <v>432</v>
      </c>
      <c r="Q301" s="30" t="s">
        <v>198</v>
      </c>
      <c r="R301" s="27">
        <v>1010193626</v>
      </c>
      <c r="S301" s="30" t="s">
        <v>1128</v>
      </c>
      <c r="T301" s="31">
        <v>0</v>
      </c>
      <c r="U301" s="31">
        <v>0</v>
      </c>
      <c r="V301" s="32">
        <v>42210000</v>
      </c>
      <c r="W301" s="32">
        <v>42210000</v>
      </c>
      <c r="X301" s="32">
        <v>0</v>
      </c>
      <c r="Y301" s="29">
        <v>2689</v>
      </c>
      <c r="Z301" s="33" t="s">
        <v>201</v>
      </c>
      <c r="AA301" s="29">
        <v>127562</v>
      </c>
      <c r="AB301" s="27">
        <v>1</v>
      </c>
      <c r="AC301" s="34" t="s">
        <v>34</v>
      </c>
      <c r="AD301" s="34" t="s">
        <v>197</v>
      </c>
    </row>
    <row r="302" spans="1:30" x14ac:dyDescent="0.2">
      <c r="A302" s="27">
        <v>2025</v>
      </c>
      <c r="B302" s="27">
        <v>3</v>
      </c>
      <c r="C302" s="28">
        <v>45658</v>
      </c>
      <c r="D302" s="28">
        <v>45747</v>
      </c>
      <c r="E302" s="27" t="s">
        <v>253</v>
      </c>
      <c r="F302" s="28">
        <v>45730</v>
      </c>
      <c r="G302" s="29">
        <v>145</v>
      </c>
      <c r="H302" s="30" t="s">
        <v>624</v>
      </c>
      <c r="I302" s="30" t="s">
        <v>1129</v>
      </c>
      <c r="J302" t="s">
        <v>626</v>
      </c>
      <c r="K302" s="29">
        <v>293</v>
      </c>
      <c r="L302" s="30" t="s">
        <v>257</v>
      </c>
      <c r="M302" s="29">
        <v>1196</v>
      </c>
      <c r="N302" s="29">
        <v>1318</v>
      </c>
      <c r="O302" s="30" t="s">
        <v>1130</v>
      </c>
      <c r="P302" s="30" t="s">
        <v>259</v>
      </c>
      <c r="Q302" s="30" t="s">
        <v>92</v>
      </c>
      <c r="R302" s="27">
        <v>53075373</v>
      </c>
      <c r="S302" s="30" t="s">
        <v>1131</v>
      </c>
      <c r="T302" s="31">
        <v>0</v>
      </c>
      <c r="U302" s="31">
        <v>0</v>
      </c>
      <c r="V302" s="32">
        <v>31500000</v>
      </c>
      <c r="W302" s="32">
        <v>31500000</v>
      </c>
      <c r="X302" s="32">
        <v>0</v>
      </c>
      <c r="Y302" s="29">
        <v>2327</v>
      </c>
      <c r="Z302" s="33" t="s">
        <v>98</v>
      </c>
      <c r="AA302" s="29">
        <v>127752</v>
      </c>
      <c r="AB302" s="27">
        <v>2</v>
      </c>
      <c r="AC302" s="34" t="s">
        <v>29</v>
      </c>
      <c r="AD302" s="34" t="s">
        <v>91</v>
      </c>
    </row>
    <row r="303" spans="1:30" x14ac:dyDescent="0.2">
      <c r="A303" s="27">
        <v>2025</v>
      </c>
      <c r="B303" s="27">
        <v>3</v>
      </c>
      <c r="C303" s="28">
        <v>45658</v>
      </c>
      <c r="D303" s="28">
        <v>45747</v>
      </c>
      <c r="E303" s="27" t="s">
        <v>253</v>
      </c>
      <c r="F303" s="28">
        <v>45730</v>
      </c>
      <c r="G303" s="29">
        <v>145</v>
      </c>
      <c r="H303" s="30" t="s">
        <v>624</v>
      </c>
      <c r="I303" s="30" t="s">
        <v>1132</v>
      </c>
      <c r="J303" t="s">
        <v>626</v>
      </c>
      <c r="K303" s="29">
        <v>293</v>
      </c>
      <c r="L303" s="30" t="s">
        <v>257</v>
      </c>
      <c r="M303" s="29">
        <v>1240</v>
      </c>
      <c r="N303" s="29">
        <v>1319</v>
      </c>
      <c r="O303" s="30" t="s">
        <v>1133</v>
      </c>
      <c r="P303" s="30" t="s">
        <v>386</v>
      </c>
      <c r="Q303" s="30" t="s">
        <v>76</v>
      </c>
      <c r="R303" s="27">
        <v>1001170014</v>
      </c>
      <c r="S303" s="30" t="s">
        <v>1134</v>
      </c>
      <c r="T303" s="31">
        <v>0</v>
      </c>
      <c r="U303" s="31">
        <v>0</v>
      </c>
      <c r="V303" s="32">
        <v>15750000</v>
      </c>
      <c r="W303" s="32">
        <v>15750000</v>
      </c>
      <c r="X303" s="32">
        <v>0</v>
      </c>
      <c r="Y303" s="29">
        <v>2324</v>
      </c>
      <c r="Z303" s="33" t="s">
        <v>87</v>
      </c>
      <c r="AA303" s="29">
        <v>126239</v>
      </c>
      <c r="AB303" s="27">
        <v>6</v>
      </c>
      <c r="AC303" s="34" t="s">
        <v>66</v>
      </c>
      <c r="AD303" s="34" t="s">
        <v>75</v>
      </c>
    </row>
    <row r="304" spans="1:30" x14ac:dyDescent="0.2">
      <c r="A304" s="27">
        <v>2025</v>
      </c>
      <c r="B304" s="27">
        <v>3</v>
      </c>
      <c r="C304" s="28">
        <v>45658</v>
      </c>
      <c r="D304" s="28">
        <v>45747</v>
      </c>
      <c r="E304" s="27" t="s">
        <v>253</v>
      </c>
      <c r="F304" s="28">
        <v>45730</v>
      </c>
      <c r="G304" s="29">
        <v>148</v>
      </c>
      <c r="H304" s="30" t="s">
        <v>629</v>
      </c>
      <c r="I304" s="30" t="s">
        <v>1135</v>
      </c>
      <c r="J304" t="s">
        <v>631</v>
      </c>
      <c r="K304" s="29">
        <v>293</v>
      </c>
      <c r="L304" s="30" t="s">
        <v>257</v>
      </c>
      <c r="M304" s="29">
        <v>1136</v>
      </c>
      <c r="N304" s="29">
        <v>1320</v>
      </c>
      <c r="O304" s="30" t="s">
        <v>1136</v>
      </c>
      <c r="P304" s="30" t="s">
        <v>259</v>
      </c>
      <c r="Q304" s="30" t="s">
        <v>92</v>
      </c>
      <c r="R304" s="27">
        <v>79577246</v>
      </c>
      <c r="S304" s="30" t="s">
        <v>1137</v>
      </c>
      <c r="T304" s="31">
        <v>0</v>
      </c>
      <c r="U304" s="31">
        <v>0</v>
      </c>
      <c r="V304" s="32">
        <v>17100000</v>
      </c>
      <c r="W304" s="32">
        <v>17100000</v>
      </c>
      <c r="X304" s="32">
        <v>0</v>
      </c>
      <c r="Y304" s="29">
        <v>2327</v>
      </c>
      <c r="Z304" s="33" t="s">
        <v>98</v>
      </c>
      <c r="AA304" s="29">
        <v>125670</v>
      </c>
      <c r="AB304" s="27">
        <v>2</v>
      </c>
      <c r="AC304" s="34" t="s">
        <v>29</v>
      </c>
      <c r="AD304" s="34" t="s">
        <v>91</v>
      </c>
    </row>
    <row r="305" spans="1:30" x14ac:dyDescent="0.2">
      <c r="A305" s="27">
        <v>2025</v>
      </c>
      <c r="B305" s="27">
        <v>3</v>
      </c>
      <c r="C305" s="28">
        <v>45658</v>
      </c>
      <c r="D305" s="28">
        <v>45747</v>
      </c>
      <c r="E305" s="27" t="s">
        <v>253</v>
      </c>
      <c r="F305" s="28">
        <v>45730</v>
      </c>
      <c r="G305" s="29">
        <v>148</v>
      </c>
      <c r="H305" s="30" t="s">
        <v>629</v>
      </c>
      <c r="I305" s="30" t="s">
        <v>1138</v>
      </c>
      <c r="J305" t="s">
        <v>631</v>
      </c>
      <c r="K305" s="29">
        <v>293</v>
      </c>
      <c r="L305" s="30" t="s">
        <v>257</v>
      </c>
      <c r="M305" s="29">
        <v>1228</v>
      </c>
      <c r="N305" s="29">
        <v>1321</v>
      </c>
      <c r="O305" s="30" t="s">
        <v>1139</v>
      </c>
      <c r="P305" s="30" t="s">
        <v>561</v>
      </c>
      <c r="Q305" s="30" t="s">
        <v>205</v>
      </c>
      <c r="R305" s="27">
        <v>52373257</v>
      </c>
      <c r="S305" s="30" t="s">
        <v>1140</v>
      </c>
      <c r="T305" s="31">
        <v>0</v>
      </c>
      <c r="U305" s="31">
        <v>0</v>
      </c>
      <c r="V305" s="32">
        <v>20160000</v>
      </c>
      <c r="W305" s="32">
        <v>18704000</v>
      </c>
      <c r="X305" s="32">
        <v>1456000</v>
      </c>
      <c r="Y305" s="29">
        <v>2696</v>
      </c>
      <c r="Z305" s="33" t="s">
        <v>208</v>
      </c>
      <c r="AA305" s="29">
        <v>126314</v>
      </c>
      <c r="AB305" s="27">
        <v>5</v>
      </c>
      <c r="AC305" s="34" t="s">
        <v>29</v>
      </c>
      <c r="AD305" s="34" t="s">
        <v>114</v>
      </c>
    </row>
    <row r="306" spans="1:30" x14ac:dyDescent="0.2">
      <c r="A306" s="27">
        <v>2025</v>
      </c>
      <c r="B306" s="27">
        <v>3</v>
      </c>
      <c r="C306" s="28">
        <v>45658</v>
      </c>
      <c r="D306" s="28">
        <v>45747</v>
      </c>
      <c r="E306" s="27" t="s">
        <v>253</v>
      </c>
      <c r="F306" s="28">
        <v>45730</v>
      </c>
      <c r="G306" s="29">
        <v>148</v>
      </c>
      <c r="H306" s="30" t="s">
        <v>629</v>
      </c>
      <c r="I306" s="30" t="s">
        <v>1141</v>
      </c>
      <c r="J306" t="s">
        <v>631</v>
      </c>
      <c r="K306" s="29">
        <v>293</v>
      </c>
      <c r="L306" s="30" t="s">
        <v>257</v>
      </c>
      <c r="M306" s="29">
        <v>1116</v>
      </c>
      <c r="N306" s="29">
        <v>1322</v>
      </c>
      <c r="O306" s="30" t="s">
        <v>1142</v>
      </c>
      <c r="P306" s="30" t="s">
        <v>259</v>
      </c>
      <c r="Q306" s="30" t="s">
        <v>92</v>
      </c>
      <c r="R306" s="27">
        <v>1030697298</v>
      </c>
      <c r="S306" s="30" t="s">
        <v>1143</v>
      </c>
      <c r="T306" s="31">
        <v>0</v>
      </c>
      <c r="U306" s="31">
        <v>0</v>
      </c>
      <c r="V306" s="32">
        <v>37800000</v>
      </c>
      <c r="W306" s="32">
        <v>35070000</v>
      </c>
      <c r="X306" s="32">
        <v>2730000</v>
      </c>
      <c r="Y306" s="29">
        <v>2327</v>
      </c>
      <c r="Z306" s="33" t="s">
        <v>98</v>
      </c>
      <c r="AA306" s="29">
        <v>124883</v>
      </c>
      <c r="AB306" s="27">
        <v>2</v>
      </c>
      <c r="AC306" s="34" t="s">
        <v>29</v>
      </c>
      <c r="AD306" s="34" t="s">
        <v>91</v>
      </c>
    </row>
    <row r="307" spans="1:30" x14ac:dyDescent="0.2">
      <c r="A307" s="27">
        <v>2025</v>
      </c>
      <c r="B307" s="27">
        <v>3</v>
      </c>
      <c r="C307" s="28">
        <v>45658</v>
      </c>
      <c r="D307" s="28">
        <v>45747</v>
      </c>
      <c r="E307" s="27" t="s">
        <v>253</v>
      </c>
      <c r="F307" s="28">
        <v>45730</v>
      </c>
      <c r="G307" s="29">
        <v>148</v>
      </c>
      <c r="H307" s="30" t="s">
        <v>629</v>
      </c>
      <c r="I307" s="30" t="s">
        <v>1144</v>
      </c>
      <c r="J307" t="s">
        <v>631</v>
      </c>
      <c r="K307" s="29">
        <v>293</v>
      </c>
      <c r="L307" s="30" t="s">
        <v>257</v>
      </c>
      <c r="M307" s="29">
        <v>1221</v>
      </c>
      <c r="N307" s="29">
        <v>1323</v>
      </c>
      <c r="O307" s="30" t="s">
        <v>1145</v>
      </c>
      <c r="P307" s="30" t="s">
        <v>259</v>
      </c>
      <c r="Q307" s="30" t="s">
        <v>92</v>
      </c>
      <c r="R307" s="27">
        <v>1007725726</v>
      </c>
      <c r="S307" s="30" t="s">
        <v>1146</v>
      </c>
      <c r="T307" s="31">
        <v>0</v>
      </c>
      <c r="U307" s="31">
        <v>0</v>
      </c>
      <c r="V307" s="32">
        <v>14400000</v>
      </c>
      <c r="W307" s="32">
        <v>13360000</v>
      </c>
      <c r="X307" s="32">
        <v>1040000</v>
      </c>
      <c r="Y307" s="29">
        <v>2327</v>
      </c>
      <c r="Z307" s="33" t="s">
        <v>98</v>
      </c>
      <c r="AA307" s="29">
        <v>125659</v>
      </c>
      <c r="AB307" s="27">
        <v>2</v>
      </c>
      <c r="AC307" s="34" t="s">
        <v>29</v>
      </c>
      <c r="AD307" s="34" t="s">
        <v>91</v>
      </c>
    </row>
    <row r="308" spans="1:30" x14ac:dyDescent="0.2">
      <c r="A308" s="27">
        <v>2025</v>
      </c>
      <c r="B308" s="27">
        <v>3</v>
      </c>
      <c r="C308" s="28">
        <v>45658</v>
      </c>
      <c r="D308" s="28">
        <v>45747</v>
      </c>
      <c r="E308" s="27" t="s">
        <v>253</v>
      </c>
      <c r="F308" s="28">
        <v>45730</v>
      </c>
      <c r="G308" s="29">
        <v>145</v>
      </c>
      <c r="H308" s="30" t="s">
        <v>624</v>
      </c>
      <c r="I308" s="30" t="s">
        <v>1147</v>
      </c>
      <c r="J308" t="s">
        <v>626</v>
      </c>
      <c r="K308" s="29">
        <v>293</v>
      </c>
      <c r="L308" s="30" t="s">
        <v>257</v>
      </c>
      <c r="M308" s="29">
        <v>1216</v>
      </c>
      <c r="N308" s="29">
        <v>1324</v>
      </c>
      <c r="O308" s="30" t="s">
        <v>1148</v>
      </c>
      <c r="P308" s="30" t="s">
        <v>259</v>
      </c>
      <c r="Q308" s="30" t="s">
        <v>92</v>
      </c>
      <c r="R308" s="27">
        <v>11413532</v>
      </c>
      <c r="S308" s="30" t="s">
        <v>1149</v>
      </c>
      <c r="T308" s="31">
        <v>0</v>
      </c>
      <c r="U308" s="31">
        <v>0</v>
      </c>
      <c r="V308" s="32">
        <v>36000000</v>
      </c>
      <c r="W308" s="32">
        <v>33400000</v>
      </c>
      <c r="X308" s="32">
        <v>2600000</v>
      </c>
      <c r="Y308" s="29">
        <v>2327</v>
      </c>
      <c r="Z308" s="33" t="s">
        <v>98</v>
      </c>
      <c r="AA308" s="29">
        <v>130519</v>
      </c>
      <c r="AB308" s="27">
        <v>2</v>
      </c>
      <c r="AC308" s="34" t="s">
        <v>29</v>
      </c>
      <c r="AD308" s="34" t="s">
        <v>91</v>
      </c>
    </row>
    <row r="309" spans="1:30" x14ac:dyDescent="0.2">
      <c r="A309" s="27">
        <v>2025</v>
      </c>
      <c r="B309" s="27">
        <v>3</v>
      </c>
      <c r="C309" s="28">
        <v>45658</v>
      </c>
      <c r="D309" s="28">
        <v>45747</v>
      </c>
      <c r="E309" s="27" t="s">
        <v>253</v>
      </c>
      <c r="F309" s="28">
        <v>45730</v>
      </c>
      <c r="G309" s="29">
        <v>148</v>
      </c>
      <c r="H309" s="30" t="s">
        <v>629</v>
      </c>
      <c r="I309" s="30" t="s">
        <v>1150</v>
      </c>
      <c r="J309" t="s">
        <v>631</v>
      </c>
      <c r="K309" s="29">
        <v>293</v>
      </c>
      <c r="L309" s="30" t="s">
        <v>257</v>
      </c>
      <c r="M309" s="29">
        <v>1246</v>
      </c>
      <c r="N309" s="29">
        <v>1326</v>
      </c>
      <c r="O309" s="30" t="s">
        <v>1151</v>
      </c>
      <c r="P309" s="30" t="s">
        <v>310</v>
      </c>
      <c r="Q309" s="30" t="s">
        <v>173</v>
      </c>
      <c r="R309" s="27">
        <v>1011321001</v>
      </c>
      <c r="S309" s="30" t="s">
        <v>1152</v>
      </c>
      <c r="T309" s="31">
        <v>0</v>
      </c>
      <c r="U309" s="31">
        <v>0</v>
      </c>
      <c r="V309" s="32">
        <v>12000000</v>
      </c>
      <c r="W309" s="32">
        <v>12000000</v>
      </c>
      <c r="X309" s="32">
        <v>0</v>
      </c>
      <c r="Y309" s="29">
        <v>2666</v>
      </c>
      <c r="Z309" s="33" t="s">
        <v>178</v>
      </c>
      <c r="AA309" s="29">
        <v>127819</v>
      </c>
      <c r="AB309" s="27">
        <v>1</v>
      </c>
      <c r="AC309" s="34" t="s">
        <v>66</v>
      </c>
      <c r="AD309" s="34" t="s">
        <v>172</v>
      </c>
    </row>
    <row r="310" spans="1:30" x14ac:dyDescent="0.2">
      <c r="A310" s="27">
        <v>2025</v>
      </c>
      <c r="B310" s="27">
        <v>3</v>
      </c>
      <c r="C310" s="28">
        <v>45658</v>
      </c>
      <c r="D310" s="28">
        <v>45747</v>
      </c>
      <c r="E310" s="27" t="s">
        <v>253</v>
      </c>
      <c r="F310" s="28">
        <v>45730</v>
      </c>
      <c r="G310" s="29">
        <v>148</v>
      </c>
      <c r="H310" s="30" t="s">
        <v>629</v>
      </c>
      <c r="I310" s="30" t="s">
        <v>1153</v>
      </c>
      <c r="J310" t="s">
        <v>631</v>
      </c>
      <c r="K310" s="29">
        <v>293</v>
      </c>
      <c r="L310" s="30" t="s">
        <v>257</v>
      </c>
      <c r="M310" s="29">
        <v>1222</v>
      </c>
      <c r="N310" s="29">
        <v>1327</v>
      </c>
      <c r="O310" s="30" t="s">
        <v>1154</v>
      </c>
      <c r="P310" s="30" t="s">
        <v>259</v>
      </c>
      <c r="Q310" s="30" t="s">
        <v>92</v>
      </c>
      <c r="R310" s="27">
        <v>1017258647</v>
      </c>
      <c r="S310" s="30" t="s">
        <v>1155</v>
      </c>
      <c r="T310" s="31">
        <v>0</v>
      </c>
      <c r="U310" s="31">
        <v>0</v>
      </c>
      <c r="V310" s="32">
        <v>24000000</v>
      </c>
      <c r="W310" s="32">
        <v>24000000</v>
      </c>
      <c r="X310" s="32">
        <v>0</v>
      </c>
      <c r="Y310" s="29">
        <v>2327</v>
      </c>
      <c r="Z310" s="33" t="s">
        <v>98</v>
      </c>
      <c r="AA310" s="29">
        <v>125654</v>
      </c>
      <c r="AB310" s="27">
        <v>2</v>
      </c>
      <c r="AC310" s="34" t="s">
        <v>29</v>
      </c>
      <c r="AD310" s="34" t="s">
        <v>91</v>
      </c>
    </row>
    <row r="311" spans="1:30" x14ac:dyDescent="0.2">
      <c r="A311" s="27">
        <v>2025</v>
      </c>
      <c r="B311" s="27">
        <v>3</v>
      </c>
      <c r="C311" s="28">
        <v>45658</v>
      </c>
      <c r="D311" s="28">
        <v>45747</v>
      </c>
      <c r="E311" s="27" t="s">
        <v>253</v>
      </c>
      <c r="F311" s="28">
        <v>45730</v>
      </c>
      <c r="G311" s="29">
        <v>145</v>
      </c>
      <c r="H311" s="30" t="s">
        <v>624</v>
      </c>
      <c r="I311" s="30" t="s">
        <v>1156</v>
      </c>
      <c r="J311" t="s">
        <v>626</v>
      </c>
      <c r="K311" s="29">
        <v>293</v>
      </c>
      <c r="L311" s="30" t="s">
        <v>257</v>
      </c>
      <c r="M311" s="29">
        <v>1209</v>
      </c>
      <c r="N311" s="29">
        <v>1328</v>
      </c>
      <c r="O311" s="30" t="s">
        <v>1157</v>
      </c>
      <c r="P311" s="30" t="s">
        <v>405</v>
      </c>
      <c r="Q311" s="30" t="s">
        <v>22</v>
      </c>
      <c r="R311" s="27">
        <v>1032476232</v>
      </c>
      <c r="S311" s="30" t="s">
        <v>1158</v>
      </c>
      <c r="T311" s="31">
        <v>0</v>
      </c>
      <c r="U311" s="31">
        <v>0</v>
      </c>
      <c r="V311" s="32">
        <v>36000000</v>
      </c>
      <c r="W311" s="32">
        <v>36000000</v>
      </c>
      <c r="X311" s="32">
        <v>0</v>
      </c>
      <c r="Y311" s="29">
        <v>2230</v>
      </c>
      <c r="Z311" s="33" t="s">
        <v>27</v>
      </c>
      <c r="AA311" s="29">
        <v>130938</v>
      </c>
      <c r="AB311" s="27">
        <v>2</v>
      </c>
      <c r="AC311" s="34" t="s">
        <v>20</v>
      </c>
      <c r="AD311" s="34" t="s">
        <v>21</v>
      </c>
    </row>
    <row r="312" spans="1:30" x14ac:dyDescent="0.2">
      <c r="A312" s="27">
        <v>2025</v>
      </c>
      <c r="B312" s="27">
        <v>3</v>
      </c>
      <c r="C312" s="28">
        <v>45658</v>
      </c>
      <c r="D312" s="28">
        <v>45747</v>
      </c>
      <c r="E312" s="27" t="s">
        <v>253</v>
      </c>
      <c r="F312" s="28">
        <v>45730</v>
      </c>
      <c r="G312" s="29">
        <v>148</v>
      </c>
      <c r="H312" s="30" t="s">
        <v>629</v>
      </c>
      <c r="I312" s="30" t="s">
        <v>1159</v>
      </c>
      <c r="J312" t="s">
        <v>631</v>
      </c>
      <c r="K312" s="29">
        <v>293</v>
      </c>
      <c r="L312" s="30" t="s">
        <v>257</v>
      </c>
      <c r="M312" s="29">
        <v>1213</v>
      </c>
      <c r="N312" s="29">
        <v>1329</v>
      </c>
      <c r="O312" s="30" t="s">
        <v>1160</v>
      </c>
      <c r="P312" s="30" t="s">
        <v>491</v>
      </c>
      <c r="Q312" s="30" t="s">
        <v>31</v>
      </c>
      <c r="R312" s="27">
        <v>1000133592</v>
      </c>
      <c r="S312" s="30" t="s">
        <v>1161</v>
      </c>
      <c r="T312" s="31">
        <v>0</v>
      </c>
      <c r="U312" s="31">
        <v>0</v>
      </c>
      <c r="V312" s="32">
        <v>16380000</v>
      </c>
      <c r="W312" s="32">
        <v>16380000</v>
      </c>
      <c r="X312" s="32">
        <v>0</v>
      </c>
      <c r="Y312" s="29">
        <v>2265</v>
      </c>
      <c r="Z312" s="33" t="s">
        <v>32</v>
      </c>
      <c r="AA312" s="29">
        <v>119709</v>
      </c>
      <c r="AB312" s="27">
        <v>1</v>
      </c>
      <c r="AC312" s="34" t="s">
        <v>29</v>
      </c>
      <c r="AD312" s="34" t="s">
        <v>30</v>
      </c>
    </row>
    <row r="313" spans="1:30" x14ac:dyDescent="0.2">
      <c r="A313" s="27">
        <v>2025</v>
      </c>
      <c r="B313" s="27">
        <v>3</v>
      </c>
      <c r="C313" s="28">
        <v>45658</v>
      </c>
      <c r="D313" s="28">
        <v>45747</v>
      </c>
      <c r="E313" s="27" t="s">
        <v>253</v>
      </c>
      <c r="F313" s="28">
        <v>45730</v>
      </c>
      <c r="G313" s="29">
        <v>148</v>
      </c>
      <c r="H313" s="30" t="s">
        <v>629</v>
      </c>
      <c r="I313" s="30" t="s">
        <v>1162</v>
      </c>
      <c r="J313" t="s">
        <v>631</v>
      </c>
      <c r="K313" s="29">
        <v>293</v>
      </c>
      <c r="L313" s="30" t="s">
        <v>257</v>
      </c>
      <c r="M313" s="29">
        <v>1251</v>
      </c>
      <c r="N313" s="29">
        <v>1330</v>
      </c>
      <c r="O313" s="30" t="s">
        <v>1163</v>
      </c>
      <c r="P313" s="30" t="s">
        <v>561</v>
      </c>
      <c r="Q313" s="30" t="s">
        <v>205</v>
      </c>
      <c r="R313" s="27">
        <v>1019107614</v>
      </c>
      <c r="S313" s="30" t="s">
        <v>1164</v>
      </c>
      <c r="T313" s="31">
        <v>0</v>
      </c>
      <c r="U313" s="31">
        <v>0</v>
      </c>
      <c r="V313" s="32">
        <v>23400000</v>
      </c>
      <c r="W313" s="32">
        <v>23400000</v>
      </c>
      <c r="X313" s="32">
        <v>0</v>
      </c>
      <c r="Y313" s="29">
        <v>2696</v>
      </c>
      <c r="Z313" s="33" t="s">
        <v>211</v>
      </c>
      <c r="AA313" s="29">
        <v>131522</v>
      </c>
      <c r="AB313" s="27">
        <v>4</v>
      </c>
      <c r="AC313" s="34" t="s">
        <v>29</v>
      </c>
      <c r="AD313" s="34" t="s">
        <v>114</v>
      </c>
    </row>
    <row r="314" spans="1:30" x14ac:dyDescent="0.2">
      <c r="A314" s="27">
        <v>2025</v>
      </c>
      <c r="B314" s="27">
        <v>3</v>
      </c>
      <c r="C314" s="28">
        <v>45658</v>
      </c>
      <c r="D314" s="28">
        <v>45747</v>
      </c>
      <c r="E314" s="27" t="s">
        <v>253</v>
      </c>
      <c r="F314" s="28">
        <v>45730</v>
      </c>
      <c r="G314" s="29">
        <v>145</v>
      </c>
      <c r="H314" s="30" t="s">
        <v>624</v>
      </c>
      <c r="I314" s="30" t="s">
        <v>1165</v>
      </c>
      <c r="J314" t="s">
        <v>626</v>
      </c>
      <c r="K314" s="29">
        <v>293</v>
      </c>
      <c r="L314" s="30" t="s">
        <v>257</v>
      </c>
      <c r="M314" s="29">
        <v>1253</v>
      </c>
      <c r="N314" s="29">
        <v>1331</v>
      </c>
      <c r="O314" s="30" t="s">
        <v>1166</v>
      </c>
      <c r="P314" s="30" t="s">
        <v>865</v>
      </c>
      <c r="Q314" s="30" t="s">
        <v>146</v>
      </c>
      <c r="R314" s="27">
        <v>1069230695</v>
      </c>
      <c r="S314" s="30" t="s">
        <v>1167</v>
      </c>
      <c r="T314" s="31">
        <v>0</v>
      </c>
      <c r="U314" s="31">
        <v>0</v>
      </c>
      <c r="V314" s="32">
        <v>30240000</v>
      </c>
      <c r="W314" s="32">
        <v>30240000</v>
      </c>
      <c r="X314" s="32">
        <v>0</v>
      </c>
      <c r="Y314" s="29">
        <v>2486</v>
      </c>
      <c r="Z314" s="33" t="s">
        <v>151</v>
      </c>
      <c r="AA314" s="29">
        <v>131258</v>
      </c>
      <c r="AB314" s="27">
        <v>1</v>
      </c>
      <c r="AC314" s="34" t="s">
        <v>66</v>
      </c>
      <c r="AD314" s="34" t="s">
        <v>120</v>
      </c>
    </row>
    <row r="315" spans="1:30" x14ac:dyDescent="0.2">
      <c r="A315" s="27">
        <v>2025</v>
      </c>
      <c r="B315" s="27">
        <v>3</v>
      </c>
      <c r="C315" s="28">
        <v>45658</v>
      </c>
      <c r="D315" s="28">
        <v>45747</v>
      </c>
      <c r="E315" s="27" t="s">
        <v>253</v>
      </c>
      <c r="F315" s="28">
        <v>45730</v>
      </c>
      <c r="G315" s="29">
        <v>148</v>
      </c>
      <c r="H315" s="30" t="s">
        <v>629</v>
      </c>
      <c r="I315" s="30" t="s">
        <v>1168</v>
      </c>
      <c r="J315" t="s">
        <v>631</v>
      </c>
      <c r="K315" s="29">
        <v>292</v>
      </c>
      <c r="L315" s="30" t="s">
        <v>257</v>
      </c>
      <c r="M315" s="29">
        <v>1250</v>
      </c>
      <c r="N315" s="29">
        <v>1332</v>
      </c>
      <c r="O315" s="30" t="s">
        <v>1169</v>
      </c>
      <c r="P315" s="30" t="s">
        <v>386</v>
      </c>
      <c r="Q315" s="30" t="s">
        <v>76</v>
      </c>
      <c r="R315" s="27">
        <v>1069716477</v>
      </c>
      <c r="S315" s="30" t="s">
        <v>1170</v>
      </c>
      <c r="T315" s="31">
        <v>0</v>
      </c>
      <c r="U315" s="31">
        <v>0</v>
      </c>
      <c r="V315" s="32">
        <v>17010000</v>
      </c>
      <c r="W315" s="32">
        <v>17010000</v>
      </c>
      <c r="X315" s="32">
        <v>0</v>
      </c>
      <c r="Y315" s="29">
        <v>2324</v>
      </c>
      <c r="Z315" s="33" t="s">
        <v>85</v>
      </c>
      <c r="AA315" s="29">
        <v>126232</v>
      </c>
      <c r="AB315" s="27">
        <v>4</v>
      </c>
      <c r="AC315" s="34" t="s">
        <v>66</v>
      </c>
      <c r="AD315" s="34" t="s">
        <v>75</v>
      </c>
    </row>
    <row r="316" spans="1:30" x14ac:dyDescent="0.2">
      <c r="A316" s="27">
        <v>2025</v>
      </c>
      <c r="B316" s="27">
        <v>3</v>
      </c>
      <c r="C316" s="28">
        <v>45658</v>
      </c>
      <c r="D316" s="28">
        <v>45747</v>
      </c>
      <c r="E316" s="27" t="s">
        <v>253</v>
      </c>
      <c r="F316" s="28">
        <v>45730</v>
      </c>
      <c r="G316" s="29">
        <v>148</v>
      </c>
      <c r="H316" s="30" t="s">
        <v>629</v>
      </c>
      <c r="I316" s="30" t="s">
        <v>1171</v>
      </c>
      <c r="J316" t="s">
        <v>631</v>
      </c>
      <c r="K316" s="29">
        <v>292</v>
      </c>
      <c r="L316" s="30" t="s">
        <v>257</v>
      </c>
      <c r="M316" s="29">
        <v>1197</v>
      </c>
      <c r="N316" s="29">
        <v>1333</v>
      </c>
      <c r="O316" s="30" t="s">
        <v>1172</v>
      </c>
      <c r="P316" s="30" t="s">
        <v>405</v>
      </c>
      <c r="Q316" s="30" t="s">
        <v>22</v>
      </c>
      <c r="R316" s="27">
        <v>1023036543</v>
      </c>
      <c r="S316" s="30" t="s">
        <v>1173</v>
      </c>
      <c r="T316" s="31">
        <v>0</v>
      </c>
      <c r="U316" s="31">
        <v>0</v>
      </c>
      <c r="V316" s="32">
        <v>17010000</v>
      </c>
      <c r="W316" s="32">
        <v>17010000</v>
      </c>
      <c r="X316" s="32">
        <v>0</v>
      </c>
      <c r="Y316" s="29">
        <v>2230</v>
      </c>
      <c r="Z316" s="33" t="s">
        <v>23</v>
      </c>
      <c r="AA316" s="29">
        <v>127989</v>
      </c>
      <c r="AB316" s="27">
        <v>1</v>
      </c>
      <c r="AC316" s="34" t="s">
        <v>20</v>
      </c>
      <c r="AD316" s="34" t="s">
        <v>21</v>
      </c>
    </row>
    <row r="317" spans="1:30" x14ac:dyDescent="0.2">
      <c r="A317" s="27">
        <v>2025</v>
      </c>
      <c r="B317" s="27">
        <v>3</v>
      </c>
      <c r="C317" s="28">
        <v>45658</v>
      </c>
      <c r="D317" s="28">
        <v>45747</v>
      </c>
      <c r="E317" s="27" t="s">
        <v>253</v>
      </c>
      <c r="F317" s="28">
        <v>45730</v>
      </c>
      <c r="G317" s="29">
        <v>148</v>
      </c>
      <c r="H317" s="30" t="s">
        <v>629</v>
      </c>
      <c r="I317" s="30" t="s">
        <v>1174</v>
      </c>
      <c r="J317" t="s">
        <v>631</v>
      </c>
      <c r="K317" s="29">
        <v>292</v>
      </c>
      <c r="L317" s="30" t="s">
        <v>257</v>
      </c>
      <c r="M317" s="29">
        <v>1104</v>
      </c>
      <c r="N317" s="29">
        <v>1334</v>
      </c>
      <c r="O317" s="30" t="s">
        <v>1175</v>
      </c>
      <c r="P317" s="30" t="s">
        <v>865</v>
      </c>
      <c r="Q317" s="30" t="s">
        <v>146</v>
      </c>
      <c r="R317" s="27">
        <v>1032656486</v>
      </c>
      <c r="S317" s="30" t="s">
        <v>1176</v>
      </c>
      <c r="T317" s="31">
        <v>0</v>
      </c>
      <c r="U317" s="31">
        <v>0</v>
      </c>
      <c r="V317" s="32">
        <v>15750000</v>
      </c>
      <c r="W317" s="32">
        <v>15750000</v>
      </c>
      <c r="X317" s="32">
        <v>0</v>
      </c>
      <c r="Y317" s="29">
        <v>2486</v>
      </c>
      <c r="Z317" s="33" t="s">
        <v>151</v>
      </c>
      <c r="AA317" s="29">
        <v>127548</v>
      </c>
      <c r="AB317" s="27">
        <v>1</v>
      </c>
      <c r="AC317" s="34" t="s">
        <v>66</v>
      </c>
      <c r="AD317" s="34" t="s">
        <v>120</v>
      </c>
    </row>
    <row r="318" spans="1:30" x14ac:dyDescent="0.2">
      <c r="A318" s="27">
        <v>2025</v>
      </c>
      <c r="B318" s="27">
        <v>3</v>
      </c>
      <c r="C318" s="28">
        <v>45658</v>
      </c>
      <c r="D318" s="28">
        <v>45747</v>
      </c>
      <c r="E318" s="27" t="s">
        <v>253</v>
      </c>
      <c r="F318" s="28">
        <v>45730</v>
      </c>
      <c r="G318" s="29">
        <v>148</v>
      </c>
      <c r="H318" s="30" t="s">
        <v>629</v>
      </c>
      <c r="I318" s="30" t="s">
        <v>1177</v>
      </c>
      <c r="J318" t="s">
        <v>631</v>
      </c>
      <c r="K318" s="29">
        <v>292</v>
      </c>
      <c r="L318" s="30" t="s">
        <v>257</v>
      </c>
      <c r="M318" s="29">
        <v>1104</v>
      </c>
      <c r="N318" s="29">
        <v>1335</v>
      </c>
      <c r="O318" s="30" t="s">
        <v>1178</v>
      </c>
      <c r="P318" s="30" t="s">
        <v>865</v>
      </c>
      <c r="Q318" s="30" t="s">
        <v>146</v>
      </c>
      <c r="R318" s="27">
        <v>348932</v>
      </c>
      <c r="S318" s="30" t="s">
        <v>1179</v>
      </c>
      <c r="T318" s="31">
        <v>0</v>
      </c>
      <c r="U318" s="31">
        <v>0</v>
      </c>
      <c r="V318" s="32">
        <v>15750000</v>
      </c>
      <c r="W318" s="32">
        <v>14612500</v>
      </c>
      <c r="X318" s="32">
        <v>1137500</v>
      </c>
      <c r="Y318" s="29">
        <v>2486</v>
      </c>
      <c r="Z318" s="33" t="s">
        <v>151</v>
      </c>
      <c r="AA318" s="29">
        <v>127548</v>
      </c>
      <c r="AB318" s="27">
        <v>1</v>
      </c>
      <c r="AC318" s="34" t="s">
        <v>66</v>
      </c>
      <c r="AD318" s="34" t="s">
        <v>120</v>
      </c>
    </row>
    <row r="319" spans="1:30" x14ac:dyDescent="0.2">
      <c r="A319" s="27">
        <v>2025</v>
      </c>
      <c r="B319" s="27">
        <v>3</v>
      </c>
      <c r="C319" s="28">
        <v>45658</v>
      </c>
      <c r="D319" s="28">
        <v>45747</v>
      </c>
      <c r="E319" s="27" t="s">
        <v>253</v>
      </c>
      <c r="F319" s="28">
        <v>45730</v>
      </c>
      <c r="G319" s="29">
        <v>145</v>
      </c>
      <c r="H319" s="30" t="s">
        <v>624</v>
      </c>
      <c r="I319" s="30" t="s">
        <v>1180</v>
      </c>
      <c r="J319" t="s">
        <v>626</v>
      </c>
      <c r="K319" s="29">
        <v>292</v>
      </c>
      <c r="L319" s="30" t="s">
        <v>257</v>
      </c>
      <c r="M319" s="29">
        <v>1204</v>
      </c>
      <c r="N319" s="29">
        <v>1336</v>
      </c>
      <c r="O319" s="30" t="s">
        <v>1181</v>
      </c>
      <c r="P319" s="30" t="s">
        <v>259</v>
      </c>
      <c r="Q319" s="30" t="s">
        <v>92</v>
      </c>
      <c r="R319" s="27">
        <v>1022365664</v>
      </c>
      <c r="S319" s="30" t="s">
        <v>1182</v>
      </c>
      <c r="T319" s="31">
        <v>0</v>
      </c>
      <c r="U319" s="31">
        <v>0</v>
      </c>
      <c r="V319" s="32">
        <v>30600000</v>
      </c>
      <c r="W319" s="32">
        <v>30600000</v>
      </c>
      <c r="X319" s="32">
        <v>0</v>
      </c>
      <c r="Y319" s="29">
        <v>2327</v>
      </c>
      <c r="Z319" s="33" t="s">
        <v>98</v>
      </c>
      <c r="AA319" s="29">
        <v>127690</v>
      </c>
      <c r="AB319" s="27">
        <v>2</v>
      </c>
      <c r="AC319" s="34" t="s">
        <v>29</v>
      </c>
      <c r="AD319" s="34" t="s">
        <v>91</v>
      </c>
    </row>
    <row r="320" spans="1:30" x14ac:dyDescent="0.2">
      <c r="A320" s="27">
        <v>2025</v>
      </c>
      <c r="B320" s="27">
        <v>3</v>
      </c>
      <c r="C320" s="28">
        <v>45658</v>
      </c>
      <c r="D320" s="28">
        <v>45747</v>
      </c>
      <c r="E320" s="27" t="s">
        <v>253</v>
      </c>
      <c r="F320" s="28">
        <v>45730</v>
      </c>
      <c r="G320" s="29">
        <v>148</v>
      </c>
      <c r="H320" s="30" t="s">
        <v>629</v>
      </c>
      <c r="I320" s="30" t="s">
        <v>1183</v>
      </c>
      <c r="J320" t="s">
        <v>631</v>
      </c>
      <c r="K320" s="29">
        <v>292</v>
      </c>
      <c r="L320" s="30" t="s">
        <v>257</v>
      </c>
      <c r="M320" s="29">
        <v>1197</v>
      </c>
      <c r="N320" s="29">
        <v>1337</v>
      </c>
      <c r="O320" s="30" t="s">
        <v>1184</v>
      </c>
      <c r="P320" s="30" t="s">
        <v>405</v>
      </c>
      <c r="Q320" s="30" t="s">
        <v>22</v>
      </c>
      <c r="R320" s="27">
        <v>1032656445</v>
      </c>
      <c r="S320" s="30" t="s">
        <v>1185</v>
      </c>
      <c r="T320" s="31">
        <v>0</v>
      </c>
      <c r="U320" s="31">
        <v>0</v>
      </c>
      <c r="V320" s="32">
        <v>17010000</v>
      </c>
      <c r="W320" s="32">
        <v>17010000</v>
      </c>
      <c r="X320" s="32">
        <v>0</v>
      </c>
      <c r="Y320" s="29">
        <v>2230</v>
      </c>
      <c r="Z320" s="33" t="s">
        <v>23</v>
      </c>
      <c r="AA320" s="29">
        <v>127989</v>
      </c>
      <c r="AB320" s="27">
        <v>1</v>
      </c>
      <c r="AC320" s="34" t="s">
        <v>20</v>
      </c>
      <c r="AD320" s="34" t="s">
        <v>21</v>
      </c>
    </row>
    <row r="321" spans="1:30" x14ac:dyDescent="0.2">
      <c r="A321" s="27">
        <v>2025</v>
      </c>
      <c r="B321" s="27">
        <v>3</v>
      </c>
      <c r="C321" s="28">
        <v>45658</v>
      </c>
      <c r="D321" s="28">
        <v>45747</v>
      </c>
      <c r="E321" s="27" t="s">
        <v>253</v>
      </c>
      <c r="F321" s="28">
        <v>45730</v>
      </c>
      <c r="G321" s="29">
        <v>145</v>
      </c>
      <c r="H321" s="30" t="s">
        <v>624</v>
      </c>
      <c r="I321" s="30" t="s">
        <v>1186</v>
      </c>
      <c r="J321" t="s">
        <v>626</v>
      </c>
      <c r="K321" s="29">
        <v>292</v>
      </c>
      <c r="L321" s="30" t="s">
        <v>257</v>
      </c>
      <c r="M321" s="29">
        <v>1256</v>
      </c>
      <c r="N321" s="29">
        <v>1338</v>
      </c>
      <c r="O321" s="30" t="s">
        <v>1187</v>
      </c>
      <c r="P321" s="30" t="s">
        <v>519</v>
      </c>
      <c r="Q321" s="30" t="s">
        <v>159</v>
      </c>
      <c r="R321" s="27">
        <v>1022389817</v>
      </c>
      <c r="S321" s="30" t="s">
        <v>1188</v>
      </c>
      <c r="T321" s="31">
        <v>0</v>
      </c>
      <c r="U321" s="31">
        <v>0</v>
      </c>
      <c r="V321" s="32">
        <v>30000000</v>
      </c>
      <c r="W321" s="32">
        <v>30000000</v>
      </c>
      <c r="X321" s="32">
        <v>0</v>
      </c>
      <c r="Y321" s="29">
        <v>2541</v>
      </c>
      <c r="Z321" s="33" t="s">
        <v>1574</v>
      </c>
      <c r="AA321" s="29">
        <v>131265</v>
      </c>
      <c r="AB321" s="27">
        <v>3</v>
      </c>
      <c r="AC321" s="34" t="s">
        <v>66</v>
      </c>
      <c r="AD321" s="34" t="s">
        <v>158</v>
      </c>
    </row>
    <row r="322" spans="1:30" x14ac:dyDescent="0.2">
      <c r="A322" s="27">
        <v>2025</v>
      </c>
      <c r="B322" s="27">
        <v>3</v>
      </c>
      <c r="C322" s="28">
        <v>45658</v>
      </c>
      <c r="D322" s="28">
        <v>45747</v>
      </c>
      <c r="E322" s="27" t="s">
        <v>253</v>
      </c>
      <c r="F322" s="28">
        <v>45730</v>
      </c>
      <c r="G322" s="29">
        <v>148</v>
      </c>
      <c r="H322" s="30" t="s">
        <v>629</v>
      </c>
      <c r="I322" s="30" t="s">
        <v>1189</v>
      </c>
      <c r="J322" t="s">
        <v>631</v>
      </c>
      <c r="K322" s="29">
        <v>292</v>
      </c>
      <c r="L322" s="30" t="s">
        <v>257</v>
      </c>
      <c r="M322" s="29">
        <v>1214</v>
      </c>
      <c r="N322" s="29">
        <v>1339</v>
      </c>
      <c r="O322" s="30" t="s">
        <v>1190</v>
      </c>
      <c r="P322" s="30" t="s">
        <v>432</v>
      </c>
      <c r="Q322" s="30" t="s">
        <v>198</v>
      </c>
      <c r="R322" s="27">
        <v>1033798427</v>
      </c>
      <c r="S322" s="30" t="s">
        <v>1191</v>
      </c>
      <c r="T322" s="31">
        <v>0</v>
      </c>
      <c r="U322" s="31">
        <v>0</v>
      </c>
      <c r="V322" s="32">
        <v>18600000</v>
      </c>
      <c r="W322" s="32">
        <v>15293333</v>
      </c>
      <c r="X322" s="32">
        <v>3306667</v>
      </c>
      <c r="Y322" s="29">
        <v>2689</v>
      </c>
      <c r="Z322" s="33" t="s">
        <v>201</v>
      </c>
      <c r="AA322" s="29">
        <v>130765</v>
      </c>
      <c r="AB322" s="27">
        <v>1</v>
      </c>
      <c r="AC322" s="34" t="s">
        <v>34</v>
      </c>
      <c r="AD322" s="34" t="s">
        <v>197</v>
      </c>
    </row>
    <row r="323" spans="1:30" x14ac:dyDescent="0.2">
      <c r="A323" s="27">
        <v>2025</v>
      </c>
      <c r="B323" s="27">
        <v>3</v>
      </c>
      <c r="C323" s="28">
        <v>45658</v>
      </c>
      <c r="D323" s="28">
        <v>45747</v>
      </c>
      <c r="E323" s="27" t="s">
        <v>253</v>
      </c>
      <c r="F323" s="28">
        <v>45730</v>
      </c>
      <c r="G323" s="29">
        <v>148</v>
      </c>
      <c r="H323" s="30" t="s">
        <v>629</v>
      </c>
      <c r="I323" s="30" t="s">
        <v>1192</v>
      </c>
      <c r="J323" t="s">
        <v>631</v>
      </c>
      <c r="K323" s="29">
        <v>292</v>
      </c>
      <c r="L323" s="30" t="s">
        <v>257</v>
      </c>
      <c r="M323" s="29">
        <v>1152</v>
      </c>
      <c r="N323" s="29">
        <v>1340</v>
      </c>
      <c r="O323" s="30" t="s">
        <v>1193</v>
      </c>
      <c r="P323" s="30" t="s">
        <v>491</v>
      </c>
      <c r="Q323" s="30" t="s">
        <v>31</v>
      </c>
      <c r="R323" s="27">
        <v>1013617405</v>
      </c>
      <c r="S323" s="30" t="s">
        <v>1194</v>
      </c>
      <c r="T323" s="31">
        <v>0</v>
      </c>
      <c r="U323" s="31">
        <v>0</v>
      </c>
      <c r="V323" s="32">
        <v>18900000</v>
      </c>
      <c r="W323" s="32">
        <v>13545000</v>
      </c>
      <c r="X323" s="32">
        <v>5355000</v>
      </c>
      <c r="Y323" s="29">
        <v>2265</v>
      </c>
      <c r="Z323" s="33" t="s">
        <v>32</v>
      </c>
      <c r="AA323" s="29">
        <v>127958</v>
      </c>
      <c r="AB323" s="27">
        <v>1</v>
      </c>
      <c r="AC323" s="34" t="s">
        <v>29</v>
      </c>
      <c r="AD323" s="34" t="s">
        <v>30</v>
      </c>
    </row>
    <row r="324" spans="1:30" x14ac:dyDescent="0.2">
      <c r="A324" s="27">
        <v>2025</v>
      </c>
      <c r="B324" s="27">
        <v>3</v>
      </c>
      <c r="C324" s="28">
        <v>45658</v>
      </c>
      <c r="D324" s="28">
        <v>45747</v>
      </c>
      <c r="E324" s="27" t="s">
        <v>253</v>
      </c>
      <c r="F324" s="28">
        <v>45730</v>
      </c>
      <c r="G324" s="29">
        <v>145</v>
      </c>
      <c r="H324" s="30" t="s">
        <v>624</v>
      </c>
      <c r="I324" s="30" t="s">
        <v>1195</v>
      </c>
      <c r="J324" t="s">
        <v>626</v>
      </c>
      <c r="K324" s="29">
        <v>292</v>
      </c>
      <c r="L324" s="30" t="s">
        <v>257</v>
      </c>
      <c r="M324" s="29">
        <v>1266</v>
      </c>
      <c r="N324" s="29">
        <v>1341</v>
      </c>
      <c r="O324" s="30" t="s">
        <v>1196</v>
      </c>
      <c r="P324" s="30" t="s">
        <v>259</v>
      </c>
      <c r="Q324" s="30" t="s">
        <v>92</v>
      </c>
      <c r="R324" s="27">
        <v>1057611038</v>
      </c>
      <c r="S324" s="30" t="s">
        <v>1197</v>
      </c>
      <c r="T324" s="31">
        <v>0</v>
      </c>
      <c r="U324" s="31">
        <v>0</v>
      </c>
      <c r="V324" s="32">
        <v>36000000</v>
      </c>
      <c r="W324" s="32">
        <v>36000000</v>
      </c>
      <c r="X324" s="32">
        <v>0</v>
      </c>
      <c r="Y324" s="29">
        <v>2327</v>
      </c>
      <c r="Z324" s="33" t="s">
        <v>98</v>
      </c>
      <c r="AA324" s="29">
        <v>131703</v>
      </c>
      <c r="AB324" s="27">
        <v>2</v>
      </c>
      <c r="AC324" s="34" t="s">
        <v>29</v>
      </c>
      <c r="AD324" s="34" t="s">
        <v>91</v>
      </c>
    </row>
    <row r="325" spans="1:30" x14ac:dyDescent="0.2">
      <c r="A325" s="27">
        <v>2025</v>
      </c>
      <c r="B325" s="27">
        <v>3</v>
      </c>
      <c r="C325" s="28">
        <v>45658</v>
      </c>
      <c r="D325" s="28">
        <v>45747</v>
      </c>
      <c r="E325" s="27" t="s">
        <v>253</v>
      </c>
      <c r="F325" s="28">
        <v>45730</v>
      </c>
      <c r="G325" s="29">
        <v>43</v>
      </c>
      <c r="H325" s="30" t="s">
        <v>323</v>
      </c>
      <c r="I325" s="30" t="s">
        <v>1198</v>
      </c>
      <c r="J325" t="s">
        <v>325</v>
      </c>
      <c r="K325" s="29">
        <v>292</v>
      </c>
      <c r="L325" s="30" t="s">
        <v>257</v>
      </c>
      <c r="M325" s="29">
        <v>1271</v>
      </c>
      <c r="N325" s="29">
        <v>1342</v>
      </c>
      <c r="O325" s="30" t="s">
        <v>1199</v>
      </c>
      <c r="P325" s="30" t="s">
        <v>259</v>
      </c>
      <c r="Q325" s="30" t="s">
        <v>92</v>
      </c>
      <c r="R325" s="27">
        <v>890104625</v>
      </c>
      <c r="S325" s="30" t="s">
        <v>327</v>
      </c>
      <c r="T325" s="31">
        <v>0</v>
      </c>
      <c r="U325" s="31">
        <v>0</v>
      </c>
      <c r="V325" s="32">
        <v>124208154</v>
      </c>
      <c r="W325" s="32">
        <v>0</v>
      </c>
      <c r="X325" s="32">
        <v>124208154</v>
      </c>
      <c r="Y325" s="29">
        <v>2327</v>
      </c>
      <c r="Z325" s="33" t="s">
        <v>93</v>
      </c>
      <c r="AA325" s="29" t="s">
        <v>1200</v>
      </c>
      <c r="AB325" s="27">
        <v>4</v>
      </c>
      <c r="AC325" s="34" t="s">
        <v>29</v>
      </c>
      <c r="AD325" s="34" t="s">
        <v>91</v>
      </c>
    </row>
    <row r="326" spans="1:30" x14ac:dyDescent="0.2">
      <c r="A326" s="27">
        <v>2025</v>
      </c>
      <c r="B326" s="27">
        <v>3</v>
      </c>
      <c r="C326" s="28">
        <v>45658</v>
      </c>
      <c r="D326" s="28">
        <v>45747</v>
      </c>
      <c r="E326" s="27" t="s">
        <v>253</v>
      </c>
      <c r="F326" s="28">
        <v>45737</v>
      </c>
      <c r="G326" s="29">
        <v>31</v>
      </c>
      <c r="H326" s="30" t="s">
        <v>691</v>
      </c>
      <c r="I326" s="30" t="s">
        <v>1201</v>
      </c>
      <c r="J326" t="s">
        <v>692</v>
      </c>
      <c r="K326" s="29">
        <v>285</v>
      </c>
      <c r="L326" s="30" t="s">
        <v>257</v>
      </c>
      <c r="M326" s="29">
        <v>1274</v>
      </c>
      <c r="N326" s="29">
        <v>1343</v>
      </c>
      <c r="O326" s="30" t="s">
        <v>1202</v>
      </c>
      <c r="P326" s="30" t="s">
        <v>415</v>
      </c>
      <c r="Q326" s="30" t="s">
        <v>134</v>
      </c>
      <c r="R326" s="27">
        <v>860066942</v>
      </c>
      <c r="S326" s="30" t="s">
        <v>704</v>
      </c>
      <c r="T326" s="31">
        <v>0</v>
      </c>
      <c r="U326" s="31">
        <v>0</v>
      </c>
      <c r="V326" s="32">
        <v>1600000</v>
      </c>
      <c r="W326" s="32">
        <v>1348683</v>
      </c>
      <c r="X326" s="32">
        <v>251317</v>
      </c>
      <c r="Y326" s="29">
        <v>2398</v>
      </c>
      <c r="Z326" s="33" t="s">
        <v>137</v>
      </c>
      <c r="AA326" s="29">
        <v>132115</v>
      </c>
      <c r="AB326" s="27">
        <v>1</v>
      </c>
      <c r="AC326" s="34" t="s">
        <v>66</v>
      </c>
      <c r="AD326" s="34" t="s">
        <v>133</v>
      </c>
    </row>
    <row r="327" spans="1:30" x14ac:dyDescent="0.2">
      <c r="A327" s="27">
        <v>2025</v>
      </c>
      <c r="B327" s="27">
        <v>3</v>
      </c>
      <c r="C327" s="28">
        <v>45658</v>
      </c>
      <c r="D327" s="28">
        <v>45747</v>
      </c>
      <c r="E327" s="27" t="s">
        <v>253</v>
      </c>
      <c r="F327" s="28">
        <v>45737</v>
      </c>
      <c r="G327" s="29">
        <v>31</v>
      </c>
      <c r="H327" s="30" t="s">
        <v>691</v>
      </c>
      <c r="I327" s="30" t="s">
        <v>1203</v>
      </c>
      <c r="J327" t="s">
        <v>692</v>
      </c>
      <c r="K327" s="29">
        <v>285</v>
      </c>
      <c r="L327" s="30" t="s">
        <v>257</v>
      </c>
      <c r="M327" s="29">
        <v>1275</v>
      </c>
      <c r="N327" s="29">
        <v>1344</v>
      </c>
      <c r="O327" s="30" t="s">
        <v>1204</v>
      </c>
      <c r="P327" s="30" t="s">
        <v>415</v>
      </c>
      <c r="Q327" s="30" t="s">
        <v>134</v>
      </c>
      <c r="R327" s="27">
        <v>860066942</v>
      </c>
      <c r="S327" s="30" t="s">
        <v>704</v>
      </c>
      <c r="T327" s="31">
        <v>0</v>
      </c>
      <c r="U327" s="31">
        <v>0</v>
      </c>
      <c r="V327" s="32">
        <v>91500000</v>
      </c>
      <c r="W327" s="32">
        <v>91500000</v>
      </c>
      <c r="X327" s="32">
        <v>0</v>
      </c>
      <c r="Y327" s="29">
        <v>2398</v>
      </c>
      <c r="Z327" s="33" t="s">
        <v>137</v>
      </c>
      <c r="AA327" s="29">
        <v>132113</v>
      </c>
      <c r="AB327" s="27">
        <v>1</v>
      </c>
      <c r="AC327" s="34" t="s">
        <v>66</v>
      </c>
      <c r="AD327" s="34" t="s">
        <v>133</v>
      </c>
    </row>
    <row r="328" spans="1:30" x14ac:dyDescent="0.2">
      <c r="A328" s="27">
        <v>2025</v>
      </c>
      <c r="B328" s="27">
        <v>3</v>
      </c>
      <c r="C328" s="28">
        <v>45658</v>
      </c>
      <c r="D328" s="28">
        <v>45747</v>
      </c>
      <c r="E328" s="27" t="s">
        <v>253</v>
      </c>
      <c r="F328" s="28">
        <v>45737</v>
      </c>
      <c r="G328" s="29">
        <v>4</v>
      </c>
      <c r="H328" s="30" t="s">
        <v>1205</v>
      </c>
      <c r="I328" s="35" t="s">
        <v>1206</v>
      </c>
      <c r="J328" t="s">
        <v>1207</v>
      </c>
      <c r="K328" s="29">
        <v>285</v>
      </c>
      <c r="L328" s="30" t="s">
        <v>257</v>
      </c>
      <c r="M328" s="29">
        <v>1269</v>
      </c>
      <c r="N328" s="29">
        <v>1345</v>
      </c>
      <c r="O328" s="30" t="s">
        <v>1208</v>
      </c>
      <c r="P328" s="30" t="s">
        <v>275</v>
      </c>
      <c r="Q328" s="30" t="s">
        <v>49</v>
      </c>
      <c r="R328" s="27">
        <v>900459737</v>
      </c>
      <c r="S328" s="30" t="s">
        <v>1209</v>
      </c>
      <c r="T328" s="31">
        <v>0</v>
      </c>
      <c r="U328" s="31">
        <v>0</v>
      </c>
      <c r="V328" s="32">
        <v>39000000</v>
      </c>
      <c r="W328" s="32">
        <v>26528138</v>
      </c>
      <c r="X328" s="32">
        <v>12471862</v>
      </c>
      <c r="Y328" s="29">
        <v>2289</v>
      </c>
      <c r="Z328" s="33" t="s">
        <v>50</v>
      </c>
      <c r="AA328" s="29">
        <v>132013</v>
      </c>
      <c r="AB328" s="27">
        <v>1</v>
      </c>
      <c r="AC328" s="34" t="s">
        <v>34</v>
      </c>
      <c r="AD328" s="34" t="s">
        <v>48</v>
      </c>
    </row>
    <row r="329" spans="1:30" x14ac:dyDescent="0.2">
      <c r="A329" s="27">
        <v>2025</v>
      </c>
      <c r="B329" s="27">
        <v>3</v>
      </c>
      <c r="C329" s="28">
        <v>45658</v>
      </c>
      <c r="D329" s="28">
        <v>45747</v>
      </c>
      <c r="E329" s="27" t="s">
        <v>253</v>
      </c>
      <c r="F329" s="28">
        <v>45737</v>
      </c>
      <c r="G329" s="29">
        <v>4</v>
      </c>
      <c r="H329" s="30" t="s">
        <v>1205</v>
      </c>
      <c r="I329" s="35" t="s">
        <v>1210</v>
      </c>
      <c r="J329" t="s">
        <v>1207</v>
      </c>
      <c r="K329" s="29">
        <v>285</v>
      </c>
      <c r="L329" s="30" t="s">
        <v>257</v>
      </c>
      <c r="M329" s="29">
        <v>1268</v>
      </c>
      <c r="N329" s="29">
        <v>1346</v>
      </c>
      <c r="O329" s="30" t="s">
        <v>1211</v>
      </c>
      <c r="P329" s="30" t="s">
        <v>405</v>
      </c>
      <c r="Q329" s="30" t="s">
        <v>22</v>
      </c>
      <c r="R329" s="27">
        <v>901676315</v>
      </c>
      <c r="S329" s="30" t="s">
        <v>1212</v>
      </c>
      <c r="T329" s="31">
        <v>0</v>
      </c>
      <c r="U329" s="31">
        <v>0</v>
      </c>
      <c r="V329" s="32">
        <v>5000000</v>
      </c>
      <c r="W329" s="32">
        <v>5000000</v>
      </c>
      <c r="X329" s="32">
        <v>0</v>
      </c>
      <c r="Y329" s="29">
        <v>2230</v>
      </c>
      <c r="Z329" s="33" t="s">
        <v>23</v>
      </c>
      <c r="AA329" s="37">
        <v>132011</v>
      </c>
      <c r="AB329" s="27">
        <v>1</v>
      </c>
      <c r="AC329" s="34" t="s">
        <v>20</v>
      </c>
      <c r="AD329" s="34" t="s">
        <v>21</v>
      </c>
    </row>
    <row r="330" spans="1:30" x14ac:dyDescent="0.2">
      <c r="A330" s="27">
        <v>2025</v>
      </c>
      <c r="B330" s="27">
        <v>3</v>
      </c>
      <c r="C330" s="28">
        <v>45658</v>
      </c>
      <c r="D330" s="28">
        <v>45747</v>
      </c>
      <c r="E330" s="27" t="s">
        <v>253</v>
      </c>
      <c r="F330" s="28">
        <v>45737</v>
      </c>
      <c r="G330" s="29">
        <v>4</v>
      </c>
      <c r="H330" s="30" t="s">
        <v>1205</v>
      </c>
      <c r="I330" s="35" t="s">
        <v>1210</v>
      </c>
      <c r="J330" t="s">
        <v>1207</v>
      </c>
      <c r="K330" s="29">
        <v>285</v>
      </c>
      <c r="L330" s="30" t="s">
        <v>257</v>
      </c>
      <c r="M330" s="29">
        <v>1268</v>
      </c>
      <c r="N330" s="29">
        <v>1346</v>
      </c>
      <c r="O330" s="30" t="s">
        <v>1211</v>
      </c>
      <c r="P330" s="30" t="s">
        <v>405</v>
      </c>
      <c r="Q330" s="30" t="s">
        <v>22</v>
      </c>
      <c r="R330" s="27">
        <v>901676315</v>
      </c>
      <c r="S330" s="30" t="s">
        <v>1212</v>
      </c>
      <c r="T330" s="31">
        <v>0</v>
      </c>
      <c r="U330" s="31">
        <v>0</v>
      </c>
      <c r="V330" s="32">
        <v>5000000</v>
      </c>
      <c r="W330" s="32">
        <v>5000000</v>
      </c>
      <c r="X330" s="32">
        <v>0</v>
      </c>
      <c r="Y330" s="29">
        <v>2230</v>
      </c>
      <c r="Z330" s="33" t="s">
        <v>27</v>
      </c>
      <c r="AA330" s="37">
        <v>132011</v>
      </c>
      <c r="AB330" s="27">
        <v>2</v>
      </c>
      <c r="AC330" s="34" t="s">
        <v>20</v>
      </c>
      <c r="AD330" s="34" t="s">
        <v>21</v>
      </c>
    </row>
    <row r="331" spans="1:30" x14ac:dyDescent="0.2">
      <c r="A331" s="27">
        <v>2025</v>
      </c>
      <c r="B331" s="27">
        <v>3</v>
      </c>
      <c r="C331" s="28">
        <v>45658</v>
      </c>
      <c r="D331" s="28">
        <v>45747</v>
      </c>
      <c r="E331" s="27" t="s">
        <v>253</v>
      </c>
      <c r="F331" s="28">
        <v>45737</v>
      </c>
      <c r="G331" s="29">
        <v>4</v>
      </c>
      <c r="H331" s="30" t="s">
        <v>1205</v>
      </c>
      <c r="I331" s="35" t="s">
        <v>1210</v>
      </c>
      <c r="J331" t="s">
        <v>1207</v>
      </c>
      <c r="K331" s="29">
        <v>285</v>
      </c>
      <c r="L331" s="30" t="s">
        <v>257</v>
      </c>
      <c r="M331" s="29">
        <v>1268</v>
      </c>
      <c r="N331" s="29">
        <v>1346</v>
      </c>
      <c r="O331" s="30" t="s">
        <v>1211</v>
      </c>
      <c r="P331" s="30" t="s">
        <v>721</v>
      </c>
      <c r="Q331" s="30" t="s">
        <v>36</v>
      </c>
      <c r="R331" s="27">
        <v>901676315</v>
      </c>
      <c r="S331" s="30" t="s">
        <v>1212</v>
      </c>
      <c r="T331" s="31">
        <v>0</v>
      </c>
      <c r="U331" s="31">
        <v>0</v>
      </c>
      <c r="V331" s="32">
        <v>5000000</v>
      </c>
      <c r="W331" s="32">
        <v>5000000</v>
      </c>
      <c r="X331" s="32">
        <v>0</v>
      </c>
      <c r="Y331" s="29">
        <v>2278</v>
      </c>
      <c r="Z331" s="33" t="s">
        <v>37</v>
      </c>
      <c r="AA331" s="29">
        <v>132011</v>
      </c>
      <c r="AB331" s="27">
        <v>1</v>
      </c>
      <c r="AC331" s="34" t="s">
        <v>34</v>
      </c>
      <c r="AD331" s="34" t="s">
        <v>35</v>
      </c>
    </row>
    <row r="332" spans="1:30" x14ac:dyDescent="0.2">
      <c r="A332" s="27">
        <v>2025</v>
      </c>
      <c r="B332" s="27">
        <v>3</v>
      </c>
      <c r="C332" s="28">
        <v>45658</v>
      </c>
      <c r="D332" s="28">
        <v>45747</v>
      </c>
      <c r="E332" s="27" t="s">
        <v>253</v>
      </c>
      <c r="F332" s="28">
        <v>45737</v>
      </c>
      <c r="G332" s="29">
        <v>4</v>
      </c>
      <c r="H332" s="30" t="s">
        <v>1205</v>
      </c>
      <c r="I332" s="35" t="s">
        <v>1210</v>
      </c>
      <c r="J332" t="s">
        <v>1207</v>
      </c>
      <c r="K332" s="29">
        <v>285</v>
      </c>
      <c r="L332" s="30" t="s">
        <v>257</v>
      </c>
      <c r="M332" s="29">
        <v>1268</v>
      </c>
      <c r="N332" s="29">
        <v>1346</v>
      </c>
      <c r="O332" s="30" t="s">
        <v>1211</v>
      </c>
      <c r="P332" s="30" t="s">
        <v>275</v>
      </c>
      <c r="Q332" s="30" t="s">
        <v>49</v>
      </c>
      <c r="R332" s="27">
        <v>901676315</v>
      </c>
      <c r="S332" s="30" t="s">
        <v>1212</v>
      </c>
      <c r="T332" s="31">
        <v>0</v>
      </c>
      <c r="U332" s="31">
        <v>0</v>
      </c>
      <c r="V332" s="32">
        <v>5000000</v>
      </c>
      <c r="W332" s="32">
        <v>5000000</v>
      </c>
      <c r="X332" s="32">
        <v>0</v>
      </c>
      <c r="Y332" s="29">
        <v>2289</v>
      </c>
      <c r="Z332" s="33" t="s">
        <v>50</v>
      </c>
      <c r="AA332" s="29">
        <v>132011</v>
      </c>
      <c r="AB332" s="27">
        <v>1</v>
      </c>
      <c r="AC332" s="34" t="s">
        <v>34</v>
      </c>
      <c r="AD332" s="34" t="s">
        <v>48</v>
      </c>
    </row>
    <row r="333" spans="1:30" x14ac:dyDescent="0.2">
      <c r="A333" s="27">
        <v>2025</v>
      </c>
      <c r="B333" s="27">
        <v>3</v>
      </c>
      <c r="C333" s="28">
        <v>45658</v>
      </c>
      <c r="D333" s="28">
        <v>45747</v>
      </c>
      <c r="E333" s="27" t="s">
        <v>253</v>
      </c>
      <c r="F333" s="28">
        <v>45737</v>
      </c>
      <c r="G333" s="29">
        <v>4</v>
      </c>
      <c r="H333" s="30" t="s">
        <v>1205</v>
      </c>
      <c r="I333" s="35" t="s">
        <v>1210</v>
      </c>
      <c r="J333" t="s">
        <v>1207</v>
      </c>
      <c r="K333" s="29">
        <v>285</v>
      </c>
      <c r="L333" s="30" t="s">
        <v>257</v>
      </c>
      <c r="M333" s="29">
        <v>1268</v>
      </c>
      <c r="N333" s="29">
        <v>1346</v>
      </c>
      <c r="O333" s="30" t="s">
        <v>1211</v>
      </c>
      <c r="P333" s="30" t="s">
        <v>659</v>
      </c>
      <c r="Q333" s="30" t="s">
        <v>68</v>
      </c>
      <c r="R333" s="27">
        <v>901676315</v>
      </c>
      <c r="S333" s="30" t="s">
        <v>1212</v>
      </c>
      <c r="T333" s="31">
        <v>0</v>
      </c>
      <c r="U333" s="31">
        <v>0</v>
      </c>
      <c r="V333" s="32">
        <v>8000000</v>
      </c>
      <c r="W333" s="32">
        <v>8000000</v>
      </c>
      <c r="X333" s="32">
        <v>0</v>
      </c>
      <c r="Y333" s="29">
        <v>2319</v>
      </c>
      <c r="Z333" s="33" t="s">
        <v>69</v>
      </c>
      <c r="AA333" s="29">
        <v>132011</v>
      </c>
      <c r="AB333" s="27">
        <v>1</v>
      </c>
      <c r="AC333" s="34" t="s">
        <v>66</v>
      </c>
      <c r="AD333" s="34" t="s">
        <v>67</v>
      </c>
    </row>
    <row r="334" spans="1:30" x14ac:dyDescent="0.2">
      <c r="A334" s="27">
        <v>2025</v>
      </c>
      <c r="B334" s="27">
        <v>3</v>
      </c>
      <c r="C334" s="28">
        <v>45658</v>
      </c>
      <c r="D334" s="28">
        <v>45747</v>
      </c>
      <c r="E334" s="27" t="s">
        <v>253</v>
      </c>
      <c r="F334" s="28">
        <v>45737</v>
      </c>
      <c r="G334" s="29">
        <v>4</v>
      </c>
      <c r="H334" s="30" t="s">
        <v>1205</v>
      </c>
      <c r="I334" s="35" t="s">
        <v>1210</v>
      </c>
      <c r="J334" t="s">
        <v>1207</v>
      </c>
      <c r="K334" s="29">
        <v>285</v>
      </c>
      <c r="L334" s="30" t="s">
        <v>257</v>
      </c>
      <c r="M334" s="29">
        <v>1268</v>
      </c>
      <c r="N334" s="29">
        <v>1346</v>
      </c>
      <c r="O334" s="30" t="s">
        <v>1211</v>
      </c>
      <c r="P334" s="30" t="s">
        <v>439</v>
      </c>
      <c r="Q334" s="30" t="s">
        <v>121</v>
      </c>
      <c r="R334" s="27">
        <v>901676315</v>
      </c>
      <c r="S334" s="30" t="s">
        <v>1212</v>
      </c>
      <c r="T334" s="31">
        <v>0</v>
      </c>
      <c r="U334" s="31">
        <v>0</v>
      </c>
      <c r="V334" s="32">
        <v>20000000</v>
      </c>
      <c r="W334" s="32">
        <v>20000000</v>
      </c>
      <c r="X334" s="32">
        <v>0</v>
      </c>
      <c r="Y334" s="29">
        <v>2388</v>
      </c>
      <c r="Z334" s="33" t="s">
        <v>126</v>
      </c>
      <c r="AA334" s="29">
        <v>132011</v>
      </c>
      <c r="AB334" s="27">
        <v>3</v>
      </c>
      <c r="AC334" s="34" t="s">
        <v>66</v>
      </c>
      <c r="AD334" s="34" t="s">
        <v>120</v>
      </c>
    </row>
    <row r="335" spans="1:30" x14ac:dyDescent="0.2">
      <c r="A335" s="27">
        <v>2025</v>
      </c>
      <c r="B335" s="27">
        <v>3</v>
      </c>
      <c r="C335" s="28">
        <v>45658</v>
      </c>
      <c r="D335" s="28">
        <v>45747</v>
      </c>
      <c r="E335" s="27" t="s">
        <v>253</v>
      </c>
      <c r="F335" s="28">
        <v>45737</v>
      </c>
      <c r="G335" s="29">
        <v>4</v>
      </c>
      <c r="H335" s="30" t="s">
        <v>1205</v>
      </c>
      <c r="I335" s="35" t="s">
        <v>1210</v>
      </c>
      <c r="J335" t="s">
        <v>1207</v>
      </c>
      <c r="K335" s="29">
        <v>285</v>
      </c>
      <c r="L335" s="30" t="s">
        <v>257</v>
      </c>
      <c r="M335" s="29">
        <v>1268</v>
      </c>
      <c r="N335" s="29">
        <v>1346</v>
      </c>
      <c r="O335" s="30" t="s">
        <v>1211</v>
      </c>
      <c r="P335" s="30" t="s">
        <v>415</v>
      </c>
      <c r="Q335" s="30" t="s">
        <v>134</v>
      </c>
      <c r="R335" s="27">
        <v>901676315</v>
      </c>
      <c r="S335" s="30" t="s">
        <v>1212</v>
      </c>
      <c r="T335" s="31">
        <v>0</v>
      </c>
      <c r="U335" s="31">
        <v>0</v>
      </c>
      <c r="V335" s="32">
        <v>10000000</v>
      </c>
      <c r="W335" s="32">
        <v>10000000</v>
      </c>
      <c r="X335" s="32">
        <v>0</v>
      </c>
      <c r="Y335" s="29">
        <v>2398</v>
      </c>
      <c r="Z335" s="33" t="s">
        <v>137</v>
      </c>
      <c r="AA335" s="29">
        <v>132011</v>
      </c>
      <c r="AB335" s="27">
        <v>1</v>
      </c>
      <c r="AC335" s="34" t="s">
        <v>66</v>
      </c>
      <c r="AD335" s="34" t="s">
        <v>133</v>
      </c>
    </row>
    <row r="336" spans="1:30" x14ac:dyDescent="0.2">
      <c r="A336" s="27">
        <v>2025</v>
      </c>
      <c r="B336" s="27">
        <v>3</v>
      </c>
      <c r="C336" s="28">
        <v>45658</v>
      </c>
      <c r="D336" s="28">
        <v>45747</v>
      </c>
      <c r="E336" s="27" t="s">
        <v>253</v>
      </c>
      <c r="F336" s="28">
        <v>45737</v>
      </c>
      <c r="G336" s="29">
        <v>4</v>
      </c>
      <c r="H336" s="30" t="s">
        <v>1205</v>
      </c>
      <c r="I336" s="35" t="s">
        <v>1210</v>
      </c>
      <c r="J336" t="s">
        <v>1207</v>
      </c>
      <c r="K336" s="29">
        <v>285</v>
      </c>
      <c r="L336" s="30" t="s">
        <v>257</v>
      </c>
      <c r="M336" s="29">
        <v>1268</v>
      </c>
      <c r="N336" s="29">
        <v>1346</v>
      </c>
      <c r="O336" s="30" t="s">
        <v>1211</v>
      </c>
      <c r="P336" s="30" t="s">
        <v>865</v>
      </c>
      <c r="Q336" s="30" t="s">
        <v>146</v>
      </c>
      <c r="R336" s="27">
        <v>901676315</v>
      </c>
      <c r="S336" s="30" t="s">
        <v>1212</v>
      </c>
      <c r="T336" s="31">
        <v>0</v>
      </c>
      <c r="U336" s="31">
        <v>0</v>
      </c>
      <c r="V336" s="32">
        <v>10000000</v>
      </c>
      <c r="W336" s="32">
        <v>10000000</v>
      </c>
      <c r="X336" s="32">
        <v>0</v>
      </c>
      <c r="Y336" s="29">
        <v>2486</v>
      </c>
      <c r="Z336" s="33" t="s">
        <v>151</v>
      </c>
      <c r="AA336" s="29">
        <v>132011</v>
      </c>
      <c r="AB336" s="27">
        <v>1</v>
      </c>
      <c r="AC336" s="34" t="s">
        <v>66</v>
      </c>
      <c r="AD336" s="34" t="s">
        <v>120</v>
      </c>
    </row>
    <row r="337" spans="1:30" x14ac:dyDescent="0.2">
      <c r="A337" s="27">
        <v>2025</v>
      </c>
      <c r="B337" s="27">
        <v>3</v>
      </c>
      <c r="C337" s="28">
        <v>45658</v>
      </c>
      <c r="D337" s="28">
        <v>45747</v>
      </c>
      <c r="E337" s="27" t="s">
        <v>253</v>
      </c>
      <c r="F337" s="28">
        <v>45737</v>
      </c>
      <c r="G337" s="29">
        <v>4</v>
      </c>
      <c r="H337" s="30" t="s">
        <v>1205</v>
      </c>
      <c r="I337" s="35" t="s">
        <v>1210</v>
      </c>
      <c r="J337" t="s">
        <v>1207</v>
      </c>
      <c r="K337" s="29">
        <v>285</v>
      </c>
      <c r="L337" s="30" t="s">
        <v>257</v>
      </c>
      <c r="M337" s="29">
        <v>1268</v>
      </c>
      <c r="N337" s="29">
        <v>1346</v>
      </c>
      <c r="O337" s="30" t="s">
        <v>1211</v>
      </c>
      <c r="P337" s="30" t="s">
        <v>519</v>
      </c>
      <c r="Q337" s="30" t="s">
        <v>159</v>
      </c>
      <c r="R337" s="27">
        <v>901676315</v>
      </c>
      <c r="S337" s="30" t="s">
        <v>1212</v>
      </c>
      <c r="T337" s="31">
        <v>0</v>
      </c>
      <c r="U337" s="31">
        <v>0</v>
      </c>
      <c r="V337" s="32">
        <v>10000000</v>
      </c>
      <c r="W337" s="32">
        <v>10000000</v>
      </c>
      <c r="X337" s="32">
        <v>0</v>
      </c>
      <c r="Y337" s="29">
        <v>2541</v>
      </c>
      <c r="Z337" s="33" t="s">
        <v>161</v>
      </c>
      <c r="AA337" s="29">
        <v>132011</v>
      </c>
      <c r="AB337" s="27">
        <v>1</v>
      </c>
      <c r="AC337" s="34" t="s">
        <v>66</v>
      </c>
      <c r="AD337" s="34" t="s">
        <v>158</v>
      </c>
    </row>
    <row r="338" spans="1:30" x14ac:dyDescent="0.2">
      <c r="A338" s="27">
        <v>2025</v>
      </c>
      <c r="B338" s="27">
        <v>3</v>
      </c>
      <c r="C338" s="28">
        <v>45658</v>
      </c>
      <c r="D338" s="28">
        <v>45747</v>
      </c>
      <c r="E338" s="27" t="s">
        <v>253</v>
      </c>
      <c r="F338" s="28">
        <v>45737</v>
      </c>
      <c r="G338" s="29">
        <v>4</v>
      </c>
      <c r="H338" s="30" t="s">
        <v>1205</v>
      </c>
      <c r="I338" s="35" t="s">
        <v>1210</v>
      </c>
      <c r="J338" t="s">
        <v>1207</v>
      </c>
      <c r="K338" s="29">
        <v>285</v>
      </c>
      <c r="L338" s="30" t="s">
        <v>257</v>
      </c>
      <c r="M338" s="29">
        <v>1268</v>
      </c>
      <c r="N338" s="29">
        <v>1346</v>
      </c>
      <c r="O338" s="30" t="s">
        <v>1211</v>
      </c>
      <c r="P338" s="30" t="s">
        <v>366</v>
      </c>
      <c r="Q338" s="30" t="s">
        <v>165</v>
      </c>
      <c r="R338" s="27">
        <v>901676315</v>
      </c>
      <c r="S338" s="30" t="s">
        <v>1212</v>
      </c>
      <c r="T338" s="31">
        <v>0</v>
      </c>
      <c r="U338" s="31">
        <v>0</v>
      </c>
      <c r="V338" s="32">
        <v>8000000</v>
      </c>
      <c r="W338" s="32">
        <v>8000000</v>
      </c>
      <c r="X338" s="32">
        <v>0</v>
      </c>
      <c r="Y338" s="29">
        <v>2613</v>
      </c>
      <c r="Z338" s="33" t="s">
        <v>168</v>
      </c>
      <c r="AA338" s="29">
        <v>132011</v>
      </c>
      <c r="AB338" s="27">
        <v>2</v>
      </c>
      <c r="AC338" s="34" t="s">
        <v>34</v>
      </c>
      <c r="AD338" s="34" t="s">
        <v>164</v>
      </c>
    </row>
    <row r="339" spans="1:30" x14ac:dyDescent="0.2">
      <c r="A339" s="27">
        <v>2025</v>
      </c>
      <c r="B339" s="27">
        <v>3</v>
      </c>
      <c r="C339" s="28">
        <v>45658</v>
      </c>
      <c r="D339" s="28">
        <v>45747</v>
      </c>
      <c r="E339" s="27" t="s">
        <v>253</v>
      </c>
      <c r="F339" s="28">
        <v>45737</v>
      </c>
      <c r="G339" s="29">
        <v>4</v>
      </c>
      <c r="H339" s="30" t="s">
        <v>1205</v>
      </c>
      <c r="I339" s="35" t="s">
        <v>1210</v>
      </c>
      <c r="J339" t="s">
        <v>1207</v>
      </c>
      <c r="K339" s="29">
        <v>285</v>
      </c>
      <c r="L339" s="30" t="s">
        <v>257</v>
      </c>
      <c r="M339" s="29">
        <v>1268</v>
      </c>
      <c r="N339" s="29">
        <v>1346</v>
      </c>
      <c r="O339" s="30" t="s">
        <v>1211</v>
      </c>
      <c r="P339" s="30" t="s">
        <v>291</v>
      </c>
      <c r="Q339" s="30" t="s">
        <v>181</v>
      </c>
      <c r="R339" s="27">
        <v>901676315</v>
      </c>
      <c r="S339" s="30" t="s">
        <v>1212</v>
      </c>
      <c r="T339" s="31">
        <v>0</v>
      </c>
      <c r="U339" s="31">
        <v>0</v>
      </c>
      <c r="V339" s="32">
        <v>52781160</v>
      </c>
      <c r="W339" s="32">
        <v>52781160</v>
      </c>
      <c r="X339" s="32">
        <v>0</v>
      </c>
      <c r="Y339" s="29">
        <v>2671</v>
      </c>
      <c r="Z339" s="33" t="s">
        <v>190</v>
      </c>
      <c r="AA339" s="29">
        <v>132011</v>
      </c>
      <c r="AB339" s="27">
        <v>3</v>
      </c>
      <c r="AC339" s="34" t="s">
        <v>34</v>
      </c>
      <c r="AD339" s="34" t="s">
        <v>180</v>
      </c>
    </row>
    <row r="340" spans="1:30" x14ac:dyDescent="0.2">
      <c r="A340" s="27">
        <v>2025</v>
      </c>
      <c r="B340" s="27">
        <v>3</v>
      </c>
      <c r="C340" s="28">
        <v>45658</v>
      </c>
      <c r="D340" s="28">
        <v>45747</v>
      </c>
      <c r="E340" s="27" t="s">
        <v>253</v>
      </c>
      <c r="F340" s="28">
        <v>45737</v>
      </c>
      <c r="G340" s="29">
        <v>4</v>
      </c>
      <c r="H340" s="30" t="s">
        <v>1205</v>
      </c>
      <c r="I340" s="35" t="s">
        <v>1210</v>
      </c>
      <c r="J340" t="s">
        <v>1207</v>
      </c>
      <c r="K340" s="29">
        <v>285</v>
      </c>
      <c r="L340" s="30" t="s">
        <v>257</v>
      </c>
      <c r="M340" s="29">
        <v>1268</v>
      </c>
      <c r="N340" s="29">
        <v>1346</v>
      </c>
      <c r="O340" s="30" t="s">
        <v>1211</v>
      </c>
      <c r="P340" s="30" t="s">
        <v>432</v>
      </c>
      <c r="Q340" s="30" t="s">
        <v>198</v>
      </c>
      <c r="R340" s="27">
        <v>901676315</v>
      </c>
      <c r="S340" s="30" t="s">
        <v>1212</v>
      </c>
      <c r="T340" s="31">
        <v>0</v>
      </c>
      <c r="U340" s="31">
        <v>0</v>
      </c>
      <c r="V340" s="32">
        <v>2000000</v>
      </c>
      <c r="W340" s="32">
        <v>2000000</v>
      </c>
      <c r="X340" s="32">
        <v>0</v>
      </c>
      <c r="Y340" s="29">
        <v>2689</v>
      </c>
      <c r="Z340" s="33" t="s">
        <v>201</v>
      </c>
      <c r="AA340" s="29">
        <v>132011</v>
      </c>
      <c r="AB340" s="27">
        <v>1</v>
      </c>
      <c r="AC340" s="34" t="s">
        <v>34</v>
      </c>
      <c r="AD340" s="34" t="s">
        <v>197</v>
      </c>
    </row>
    <row r="341" spans="1:30" x14ac:dyDescent="0.2">
      <c r="A341" s="27">
        <v>2025</v>
      </c>
      <c r="B341" s="27">
        <v>3</v>
      </c>
      <c r="C341" s="28">
        <v>45658</v>
      </c>
      <c r="D341" s="28">
        <v>45747</v>
      </c>
      <c r="E341" s="27" t="s">
        <v>253</v>
      </c>
      <c r="F341" s="28">
        <v>45737</v>
      </c>
      <c r="G341" s="29">
        <v>4</v>
      </c>
      <c r="H341" s="30" t="s">
        <v>1205</v>
      </c>
      <c r="I341" s="35" t="s">
        <v>1210</v>
      </c>
      <c r="J341" t="s">
        <v>1207</v>
      </c>
      <c r="K341" s="29">
        <v>285</v>
      </c>
      <c r="L341" s="30" t="s">
        <v>257</v>
      </c>
      <c r="M341" s="29">
        <v>1268</v>
      </c>
      <c r="N341" s="29">
        <v>1346</v>
      </c>
      <c r="O341" s="30" t="s">
        <v>1211</v>
      </c>
      <c r="P341" s="30" t="s">
        <v>561</v>
      </c>
      <c r="Q341" s="30" t="s">
        <v>205</v>
      </c>
      <c r="R341" s="27">
        <v>901676315</v>
      </c>
      <c r="S341" s="30" t="s">
        <v>1212</v>
      </c>
      <c r="T341" s="31">
        <v>0</v>
      </c>
      <c r="U341" s="31">
        <v>0</v>
      </c>
      <c r="V341" s="32">
        <v>15000000</v>
      </c>
      <c r="W341" s="32">
        <v>15000000</v>
      </c>
      <c r="X341" s="32">
        <v>0</v>
      </c>
      <c r="Y341" s="29">
        <v>2696</v>
      </c>
      <c r="Z341" s="33" t="s">
        <v>210</v>
      </c>
      <c r="AA341" s="37">
        <v>132011</v>
      </c>
      <c r="AB341" s="27">
        <v>1</v>
      </c>
      <c r="AC341" s="34" t="s">
        <v>29</v>
      </c>
      <c r="AD341" s="34" t="s">
        <v>114</v>
      </c>
    </row>
    <row r="342" spans="1:30" x14ac:dyDescent="0.2">
      <c r="A342" s="27">
        <v>2025</v>
      </c>
      <c r="B342" s="27">
        <v>3</v>
      </c>
      <c r="C342" s="28">
        <v>45658</v>
      </c>
      <c r="D342" s="28">
        <v>45747</v>
      </c>
      <c r="E342" s="27" t="s">
        <v>253</v>
      </c>
      <c r="F342" s="28">
        <v>45737</v>
      </c>
      <c r="G342" s="29">
        <v>4</v>
      </c>
      <c r="H342" s="30" t="s">
        <v>1205</v>
      </c>
      <c r="I342" s="35" t="s">
        <v>1210</v>
      </c>
      <c r="J342" t="s">
        <v>1207</v>
      </c>
      <c r="K342" s="29">
        <v>285</v>
      </c>
      <c r="L342" s="30" t="s">
        <v>257</v>
      </c>
      <c r="M342" s="29">
        <v>1268</v>
      </c>
      <c r="N342" s="29">
        <v>1346</v>
      </c>
      <c r="O342" s="30" t="s">
        <v>1211</v>
      </c>
      <c r="P342" s="30" t="s">
        <v>561</v>
      </c>
      <c r="Q342" s="30" t="s">
        <v>205</v>
      </c>
      <c r="R342" s="27">
        <v>901676315</v>
      </c>
      <c r="S342" s="30" t="s">
        <v>1212</v>
      </c>
      <c r="T342" s="31">
        <v>0</v>
      </c>
      <c r="U342" s="31">
        <v>0</v>
      </c>
      <c r="V342" s="32">
        <v>15000000</v>
      </c>
      <c r="W342" s="32">
        <v>15000000</v>
      </c>
      <c r="X342" s="32">
        <v>0</v>
      </c>
      <c r="Y342" s="29">
        <v>2696</v>
      </c>
      <c r="Z342" s="33" t="s">
        <v>211</v>
      </c>
      <c r="AA342" s="37">
        <v>132011</v>
      </c>
      <c r="AB342" s="27">
        <v>4</v>
      </c>
      <c r="AC342" s="34" t="s">
        <v>29</v>
      </c>
      <c r="AD342" s="34" t="s">
        <v>114</v>
      </c>
    </row>
    <row r="343" spans="1:30" x14ac:dyDescent="0.2">
      <c r="A343" s="27">
        <v>2025</v>
      </c>
      <c r="B343" s="27">
        <v>3</v>
      </c>
      <c r="C343" s="28">
        <v>45658</v>
      </c>
      <c r="D343" s="28">
        <v>45747</v>
      </c>
      <c r="E343" s="27" t="s">
        <v>253</v>
      </c>
      <c r="F343" s="28">
        <v>45737</v>
      </c>
      <c r="G343" s="29">
        <v>4</v>
      </c>
      <c r="H343" s="30" t="s">
        <v>1205</v>
      </c>
      <c r="I343" s="35" t="s">
        <v>1210</v>
      </c>
      <c r="J343" t="s">
        <v>1207</v>
      </c>
      <c r="K343" s="29">
        <v>285</v>
      </c>
      <c r="L343" s="30" t="s">
        <v>257</v>
      </c>
      <c r="M343" s="29">
        <v>1268</v>
      </c>
      <c r="N343" s="29">
        <v>1346</v>
      </c>
      <c r="O343" s="30" t="s">
        <v>1211</v>
      </c>
      <c r="P343" s="30" t="s">
        <v>561</v>
      </c>
      <c r="Q343" s="30" t="s">
        <v>205</v>
      </c>
      <c r="R343" s="27">
        <v>901676315</v>
      </c>
      <c r="S343" s="30" t="s">
        <v>1212</v>
      </c>
      <c r="T343" s="31">
        <v>0</v>
      </c>
      <c r="U343" s="31">
        <v>0</v>
      </c>
      <c r="V343" s="32">
        <v>30000000</v>
      </c>
      <c r="W343" s="32">
        <v>30000000</v>
      </c>
      <c r="X343" s="32">
        <v>0</v>
      </c>
      <c r="Y343" s="29">
        <v>2696</v>
      </c>
      <c r="Z343" s="33" t="s">
        <v>208</v>
      </c>
      <c r="AA343" s="37">
        <v>132011</v>
      </c>
      <c r="AB343" s="27">
        <v>5</v>
      </c>
      <c r="AC343" s="34" t="s">
        <v>29</v>
      </c>
      <c r="AD343" s="34" t="s">
        <v>114</v>
      </c>
    </row>
    <row r="344" spans="1:30" x14ac:dyDescent="0.2">
      <c r="A344" s="27">
        <v>2025</v>
      </c>
      <c r="B344" s="27">
        <v>3</v>
      </c>
      <c r="C344" s="28">
        <v>45658</v>
      </c>
      <c r="D344" s="28">
        <v>45747</v>
      </c>
      <c r="E344" s="27" t="s">
        <v>253</v>
      </c>
      <c r="F344" s="28">
        <v>45741</v>
      </c>
      <c r="G344" s="29">
        <v>145</v>
      </c>
      <c r="H344" s="30" t="s">
        <v>624</v>
      </c>
      <c r="I344" s="30" t="s">
        <v>1213</v>
      </c>
      <c r="J344" t="s">
        <v>626</v>
      </c>
      <c r="K344" s="29">
        <v>281</v>
      </c>
      <c r="L344" s="30" t="s">
        <v>257</v>
      </c>
      <c r="M344" s="29">
        <v>1178</v>
      </c>
      <c r="N344" s="29">
        <v>1347</v>
      </c>
      <c r="O344" s="30" t="s">
        <v>1214</v>
      </c>
      <c r="P344" s="30" t="s">
        <v>376</v>
      </c>
      <c r="Q344" s="30" t="s">
        <v>53</v>
      </c>
      <c r="R344" s="27">
        <v>1013636939</v>
      </c>
      <c r="S344" s="30" t="s">
        <v>1215</v>
      </c>
      <c r="T344" s="31">
        <v>0</v>
      </c>
      <c r="U344" s="31">
        <v>0</v>
      </c>
      <c r="V344" s="32">
        <v>33000000</v>
      </c>
      <c r="W344" s="32">
        <v>26033333</v>
      </c>
      <c r="X344" s="32">
        <v>6966667</v>
      </c>
      <c r="Y344" s="29">
        <v>2290</v>
      </c>
      <c r="Z344" s="33" t="s">
        <v>58</v>
      </c>
      <c r="AA344" s="29">
        <v>130937</v>
      </c>
      <c r="AB344" s="27">
        <v>3</v>
      </c>
      <c r="AC344" s="34" t="s">
        <v>20</v>
      </c>
      <c r="AD344" s="34" t="s">
        <v>52</v>
      </c>
    </row>
    <row r="345" spans="1:30" x14ac:dyDescent="0.2">
      <c r="A345" s="27">
        <v>2025</v>
      </c>
      <c r="B345" s="27">
        <v>3</v>
      </c>
      <c r="C345" s="28">
        <v>45658</v>
      </c>
      <c r="D345" s="28">
        <v>45747</v>
      </c>
      <c r="E345" s="27" t="s">
        <v>253</v>
      </c>
      <c r="F345" s="28">
        <v>45743</v>
      </c>
      <c r="G345" s="29">
        <v>145</v>
      </c>
      <c r="H345" s="30" t="s">
        <v>624</v>
      </c>
      <c r="I345" s="30" t="s">
        <v>1216</v>
      </c>
      <c r="J345" t="s">
        <v>626</v>
      </c>
      <c r="K345" s="29">
        <v>279</v>
      </c>
      <c r="L345" s="30" t="s">
        <v>257</v>
      </c>
      <c r="M345" s="29">
        <v>1180</v>
      </c>
      <c r="N345" s="29">
        <v>1348</v>
      </c>
      <c r="O345" s="30" t="s">
        <v>1217</v>
      </c>
      <c r="P345" s="30" t="s">
        <v>259</v>
      </c>
      <c r="Q345" s="30" t="s">
        <v>92</v>
      </c>
      <c r="R345" s="27">
        <v>1031159833</v>
      </c>
      <c r="S345" s="30" t="s">
        <v>1218</v>
      </c>
      <c r="T345" s="31">
        <v>0</v>
      </c>
      <c r="U345" s="31">
        <v>0</v>
      </c>
      <c r="V345" s="32">
        <v>50400000</v>
      </c>
      <c r="W345" s="32">
        <v>50400000</v>
      </c>
      <c r="X345" s="32">
        <v>0</v>
      </c>
      <c r="Y345" s="29">
        <v>2327</v>
      </c>
      <c r="Z345" s="33" t="s">
        <v>98</v>
      </c>
      <c r="AA345" s="29">
        <v>127991</v>
      </c>
      <c r="AB345" s="27">
        <v>2</v>
      </c>
      <c r="AC345" s="34" t="s">
        <v>29</v>
      </c>
      <c r="AD345" s="34" t="s">
        <v>91</v>
      </c>
    </row>
    <row r="346" spans="1:30" x14ac:dyDescent="0.2">
      <c r="A346" s="27">
        <v>2025</v>
      </c>
      <c r="B346" s="27">
        <v>3</v>
      </c>
      <c r="C346" s="28">
        <v>45658</v>
      </c>
      <c r="D346" s="28">
        <v>45747</v>
      </c>
      <c r="E346" s="27" t="s">
        <v>253</v>
      </c>
      <c r="F346" s="28">
        <v>45747</v>
      </c>
      <c r="G346" s="29">
        <v>148</v>
      </c>
      <c r="H346" s="30" t="s">
        <v>629</v>
      </c>
      <c r="I346" s="30" t="s">
        <v>1219</v>
      </c>
      <c r="J346" t="s">
        <v>631</v>
      </c>
      <c r="K346" s="29">
        <v>275</v>
      </c>
      <c r="L346" s="30" t="s">
        <v>257</v>
      </c>
      <c r="M346" s="29">
        <v>1083</v>
      </c>
      <c r="N346" s="29">
        <v>1349</v>
      </c>
      <c r="O346" s="30" t="s">
        <v>1220</v>
      </c>
      <c r="P346" s="30" t="s">
        <v>259</v>
      </c>
      <c r="Q346" s="30" t="s">
        <v>92</v>
      </c>
      <c r="R346" s="27">
        <v>1010012275</v>
      </c>
      <c r="S346" s="30" t="s">
        <v>1221</v>
      </c>
      <c r="T346" s="31">
        <v>0</v>
      </c>
      <c r="U346" s="31">
        <v>0</v>
      </c>
      <c r="V346" s="32">
        <v>21780000</v>
      </c>
      <c r="W346" s="32">
        <v>21780000</v>
      </c>
      <c r="X346" s="32">
        <v>0</v>
      </c>
      <c r="Y346" s="29">
        <v>2327</v>
      </c>
      <c r="Z346" s="33" t="s">
        <v>98</v>
      </c>
      <c r="AA346" s="29">
        <v>124917</v>
      </c>
      <c r="AB346" s="27">
        <v>2</v>
      </c>
      <c r="AC346" s="34" t="s">
        <v>29</v>
      </c>
      <c r="AD346" s="34" t="s">
        <v>91</v>
      </c>
    </row>
    <row r="347" spans="1:30" x14ac:dyDescent="0.2">
      <c r="A347" s="27">
        <v>2025</v>
      </c>
      <c r="B347" s="27">
        <v>3</v>
      </c>
      <c r="C347" s="28">
        <v>45658</v>
      </c>
      <c r="D347" s="28">
        <v>45747</v>
      </c>
      <c r="E347" s="27" t="s">
        <v>253</v>
      </c>
      <c r="F347" s="28">
        <v>45747</v>
      </c>
      <c r="G347" s="29">
        <v>148</v>
      </c>
      <c r="H347" s="30" t="s">
        <v>629</v>
      </c>
      <c r="I347" s="30" t="s">
        <v>1222</v>
      </c>
      <c r="J347" t="s">
        <v>631</v>
      </c>
      <c r="K347" s="29">
        <v>275</v>
      </c>
      <c r="L347" s="30" t="s">
        <v>257</v>
      </c>
      <c r="M347" s="29">
        <v>1106</v>
      </c>
      <c r="N347" s="29">
        <v>1350</v>
      </c>
      <c r="O347" s="30" t="s">
        <v>1223</v>
      </c>
      <c r="P347" s="30" t="s">
        <v>259</v>
      </c>
      <c r="Q347" s="30" t="s">
        <v>92</v>
      </c>
      <c r="R347" s="27">
        <v>1032656394</v>
      </c>
      <c r="S347" s="30" t="s">
        <v>1224</v>
      </c>
      <c r="T347" s="31">
        <v>0</v>
      </c>
      <c r="U347" s="31">
        <v>0</v>
      </c>
      <c r="V347" s="32">
        <v>21780000</v>
      </c>
      <c r="W347" s="32">
        <v>21780000</v>
      </c>
      <c r="X347" s="32">
        <v>0</v>
      </c>
      <c r="Y347" s="29">
        <v>2327</v>
      </c>
      <c r="Z347" s="33" t="s">
        <v>98</v>
      </c>
      <c r="AA347" s="29">
        <v>127697</v>
      </c>
      <c r="AB347" s="27">
        <v>2</v>
      </c>
      <c r="AC347" s="34" t="s">
        <v>29</v>
      </c>
      <c r="AD347" s="34" t="s">
        <v>91</v>
      </c>
    </row>
    <row r="348" spans="1:30" x14ac:dyDescent="0.2">
      <c r="A348" s="27">
        <v>2025</v>
      </c>
      <c r="B348" s="27">
        <v>3</v>
      </c>
      <c r="C348" s="28">
        <v>45658</v>
      </c>
      <c r="D348" s="28">
        <v>45747</v>
      </c>
      <c r="E348" s="27" t="s">
        <v>253</v>
      </c>
      <c r="F348" s="28">
        <v>45747</v>
      </c>
      <c r="G348" s="29">
        <v>148</v>
      </c>
      <c r="H348" s="30" t="s">
        <v>629</v>
      </c>
      <c r="I348" s="30" t="s">
        <v>1225</v>
      </c>
      <c r="J348" t="s">
        <v>631</v>
      </c>
      <c r="K348" s="29">
        <v>275</v>
      </c>
      <c r="L348" s="30" t="s">
        <v>257</v>
      </c>
      <c r="M348" s="29">
        <v>1104</v>
      </c>
      <c r="N348" s="29">
        <v>1351</v>
      </c>
      <c r="O348" s="30" t="s">
        <v>1226</v>
      </c>
      <c r="P348" s="30" t="s">
        <v>865</v>
      </c>
      <c r="Q348" s="30" t="s">
        <v>146</v>
      </c>
      <c r="R348" s="27">
        <v>1110520592</v>
      </c>
      <c r="S348" s="30" t="s">
        <v>1227</v>
      </c>
      <c r="T348" s="31">
        <v>0</v>
      </c>
      <c r="U348" s="31">
        <v>0</v>
      </c>
      <c r="V348" s="32">
        <v>15750000</v>
      </c>
      <c r="W348" s="32">
        <v>15750000</v>
      </c>
      <c r="X348" s="32">
        <v>0</v>
      </c>
      <c r="Y348" s="29">
        <v>2486</v>
      </c>
      <c r="Z348" s="33" t="s">
        <v>151</v>
      </c>
      <c r="AA348" s="29">
        <v>127548</v>
      </c>
      <c r="AB348" s="27">
        <v>1</v>
      </c>
      <c r="AC348" s="34" t="s">
        <v>66</v>
      </c>
      <c r="AD348" s="34" t="s">
        <v>120</v>
      </c>
    </row>
    <row r="349" spans="1:30" x14ac:dyDescent="0.2">
      <c r="A349" s="27">
        <v>2025</v>
      </c>
      <c r="B349" s="27">
        <v>4</v>
      </c>
      <c r="C349" s="28">
        <v>45658</v>
      </c>
      <c r="D349" s="28">
        <v>45777</v>
      </c>
      <c r="E349" s="27" t="s">
        <v>253</v>
      </c>
      <c r="F349" s="28">
        <v>45748</v>
      </c>
      <c r="G349" s="29">
        <v>148</v>
      </c>
      <c r="H349" s="30" t="s">
        <v>629</v>
      </c>
      <c r="I349" s="30" t="s">
        <v>1228</v>
      </c>
      <c r="J349" s="30" t="s">
        <v>631</v>
      </c>
      <c r="K349" s="29">
        <v>274</v>
      </c>
      <c r="L349" s="30" t="s">
        <v>257</v>
      </c>
      <c r="M349" s="29">
        <v>1214</v>
      </c>
      <c r="N349" s="29">
        <v>1352</v>
      </c>
      <c r="O349" s="30" t="s">
        <v>1229</v>
      </c>
      <c r="P349" s="30" t="s">
        <v>432</v>
      </c>
      <c r="Q349" s="30" t="s">
        <v>198</v>
      </c>
      <c r="R349" s="27">
        <v>11382243</v>
      </c>
      <c r="S349" s="30" t="s">
        <v>1230</v>
      </c>
      <c r="T349" s="27">
        <v>0</v>
      </c>
      <c r="U349" s="27">
        <v>0</v>
      </c>
      <c r="V349" s="32">
        <v>18600000</v>
      </c>
      <c r="W349" s="32">
        <v>18600000</v>
      </c>
      <c r="X349" s="32">
        <v>0</v>
      </c>
      <c r="Y349" s="27">
        <v>2689</v>
      </c>
      <c r="Z349" s="33" t="s">
        <v>201</v>
      </c>
      <c r="AA349" s="27">
        <v>130765</v>
      </c>
      <c r="AB349" s="27">
        <v>1</v>
      </c>
      <c r="AC349" s="34" t="s">
        <v>34</v>
      </c>
      <c r="AD349" s="34" t="s">
        <v>197</v>
      </c>
    </row>
    <row r="350" spans="1:30" x14ac:dyDescent="0.2">
      <c r="A350" s="27">
        <v>2025</v>
      </c>
      <c r="B350" s="27">
        <v>4</v>
      </c>
      <c r="C350" s="28">
        <v>45658</v>
      </c>
      <c r="D350" s="28">
        <v>45777</v>
      </c>
      <c r="E350" s="27" t="s">
        <v>253</v>
      </c>
      <c r="F350" s="28">
        <v>45749</v>
      </c>
      <c r="G350" s="29">
        <v>145</v>
      </c>
      <c r="H350" s="30" t="s">
        <v>624</v>
      </c>
      <c r="I350" s="30" t="s">
        <v>1231</v>
      </c>
      <c r="J350" s="30" t="s">
        <v>626</v>
      </c>
      <c r="K350" s="29">
        <v>273</v>
      </c>
      <c r="L350" s="30" t="s">
        <v>257</v>
      </c>
      <c r="M350" s="29">
        <v>1253</v>
      </c>
      <c r="N350" s="29">
        <v>1353</v>
      </c>
      <c r="O350" s="30" t="s">
        <v>1232</v>
      </c>
      <c r="P350" s="30" t="s">
        <v>865</v>
      </c>
      <c r="Q350" s="30" t="s">
        <v>146</v>
      </c>
      <c r="R350" s="27">
        <v>1026262117</v>
      </c>
      <c r="S350" s="30" t="s">
        <v>1233</v>
      </c>
      <c r="T350" s="31">
        <v>0</v>
      </c>
      <c r="U350" s="31">
        <v>0</v>
      </c>
      <c r="V350" s="32">
        <v>30240000</v>
      </c>
      <c r="W350" s="32">
        <v>27720000</v>
      </c>
      <c r="X350" s="32">
        <v>2520000</v>
      </c>
      <c r="Y350" s="29">
        <v>2486</v>
      </c>
      <c r="Z350" s="33" t="s">
        <v>151</v>
      </c>
      <c r="AA350" s="29">
        <v>131258</v>
      </c>
      <c r="AB350" s="27">
        <v>1</v>
      </c>
      <c r="AC350" s="34" t="s">
        <v>66</v>
      </c>
      <c r="AD350" s="34" t="s">
        <v>120</v>
      </c>
    </row>
    <row r="351" spans="1:30" x14ac:dyDescent="0.2">
      <c r="A351" s="27">
        <v>2025</v>
      </c>
      <c r="B351" s="27">
        <v>4</v>
      </c>
      <c r="C351" s="28">
        <v>45658</v>
      </c>
      <c r="D351" s="28">
        <v>45777</v>
      </c>
      <c r="E351" s="27" t="s">
        <v>253</v>
      </c>
      <c r="F351" s="28">
        <v>45749</v>
      </c>
      <c r="G351" s="29">
        <v>148</v>
      </c>
      <c r="H351" s="30" t="s">
        <v>629</v>
      </c>
      <c r="I351" s="30" t="s">
        <v>1234</v>
      </c>
      <c r="J351" s="30" t="s">
        <v>631</v>
      </c>
      <c r="K351" s="29">
        <v>273</v>
      </c>
      <c r="L351" s="30" t="s">
        <v>257</v>
      </c>
      <c r="M351" s="29">
        <v>1249</v>
      </c>
      <c r="N351" s="29">
        <v>1354</v>
      </c>
      <c r="O351" s="30" t="s">
        <v>1235</v>
      </c>
      <c r="P351" s="30" t="s">
        <v>259</v>
      </c>
      <c r="Q351" s="30" t="s">
        <v>92</v>
      </c>
      <c r="R351" s="27">
        <v>52183242</v>
      </c>
      <c r="S351" s="30" t="s">
        <v>1236</v>
      </c>
      <c r="T351" s="31">
        <v>0</v>
      </c>
      <c r="U351" s="31">
        <v>0</v>
      </c>
      <c r="V351" s="32">
        <v>18000000</v>
      </c>
      <c r="W351" s="32">
        <v>18000000</v>
      </c>
      <c r="X351" s="32">
        <v>0</v>
      </c>
      <c r="Y351" s="27">
        <v>2327</v>
      </c>
      <c r="Z351" s="33" t="s">
        <v>98</v>
      </c>
      <c r="AA351" s="29">
        <v>131253</v>
      </c>
      <c r="AB351" s="27">
        <v>2</v>
      </c>
      <c r="AC351" s="34" t="s">
        <v>29</v>
      </c>
      <c r="AD351" s="34" t="s">
        <v>91</v>
      </c>
    </row>
    <row r="352" spans="1:30" x14ac:dyDescent="0.2">
      <c r="A352" s="27">
        <v>2025</v>
      </c>
      <c r="B352" s="27">
        <v>4</v>
      </c>
      <c r="C352" s="28">
        <v>45658</v>
      </c>
      <c r="D352" s="28">
        <v>45777</v>
      </c>
      <c r="E352" s="27" t="s">
        <v>253</v>
      </c>
      <c r="F352" s="28">
        <v>45749</v>
      </c>
      <c r="G352" s="29">
        <v>148</v>
      </c>
      <c r="H352" s="30" t="s">
        <v>629</v>
      </c>
      <c r="I352" s="30" t="s">
        <v>1237</v>
      </c>
      <c r="J352" s="30" t="s">
        <v>631</v>
      </c>
      <c r="K352" s="29">
        <v>273</v>
      </c>
      <c r="L352" s="30" t="s">
        <v>257</v>
      </c>
      <c r="M352" s="29">
        <v>1104</v>
      </c>
      <c r="N352" s="29">
        <v>1355</v>
      </c>
      <c r="O352" s="30" t="s">
        <v>1238</v>
      </c>
      <c r="P352" s="30" t="s">
        <v>865</v>
      </c>
      <c r="Q352" s="30" t="s">
        <v>146</v>
      </c>
      <c r="R352" s="27">
        <v>1001170017</v>
      </c>
      <c r="S352" s="30" t="s">
        <v>1239</v>
      </c>
      <c r="T352" s="31">
        <v>0</v>
      </c>
      <c r="U352" s="31">
        <v>0</v>
      </c>
      <c r="V352" s="32">
        <v>15750000</v>
      </c>
      <c r="W352" s="32">
        <v>15750000</v>
      </c>
      <c r="X352" s="32">
        <v>0</v>
      </c>
      <c r="Y352" s="29">
        <v>2486</v>
      </c>
      <c r="Z352" s="33" t="s">
        <v>151</v>
      </c>
      <c r="AA352" s="29">
        <v>127548</v>
      </c>
      <c r="AB352" s="27">
        <v>1</v>
      </c>
      <c r="AC352" s="34" t="s">
        <v>66</v>
      </c>
      <c r="AD352" s="34" t="s">
        <v>120</v>
      </c>
    </row>
    <row r="353" spans="1:30" x14ac:dyDescent="0.2">
      <c r="A353" s="27">
        <v>2025</v>
      </c>
      <c r="B353" s="27">
        <v>4</v>
      </c>
      <c r="C353" s="28">
        <v>45658</v>
      </c>
      <c r="D353" s="28">
        <v>45777</v>
      </c>
      <c r="E353" s="27" t="s">
        <v>253</v>
      </c>
      <c r="F353" s="28">
        <v>45749</v>
      </c>
      <c r="G353" s="29">
        <v>145</v>
      </c>
      <c r="H353" s="30" t="s">
        <v>624</v>
      </c>
      <c r="I353" s="30" t="s">
        <v>1240</v>
      </c>
      <c r="J353" s="30" t="s">
        <v>626</v>
      </c>
      <c r="K353" s="29">
        <v>273</v>
      </c>
      <c r="L353" s="30" t="s">
        <v>257</v>
      </c>
      <c r="M353" s="29">
        <v>1155</v>
      </c>
      <c r="N353" s="29">
        <v>1356</v>
      </c>
      <c r="O353" s="30" t="s">
        <v>1241</v>
      </c>
      <c r="P353" s="30" t="s">
        <v>259</v>
      </c>
      <c r="Q353" s="30" t="s">
        <v>92</v>
      </c>
      <c r="R353" s="27">
        <v>1022958537</v>
      </c>
      <c r="S353" s="30" t="s">
        <v>1242</v>
      </c>
      <c r="T353" s="31">
        <v>0</v>
      </c>
      <c r="U353" s="31">
        <v>0</v>
      </c>
      <c r="V353" s="32">
        <v>37800000</v>
      </c>
      <c r="W353" s="32">
        <v>37800000</v>
      </c>
      <c r="X353" s="32">
        <v>0</v>
      </c>
      <c r="Y353" s="27">
        <v>2327</v>
      </c>
      <c r="Z353" s="33" t="s">
        <v>98</v>
      </c>
      <c r="AA353" s="29">
        <v>127983</v>
      </c>
      <c r="AB353" s="27">
        <v>2</v>
      </c>
      <c r="AC353" s="34" t="s">
        <v>29</v>
      </c>
      <c r="AD353" s="34" t="s">
        <v>91</v>
      </c>
    </row>
    <row r="354" spans="1:30" x14ac:dyDescent="0.2">
      <c r="A354" s="27">
        <v>2025</v>
      </c>
      <c r="B354" s="27">
        <v>4</v>
      </c>
      <c r="C354" s="28">
        <v>45658</v>
      </c>
      <c r="D354" s="28">
        <v>45777</v>
      </c>
      <c r="E354" s="27" t="s">
        <v>253</v>
      </c>
      <c r="F354" s="28">
        <v>45749</v>
      </c>
      <c r="G354" s="29">
        <v>148</v>
      </c>
      <c r="H354" s="30" t="s">
        <v>629</v>
      </c>
      <c r="I354" s="30" t="s">
        <v>1243</v>
      </c>
      <c r="J354" s="30" t="s">
        <v>631</v>
      </c>
      <c r="K354" s="29">
        <v>273</v>
      </c>
      <c r="L354" s="30" t="s">
        <v>257</v>
      </c>
      <c r="M354" s="29">
        <v>1104</v>
      </c>
      <c r="N354" s="29">
        <v>1357</v>
      </c>
      <c r="O354" s="30" t="s">
        <v>1244</v>
      </c>
      <c r="P354" s="30" t="s">
        <v>865</v>
      </c>
      <c r="Q354" s="30" t="s">
        <v>146</v>
      </c>
      <c r="R354" s="27">
        <v>1032656465</v>
      </c>
      <c r="S354" s="30" t="s">
        <v>1245</v>
      </c>
      <c r="T354" s="31">
        <v>0</v>
      </c>
      <c r="U354" s="31">
        <v>0</v>
      </c>
      <c r="V354" s="32">
        <v>15750000</v>
      </c>
      <c r="W354" s="32">
        <v>12600000</v>
      </c>
      <c r="X354" s="32">
        <v>3150000</v>
      </c>
      <c r="Y354" s="29">
        <v>2486</v>
      </c>
      <c r="Z354" s="33" t="s">
        <v>151</v>
      </c>
      <c r="AA354" s="29">
        <v>127548</v>
      </c>
      <c r="AB354" s="27">
        <v>1</v>
      </c>
      <c r="AC354" s="34" t="s">
        <v>66</v>
      </c>
      <c r="AD354" s="34" t="s">
        <v>120</v>
      </c>
    </row>
    <row r="355" spans="1:30" x14ac:dyDescent="0.2">
      <c r="A355" s="27">
        <v>2025</v>
      </c>
      <c r="B355" s="27">
        <v>4</v>
      </c>
      <c r="C355" s="28">
        <v>45658</v>
      </c>
      <c r="D355" s="28">
        <v>45777</v>
      </c>
      <c r="E355" s="27" t="s">
        <v>253</v>
      </c>
      <c r="F355" s="28">
        <v>45749</v>
      </c>
      <c r="G355" s="29">
        <v>148</v>
      </c>
      <c r="H355" s="30" t="s">
        <v>629</v>
      </c>
      <c r="I355" s="30" t="s">
        <v>1246</v>
      </c>
      <c r="J355" s="30" t="s">
        <v>631</v>
      </c>
      <c r="K355" s="29">
        <v>273</v>
      </c>
      <c r="L355" s="30" t="s">
        <v>257</v>
      </c>
      <c r="M355" s="29">
        <v>1136</v>
      </c>
      <c r="N355" s="29">
        <v>1358</v>
      </c>
      <c r="O355" s="30" t="s">
        <v>1247</v>
      </c>
      <c r="P355" s="30" t="s">
        <v>259</v>
      </c>
      <c r="Q355" s="30" t="s">
        <v>92</v>
      </c>
      <c r="R355" s="27">
        <v>82389886</v>
      </c>
      <c r="S355" s="30" t="s">
        <v>1248</v>
      </c>
      <c r="T355" s="31">
        <v>0</v>
      </c>
      <c r="U355" s="31">
        <v>0</v>
      </c>
      <c r="V355" s="32">
        <v>17100000</v>
      </c>
      <c r="W355" s="32">
        <v>16910000</v>
      </c>
      <c r="X355" s="32">
        <v>190000</v>
      </c>
      <c r="Y355" s="27">
        <v>2327</v>
      </c>
      <c r="Z355" s="33" t="s">
        <v>98</v>
      </c>
      <c r="AA355" s="29">
        <v>125670</v>
      </c>
      <c r="AB355" s="27">
        <v>2</v>
      </c>
      <c r="AC355" s="34" t="s">
        <v>29</v>
      </c>
      <c r="AD355" s="34" t="s">
        <v>91</v>
      </c>
    </row>
    <row r="356" spans="1:30" x14ac:dyDescent="0.2">
      <c r="A356" s="27">
        <v>2025</v>
      </c>
      <c r="B356" s="27">
        <v>4</v>
      </c>
      <c r="C356" s="28">
        <v>45658</v>
      </c>
      <c r="D356" s="28">
        <v>45777</v>
      </c>
      <c r="E356" s="27" t="s">
        <v>253</v>
      </c>
      <c r="F356" s="28">
        <v>45749</v>
      </c>
      <c r="G356" s="29">
        <v>148</v>
      </c>
      <c r="H356" s="30" t="s">
        <v>629</v>
      </c>
      <c r="I356" s="30" t="s">
        <v>1249</v>
      </c>
      <c r="J356" s="30" t="s">
        <v>631</v>
      </c>
      <c r="K356" s="29">
        <v>273</v>
      </c>
      <c r="L356" s="30" t="s">
        <v>257</v>
      </c>
      <c r="M356" s="29">
        <v>1104</v>
      </c>
      <c r="N356" s="29">
        <v>1359</v>
      </c>
      <c r="O356" s="30" t="s">
        <v>1250</v>
      </c>
      <c r="P356" s="30" t="s">
        <v>865</v>
      </c>
      <c r="Q356" s="30" t="s">
        <v>146</v>
      </c>
      <c r="R356" s="27">
        <v>174182</v>
      </c>
      <c r="S356" s="30" t="s">
        <v>1251</v>
      </c>
      <c r="T356" s="31">
        <v>0</v>
      </c>
      <c r="U356" s="31">
        <v>0</v>
      </c>
      <c r="V356" s="32">
        <v>15750000</v>
      </c>
      <c r="W356" s="32">
        <v>15225000</v>
      </c>
      <c r="X356" s="32">
        <v>525000</v>
      </c>
      <c r="Y356" s="29">
        <v>2486</v>
      </c>
      <c r="Z356" s="33" t="s">
        <v>151</v>
      </c>
      <c r="AA356" s="29">
        <v>127548</v>
      </c>
      <c r="AB356" s="27">
        <v>1</v>
      </c>
      <c r="AC356" s="34" t="s">
        <v>66</v>
      </c>
      <c r="AD356" s="34" t="s">
        <v>120</v>
      </c>
    </row>
    <row r="357" spans="1:30" x14ac:dyDescent="0.2">
      <c r="A357" s="27">
        <v>2025</v>
      </c>
      <c r="B357" s="27">
        <v>4</v>
      </c>
      <c r="C357" s="28">
        <v>45658</v>
      </c>
      <c r="D357" s="28">
        <v>45777</v>
      </c>
      <c r="E357" s="27" t="s">
        <v>253</v>
      </c>
      <c r="F357" s="28">
        <v>45749</v>
      </c>
      <c r="G357" s="29">
        <v>145</v>
      </c>
      <c r="H357" s="30" t="s">
        <v>624</v>
      </c>
      <c r="I357" s="30" t="s">
        <v>1252</v>
      </c>
      <c r="J357" s="30" t="s">
        <v>626</v>
      </c>
      <c r="K357" s="29">
        <v>273</v>
      </c>
      <c r="L357" s="30" t="s">
        <v>257</v>
      </c>
      <c r="M357" s="29">
        <v>1191</v>
      </c>
      <c r="N357" s="29">
        <v>1360</v>
      </c>
      <c r="O357" s="30" t="s">
        <v>1253</v>
      </c>
      <c r="P357" s="30" t="s">
        <v>432</v>
      </c>
      <c r="Q357" s="30" t="s">
        <v>198</v>
      </c>
      <c r="R357" s="27">
        <v>1033773200</v>
      </c>
      <c r="S357" s="30" t="s">
        <v>1254</v>
      </c>
      <c r="T357" s="31">
        <v>0</v>
      </c>
      <c r="U357" s="31">
        <v>0</v>
      </c>
      <c r="V357" s="32">
        <v>37200000</v>
      </c>
      <c r="W357" s="32">
        <v>36786667</v>
      </c>
      <c r="X357" s="32">
        <v>413333</v>
      </c>
      <c r="Y357" s="27">
        <v>2689</v>
      </c>
      <c r="Z357" s="33" t="s">
        <v>199</v>
      </c>
      <c r="AA357" s="29">
        <v>130920</v>
      </c>
      <c r="AB357" s="27">
        <v>2</v>
      </c>
      <c r="AC357" s="34" t="s">
        <v>34</v>
      </c>
      <c r="AD357" s="34" t="s">
        <v>197</v>
      </c>
    </row>
    <row r="358" spans="1:30" x14ac:dyDescent="0.2">
      <c r="A358" s="27">
        <v>2025</v>
      </c>
      <c r="B358" s="27">
        <v>4</v>
      </c>
      <c r="C358" s="28">
        <v>45658</v>
      </c>
      <c r="D358" s="28">
        <v>45777</v>
      </c>
      <c r="E358" s="27" t="s">
        <v>253</v>
      </c>
      <c r="F358" s="28">
        <v>45749</v>
      </c>
      <c r="G358" s="29">
        <v>145</v>
      </c>
      <c r="H358" s="30" t="s">
        <v>624</v>
      </c>
      <c r="I358" s="30" t="s">
        <v>1255</v>
      </c>
      <c r="J358" s="30" t="s">
        <v>626</v>
      </c>
      <c r="K358" s="29">
        <v>273</v>
      </c>
      <c r="L358" s="30" t="s">
        <v>257</v>
      </c>
      <c r="M358" s="29">
        <v>1232</v>
      </c>
      <c r="N358" s="29">
        <v>1361</v>
      </c>
      <c r="O358" s="30" t="s">
        <v>1256</v>
      </c>
      <c r="P358" s="30" t="s">
        <v>259</v>
      </c>
      <c r="Q358" s="30" t="s">
        <v>92</v>
      </c>
      <c r="R358" s="27">
        <v>1013613113</v>
      </c>
      <c r="S358" s="30" t="s">
        <v>1257</v>
      </c>
      <c r="T358" s="31">
        <v>0</v>
      </c>
      <c r="U358" s="31">
        <v>0</v>
      </c>
      <c r="V358" s="32">
        <v>48000000</v>
      </c>
      <c r="W358" s="32">
        <v>48000000</v>
      </c>
      <c r="X358" s="32">
        <v>0</v>
      </c>
      <c r="Y358" s="27">
        <v>2327</v>
      </c>
      <c r="Z358" s="33" t="s">
        <v>98</v>
      </c>
      <c r="AA358" s="29">
        <v>125027</v>
      </c>
      <c r="AB358" s="27">
        <v>2</v>
      </c>
      <c r="AC358" s="34" t="s">
        <v>29</v>
      </c>
      <c r="AD358" s="34" t="s">
        <v>91</v>
      </c>
    </row>
    <row r="359" spans="1:30" x14ac:dyDescent="0.2">
      <c r="A359" s="27">
        <v>2025</v>
      </c>
      <c r="B359" s="27">
        <v>4</v>
      </c>
      <c r="C359" s="28">
        <v>45658</v>
      </c>
      <c r="D359" s="28">
        <v>45777</v>
      </c>
      <c r="E359" s="27" t="s">
        <v>253</v>
      </c>
      <c r="F359" s="28">
        <v>45751</v>
      </c>
      <c r="G359" s="29">
        <v>148</v>
      </c>
      <c r="H359" s="30" t="s">
        <v>629</v>
      </c>
      <c r="I359" s="30" t="s">
        <v>1258</v>
      </c>
      <c r="J359" s="30" t="s">
        <v>631</v>
      </c>
      <c r="K359" s="29">
        <v>271</v>
      </c>
      <c r="L359" s="30" t="s">
        <v>257</v>
      </c>
      <c r="M359" s="29">
        <v>1160</v>
      </c>
      <c r="N359" s="29">
        <v>1362</v>
      </c>
      <c r="O359" s="30" t="s">
        <v>1259</v>
      </c>
      <c r="P359" s="30" t="s">
        <v>259</v>
      </c>
      <c r="Q359" s="30" t="s">
        <v>92</v>
      </c>
      <c r="R359" s="27">
        <v>80202726</v>
      </c>
      <c r="S359" s="30" t="s">
        <v>1260</v>
      </c>
      <c r="T359" s="31">
        <v>0</v>
      </c>
      <c r="U359" s="31">
        <v>0</v>
      </c>
      <c r="V359" s="32">
        <v>24000000</v>
      </c>
      <c r="W359" s="32">
        <v>24000000</v>
      </c>
      <c r="X359" s="32">
        <v>0</v>
      </c>
      <c r="Y359" s="27">
        <v>2327</v>
      </c>
      <c r="Z359" s="33" t="s">
        <v>98</v>
      </c>
      <c r="AA359" s="29">
        <v>130167</v>
      </c>
      <c r="AB359" s="27">
        <v>2</v>
      </c>
      <c r="AC359" s="34" t="s">
        <v>29</v>
      </c>
      <c r="AD359" s="34" t="s">
        <v>91</v>
      </c>
    </row>
    <row r="360" spans="1:30" x14ac:dyDescent="0.2">
      <c r="A360" s="27">
        <v>2025</v>
      </c>
      <c r="B360" s="27">
        <v>4</v>
      </c>
      <c r="C360" s="28">
        <v>45658</v>
      </c>
      <c r="D360" s="28">
        <v>45777</v>
      </c>
      <c r="E360" s="27" t="s">
        <v>253</v>
      </c>
      <c r="F360" s="28">
        <v>45754</v>
      </c>
      <c r="G360" s="29">
        <v>148</v>
      </c>
      <c r="H360" s="30" t="s">
        <v>629</v>
      </c>
      <c r="I360" s="30" t="s">
        <v>1261</v>
      </c>
      <c r="J360" s="30" t="s">
        <v>631</v>
      </c>
      <c r="K360" s="29">
        <v>268</v>
      </c>
      <c r="L360" s="30" t="s">
        <v>257</v>
      </c>
      <c r="M360" s="29">
        <v>1205</v>
      </c>
      <c r="N360" s="29">
        <v>1363</v>
      </c>
      <c r="O360" s="30" t="s">
        <v>1262</v>
      </c>
      <c r="P360" s="30" t="s">
        <v>865</v>
      </c>
      <c r="Q360" s="30" t="s">
        <v>146</v>
      </c>
      <c r="R360" s="27">
        <v>1010199232</v>
      </c>
      <c r="S360" s="30" t="s">
        <v>1263</v>
      </c>
      <c r="T360" s="31">
        <v>0</v>
      </c>
      <c r="U360" s="31">
        <v>0</v>
      </c>
      <c r="V360" s="32">
        <v>21300000</v>
      </c>
      <c r="W360" s="32">
        <v>21300000</v>
      </c>
      <c r="X360" s="32">
        <v>0</v>
      </c>
      <c r="Y360" s="27">
        <v>2486</v>
      </c>
      <c r="Z360" s="33" t="s">
        <v>151</v>
      </c>
      <c r="AA360" s="29">
        <v>127555</v>
      </c>
      <c r="AB360" s="27">
        <v>1</v>
      </c>
      <c r="AC360" s="34" t="s">
        <v>66</v>
      </c>
      <c r="AD360" s="34" t="s">
        <v>120</v>
      </c>
    </row>
    <row r="361" spans="1:30" x14ac:dyDescent="0.2">
      <c r="A361" s="27">
        <v>2025</v>
      </c>
      <c r="B361" s="27">
        <v>4</v>
      </c>
      <c r="C361" s="28">
        <v>45658</v>
      </c>
      <c r="D361" s="28">
        <v>45777</v>
      </c>
      <c r="E361" s="27" t="s">
        <v>253</v>
      </c>
      <c r="F361" s="28">
        <v>45755</v>
      </c>
      <c r="G361" s="29">
        <v>145</v>
      </c>
      <c r="H361" s="30" t="s">
        <v>624</v>
      </c>
      <c r="I361" s="30" t="s">
        <v>1264</v>
      </c>
      <c r="J361" s="30" t="s">
        <v>626</v>
      </c>
      <c r="K361" s="29">
        <v>267</v>
      </c>
      <c r="L361" s="30" t="s">
        <v>257</v>
      </c>
      <c r="M361" s="29">
        <v>1279</v>
      </c>
      <c r="N361" s="29">
        <v>1364</v>
      </c>
      <c r="O361" s="30" t="s">
        <v>1265</v>
      </c>
      <c r="P361" s="30" t="s">
        <v>259</v>
      </c>
      <c r="Q361" s="30" t="s">
        <v>92</v>
      </c>
      <c r="R361" s="27">
        <v>1022422381</v>
      </c>
      <c r="S361" s="30" t="s">
        <v>1266</v>
      </c>
      <c r="T361" s="31">
        <v>0</v>
      </c>
      <c r="U361" s="31">
        <v>0</v>
      </c>
      <c r="V361" s="32">
        <v>45080000</v>
      </c>
      <c r="W361" s="32">
        <v>38130167</v>
      </c>
      <c r="X361" s="32">
        <v>6949833</v>
      </c>
      <c r="Y361" s="27">
        <v>2327</v>
      </c>
      <c r="Z361" s="33" t="s">
        <v>98</v>
      </c>
      <c r="AA361" s="29">
        <v>132249</v>
      </c>
      <c r="AB361" s="27">
        <v>2</v>
      </c>
      <c r="AC361" s="34" t="s">
        <v>29</v>
      </c>
      <c r="AD361" s="34" t="s">
        <v>91</v>
      </c>
    </row>
    <row r="362" spans="1:30" x14ac:dyDescent="0.2">
      <c r="A362" s="27">
        <v>2025</v>
      </c>
      <c r="B362" s="27">
        <v>4</v>
      </c>
      <c r="C362" s="28">
        <v>45658</v>
      </c>
      <c r="D362" s="28">
        <v>45777</v>
      </c>
      <c r="E362" s="27" t="s">
        <v>253</v>
      </c>
      <c r="F362" s="28">
        <v>45756</v>
      </c>
      <c r="G362" s="29">
        <v>145</v>
      </c>
      <c r="H362" s="30" t="s">
        <v>624</v>
      </c>
      <c r="I362" s="30" t="s">
        <v>1267</v>
      </c>
      <c r="J362" s="30" t="s">
        <v>626</v>
      </c>
      <c r="K362" s="29">
        <v>266</v>
      </c>
      <c r="L362" s="30" t="s">
        <v>257</v>
      </c>
      <c r="M362" s="29">
        <v>1278</v>
      </c>
      <c r="N362" s="29">
        <v>1365</v>
      </c>
      <c r="O362" s="30" t="s">
        <v>1268</v>
      </c>
      <c r="P362" s="30" t="s">
        <v>259</v>
      </c>
      <c r="Q362" s="30" t="s">
        <v>92</v>
      </c>
      <c r="R362" s="27">
        <v>51986672</v>
      </c>
      <c r="S362" s="30" t="s">
        <v>1269</v>
      </c>
      <c r="T362" s="31">
        <v>0</v>
      </c>
      <c r="U362" s="31">
        <v>0</v>
      </c>
      <c r="V362" s="32">
        <v>86400000</v>
      </c>
      <c r="W362" s="32">
        <v>72720000</v>
      </c>
      <c r="X362" s="32">
        <v>13680000</v>
      </c>
      <c r="Y362" s="27">
        <v>2327</v>
      </c>
      <c r="Z362" s="33" t="s">
        <v>98</v>
      </c>
      <c r="AA362" s="29">
        <v>132241</v>
      </c>
      <c r="AB362" s="27">
        <v>2</v>
      </c>
      <c r="AC362" s="34" t="s">
        <v>29</v>
      </c>
      <c r="AD362" s="34" t="s">
        <v>91</v>
      </c>
    </row>
    <row r="363" spans="1:30" x14ac:dyDescent="0.2">
      <c r="A363" s="27">
        <v>2025</v>
      </c>
      <c r="B363" s="27">
        <v>4</v>
      </c>
      <c r="C363" s="28">
        <v>45658</v>
      </c>
      <c r="D363" s="28">
        <v>45777</v>
      </c>
      <c r="E363" s="27" t="s">
        <v>253</v>
      </c>
      <c r="F363" s="28">
        <v>45756</v>
      </c>
      <c r="G363" s="29">
        <v>145</v>
      </c>
      <c r="H363" s="30" t="s">
        <v>624</v>
      </c>
      <c r="I363" s="30" t="s">
        <v>1270</v>
      </c>
      <c r="J363" s="30" t="s">
        <v>626</v>
      </c>
      <c r="K363" s="29">
        <v>266</v>
      </c>
      <c r="L363" s="30" t="s">
        <v>257</v>
      </c>
      <c r="M363" s="29">
        <v>1137</v>
      </c>
      <c r="N363" s="29">
        <v>1366</v>
      </c>
      <c r="O363" s="30" t="s">
        <v>1271</v>
      </c>
      <c r="P363" s="30" t="s">
        <v>259</v>
      </c>
      <c r="Q363" s="30" t="s">
        <v>92</v>
      </c>
      <c r="R363" s="27">
        <v>1019072215</v>
      </c>
      <c r="S363" s="30" t="s">
        <v>1272</v>
      </c>
      <c r="T363" s="31">
        <v>0</v>
      </c>
      <c r="U363" s="31">
        <v>0</v>
      </c>
      <c r="V363" s="32">
        <v>37800000</v>
      </c>
      <c r="W363" s="32">
        <v>37800000</v>
      </c>
      <c r="X363" s="32">
        <v>0</v>
      </c>
      <c r="Y363" s="27">
        <v>2327</v>
      </c>
      <c r="Z363" s="33" t="s">
        <v>98</v>
      </c>
      <c r="AA363" s="29">
        <v>125677</v>
      </c>
      <c r="AB363" s="27">
        <v>2</v>
      </c>
      <c r="AC363" s="34" t="s">
        <v>29</v>
      </c>
      <c r="AD363" s="34" t="s">
        <v>91</v>
      </c>
    </row>
    <row r="364" spans="1:30" x14ac:dyDescent="0.2">
      <c r="A364" s="27">
        <v>2025</v>
      </c>
      <c r="B364" s="27">
        <v>4</v>
      </c>
      <c r="C364" s="28">
        <v>45658</v>
      </c>
      <c r="D364" s="28">
        <v>45777</v>
      </c>
      <c r="E364" s="27" t="s">
        <v>253</v>
      </c>
      <c r="F364" s="28">
        <v>45768</v>
      </c>
      <c r="G364" s="29">
        <v>148</v>
      </c>
      <c r="H364" s="30" t="s">
        <v>629</v>
      </c>
      <c r="I364" s="30" t="s">
        <v>1273</v>
      </c>
      <c r="J364" s="30" t="s">
        <v>631</v>
      </c>
      <c r="K364" s="29">
        <v>254</v>
      </c>
      <c r="L364" s="30" t="s">
        <v>257</v>
      </c>
      <c r="M364" s="29">
        <v>1206</v>
      </c>
      <c r="N364" s="29">
        <v>1368</v>
      </c>
      <c r="O364" s="30" t="s">
        <v>1274</v>
      </c>
      <c r="P364" s="30" t="s">
        <v>456</v>
      </c>
      <c r="Q364" s="30" t="s">
        <v>61</v>
      </c>
      <c r="R364" s="27">
        <v>52305417</v>
      </c>
      <c r="S364" s="30" t="s">
        <v>1275</v>
      </c>
      <c r="T364" s="31">
        <v>0</v>
      </c>
      <c r="U364" s="31">
        <v>0</v>
      </c>
      <c r="V364" s="32">
        <v>12480000</v>
      </c>
      <c r="W364" s="32">
        <v>12480000</v>
      </c>
      <c r="X364" s="32">
        <v>0</v>
      </c>
      <c r="Y364" s="27">
        <v>2315</v>
      </c>
      <c r="Z364" s="33" t="s">
        <v>62</v>
      </c>
      <c r="AA364" s="29">
        <v>127553</v>
      </c>
      <c r="AB364" s="27">
        <v>1</v>
      </c>
      <c r="AC364" s="34" t="s">
        <v>41</v>
      </c>
      <c r="AD364" s="34" t="s">
        <v>42</v>
      </c>
    </row>
    <row r="365" spans="1:30" x14ac:dyDescent="0.2">
      <c r="A365" s="27">
        <v>2025</v>
      </c>
      <c r="B365" s="27">
        <v>4</v>
      </c>
      <c r="C365" s="28">
        <v>45658</v>
      </c>
      <c r="D365" s="28">
        <v>45777</v>
      </c>
      <c r="E365" s="27" t="s">
        <v>253</v>
      </c>
      <c r="F365" s="28">
        <v>45768</v>
      </c>
      <c r="G365" s="29">
        <v>145</v>
      </c>
      <c r="H365" s="30" t="s">
        <v>624</v>
      </c>
      <c r="I365" s="30" t="s">
        <v>1276</v>
      </c>
      <c r="J365" s="30" t="s">
        <v>626</v>
      </c>
      <c r="K365" s="29">
        <v>254</v>
      </c>
      <c r="L365" s="30" t="s">
        <v>257</v>
      </c>
      <c r="M365" s="29">
        <v>1282</v>
      </c>
      <c r="N365" s="29">
        <v>1369</v>
      </c>
      <c r="O365" s="30" t="s">
        <v>1277</v>
      </c>
      <c r="P365" s="30" t="s">
        <v>259</v>
      </c>
      <c r="Q365" s="30" t="s">
        <v>92</v>
      </c>
      <c r="R365" s="27">
        <v>52047323</v>
      </c>
      <c r="S365" s="30" t="s">
        <v>1278</v>
      </c>
      <c r="T365" s="31">
        <v>0</v>
      </c>
      <c r="U365" s="31">
        <v>0</v>
      </c>
      <c r="V365" s="32">
        <v>86400000</v>
      </c>
      <c r="W365" s="32">
        <v>68400000</v>
      </c>
      <c r="X365" s="32">
        <v>18000000</v>
      </c>
      <c r="Y365" s="27">
        <v>2327</v>
      </c>
      <c r="Z365" s="33" t="s">
        <v>98</v>
      </c>
      <c r="AA365" s="29">
        <v>132477</v>
      </c>
      <c r="AB365" s="27">
        <v>2</v>
      </c>
      <c r="AC365" s="34" t="s">
        <v>29</v>
      </c>
      <c r="AD365" s="34" t="s">
        <v>91</v>
      </c>
    </row>
    <row r="366" spans="1:30" x14ac:dyDescent="0.2">
      <c r="A366" s="27">
        <v>2025</v>
      </c>
      <c r="B366" s="27">
        <v>4</v>
      </c>
      <c r="C366" s="28">
        <v>45658</v>
      </c>
      <c r="D366" s="28">
        <v>45777</v>
      </c>
      <c r="E366" s="27" t="s">
        <v>253</v>
      </c>
      <c r="F366" s="28">
        <v>45770</v>
      </c>
      <c r="G366" s="29">
        <v>145</v>
      </c>
      <c r="H366" s="30" t="s">
        <v>624</v>
      </c>
      <c r="I366" s="30" t="s">
        <v>1279</v>
      </c>
      <c r="J366" s="30" t="s">
        <v>626</v>
      </c>
      <c r="K366" s="29">
        <v>252</v>
      </c>
      <c r="L366" s="30" t="s">
        <v>257</v>
      </c>
      <c r="M366" s="29">
        <v>1283</v>
      </c>
      <c r="N366" s="29">
        <v>1370</v>
      </c>
      <c r="O366" s="30" t="s">
        <v>1280</v>
      </c>
      <c r="P366" s="30" t="s">
        <v>659</v>
      </c>
      <c r="Q366" s="30" t="s">
        <v>68</v>
      </c>
      <c r="R366" s="27">
        <v>1020797423</v>
      </c>
      <c r="S366" s="30" t="s">
        <v>1281</v>
      </c>
      <c r="T366" s="31">
        <v>0</v>
      </c>
      <c r="U366" s="31">
        <v>0</v>
      </c>
      <c r="V366" s="32">
        <v>50400000</v>
      </c>
      <c r="W366" s="32">
        <v>32970000</v>
      </c>
      <c r="X366" s="32">
        <v>17430000</v>
      </c>
      <c r="Y366" s="27">
        <v>2319</v>
      </c>
      <c r="Z366" s="33" t="s">
        <v>69</v>
      </c>
      <c r="AA366" s="29">
        <v>132516</v>
      </c>
      <c r="AB366" s="27">
        <v>1</v>
      </c>
      <c r="AC366" s="34" t="s">
        <v>66</v>
      </c>
      <c r="AD366" s="34" t="s">
        <v>67</v>
      </c>
    </row>
    <row r="367" spans="1:30" x14ac:dyDescent="0.2">
      <c r="A367" s="27">
        <v>2025</v>
      </c>
      <c r="B367" s="27">
        <v>4</v>
      </c>
      <c r="C367" s="28">
        <v>45658</v>
      </c>
      <c r="D367" s="28">
        <v>45777</v>
      </c>
      <c r="E367" s="27" t="s">
        <v>253</v>
      </c>
      <c r="F367" s="28">
        <v>45772</v>
      </c>
      <c r="G367" s="29">
        <v>12</v>
      </c>
      <c r="H367" s="30" t="s">
        <v>254</v>
      </c>
      <c r="I367" s="30" t="s">
        <v>1282</v>
      </c>
      <c r="J367" s="30" t="s">
        <v>256</v>
      </c>
      <c r="K367" s="29">
        <v>250</v>
      </c>
      <c r="L367" s="30" t="s">
        <v>257</v>
      </c>
      <c r="M367" s="29">
        <v>1270</v>
      </c>
      <c r="N367" s="29">
        <v>1371</v>
      </c>
      <c r="O367" s="30" t="s">
        <v>1283</v>
      </c>
      <c r="P367" s="30" t="s">
        <v>259</v>
      </c>
      <c r="Q367" s="30" t="s">
        <v>92</v>
      </c>
      <c r="R367" s="27">
        <v>901940539</v>
      </c>
      <c r="S367" s="30" t="s">
        <v>1284</v>
      </c>
      <c r="T367" s="31">
        <v>0</v>
      </c>
      <c r="U367" s="31">
        <v>0</v>
      </c>
      <c r="V367" s="32">
        <v>143315399</v>
      </c>
      <c r="W367" s="32">
        <v>45274856</v>
      </c>
      <c r="X367" s="32">
        <v>98040543</v>
      </c>
      <c r="Y367" s="27">
        <v>2327</v>
      </c>
      <c r="Z367" s="33" t="s">
        <v>98</v>
      </c>
      <c r="AA367" s="29">
        <v>131984</v>
      </c>
      <c r="AB367" s="27">
        <v>2</v>
      </c>
      <c r="AC367" s="34" t="s">
        <v>29</v>
      </c>
      <c r="AD367" s="34" t="s">
        <v>91</v>
      </c>
    </row>
    <row r="368" spans="1:30" x14ac:dyDescent="0.2">
      <c r="A368" s="27">
        <v>2025</v>
      </c>
      <c r="B368" s="27">
        <v>4</v>
      </c>
      <c r="C368" s="28">
        <v>45658</v>
      </c>
      <c r="D368" s="28">
        <v>45777</v>
      </c>
      <c r="E368" s="27" t="s">
        <v>253</v>
      </c>
      <c r="F368" s="28">
        <v>45775</v>
      </c>
      <c r="G368" s="29">
        <v>148</v>
      </c>
      <c r="H368" s="30" t="s">
        <v>629</v>
      </c>
      <c r="I368" s="30" t="s">
        <v>1285</v>
      </c>
      <c r="J368" s="30" t="s">
        <v>631</v>
      </c>
      <c r="K368" s="29">
        <v>247</v>
      </c>
      <c r="L368" s="30" t="s">
        <v>257</v>
      </c>
      <c r="M368" s="29">
        <v>1280</v>
      </c>
      <c r="N368" s="29">
        <v>1372</v>
      </c>
      <c r="O368" s="30" t="s">
        <v>1286</v>
      </c>
      <c r="P368" s="30" t="s">
        <v>275</v>
      </c>
      <c r="Q368" s="30" t="s">
        <v>49</v>
      </c>
      <c r="R368" s="27">
        <v>11448287</v>
      </c>
      <c r="S368" s="30" t="s">
        <v>1287</v>
      </c>
      <c r="T368" s="31">
        <v>0</v>
      </c>
      <c r="U368" s="31">
        <v>0</v>
      </c>
      <c r="V368" s="32">
        <v>2883000</v>
      </c>
      <c r="W368" s="32">
        <v>2883000</v>
      </c>
      <c r="X368" s="32">
        <v>0</v>
      </c>
      <c r="Y368" s="27">
        <v>2289</v>
      </c>
      <c r="Z368" s="33" t="s">
        <v>50</v>
      </c>
      <c r="AA368" s="29">
        <v>132268</v>
      </c>
      <c r="AB368" s="27">
        <v>1</v>
      </c>
      <c r="AC368" s="34" t="s">
        <v>34</v>
      </c>
      <c r="AD368" s="34" t="s">
        <v>48</v>
      </c>
    </row>
    <row r="369" spans="1:30" x14ac:dyDescent="0.2">
      <c r="A369" s="27">
        <v>2025</v>
      </c>
      <c r="B369" s="27">
        <v>4</v>
      </c>
      <c r="C369" s="28">
        <v>45658</v>
      </c>
      <c r="D369" s="28">
        <v>45777</v>
      </c>
      <c r="E369" s="27" t="s">
        <v>253</v>
      </c>
      <c r="F369" s="28">
        <v>45776</v>
      </c>
      <c r="G369" s="29">
        <v>148</v>
      </c>
      <c r="H369" s="30" t="s">
        <v>629</v>
      </c>
      <c r="I369" s="30" t="s">
        <v>1288</v>
      </c>
      <c r="J369" s="30" t="s">
        <v>631</v>
      </c>
      <c r="K369" s="29">
        <v>246</v>
      </c>
      <c r="L369" s="30" t="s">
        <v>257</v>
      </c>
      <c r="M369" s="29">
        <v>1284</v>
      </c>
      <c r="N369" s="29">
        <v>1373</v>
      </c>
      <c r="O369" s="30" t="s">
        <v>1289</v>
      </c>
      <c r="P369" s="30" t="s">
        <v>275</v>
      </c>
      <c r="Q369" s="30" t="s">
        <v>49</v>
      </c>
      <c r="R369" s="27">
        <v>79727160</v>
      </c>
      <c r="S369" s="30" t="s">
        <v>1290</v>
      </c>
      <c r="T369" s="31">
        <v>0</v>
      </c>
      <c r="U369" s="31">
        <v>0</v>
      </c>
      <c r="V369" s="32">
        <v>3400000</v>
      </c>
      <c r="W369" s="32">
        <v>3400000</v>
      </c>
      <c r="X369" s="32">
        <v>0</v>
      </c>
      <c r="Y369" s="27">
        <v>2289</v>
      </c>
      <c r="Z369" s="33" t="s">
        <v>50</v>
      </c>
      <c r="AA369" s="29">
        <v>132283</v>
      </c>
      <c r="AB369" s="27">
        <v>1</v>
      </c>
      <c r="AC369" s="34" t="s">
        <v>34</v>
      </c>
      <c r="AD369" s="34" t="s">
        <v>48</v>
      </c>
    </row>
    <row r="370" spans="1:30" x14ac:dyDescent="0.2">
      <c r="A370" s="27">
        <v>2025</v>
      </c>
      <c r="B370" s="27">
        <v>4</v>
      </c>
      <c r="C370" s="28">
        <v>45658</v>
      </c>
      <c r="D370" s="28">
        <v>45777</v>
      </c>
      <c r="E370" s="27" t="s">
        <v>253</v>
      </c>
      <c r="F370" s="28">
        <v>45776</v>
      </c>
      <c r="G370" s="29">
        <v>148</v>
      </c>
      <c r="H370" s="30" t="s">
        <v>629</v>
      </c>
      <c r="I370" s="30" t="s">
        <v>1291</v>
      </c>
      <c r="J370" s="30" t="s">
        <v>631</v>
      </c>
      <c r="K370" s="29">
        <v>246</v>
      </c>
      <c r="L370" s="30" t="s">
        <v>257</v>
      </c>
      <c r="M370" s="29">
        <v>1284</v>
      </c>
      <c r="N370" s="29">
        <v>1374</v>
      </c>
      <c r="O370" s="30" t="s">
        <v>1292</v>
      </c>
      <c r="P370" s="30" t="s">
        <v>275</v>
      </c>
      <c r="Q370" s="30" t="s">
        <v>49</v>
      </c>
      <c r="R370" s="27">
        <v>11388875</v>
      </c>
      <c r="S370" s="30" t="s">
        <v>1293</v>
      </c>
      <c r="T370" s="31">
        <v>0</v>
      </c>
      <c r="U370" s="31">
        <v>0</v>
      </c>
      <c r="V370" s="32">
        <v>3400000</v>
      </c>
      <c r="W370" s="32">
        <v>3400000</v>
      </c>
      <c r="X370" s="32">
        <v>0</v>
      </c>
      <c r="Y370" s="27">
        <v>2289</v>
      </c>
      <c r="Z370" s="33" t="s">
        <v>50</v>
      </c>
      <c r="AA370" s="29">
        <v>132283</v>
      </c>
      <c r="AB370" s="27">
        <v>1</v>
      </c>
      <c r="AC370" s="34" t="s">
        <v>34</v>
      </c>
      <c r="AD370" s="34" t="s">
        <v>48</v>
      </c>
    </row>
    <row r="371" spans="1:30" x14ac:dyDescent="0.2">
      <c r="A371" s="27">
        <v>2025</v>
      </c>
      <c r="B371" s="27">
        <v>4</v>
      </c>
      <c r="C371" s="28">
        <v>45658</v>
      </c>
      <c r="D371" s="28">
        <v>45777</v>
      </c>
      <c r="E371" s="27" t="s">
        <v>253</v>
      </c>
      <c r="F371" s="28">
        <v>45776</v>
      </c>
      <c r="G371" s="29">
        <v>148</v>
      </c>
      <c r="H371" s="30" t="s">
        <v>629</v>
      </c>
      <c r="I371" s="30" t="s">
        <v>1294</v>
      </c>
      <c r="J371" s="30" t="s">
        <v>631</v>
      </c>
      <c r="K371" s="29">
        <v>246</v>
      </c>
      <c r="L371" s="30" t="s">
        <v>257</v>
      </c>
      <c r="M371" s="29">
        <v>1280</v>
      </c>
      <c r="N371" s="29">
        <v>1375</v>
      </c>
      <c r="O371" s="30" t="s">
        <v>1295</v>
      </c>
      <c r="P371" s="30" t="s">
        <v>275</v>
      </c>
      <c r="Q371" s="30" t="s">
        <v>49</v>
      </c>
      <c r="R371" s="27">
        <v>79632409</v>
      </c>
      <c r="S371" s="30" t="s">
        <v>1296</v>
      </c>
      <c r="T371" s="31">
        <v>0</v>
      </c>
      <c r="U371" s="31">
        <v>0</v>
      </c>
      <c r="V371" s="32">
        <v>2883000</v>
      </c>
      <c r="W371" s="32">
        <v>2883000</v>
      </c>
      <c r="X371" s="32">
        <v>0</v>
      </c>
      <c r="Y371" s="27">
        <v>2289</v>
      </c>
      <c r="Z371" s="33" t="s">
        <v>50</v>
      </c>
      <c r="AA371" s="29">
        <v>132268</v>
      </c>
      <c r="AB371" s="27">
        <v>1</v>
      </c>
      <c r="AC371" s="34" t="s">
        <v>34</v>
      </c>
      <c r="AD371" s="34" t="s">
        <v>48</v>
      </c>
    </row>
    <row r="372" spans="1:30" x14ac:dyDescent="0.2">
      <c r="A372" s="27">
        <v>2025</v>
      </c>
      <c r="B372" s="27">
        <v>4</v>
      </c>
      <c r="C372" s="28">
        <v>45658</v>
      </c>
      <c r="D372" s="28">
        <v>45777</v>
      </c>
      <c r="E372" s="27" t="s">
        <v>253</v>
      </c>
      <c r="F372" s="28">
        <v>45776</v>
      </c>
      <c r="G372" s="29">
        <v>148</v>
      </c>
      <c r="H372" s="30" t="s">
        <v>629</v>
      </c>
      <c r="I372" s="30" t="s">
        <v>1297</v>
      </c>
      <c r="J372" s="30" t="s">
        <v>631</v>
      </c>
      <c r="K372" s="29">
        <v>246</v>
      </c>
      <c r="L372" s="30" t="s">
        <v>257</v>
      </c>
      <c r="M372" s="29">
        <v>1280</v>
      </c>
      <c r="N372" s="29">
        <v>1376</v>
      </c>
      <c r="O372" s="30" t="s">
        <v>1298</v>
      </c>
      <c r="P372" s="30" t="s">
        <v>275</v>
      </c>
      <c r="Q372" s="30" t="s">
        <v>49</v>
      </c>
      <c r="R372" s="27">
        <v>1007829181</v>
      </c>
      <c r="S372" s="30" t="s">
        <v>1299</v>
      </c>
      <c r="T372" s="31">
        <v>0</v>
      </c>
      <c r="U372" s="31">
        <v>0</v>
      </c>
      <c r="V372" s="32">
        <v>2883000</v>
      </c>
      <c r="W372" s="32">
        <v>2883000</v>
      </c>
      <c r="X372" s="32">
        <v>0</v>
      </c>
      <c r="Y372" s="27">
        <v>2289</v>
      </c>
      <c r="Z372" s="33" t="s">
        <v>50</v>
      </c>
      <c r="AA372" s="29">
        <v>132268</v>
      </c>
      <c r="AB372" s="27">
        <v>1</v>
      </c>
      <c r="AC372" s="34" t="s">
        <v>34</v>
      </c>
      <c r="AD372" s="34" t="s">
        <v>48</v>
      </c>
    </row>
    <row r="373" spans="1:30" x14ac:dyDescent="0.2">
      <c r="A373" s="27">
        <v>2025</v>
      </c>
      <c r="B373" s="27">
        <v>4</v>
      </c>
      <c r="C373" s="28">
        <v>45658</v>
      </c>
      <c r="D373" s="28">
        <v>45777</v>
      </c>
      <c r="E373" s="27" t="s">
        <v>253</v>
      </c>
      <c r="F373" s="28">
        <v>45777</v>
      </c>
      <c r="G373" s="29">
        <v>148</v>
      </c>
      <c r="H373" s="30" t="s">
        <v>629</v>
      </c>
      <c r="I373" s="30" t="s">
        <v>1300</v>
      </c>
      <c r="J373" s="30" t="s">
        <v>631</v>
      </c>
      <c r="K373" s="29">
        <v>245</v>
      </c>
      <c r="L373" s="30" t="s">
        <v>257</v>
      </c>
      <c r="M373" s="29">
        <v>1281</v>
      </c>
      <c r="N373" s="29">
        <v>1377</v>
      </c>
      <c r="O373" s="30" t="s">
        <v>1301</v>
      </c>
      <c r="P373" s="30" t="s">
        <v>275</v>
      </c>
      <c r="Q373" s="30" t="s">
        <v>49</v>
      </c>
      <c r="R373" s="27">
        <v>79216776</v>
      </c>
      <c r="S373" s="30" t="s">
        <v>1302</v>
      </c>
      <c r="T373" s="31">
        <v>0</v>
      </c>
      <c r="U373" s="31">
        <v>0</v>
      </c>
      <c r="V373" s="32">
        <v>2883000</v>
      </c>
      <c r="W373" s="32">
        <v>2883000</v>
      </c>
      <c r="X373" s="32">
        <v>0</v>
      </c>
      <c r="Y373" s="27">
        <v>2289</v>
      </c>
      <c r="Z373" s="33" t="s">
        <v>50</v>
      </c>
      <c r="AA373" s="29">
        <v>132285</v>
      </c>
      <c r="AB373" s="27">
        <v>1</v>
      </c>
      <c r="AC373" s="34" t="s">
        <v>34</v>
      </c>
      <c r="AD373" s="34" t="s">
        <v>48</v>
      </c>
    </row>
    <row r="374" spans="1:30" x14ac:dyDescent="0.2">
      <c r="A374" s="27">
        <v>2025</v>
      </c>
      <c r="B374" s="27">
        <v>4</v>
      </c>
      <c r="C374" s="28">
        <v>45658</v>
      </c>
      <c r="D374" s="28">
        <v>45777</v>
      </c>
      <c r="E374" s="27" t="s">
        <v>253</v>
      </c>
      <c r="F374" s="28">
        <v>45777</v>
      </c>
      <c r="G374" s="29">
        <v>73</v>
      </c>
      <c r="H374" s="30" t="s">
        <v>1303</v>
      </c>
      <c r="I374" s="30" t="s">
        <v>1304</v>
      </c>
      <c r="J374" s="30" t="s">
        <v>1305</v>
      </c>
      <c r="K374" s="29">
        <v>245</v>
      </c>
      <c r="L374" s="30" t="s">
        <v>257</v>
      </c>
      <c r="M374" s="29">
        <v>1292</v>
      </c>
      <c r="N374" s="29">
        <v>1378</v>
      </c>
      <c r="O374" s="30" t="s">
        <v>1306</v>
      </c>
      <c r="P374" s="30" t="s">
        <v>259</v>
      </c>
      <c r="Q374" s="30" t="s">
        <v>92</v>
      </c>
      <c r="R374" s="27">
        <v>830128894</v>
      </c>
      <c r="S374" s="30" t="s">
        <v>1307</v>
      </c>
      <c r="T374" s="31">
        <v>0</v>
      </c>
      <c r="U374" s="31">
        <v>0</v>
      </c>
      <c r="V374" s="32">
        <v>780405495</v>
      </c>
      <c r="W374" s="32">
        <v>0</v>
      </c>
      <c r="X374" s="32">
        <v>780405495</v>
      </c>
      <c r="Y374" s="27">
        <v>2327</v>
      </c>
      <c r="Z374" s="33" t="s">
        <v>93</v>
      </c>
      <c r="AA374" s="29"/>
      <c r="AB374" s="27">
        <v>4</v>
      </c>
      <c r="AC374" s="34" t="s">
        <v>29</v>
      </c>
      <c r="AD374" s="34" t="s">
        <v>91</v>
      </c>
    </row>
    <row r="375" spans="1:30" x14ac:dyDescent="0.2">
      <c r="A375" s="27">
        <v>2025</v>
      </c>
      <c r="B375" s="27">
        <v>4</v>
      </c>
      <c r="C375" s="28">
        <v>45658</v>
      </c>
      <c r="D375" s="28">
        <v>45777</v>
      </c>
      <c r="E375" s="27" t="s">
        <v>253</v>
      </c>
      <c r="F375" s="28">
        <v>45777</v>
      </c>
      <c r="G375" s="29">
        <v>43</v>
      </c>
      <c r="H375" s="30" t="s">
        <v>323</v>
      </c>
      <c r="I375" s="30" t="s">
        <v>1308</v>
      </c>
      <c r="J375" s="30" t="s">
        <v>325</v>
      </c>
      <c r="K375" s="29">
        <v>245</v>
      </c>
      <c r="L375" s="30" t="s">
        <v>257</v>
      </c>
      <c r="M375" s="29">
        <v>1291</v>
      </c>
      <c r="N375" s="29">
        <v>1379</v>
      </c>
      <c r="O375" s="30" t="s">
        <v>1309</v>
      </c>
      <c r="P375" s="30" t="s">
        <v>259</v>
      </c>
      <c r="Q375" s="30" t="s">
        <v>92</v>
      </c>
      <c r="R375" s="27">
        <v>890104625</v>
      </c>
      <c r="S375" s="30" t="s">
        <v>327</v>
      </c>
      <c r="T375" s="31">
        <v>0</v>
      </c>
      <c r="U375" s="31">
        <v>0</v>
      </c>
      <c r="V375" s="32">
        <v>82233165</v>
      </c>
      <c r="W375" s="32">
        <v>0</v>
      </c>
      <c r="X375" s="32">
        <v>82233165</v>
      </c>
      <c r="Y375" s="27">
        <v>2327</v>
      </c>
      <c r="Z375" s="33" t="s">
        <v>93</v>
      </c>
      <c r="AA375" s="29"/>
      <c r="AB375" s="27">
        <v>4</v>
      </c>
      <c r="AC375" s="34" t="s">
        <v>29</v>
      </c>
      <c r="AD375" s="34" t="s">
        <v>91</v>
      </c>
    </row>
    <row r="376" spans="1:30" x14ac:dyDescent="0.2">
      <c r="A376" s="27">
        <v>2025</v>
      </c>
      <c r="B376" s="27">
        <v>5</v>
      </c>
      <c r="C376" s="28">
        <v>45658</v>
      </c>
      <c r="D376" s="28">
        <v>45808</v>
      </c>
      <c r="E376" s="27" t="s">
        <v>253</v>
      </c>
      <c r="F376" s="28">
        <v>45779</v>
      </c>
      <c r="G376" s="29">
        <v>148</v>
      </c>
      <c r="H376" s="30" t="s">
        <v>629</v>
      </c>
      <c r="I376" s="30" t="s">
        <v>1310</v>
      </c>
      <c r="J376" s="30" t="s">
        <v>631</v>
      </c>
      <c r="K376" s="27">
        <v>243</v>
      </c>
      <c r="L376" s="30" t="s">
        <v>257</v>
      </c>
      <c r="M376" s="29">
        <v>1281</v>
      </c>
      <c r="N376" s="29">
        <v>1380</v>
      </c>
      <c r="O376" s="30" t="s">
        <v>1311</v>
      </c>
      <c r="P376" s="30" t="s">
        <v>275</v>
      </c>
      <c r="Q376" s="30" t="s">
        <v>49</v>
      </c>
      <c r="R376" s="27">
        <v>1010000989</v>
      </c>
      <c r="S376" s="30" t="s">
        <v>1312</v>
      </c>
      <c r="T376" s="31">
        <v>0</v>
      </c>
      <c r="U376" s="31">
        <v>0</v>
      </c>
      <c r="V376" s="32">
        <v>2883000</v>
      </c>
      <c r="W376" s="32">
        <v>2883000</v>
      </c>
      <c r="X376" s="32">
        <v>0</v>
      </c>
      <c r="Y376" s="29">
        <v>2289</v>
      </c>
      <c r="Z376" s="33" t="s">
        <v>50</v>
      </c>
      <c r="AA376" s="29">
        <v>132285</v>
      </c>
      <c r="AB376" s="27">
        <v>1</v>
      </c>
      <c r="AC376" s="34" t="s">
        <v>34</v>
      </c>
      <c r="AD376" s="34" t="s">
        <v>48</v>
      </c>
    </row>
    <row r="377" spans="1:30" x14ac:dyDescent="0.2">
      <c r="A377" s="27">
        <v>2025</v>
      </c>
      <c r="B377" s="27">
        <v>5</v>
      </c>
      <c r="C377" s="28">
        <v>45658</v>
      </c>
      <c r="D377" s="28">
        <v>45808</v>
      </c>
      <c r="E377" s="27" t="s">
        <v>253</v>
      </c>
      <c r="F377" s="28">
        <v>45779</v>
      </c>
      <c r="G377" s="29">
        <v>148</v>
      </c>
      <c r="H377" s="30" t="s">
        <v>629</v>
      </c>
      <c r="I377" s="30" t="s">
        <v>1313</v>
      </c>
      <c r="J377" s="30" t="s">
        <v>631</v>
      </c>
      <c r="K377" s="27">
        <v>243</v>
      </c>
      <c r="L377" s="30" t="s">
        <v>257</v>
      </c>
      <c r="M377" s="29">
        <v>1280</v>
      </c>
      <c r="N377" s="29">
        <v>1381</v>
      </c>
      <c r="O377" s="30" t="s">
        <v>1314</v>
      </c>
      <c r="P377" s="30" t="s">
        <v>275</v>
      </c>
      <c r="Q377" s="30" t="s">
        <v>49</v>
      </c>
      <c r="R377" s="27">
        <v>1022924525</v>
      </c>
      <c r="S377" s="30" t="s">
        <v>1315</v>
      </c>
      <c r="T377" s="31">
        <v>0</v>
      </c>
      <c r="U377" s="31">
        <v>0</v>
      </c>
      <c r="V377" s="32">
        <v>2883000</v>
      </c>
      <c r="W377" s="32">
        <v>2883000</v>
      </c>
      <c r="X377" s="32">
        <v>0</v>
      </c>
      <c r="Y377" s="29">
        <v>2289</v>
      </c>
      <c r="Z377" s="33" t="s">
        <v>50</v>
      </c>
      <c r="AA377" s="29">
        <v>132268</v>
      </c>
      <c r="AB377" s="27">
        <v>1</v>
      </c>
      <c r="AC377" s="34" t="s">
        <v>34</v>
      </c>
      <c r="AD377" s="34" t="s">
        <v>48</v>
      </c>
    </row>
    <row r="378" spans="1:30" x14ac:dyDescent="0.2">
      <c r="A378" s="27">
        <v>2025</v>
      </c>
      <c r="B378" s="27">
        <v>5</v>
      </c>
      <c r="C378" s="28">
        <v>45658</v>
      </c>
      <c r="D378" s="28">
        <v>45808</v>
      </c>
      <c r="E378" s="27" t="s">
        <v>253</v>
      </c>
      <c r="F378" s="28">
        <v>45779</v>
      </c>
      <c r="G378" s="29">
        <v>148</v>
      </c>
      <c r="H378" s="30" t="s">
        <v>629</v>
      </c>
      <c r="I378" s="30" t="s">
        <v>1316</v>
      </c>
      <c r="J378" s="30" t="s">
        <v>631</v>
      </c>
      <c r="K378" s="27">
        <v>243</v>
      </c>
      <c r="L378" s="30" t="s">
        <v>257</v>
      </c>
      <c r="M378" s="29">
        <v>1280</v>
      </c>
      <c r="N378" s="29">
        <v>1382</v>
      </c>
      <c r="O378" s="30" t="s">
        <v>1317</v>
      </c>
      <c r="P378" s="30" t="s">
        <v>275</v>
      </c>
      <c r="Q378" s="30" t="s">
        <v>49</v>
      </c>
      <c r="R378" s="27">
        <v>1024559011</v>
      </c>
      <c r="S378" s="30" t="s">
        <v>1318</v>
      </c>
      <c r="T378" s="31">
        <v>0</v>
      </c>
      <c r="U378" s="31">
        <v>0</v>
      </c>
      <c r="V378" s="32">
        <v>2883000</v>
      </c>
      <c r="W378" s="32">
        <v>2883000</v>
      </c>
      <c r="X378" s="32">
        <v>0</v>
      </c>
      <c r="Y378" s="29">
        <v>2289</v>
      </c>
      <c r="Z378" s="33" t="s">
        <v>50</v>
      </c>
      <c r="AA378" s="29">
        <v>132268</v>
      </c>
      <c r="AB378" s="27">
        <v>1</v>
      </c>
      <c r="AC378" s="34" t="s">
        <v>34</v>
      </c>
      <c r="AD378" s="34" t="s">
        <v>48</v>
      </c>
    </row>
    <row r="379" spans="1:30" x14ac:dyDescent="0.2">
      <c r="A379" s="27">
        <v>2025</v>
      </c>
      <c r="B379" s="27">
        <v>5</v>
      </c>
      <c r="C379" s="28">
        <v>45658</v>
      </c>
      <c r="D379" s="28">
        <v>45808</v>
      </c>
      <c r="E379" s="27" t="s">
        <v>253</v>
      </c>
      <c r="F379" s="28">
        <v>45779</v>
      </c>
      <c r="G379" s="29">
        <v>148</v>
      </c>
      <c r="H379" s="30" t="s">
        <v>629</v>
      </c>
      <c r="I379" s="30" t="s">
        <v>1319</v>
      </c>
      <c r="J379" s="30" t="s">
        <v>631</v>
      </c>
      <c r="K379" s="27">
        <v>243</v>
      </c>
      <c r="L379" s="30" t="s">
        <v>257</v>
      </c>
      <c r="M379" s="29">
        <v>1280</v>
      </c>
      <c r="N379" s="29">
        <v>1383</v>
      </c>
      <c r="O379" s="30" t="s">
        <v>1320</v>
      </c>
      <c r="P379" s="30" t="s">
        <v>275</v>
      </c>
      <c r="Q379" s="30" t="s">
        <v>49</v>
      </c>
      <c r="R379" s="27">
        <v>79632420</v>
      </c>
      <c r="S379" s="30" t="s">
        <v>1321</v>
      </c>
      <c r="T379" s="31">
        <v>0</v>
      </c>
      <c r="U379" s="31">
        <v>0</v>
      </c>
      <c r="V379" s="32">
        <v>2883000</v>
      </c>
      <c r="W379" s="32">
        <v>2883000</v>
      </c>
      <c r="X379" s="32">
        <v>0</v>
      </c>
      <c r="Y379" s="29">
        <v>2289</v>
      </c>
      <c r="Z379" s="33" t="s">
        <v>50</v>
      </c>
      <c r="AA379" s="29">
        <v>132268</v>
      </c>
      <c r="AB379" s="27">
        <v>1</v>
      </c>
      <c r="AC379" s="34" t="s">
        <v>34</v>
      </c>
      <c r="AD379" s="34" t="s">
        <v>48</v>
      </c>
    </row>
    <row r="380" spans="1:30" x14ac:dyDescent="0.2">
      <c r="A380" s="27">
        <v>2025</v>
      </c>
      <c r="B380" s="27">
        <v>5</v>
      </c>
      <c r="C380" s="28">
        <v>45658</v>
      </c>
      <c r="D380" s="28">
        <v>45808</v>
      </c>
      <c r="E380" s="27" t="s">
        <v>253</v>
      </c>
      <c r="F380" s="28">
        <v>45779</v>
      </c>
      <c r="G380" s="29">
        <v>148</v>
      </c>
      <c r="H380" s="30" t="s">
        <v>629</v>
      </c>
      <c r="I380" s="30" t="s">
        <v>1322</v>
      </c>
      <c r="J380" s="30" t="s">
        <v>631</v>
      </c>
      <c r="K380" s="27">
        <v>243</v>
      </c>
      <c r="L380" s="30" t="s">
        <v>257</v>
      </c>
      <c r="M380" s="29">
        <v>1280</v>
      </c>
      <c r="N380" s="29">
        <v>1384</v>
      </c>
      <c r="O380" s="30" t="s">
        <v>1323</v>
      </c>
      <c r="P380" s="30" t="s">
        <v>275</v>
      </c>
      <c r="Q380" s="30" t="s">
        <v>49</v>
      </c>
      <c r="R380" s="27">
        <v>1032656045</v>
      </c>
      <c r="S380" s="30" t="s">
        <v>1324</v>
      </c>
      <c r="T380" s="31">
        <v>0</v>
      </c>
      <c r="U380" s="31">
        <v>0</v>
      </c>
      <c r="V380" s="32">
        <v>2883000</v>
      </c>
      <c r="W380" s="32">
        <v>2883000</v>
      </c>
      <c r="X380" s="32">
        <v>0</v>
      </c>
      <c r="Y380" s="29">
        <v>2289</v>
      </c>
      <c r="Z380" s="33" t="s">
        <v>50</v>
      </c>
      <c r="AA380" s="29">
        <v>132268</v>
      </c>
      <c r="AB380" s="27">
        <v>1</v>
      </c>
      <c r="AC380" s="34" t="s">
        <v>34</v>
      </c>
      <c r="AD380" s="34" t="s">
        <v>48</v>
      </c>
    </row>
    <row r="381" spans="1:30" x14ac:dyDescent="0.2">
      <c r="A381" s="27">
        <v>2025</v>
      </c>
      <c r="B381" s="27">
        <v>5</v>
      </c>
      <c r="C381" s="28">
        <v>45658</v>
      </c>
      <c r="D381" s="28">
        <v>45808</v>
      </c>
      <c r="E381" s="27" t="s">
        <v>253</v>
      </c>
      <c r="F381" s="28">
        <v>45779</v>
      </c>
      <c r="G381" s="29">
        <v>148</v>
      </c>
      <c r="H381" s="30" t="s">
        <v>629</v>
      </c>
      <c r="I381" s="30" t="s">
        <v>1325</v>
      </c>
      <c r="J381" s="30" t="s">
        <v>631</v>
      </c>
      <c r="K381" s="27">
        <v>243</v>
      </c>
      <c r="L381" s="30" t="s">
        <v>257</v>
      </c>
      <c r="M381" s="29">
        <v>1280</v>
      </c>
      <c r="N381" s="29">
        <v>1385</v>
      </c>
      <c r="O381" s="30" t="s">
        <v>1326</v>
      </c>
      <c r="P381" s="30" t="s">
        <v>275</v>
      </c>
      <c r="Q381" s="30" t="s">
        <v>49</v>
      </c>
      <c r="R381" s="27">
        <v>80877733</v>
      </c>
      <c r="S381" s="30" t="s">
        <v>1327</v>
      </c>
      <c r="T381" s="31">
        <v>0</v>
      </c>
      <c r="U381" s="31">
        <v>0</v>
      </c>
      <c r="V381" s="32">
        <v>2883000</v>
      </c>
      <c r="W381" s="32">
        <v>2883000</v>
      </c>
      <c r="X381" s="32">
        <v>0</v>
      </c>
      <c r="Y381" s="29">
        <v>2289</v>
      </c>
      <c r="Z381" s="33" t="s">
        <v>50</v>
      </c>
      <c r="AA381" s="29">
        <v>132268</v>
      </c>
      <c r="AB381" s="27">
        <v>1</v>
      </c>
      <c r="AC381" s="34" t="s">
        <v>34</v>
      </c>
      <c r="AD381" s="34" t="s">
        <v>48</v>
      </c>
    </row>
    <row r="382" spans="1:30" x14ac:dyDescent="0.2">
      <c r="A382" s="27">
        <v>2025</v>
      </c>
      <c r="B382" s="27">
        <v>5</v>
      </c>
      <c r="C382" s="28">
        <v>45658</v>
      </c>
      <c r="D382" s="28">
        <v>45808</v>
      </c>
      <c r="E382" s="27" t="s">
        <v>253</v>
      </c>
      <c r="F382" s="28">
        <v>45779</v>
      </c>
      <c r="G382" s="29">
        <v>148</v>
      </c>
      <c r="H382" s="30" t="s">
        <v>629</v>
      </c>
      <c r="I382" s="30" t="s">
        <v>1328</v>
      </c>
      <c r="J382" s="30" t="s">
        <v>631</v>
      </c>
      <c r="K382" s="27">
        <v>243</v>
      </c>
      <c r="L382" s="30" t="s">
        <v>257</v>
      </c>
      <c r="M382" s="29">
        <v>1281</v>
      </c>
      <c r="N382" s="29">
        <v>1386</v>
      </c>
      <c r="O382" s="30" t="s">
        <v>1329</v>
      </c>
      <c r="P382" s="30" t="s">
        <v>275</v>
      </c>
      <c r="Q382" s="30" t="s">
        <v>49</v>
      </c>
      <c r="R382" s="27">
        <v>1013598298</v>
      </c>
      <c r="S382" s="30" t="s">
        <v>1330</v>
      </c>
      <c r="T382" s="31">
        <v>0</v>
      </c>
      <c r="U382" s="31">
        <v>0</v>
      </c>
      <c r="V382" s="32">
        <v>2883000</v>
      </c>
      <c r="W382" s="32">
        <v>2883000</v>
      </c>
      <c r="X382" s="32">
        <v>0</v>
      </c>
      <c r="Y382" s="29">
        <v>2289</v>
      </c>
      <c r="Z382" s="33" t="s">
        <v>50</v>
      </c>
      <c r="AA382" s="29">
        <v>132285</v>
      </c>
      <c r="AB382" s="27">
        <v>1</v>
      </c>
      <c r="AC382" s="34" t="s">
        <v>34</v>
      </c>
      <c r="AD382" s="34" t="s">
        <v>48</v>
      </c>
    </row>
    <row r="383" spans="1:30" x14ac:dyDescent="0.2">
      <c r="A383" s="27">
        <v>2025</v>
      </c>
      <c r="B383" s="27">
        <v>5</v>
      </c>
      <c r="C383" s="28">
        <v>45658</v>
      </c>
      <c r="D383" s="28">
        <v>45808</v>
      </c>
      <c r="E383" s="27" t="s">
        <v>253</v>
      </c>
      <c r="F383" s="28">
        <v>45779</v>
      </c>
      <c r="G383" s="29">
        <v>148</v>
      </c>
      <c r="H383" s="30" t="s">
        <v>629</v>
      </c>
      <c r="I383" s="30" t="s">
        <v>1331</v>
      </c>
      <c r="J383" s="30" t="s">
        <v>631</v>
      </c>
      <c r="K383" s="27">
        <v>243</v>
      </c>
      <c r="L383" s="30" t="s">
        <v>257</v>
      </c>
      <c r="M383" s="29">
        <v>1281</v>
      </c>
      <c r="N383" s="29">
        <v>1387</v>
      </c>
      <c r="O383" s="30" t="s">
        <v>1332</v>
      </c>
      <c r="P383" s="30" t="s">
        <v>275</v>
      </c>
      <c r="Q383" s="30" t="s">
        <v>49</v>
      </c>
      <c r="R383" s="27">
        <v>1033676728</v>
      </c>
      <c r="S383" s="30" t="s">
        <v>1333</v>
      </c>
      <c r="T383" s="31">
        <v>0</v>
      </c>
      <c r="U383" s="31">
        <v>0</v>
      </c>
      <c r="V383" s="32">
        <v>2883000</v>
      </c>
      <c r="W383" s="32">
        <v>2883000</v>
      </c>
      <c r="X383" s="32">
        <v>0</v>
      </c>
      <c r="Y383" s="29">
        <v>2289</v>
      </c>
      <c r="Z383" s="33" t="s">
        <v>50</v>
      </c>
      <c r="AA383" s="29">
        <v>132285</v>
      </c>
      <c r="AB383" s="27">
        <v>1</v>
      </c>
      <c r="AC383" s="34" t="s">
        <v>34</v>
      </c>
      <c r="AD383" s="34" t="s">
        <v>48</v>
      </c>
    </row>
    <row r="384" spans="1:30" x14ac:dyDescent="0.2">
      <c r="A384" s="27">
        <v>2025</v>
      </c>
      <c r="B384" s="27">
        <v>5</v>
      </c>
      <c r="C384" s="28">
        <v>45658</v>
      </c>
      <c r="D384" s="28">
        <v>45808</v>
      </c>
      <c r="E384" s="27" t="s">
        <v>253</v>
      </c>
      <c r="F384" s="28">
        <v>45779</v>
      </c>
      <c r="G384" s="29">
        <v>148</v>
      </c>
      <c r="H384" s="30" t="s">
        <v>629</v>
      </c>
      <c r="I384" s="30" t="s">
        <v>1334</v>
      </c>
      <c r="J384" s="30" t="s">
        <v>631</v>
      </c>
      <c r="K384" s="27">
        <v>243</v>
      </c>
      <c r="L384" s="30" t="s">
        <v>257</v>
      </c>
      <c r="M384" s="29">
        <v>1281</v>
      </c>
      <c r="N384" s="29">
        <v>1388</v>
      </c>
      <c r="O384" s="30" t="s">
        <v>1335</v>
      </c>
      <c r="P384" s="30" t="s">
        <v>275</v>
      </c>
      <c r="Q384" s="30" t="s">
        <v>49</v>
      </c>
      <c r="R384" s="27">
        <v>1033676728</v>
      </c>
      <c r="S384" s="30" t="s">
        <v>1333</v>
      </c>
      <c r="T384" s="31">
        <v>2883000</v>
      </c>
      <c r="U384" s="31">
        <v>0</v>
      </c>
      <c r="V384" s="32">
        <v>0</v>
      </c>
      <c r="W384" s="32">
        <v>0</v>
      </c>
      <c r="X384" s="32">
        <v>0</v>
      </c>
      <c r="Y384" s="29">
        <v>2289</v>
      </c>
      <c r="Z384" s="33" t="s">
        <v>50</v>
      </c>
      <c r="AA384" s="29">
        <v>132285</v>
      </c>
      <c r="AB384" s="27">
        <v>1</v>
      </c>
      <c r="AC384" s="34" t="s">
        <v>34</v>
      </c>
      <c r="AD384" s="34" t="s">
        <v>48</v>
      </c>
    </row>
    <row r="385" spans="1:30" x14ac:dyDescent="0.2">
      <c r="A385" s="27">
        <v>2025</v>
      </c>
      <c r="B385" s="27">
        <v>5</v>
      </c>
      <c r="C385" s="28">
        <v>45658</v>
      </c>
      <c r="D385" s="28">
        <v>45808</v>
      </c>
      <c r="E385" s="27" t="s">
        <v>253</v>
      </c>
      <c r="F385" s="28">
        <v>45779</v>
      </c>
      <c r="G385" s="29">
        <v>148</v>
      </c>
      <c r="H385" s="30" t="s">
        <v>629</v>
      </c>
      <c r="I385" s="30" t="s">
        <v>1336</v>
      </c>
      <c r="J385" s="30" t="s">
        <v>631</v>
      </c>
      <c r="K385" s="27">
        <v>243</v>
      </c>
      <c r="L385" s="30" t="s">
        <v>257</v>
      </c>
      <c r="M385" s="29">
        <v>1281</v>
      </c>
      <c r="N385" s="29">
        <v>1389</v>
      </c>
      <c r="O385" s="30" t="s">
        <v>1337</v>
      </c>
      <c r="P385" s="30" t="s">
        <v>275</v>
      </c>
      <c r="Q385" s="30" t="s">
        <v>49</v>
      </c>
      <c r="R385" s="27">
        <v>80380149</v>
      </c>
      <c r="S385" s="30" t="s">
        <v>1338</v>
      </c>
      <c r="T385" s="31">
        <v>0</v>
      </c>
      <c r="U385" s="31">
        <v>0</v>
      </c>
      <c r="V385" s="32">
        <v>2883000</v>
      </c>
      <c r="W385" s="32">
        <v>2883000</v>
      </c>
      <c r="X385" s="32">
        <v>0</v>
      </c>
      <c r="Y385" s="29">
        <v>2289</v>
      </c>
      <c r="Z385" s="33" t="s">
        <v>50</v>
      </c>
      <c r="AA385" s="29">
        <v>132285</v>
      </c>
      <c r="AB385" s="27">
        <v>1</v>
      </c>
      <c r="AC385" s="34" t="s">
        <v>34</v>
      </c>
      <c r="AD385" s="34" t="s">
        <v>48</v>
      </c>
    </row>
    <row r="386" spans="1:30" x14ac:dyDescent="0.2">
      <c r="A386" s="27">
        <v>2025</v>
      </c>
      <c r="B386" s="27">
        <v>5</v>
      </c>
      <c r="C386" s="28">
        <v>45658</v>
      </c>
      <c r="D386" s="28">
        <v>45808</v>
      </c>
      <c r="E386" s="27" t="s">
        <v>253</v>
      </c>
      <c r="F386" s="28">
        <v>45779</v>
      </c>
      <c r="G386" s="29">
        <v>148</v>
      </c>
      <c r="H386" s="30" t="s">
        <v>629</v>
      </c>
      <c r="I386" s="30" t="s">
        <v>1339</v>
      </c>
      <c r="J386" s="30" t="s">
        <v>631</v>
      </c>
      <c r="K386" s="27">
        <v>243</v>
      </c>
      <c r="L386" s="30" t="s">
        <v>257</v>
      </c>
      <c r="M386" s="29">
        <v>1281</v>
      </c>
      <c r="N386" s="29">
        <v>1390</v>
      </c>
      <c r="O386" s="30" t="s">
        <v>1340</v>
      </c>
      <c r="P386" s="30" t="s">
        <v>275</v>
      </c>
      <c r="Q386" s="30" t="s">
        <v>49</v>
      </c>
      <c r="R386" s="27">
        <v>1022938049</v>
      </c>
      <c r="S386" s="30" t="s">
        <v>1341</v>
      </c>
      <c r="T386" s="31">
        <v>0</v>
      </c>
      <c r="U386" s="31">
        <v>0</v>
      </c>
      <c r="V386" s="32">
        <v>2883000</v>
      </c>
      <c r="W386" s="32">
        <v>2883000</v>
      </c>
      <c r="X386" s="32">
        <v>0</v>
      </c>
      <c r="Y386" s="29">
        <v>2289</v>
      </c>
      <c r="Z386" s="33" t="s">
        <v>50</v>
      </c>
      <c r="AA386" s="29">
        <v>132285</v>
      </c>
      <c r="AB386" s="27">
        <v>1</v>
      </c>
      <c r="AC386" s="34" t="s">
        <v>34</v>
      </c>
      <c r="AD386" s="34" t="s">
        <v>48</v>
      </c>
    </row>
    <row r="387" spans="1:30" x14ac:dyDescent="0.2">
      <c r="A387" s="27">
        <v>2025</v>
      </c>
      <c r="B387" s="27">
        <v>5</v>
      </c>
      <c r="C387" s="28">
        <v>45658</v>
      </c>
      <c r="D387" s="28">
        <v>45808</v>
      </c>
      <c r="E387" s="27" t="s">
        <v>253</v>
      </c>
      <c r="F387" s="28">
        <v>45779</v>
      </c>
      <c r="G387" s="29">
        <v>148</v>
      </c>
      <c r="H387" s="30" t="s">
        <v>629</v>
      </c>
      <c r="I387" s="30" t="s">
        <v>1334</v>
      </c>
      <c r="J387" s="30" t="s">
        <v>631</v>
      </c>
      <c r="K387" s="27">
        <v>243</v>
      </c>
      <c r="L387" s="30" t="s">
        <v>257</v>
      </c>
      <c r="M387" s="29">
        <v>1281</v>
      </c>
      <c r="N387" s="29">
        <v>1391</v>
      </c>
      <c r="O387" s="30" t="s">
        <v>1335</v>
      </c>
      <c r="P387" s="30" t="s">
        <v>275</v>
      </c>
      <c r="Q387" s="30" t="s">
        <v>49</v>
      </c>
      <c r="R387" s="27">
        <v>80451743</v>
      </c>
      <c r="S387" s="30" t="s">
        <v>1342</v>
      </c>
      <c r="T387" s="31">
        <v>0</v>
      </c>
      <c r="U387" s="31">
        <v>0</v>
      </c>
      <c r="V387" s="32">
        <v>2883000</v>
      </c>
      <c r="W387" s="32">
        <v>2883000</v>
      </c>
      <c r="X387" s="32">
        <v>0</v>
      </c>
      <c r="Y387" s="29">
        <v>2289</v>
      </c>
      <c r="Z387" s="33" t="s">
        <v>50</v>
      </c>
      <c r="AA387" s="29">
        <v>132285</v>
      </c>
      <c r="AB387" s="27">
        <v>1</v>
      </c>
      <c r="AC387" s="34" t="s">
        <v>34</v>
      </c>
      <c r="AD387" s="34" t="s">
        <v>48</v>
      </c>
    </row>
    <row r="388" spans="1:30" x14ac:dyDescent="0.2">
      <c r="A388" s="27">
        <v>2025</v>
      </c>
      <c r="B388" s="27">
        <v>5</v>
      </c>
      <c r="C388" s="28">
        <v>45658</v>
      </c>
      <c r="D388" s="28">
        <v>45808</v>
      </c>
      <c r="E388" s="27" t="s">
        <v>253</v>
      </c>
      <c r="F388" s="28">
        <v>45782</v>
      </c>
      <c r="G388" s="29">
        <v>145</v>
      </c>
      <c r="H388" s="30" t="s">
        <v>624</v>
      </c>
      <c r="I388" s="30" t="s">
        <v>1343</v>
      </c>
      <c r="J388" s="30" t="s">
        <v>626</v>
      </c>
      <c r="K388" s="27">
        <v>240</v>
      </c>
      <c r="L388" s="30" t="s">
        <v>257</v>
      </c>
      <c r="M388" s="29">
        <v>1288</v>
      </c>
      <c r="N388" s="29">
        <v>1392</v>
      </c>
      <c r="O388" s="30" t="s">
        <v>1344</v>
      </c>
      <c r="P388" s="30" t="s">
        <v>259</v>
      </c>
      <c r="Q388" s="30" t="s">
        <v>92</v>
      </c>
      <c r="R388" s="27">
        <v>19426513</v>
      </c>
      <c r="S388" s="30" t="s">
        <v>1345</v>
      </c>
      <c r="T388" s="31">
        <v>0</v>
      </c>
      <c r="U388" s="31">
        <v>0</v>
      </c>
      <c r="V388" s="32">
        <v>64000000</v>
      </c>
      <c r="W388" s="32">
        <v>46933333</v>
      </c>
      <c r="X388" s="32">
        <v>17066667</v>
      </c>
      <c r="Y388" s="29">
        <v>2327</v>
      </c>
      <c r="Z388" s="33" t="s">
        <v>98</v>
      </c>
      <c r="AA388" s="29">
        <v>132838</v>
      </c>
      <c r="AB388" s="27">
        <v>2</v>
      </c>
      <c r="AC388" s="34" t="s">
        <v>29</v>
      </c>
      <c r="AD388" s="34" t="s">
        <v>91</v>
      </c>
    </row>
    <row r="389" spans="1:30" x14ac:dyDescent="0.2">
      <c r="A389" s="27">
        <v>2025</v>
      </c>
      <c r="B389" s="27">
        <v>5</v>
      </c>
      <c r="C389" s="28">
        <v>45658</v>
      </c>
      <c r="D389" s="28">
        <v>45808</v>
      </c>
      <c r="E389" s="27" t="s">
        <v>253</v>
      </c>
      <c r="F389" s="28">
        <v>45782</v>
      </c>
      <c r="G389" s="29">
        <v>148</v>
      </c>
      <c r="H389" s="30" t="s">
        <v>629</v>
      </c>
      <c r="I389" s="30" t="s">
        <v>1346</v>
      </c>
      <c r="J389" s="30" t="s">
        <v>631</v>
      </c>
      <c r="K389" s="27">
        <v>240</v>
      </c>
      <c r="L389" s="30" t="s">
        <v>257</v>
      </c>
      <c r="M389" s="29">
        <v>1281</v>
      </c>
      <c r="N389" s="29">
        <v>1393</v>
      </c>
      <c r="O389" s="30" t="s">
        <v>1347</v>
      </c>
      <c r="P389" s="30" t="s">
        <v>275</v>
      </c>
      <c r="Q389" s="30" t="s">
        <v>49</v>
      </c>
      <c r="R389" s="27">
        <v>1023025796</v>
      </c>
      <c r="S389" s="30" t="s">
        <v>1348</v>
      </c>
      <c r="T389" s="31">
        <v>0</v>
      </c>
      <c r="U389" s="31">
        <v>0</v>
      </c>
      <c r="V389" s="32">
        <v>2883000</v>
      </c>
      <c r="W389" s="32">
        <v>2883000</v>
      </c>
      <c r="X389" s="32">
        <v>0</v>
      </c>
      <c r="Y389" s="29">
        <v>2289</v>
      </c>
      <c r="Z389" s="33" t="s">
        <v>50</v>
      </c>
      <c r="AA389" s="29">
        <v>132285</v>
      </c>
      <c r="AB389" s="27">
        <v>1</v>
      </c>
      <c r="AC389" s="34" t="s">
        <v>34</v>
      </c>
      <c r="AD389" s="34" t="s">
        <v>48</v>
      </c>
    </row>
    <row r="390" spans="1:30" x14ac:dyDescent="0.2">
      <c r="A390" s="27">
        <v>2025</v>
      </c>
      <c r="B390" s="27">
        <v>5</v>
      </c>
      <c r="C390" s="28">
        <v>45658</v>
      </c>
      <c r="D390" s="28">
        <v>45808</v>
      </c>
      <c r="E390" s="27" t="s">
        <v>253</v>
      </c>
      <c r="F390" s="28">
        <v>45782</v>
      </c>
      <c r="G390" s="29">
        <v>148</v>
      </c>
      <c r="H390" s="30" t="s">
        <v>629</v>
      </c>
      <c r="I390" s="30" t="s">
        <v>1349</v>
      </c>
      <c r="J390" s="30" t="s">
        <v>631</v>
      </c>
      <c r="K390" s="27">
        <v>240</v>
      </c>
      <c r="L390" s="30" t="s">
        <v>257</v>
      </c>
      <c r="M390" s="29">
        <v>1281</v>
      </c>
      <c r="N390" s="29">
        <v>1394</v>
      </c>
      <c r="O390" s="30" t="s">
        <v>1350</v>
      </c>
      <c r="P390" s="30" t="s">
        <v>275</v>
      </c>
      <c r="Q390" s="30" t="s">
        <v>49</v>
      </c>
      <c r="R390" s="27">
        <v>1032656287</v>
      </c>
      <c r="S390" s="30" t="s">
        <v>1351</v>
      </c>
      <c r="T390" s="31">
        <v>0</v>
      </c>
      <c r="U390" s="31">
        <v>0</v>
      </c>
      <c r="V390" s="32">
        <v>2883000</v>
      </c>
      <c r="W390" s="32">
        <v>2883000</v>
      </c>
      <c r="X390" s="32">
        <v>0</v>
      </c>
      <c r="Y390" s="29">
        <v>2289</v>
      </c>
      <c r="Z390" s="33" t="s">
        <v>50</v>
      </c>
      <c r="AA390" s="29">
        <v>132285</v>
      </c>
      <c r="AB390" s="27">
        <v>1</v>
      </c>
      <c r="AC390" s="34" t="s">
        <v>34</v>
      </c>
      <c r="AD390" s="34" t="s">
        <v>48</v>
      </c>
    </row>
    <row r="391" spans="1:30" x14ac:dyDescent="0.2">
      <c r="A391" s="27">
        <v>2025</v>
      </c>
      <c r="B391" s="27">
        <v>5</v>
      </c>
      <c r="C391" s="28">
        <v>45658</v>
      </c>
      <c r="D391" s="28">
        <v>45808</v>
      </c>
      <c r="E391" s="27" t="s">
        <v>253</v>
      </c>
      <c r="F391" s="28">
        <v>45783</v>
      </c>
      <c r="G391" s="29">
        <v>12</v>
      </c>
      <c r="H391" s="30" t="s">
        <v>254</v>
      </c>
      <c r="I391" s="30" t="s">
        <v>1352</v>
      </c>
      <c r="J391" s="30" t="s">
        <v>256</v>
      </c>
      <c r="K391" s="27">
        <v>239</v>
      </c>
      <c r="L391" s="30" t="s">
        <v>257</v>
      </c>
      <c r="M391" s="29">
        <v>1281</v>
      </c>
      <c r="N391" s="29">
        <v>1395</v>
      </c>
      <c r="O391" s="30" t="s">
        <v>1353</v>
      </c>
      <c r="P391" s="30" t="s">
        <v>275</v>
      </c>
      <c r="Q391" s="30" t="s">
        <v>49</v>
      </c>
      <c r="R391" s="27">
        <v>79519512</v>
      </c>
      <c r="S391" s="30" t="s">
        <v>1354</v>
      </c>
      <c r="T391" s="31">
        <v>0</v>
      </c>
      <c r="U391" s="31">
        <v>0</v>
      </c>
      <c r="V391" s="32">
        <v>2883000</v>
      </c>
      <c r="W391" s="32">
        <v>2883000</v>
      </c>
      <c r="X391" s="32">
        <v>0</v>
      </c>
      <c r="Y391" s="29">
        <v>2289</v>
      </c>
      <c r="Z391" s="33" t="s">
        <v>50</v>
      </c>
      <c r="AA391" s="29">
        <v>132285</v>
      </c>
      <c r="AB391" s="27">
        <v>1</v>
      </c>
      <c r="AC391" s="34" t="s">
        <v>34</v>
      </c>
      <c r="AD391" s="34" t="s">
        <v>48</v>
      </c>
    </row>
    <row r="392" spans="1:30" x14ac:dyDescent="0.2">
      <c r="A392" s="27">
        <v>2025</v>
      </c>
      <c r="B392" s="27">
        <v>5</v>
      </c>
      <c r="C392" s="28">
        <v>45658</v>
      </c>
      <c r="D392" s="28">
        <v>45808</v>
      </c>
      <c r="E392" s="27" t="s">
        <v>253</v>
      </c>
      <c r="F392" s="28">
        <v>45783</v>
      </c>
      <c r="G392" s="29">
        <v>145</v>
      </c>
      <c r="H392" s="30" t="s">
        <v>624</v>
      </c>
      <c r="I392" s="30" t="s">
        <v>1355</v>
      </c>
      <c r="J392" s="30" t="s">
        <v>626</v>
      </c>
      <c r="K392" s="27">
        <v>239</v>
      </c>
      <c r="L392" s="30" t="s">
        <v>257</v>
      </c>
      <c r="M392" s="29">
        <v>1287</v>
      </c>
      <c r="N392" s="29">
        <v>1397</v>
      </c>
      <c r="O392" s="30" t="s">
        <v>1356</v>
      </c>
      <c r="P392" s="30" t="s">
        <v>259</v>
      </c>
      <c r="Q392" s="30" t="s">
        <v>92</v>
      </c>
      <c r="R392" s="27">
        <v>1023888897</v>
      </c>
      <c r="S392" s="30" t="s">
        <v>1357</v>
      </c>
      <c r="T392" s="31">
        <v>0</v>
      </c>
      <c r="U392" s="31">
        <v>0</v>
      </c>
      <c r="V392" s="32">
        <v>61504000</v>
      </c>
      <c r="W392" s="32">
        <v>44590400</v>
      </c>
      <c r="X392" s="32">
        <v>16913600</v>
      </c>
      <c r="Y392" s="29">
        <v>2327</v>
      </c>
      <c r="Z392" s="33" t="s">
        <v>98</v>
      </c>
      <c r="AA392" s="29">
        <v>132473</v>
      </c>
      <c r="AB392" s="27">
        <v>2</v>
      </c>
      <c r="AC392" s="34" t="s">
        <v>29</v>
      </c>
      <c r="AD392" s="34" t="s">
        <v>91</v>
      </c>
    </row>
    <row r="393" spans="1:30" x14ac:dyDescent="0.2">
      <c r="A393" s="27">
        <v>2025</v>
      </c>
      <c r="B393" s="27">
        <v>5</v>
      </c>
      <c r="C393" s="28">
        <v>45658</v>
      </c>
      <c r="D393" s="28">
        <v>45808</v>
      </c>
      <c r="E393" s="27" t="s">
        <v>253</v>
      </c>
      <c r="F393" s="28">
        <v>45783</v>
      </c>
      <c r="G393" s="29">
        <v>148</v>
      </c>
      <c r="H393" s="30" t="s">
        <v>629</v>
      </c>
      <c r="I393" s="30" t="s">
        <v>1358</v>
      </c>
      <c r="J393" s="30" t="s">
        <v>631</v>
      </c>
      <c r="K393" s="27">
        <v>239</v>
      </c>
      <c r="L393" s="30" t="s">
        <v>257</v>
      </c>
      <c r="M393" s="29">
        <v>1285</v>
      </c>
      <c r="N393" s="29">
        <v>1398</v>
      </c>
      <c r="O393" s="30" t="s">
        <v>1359</v>
      </c>
      <c r="P393" s="30" t="s">
        <v>275</v>
      </c>
      <c r="Q393" s="30" t="s">
        <v>49</v>
      </c>
      <c r="R393" s="27">
        <v>1072895770</v>
      </c>
      <c r="S393" s="30" t="s">
        <v>1360</v>
      </c>
      <c r="T393" s="31">
        <v>0</v>
      </c>
      <c r="U393" s="31">
        <v>0</v>
      </c>
      <c r="V393" s="32">
        <v>2720000</v>
      </c>
      <c r="W393" s="32">
        <v>2720000</v>
      </c>
      <c r="X393" s="32">
        <v>0</v>
      </c>
      <c r="Y393" s="29">
        <v>2289</v>
      </c>
      <c r="Z393" s="33" t="s">
        <v>50</v>
      </c>
      <c r="AA393" s="29">
        <v>132288</v>
      </c>
      <c r="AB393" s="27">
        <v>1</v>
      </c>
      <c r="AC393" s="34" t="s">
        <v>34</v>
      </c>
      <c r="AD393" s="34" t="s">
        <v>48</v>
      </c>
    </row>
    <row r="394" spans="1:30" x14ac:dyDescent="0.2">
      <c r="A394" s="27">
        <v>2025</v>
      </c>
      <c r="B394" s="27">
        <v>5</v>
      </c>
      <c r="C394" s="28">
        <v>45658</v>
      </c>
      <c r="D394" s="28">
        <v>45808</v>
      </c>
      <c r="E394" s="27" t="s">
        <v>253</v>
      </c>
      <c r="F394" s="28">
        <v>45783</v>
      </c>
      <c r="G394" s="29">
        <v>148</v>
      </c>
      <c r="H394" s="30" t="s">
        <v>629</v>
      </c>
      <c r="I394" s="30" t="s">
        <v>1361</v>
      </c>
      <c r="J394" s="30" t="s">
        <v>631</v>
      </c>
      <c r="K394" s="27">
        <v>239</v>
      </c>
      <c r="L394" s="30" t="s">
        <v>257</v>
      </c>
      <c r="M394" s="29">
        <v>1285</v>
      </c>
      <c r="N394" s="29">
        <v>1399</v>
      </c>
      <c r="O394" s="30" t="s">
        <v>1362</v>
      </c>
      <c r="P394" s="30" t="s">
        <v>275</v>
      </c>
      <c r="Q394" s="30" t="s">
        <v>49</v>
      </c>
      <c r="R394" s="27">
        <v>40732494</v>
      </c>
      <c r="S394" s="30" t="s">
        <v>1363</v>
      </c>
      <c r="T394" s="31">
        <v>0</v>
      </c>
      <c r="U394" s="31">
        <v>0</v>
      </c>
      <c r="V394" s="32">
        <v>2720000</v>
      </c>
      <c r="W394" s="32">
        <v>2720000</v>
      </c>
      <c r="X394" s="32">
        <v>0</v>
      </c>
      <c r="Y394" s="29">
        <v>2289</v>
      </c>
      <c r="Z394" s="33" t="s">
        <v>50</v>
      </c>
      <c r="AA394" s="29">
        <v>132288</v>
      </c>
      <c r="AB394" s="27">
        <v>1</v>
      </c>
      <c r="AC394" s="34" t="s">
        <v>34</v>
      </c>
      <c r="AD394" s="34" t="s">
        <v>48</v>
      </c>
    </row>
    <row r="395" spans="1:30" x14ac:dyDescent="0.2">
      <c r="A395" s="27">
        <v>2025</v>
      </c>
      <c r="B395" s="27">
        <v>5</v>
      </c>
      <c r="C395" s="28">
        <v>45658</v>
      </c>
      <c r="D395" s="28">
        <v>45808</v>
      </c>
      <c r="E395" s="27" t="s">
        <v>253</v>
      </c>
      <c r="F395" s="28">
        <v>45783</v>
      </c>
      <c r="G395" s="29">
        <v>12</v>
      </c>
      <c r="H395" s="30" t="s">
        <v>254</v>
      </c>
      <c r="I395" s="30" t="s">
        <v>1364</v>
      </c>
      <c r="J395" s="30" t="s">
        <v>256</v>
      </c>
      <c r="K395" s="27">
        <v>239</v>
      </c>
      <c r="L395" s="30" t="s">
        <v>257</v>
      </c>
      <c r="M395" s="29">
        <v>1285</v>
      </c>
      <c r="N395" s="29">
        <v>1400</v>
      </c>
      <c r="O395" s="30" t="s">
        <v>1365</v>
      </c>
      <c r="P395" s="30" t="s">
        <v>275</v>
      </c>
      <c r="Q395" s="30" t="s">
        <v>49</v>
      </c>
      <c r="R395" s="27">
        <v>1032656063</v>
      </c>
      <c r="S395" s="30" t="s">
        <v>1366</v>
      </c>
      <c r="T395" s="31">
        <v>0</v>
      </c>
      <c r="U395" s="31">
        <v>0</v>
      </c>
      <c r="V395" s="32">
        <v>2720000</v>
      </c>
      <c r="W395" s="32">
        <v>2720000</v>
      </c>
      <c r="X395" s="32">
        <v>0</v>
      </c>
      <c r="Y395" s="29">
        <v>2289</v>
      </c>
      <c r="Z395" s="33" t="s">
        <v>50</v>
      </c>
      <c r="AA395" s="29">
        <v>132288</v>
      </c>
      <c r="AB395" s="27">
        <v>1</v>
      </c>
      <c r="AC395" s="34" t="s">
        <v>34</v>
      </c>
      <c r="AD395" s="34" t="s">
        <v>48</v>
      </c>
    </row>
    <row r="396" spans="1:30" x14ac:dyDescent="0.2">
      <c r="A396" s="27">
        <v>2025</v>
      </c>
      <c r="B396" s="27">
        <v>5</v>
      </c>
      <c r="C396" s="28">
        <v>45658</v>
      </c>
      <c r="D396" s="28">
        <v>45808</v>
      </c>
      <c r="E396" s="27" t="s">
        <v>253</v>
      </c>
      <c r="F396" s="28">
        <v>45783</v>
      </c>
      <c r="G396" s="29">
        <v>148</v>
      </c>
      <c r="H396" s="30" t="s">
        <v>629</v>
      </c>
      <c r="I396" s="30" t="s">
        <v>1367</v>
      </c>
      <c r="J396" s="30" t="s">
        <v>631</v>
      </c>
      <c r="K396" s="27">
        <v>239</v>
      </c>
      <c r="L396" s="30" t="s">
        <v>257</v>
      </c>
      <c r="M396" s="29">
        <v>1285</v>
      </c>
      <c r="N396" s="29">
        <v>1401</v>
      </c>
      <c r="O396" s="30" t="s">
        <v>1368</v>
      </c>
      <c r="P396" s="30" t="s">
        <v>275</v>
      </c>
      <c r="Q396" s="30" t="s">
        <v>49</v>
      </c>
      <c r="R396" s="27">
        <v>348293</v>
      </c>
      <c r="S396" s="30" t="s">
        <v>1369</v>
      </c>
      <c r="T396" s="31">
        <v>0</v>
      </c>
      <c r="U396" s="31">
        <v>0</v>
      </c>
      <c r="V396" s="32">
        <v>2720000</v>
      </c>
      <c r="W396" s="32">
        <v>2720000</v>
      </c>
      <c r="X396" s="32">
        <v>0</v>
      </c>
      <c r="Y396" s="29">
        <v>2289</v>
      </c>
      <c r="Z396" s="33" t="s">
        <v>50</v>
      </c>
      <c r="AA396" s="29">
        <v>132288</v>
      </c>
      <c r="AB396" s="27">
        <v>1</v>
      </c>
      <c r="AC396" s="34" t="s">
        <v>34</v>
      </c>
      <c r="AD396" s="34" t="s">
        <v>48</v>
      </c>
    </row>
    <row r="397" spans="1:30" x14ac:dyDescent="0.2">
      <c r="A397" s="27">
        <v>2025</v>
      </c>
      <c r="B397" s="27">
        <v>5</v>
      </c>
      <c r="C397" s="28">
        <v>45658</v>
      </c>
      <c r="D397" s="28">
        <v>45808</v>
      </c>
      <c r="E397" s="27" t="s">
        <v>253</v>
      </c>
      <c r="F397" s="28">
        <v>45783</v>
      </c>
      <c r="G397" s="29">
        <v>148</v>
      </c>
      <c r="H397" s="30" t="s">
        <v>629</v>
      </c>
      <c r="I397" s="30" t="s">
        <v>1370</v>
      </c>
      <c r="J397" s="30" t="s">
        <v>631</v>
      </c>
      <c r="K397" s="27">
        <v>239</v>
      </c>
      <c r="L397" s="30" t="s">
        <v>257</v>
      </c>
      <c r="M397" s="29">
        <v>1285</v>
      </c>
      <c r="N397" s="29">
        <v>1402</v>
      </c>
      <c r="O397" s="30" t="s">
        <v>1371</v>
      </c>
      <c r="P397" s="30" t="s">
        <v>275</v>
      </c>
      <c r="Q397" s="30" t="s">
        <v>49</v>
      </c>
      <c r="R397" s="27">
        <v>1023039896</v>
      </c>
      <c r="S397" s="30" t="s">
        <v>1372</v>
      </c>
      <c r="T397" s="31">
        <v>0</v>
      </c>
      <c r="U397" s="31">
        <v>0</v>
      </c>
      <c r="V397" s="32">
        <v>2720000</v>
      </c>
      <c r="W397" s="32">
        <v>2720000</v>
      </c>
      <c r="X397" s="32">
        <v>0</v>
      </c>
      <c r="Y397" s="29">
        <v>2289</v>
      </c>
      <c r="Z397" s="33" t="s">
        <v>50</v>
      </c>
      <c r="AA397" s="29">
        <v>132288</v>
      </c>
      <c r="AB397" s="27">
        <v>1</v>
      </c>
      <c r="AC397" s="34" t="s">
        <v>34</v>
      </c>
      <c r="AD397" s="34" t="s">
        <v>48</v>
      </c>
    </row>
    <row r="398" spans="1:30" x14ac:dyDescent="0.2">
      <c r="A398" s="27">
        <v>2025</v>
      </c>
      <c r="B398" s="27">
        <v>5</v>
      </c>
      <c r="C398" s="28">
        <v>45658</v>
      </c>
      <c r="D398" s="28">
        <v>45808</v>
      </c>
      <c r="E398" s="27" t="s">
        <v>253</v>
      </c>
      <c r="F398" s="28">
        <v>45786</v>
      </c>
      <c r="G398" s="29">
        <v>148</v>
      </c>
      <c r="H398" s="30" t="s">
        <v>629</v>
      </c>
      <c r="I398" s="30" t="s">
        <v>1373</v>
      </c>
      <c r="J398" s="30" t="s">
        <v>631</v>
      </c>
      <c r="K398" s="27">
        <v>236</v>
      </c>
      <c r="L398" s="30" t="s">
        <v>257</v>
      </c>
      <c r="M398" s="29">
        <v>1281</v>
      </c>
      <c r="N398" s="29">
        <v>1403</v>
      </c>
      <c r="O398" s="30" t="s">
        <v>1374</v>
      </c>
      <c r="P398" s="30" t="s">
        <v>275</v>
      </c>
      <c r="Q398" s="30" t="s">
        <v>49</v>
      </c>
      <c r="R398" s="27">
        <v>79565214</v>
      </c>
      <c r="S398" s="30" t="s">
        <v>1375</v>
      </c>
      <c r="T398" s="31">
        <v>0</v>
      </c>
      <c r="U398" s="31">
        <v>0</v>
      </c>
      <c r="V398" s="32">
        <v>2883000</v>
      </c>
      <c r="W398" s="32">
        <v>2883000</v>
      </c>
      <c r="X398" s="32">
        <v>0</v>
      </c>
      <c r="Y398" s="29">
        <v>2289</v>
      </c>
      <c r="Z398" s="33" t="s">
        <v>50</v>
      </c>
      <c r="AA398" s="29">
        <v>132285</v>
      </c>
      <c r="AB398" s="27">
        <v>1</v>
      </c>
      <c r="AC398" s="34" t="s">
        <v>34</v>
      </c>
      <c r="AD398" s="34" t="s">
        <v>48</v>
      </c>
    </row>
    <row r="399" spans="1:30" x14ac:dyDescent="0.2">
      <c r="A399" s="27">
        <v>2025</v>
      </c>
      <c r="B399" s="27">
        <v>5</v>
      </c>
      <c r="C399" s="28">
        <v>45658</v>
      </c>
      <c r="D399" s="28">
        <v>45808</v>
      </c>
      <c r="E399" s="27" t="s">
        <v>253</v>
      </c>
      <c r="F399" s="28">
        <v>45791</v>
      </c>
      <c r="G399" s="29">
        <v>148</v>
      </c>
      <c r="H399" s="30" t="s">
        <v>629</v>
      </c>
      <c r="I399" s="30" t="s">
        <v>1376</v>
      </c>
      <c r="J399" s="30" t="s">
        <v>631</v>
      </c>
      <c r="K399" s="27">
        <v>231</v>
      </c>
      <c r="L399" s="30" t="s">
        <v>257</v>
      </c>
      <c r="M399" s="29">
        <v>1281</v>
      </c>
      <c r="N399" s="29">
        <v>1404</v>
      </c>
      <c r="O399" s="30" t="s">
        <v>1377</v>
      </c>
      <c r="P399" s="30" t="s">
        <v>275</v>
      </c>
      <c r="Q399" s="30" t="s">
        <v>49</v>
      </c>
      <c r="R399" s="27">
        <v>80489721</v>
      </c>
      <c r="S399" s="30" t="s">
        <v>1378</v>
      </c>
      <c r="T399" s="31">
        <v>0</v>
      </c>
      <c r="U399" s="31">
        <v>0</v>
      </c>
      <c r="V399" s="32">
        <v>2883000</v>
      </c>
      <c r="W399" s="32">
        <v>2883000</v>
      </c>
      <c r="X399" s="32">
        <v>0</v>
      </c>
      <c r="Y399" s="29">
        <v>2289</v>
      </c>
      <c r="Z399" s="33" t="s">
        <v>50</v>
      </c>
      <c r="AA399" s="29">
        <v>132285</v>
      </c>
      <c r="AB399" s="27">
        <v>1</v>
      </c>
      <c r="AC399" s="34" t="s">
        <v>34</v>
      </c>
      <c r="AD399" s="34" t="s">
        <v>48</v>
      </c>
    </row>
    <row r="400" spans="1:30" x14ac:dyDescent="0.2">
      <c r="A400" s="27">
        <v>2025</v>
      </c>
      <c r="B400" s="27">
        <v>5</v>
      </c>
      <c r="C400" s="28">
        <v>45658</v>
      </c>
      <c r="D400" s="28">
        <v>45808</v>
      </c>
      <c r="E400" s="27" t="s">
        <v>253</v>
      </c>
      <c r="F400" s="28">
        <v>45792</v>
      </c>
      <c r="G400" s="29">
        <v>4</v>
      </c>
      <c r="H400" s="30" t="s">
        <v>1205</v>
      </c>
      <c r="I400" s="30" t="s">
        <v>1379</v>
      </c>
      <c r="J400" s="30" t="s">
        <v>1207</v>
      </c>
      <c r="K400" s="27">
        <v>230</v>
      </c>
      <c r="L400" s="30" t="s">
        <v>257</v>
      </c>
      <c r="M400" s="29">
        <v>1290</v>
      </c>
      <c r="N400" s="29">
        <v>1405</v>
      </c>
      <c r="O400" s="30" t="s">
        <v>1380</v>
      </c>
      <c r="P400" s="30" t="s">
        <v>275</v>
      </c>
      <c r="Q400" s="30" t="s">
        <v>49</v>
      </c>
      <c r="R400" s="27">
        <v>900459737</v>
      </c>
      <c r="S400" s="30" t="s">
        <v>1209</v>
      </c>
      <c r="T400" s="31">
        <v>0</v>
      </c>
      <c r="U400" s="31">
        <v>0</v>
      </c>
      <c r="V400" s="32">
        <v>331080000</v>
      </c>
      <c r="W400" s="32">
        <v>201024746</v>
      </c>
      <c r="X400" s="32">
        <v>130055254</v>
      </c>
      <c r="Y400" s="29">
        <v>2289</v>
      </c>
      <c r="Z400" s="33" t="s">
        <v>50</v>
      </c>
      <c r="AA400" s="29">
        <v>133031</v>
      </c>
      <c r="AB400" s="27">
        <v>1</v>
      </c>
      <c r="AC400" s="34" t="s">
        <v>34</v>
      </c>
      <c r="AD400" s="34" t="s">
        <v>48</v>
      </c>
    </row>
    <row r="401" spans="1:30" x14ac:dyDescent="0.2">
      <c r="A401" s="27">
        <v>2025</v>
      </c>
      <c r="B401" s="27">
        <v>5</v>
      </c>
      <c r="C401" s="28">
        <v>45658</v>
      </c>
      <c r="D401" s="28">
        <v>45808</v>
      </c>
      <c r="E401" s="27" t="s">
        <v>253</v>
      </c>
      <c r="F401" s="28">
        <v>45793</v>
      </c>
      <c r="G401" s="29">
        <v>31</v>
      </c>
      <c r="H401" s="30" t="s">
        <v>691</v>
      </c>
      <c r="I401" s="30" t="s">
        <v>299</v>
      </c>
      <c r="J401" s="30" t="s">
        <v>692</v>
      </c>
      <c r="K401" s="27">
        <v>229</v>
      </c>
      <c r="L401" s="30" t="s">
        <v>257</v>
      </c>
      <c r="M401" s="29">
        <v>1295</v>
      </c>
      <c r="N401" s="29">
        <v>1406</v>
      </c>
      <c r="O401" s="30" t="s">
        <v>1381</v>
      </c>
      <c r="P401" s="30" t="s">
        <v>415</v>
      </c>
      <c r="Q401" s="30" t="s">
        <v>134</v>
      </c>
      <c r="R401" s="27">
        <v>860066942</v>
      </c>
      <c r="S401" s="30" t="s">
        <v>704</v>
      </c>
      <c r="T401" s="31">
        <v>0</v>
      </c>
      <c r="U401" s="31">
        <v>0</v>
      </c>
      <c r="V401" s="32">
        <v>2400000</v>
      </c>
      <c r="W401" s="32">
        <v>2307253</v>
      </c>
      <c r="X401" s="32">
        <v>92747</v>
      </c>
      <c r="Y401" s="29">
        <v>2398</v>
      </c>
      <c r="Z401" s="33" t="s">
        <v>137</v>
      </c>
      <c r="AA401" s="29">
        <v>133315</v>
      </c>
      <c r="AB401" s="27">
        <v>1</v>
      </c>
      <c r="AC401" s="34" t="s">
        <v>66</v>
      </c>
      <c r="AD401" s="34" t="s">
        <v>133</v>
      </c>
    </row>
    <row r="402" spans="1:30" x14ac:dyDescent="0.2">
      <c r="A402" s="27">
        <v>2025</v>
      </c>
      <c r="B402" s="27">
        <v>5</v>
      </c>
      <c r="C402" s="28">
        <v>45658</v>
      </c>
      <c r="D402" s="28">
        <v>45808</v>
      </c>
      <c r="E402" s="27" t="s">
        <v>253</v>
      </c>
      <c r="F402" s="28">
        <v>45793</v>
      </c>
      <c r="G402" s="29">
        <v>31</v>
      </c>
      <c r="H402" s="30" t="s">
        <v>691</v>
      </c>
      <c r="I402" s="30" t="s">
        <v>299</v>
      </c>
      <c r="J402" s="30" t="s">
        <v>692</v>
      </c>
      <c r="K402" s="27">
        <v>229</v>
      </c>
      <c r="L402" s="30" t="s">
        <v>257</v>
      </c>
      <c r="M402" s="29">
        <v>1296</v>
      </c>
      <c r="N402" s="29">
        <v>1407</v>
      </c>
      <c r="O402" s="30" t="s">
        <v>1382</v>
      </c>
      <c r="P402" s="30" t="s">
        <v>415</v>
      </c>
      <c r="Q402" s="30" t="s">
        <v>134</v>
      </c>
      <c r="R402" s="27">
        <v>860066942</v>
      </c>
      <c r="S402" s="30" t="s">
        <v>704</v>
      </c>
      <c r="T402" s="31">
        <v>137250000</v>
      </c>
      <c r="U402" s="31">
        <v>0</v>
      </c>
      <c r="V402" s="32">
        <v>0</v>
      </c>
      <c r="W402" s="32">
        <v>0</v>
      </c>
      <c r="X402" s="32">
        <v>0</v>
      </c>
      <c r="Y402" s="29">
        <v>2398</v>
      </c>
      <c r="Z402" s="33" t="s">
        <v>137</v>
      </c>
      <c r="AA402" s="29">
        <v>133313</v>
      </c>
      <c r="AB402" s="27">
        <v>1</v>
      </c>
      <c r="AC402" s="34" t="s">
        <v>66</v>
      </c>
      <c r="AD402" s="34" t="s">
        <v>133</v>
      </c>
    </row>
    <row r="403" spans="1:30" x14ac:dyDescent="0.2">
      <c r="A403" s="27">
        <v>2025</v>
      </c>
      <c r="B403" s="27">
        <v>5</v>
      </c>
      <c r="C403" s="28">
        <v>45658</v>
      </c>
      <c r="D403" s="28">
        <v>45808</v>
      </c>
      <c r="E403" s="27" t="s">
        <v>253</v>
      </c>
      <c r="F403" s="28">
        <v>45793</v>
      </c>
      <c r="G403" s="29">
        <v>53</v>
      </c>
      <c r="H403" s="30" t="s">
        <v>744</v>
      </c>
      <c r="I403" s="30" t="s">
        <v>1383</v>
      </c>
      <c r="J403" s="30" t="s">
        <v>746</v>
      </c>
      <c r="K403" s="27">
        <v>229</v>
      </c>
      <c r="L403" s="30" t="s">
        <v>257</v>
      </c>
      <c r="M403" s="29">
        <v>1289</v>
      </c>
      <c r="N403" s="29">
        <v>1408</v>
      </c>
      <c r="O403" s="30" t="s">
        <v>1384</v>
      </c>
      <c r="P403" s="30" t="s">
        <v>275</v>
      </c>
      <c r="Q403" s="30" t="s">
        <v>49</v>
      </c>
      <c r="R403" s="27">
        <v>860524654</v>
      </c>
      <c r="S403" s="30" t="s">
        <v>748</v>
      </c>
      <c r="T403" s="31">
        <v>0</v>
      </c>
      <c r="U403" s="31">
        <v>0</v>
      </c>
      <c r="V403" s="32">
        <v>15952000</v>
      </c>
      <c r="W403" s="32">
        <v>15952000</v>
      </c>
      <c r="X403" s="32">
        <v>0</v>
      </c>
      <c r="Y403" s="29">
        <v>2289</v>
      </c>
      <c r="Z403" s="33" t="s">
        <v>50</v>
      </c>
      <c r="AA403" s="29">
        <v>132992</v>
      </c>
      <c r="AB403" s="27">
        <v>1</v>
      </c>
      <c r="AC403" s="34" t="s">
        <v>34</v>
      </c>
      <c r="AD403" s="34" t="s">
        <v>48</v>
      </c>
    </row>
    <row r="404" spans="1:30" x14ac:dyDescent="0.2">
      <c r="A404" s="27">
        <v>2025</v>
      </c>
      <c r="B404" s="27">
        <v>5</v>
      </c>
      <c r="C404" s="28">
        <v>45658</v>
      </c>
      <c r="D404" s="28">
        <v>45808</v>
      </c>
      <c r="E404" s="27" t="s">
        <v>253</v>
      </c>
      <c r="F404" s="28">
        <v>45797</v>
      </c>
      <c r="G404" s="29">
        <v>145</v>
      </c>
      <c r="H404" s="30" t="s">
        <v>624</v>
      </c>
      <c r="I404" s="30" t="s">
        <v>1385</v>
      </c>
      <c r="J404" s="30" t="s">
        <v>626</v>
      </c>
      <c r="K404" s="27">
        <v>225</v>
      </c>
      <c r="L404" s="30" t="s">
        <v>257</v>
      </c>
      <c r="M404" s="29">
        <v>1297</v>
      </c>
      <c r="N404" s="29">
        <v>1410</v>
      </c>
      <c r="O404" s="30" t="s">
        <v>1386</v>
      </c>
      <c r="P404" s="30" t="s">
        <v>439</v>
      </c>
      <c r="Q404" s="30" t="s">
        <v>121</v>
      </c>
      <c r="R404" s="27">
        <v>1069754719</v>
      </c>
      <c r="S404" s="30" t="s">
        <v>1387</v>
      </c>
      <c r="T404" s="31">
        <v>0</v>
      </c>
      <c r="U404" s="31">
        <v>0</v>
      </c>
      <c r="V404" s="32">
        <v>36000000</v>
      </c>
      <c r="W404" s="32">
        <v>32000000</v>
      </c>
      <c r="X404" s="32">
        <v>4000000</v>
      </c>
      <c r="Y404" s="29">
        <v>2388</v>
      </c>
      <c r="Z404" s="33" t="s">
        <v>126</v>
      </c>
      <c r="AA404" s="29">
        <v>131533</v>
      </c>
      <c r="AB404" s="27">
        <v>3</v>
      </c>
      <c r="AC404" s="34" t="s">
        <v>66</v>
      </c>
      <c r="AD404" s="34" t="s">
        <v>120</v>
      </c>
    </row>
    <row r="405" spans="1:30" x14ac:dyDescent="0.2">
      <c r="A405" s="27">
        <v>2025</v>
      </c>
      <c r="B405" s="27">
        <v>5</v>
      </c>
      <c r="C405" s="28">
        <v>45658</v>
      </c>
      <c r="D405" s="28">
        <v>45808</v>
      </c>
      <c r="E405" s="27" t="s">
        <v>253</v>
      </c>
      <c r="F405" s="28">
        <v>45797</v>
      </c>
      <c r="G405" s="29">
        <v>12</v>
      </c>
      <c r="H405" s="30" t="s">
        <v>254</v>
      </c>
      <c r="I405" s="30" t="s">
        <v>1388</v>
      </c>
      <c r="J405" s="30" t="s">
        <v>256</v>
      </c>
      <c r="K405" s="27">
        <v>225</v>
      </c>
      <c r="L405" s="30" t="s">
        <v>257</v>
      </c>
      <c r="M405" s="29">
        <v>1277</v>
      </c>
      <c r="N405" s="29">
        <v>1411</v>
      </c>
      <c r="O405" s="35" t="s">
        <v>1389</v>
      </c>
      <c r="P405" s="30" t="s">
        <v>275</v>
      </c>
      <c r="Q405" s="30" t="s">
        <v>49</v>
      </c>
      <c r="R405" s="27">
        <v>900271666</v>
      </c>
      <c r="S405" s="30" t="s">
        <v>1390</v>
      </c>
      <c r="T405" s="31">
        <v>0</v>
      </c>
      <c r="U405" s="31">
        <v>0</v>
      </c>
      <c r="V405" s="32">
        <v>4437872043</v>
      </c>
      <c r="W405" s="32">
        <v>1923510309</v>
      </c>
      <c r="X405" s="32">
        <v>2514361734</v>
      </c>
      <c r="Y405" s="29">
        <v>2289</v>
      </c>
      <c r="Z405" s="33" t="s">
        <v>50</v>
      </c>
      <c r="AA405" s="29">
        <v>132313</v>
      </c>
      <c r="AB405" s="27">
        <v>1</v>
      </c>
      <c r="AC405" s="34" t="s">
        <v>34</v>
      </c>
      <c r="AD405" s="34" t="s">
        <v>48</v>
      </c>
    </row>
    <row r="406" spans="1:30" x14ac:dyDescent="0.2">
      <c r="A406" s="27">
        <v>2025</v>
      </c>
      <c r="B406" s="27">
        <v>5</v>
      </c>
      <c r="C406" s="28">
        <v>45658</v>
      </c>
      <c r="D406" s="28">
        <v>45808</v>
      </c>
      <c r="E406" s="27" t="s">
        <v>253</v>
      </c>
      <c r="F406" s="28">
        <v>45797</v>
      </c>
      <c r="G406" s="29">
        <v>12</v>
      </c>
      <c r="H406" s="30" t="s">
        <v>254</v>
      </c>
      <c r="I406" s="30" t="s">
        <v>1388</v>
      </c>
      <c r="J406" s="30" t="s">
        <v>256</v>
      </c>
      <c r="K406" s="27">
        <v>225</v>
      </c>
      <c r="L406" s="30" t="s">
        <v>257</v>
      </c>
      <c r="M406" s="29">
        <v>1277</v>
      </c>
      <c r="N406" s="29">
        <v>1411</v>
      </c>
      <c r="O406" s="30" t="s">
        <v>1389</v>
      </c>
      <c r="P406" s="30" t="s">
        <v>259</v>
      </c>
      <c r="Q406" s="30" t="s">
        <v>92</v>
      </c>
      <c r="R406" s="27">
        <v>900271666</v>
      </c>
      <c r="S406" s="30" t="s">
        <v>1390</v>
      </c>
      <c r="T406" s="31">
        <v>0</v>
      </c>
      <c r="U406" s="31">
        <v>0</v>
      </c>
      <c r="V406" s="32">
        <v>313200000</v>
      </c>
      <c r="W406" s="32">
        <v>124004723</v>
      </c>
      <c r="X406" s="32">
        <v>189195277</v>
      </c>
      <c r="Y406" s="29">
        <v>2327</v>
      </c>
      <c r="Z406" s="33" t="s">
        <v>98</v>
      </c>
      <c r="AA406" s="29">
        <v>132313</v>
      </c>
      <c r="AB406" s="27">
        <v>2</v>
      </c>
      <c r="AC406" s="34" t="s">
        <v>29</v>
      </c>
      <c r="AD406" s="34" t="s">
        <v>91</v>
      </c>
    </row>
    <row r="407" spans="1:30" x14ac:dyDescent="0.2">
      <c r="A407" s="27">
        <v>2025</v>
      </c>
      <c r="B407" s="27">
        <v>5</v>
      </c>
      <c r="C407" s="28">
        <v>45658</v>
      </c>
      <c r="D407" s="28">
        <v>45808</v>
      </c>
      <c r="E407" s="27" t="s">
        <v>253</v>
      </c>
      <c r="F407" s="28">
        <v>45797</v>
      </c>
      <c r="G407" s="29">
        <v>145</v>
      </c>
      <c r="H407" s="30" t="s">
        <v>624</v>
      </c>
      <c r="I407" s="30" t="s">
        <v>1391</v>
      </c>
      <c r="J407" s="30" t="s">
        <v>626</v>
      </c>
      <c r="K407" s="27">
        <v>225</v>
      </c>
      <c r="L407" s="30" t="s">
        <v>257</v>
      </c>
      <c r="M407" s="29">
        <v>1294</v>
      </c>
      <c r="N407" s="29">
        <v>1412</v>
      </c>
      <c r="O407" s="30" t="s">
        <v>1392</v>
      </c>
      <c r="P407" s="30" t="s">
        <v>1393</v>
      </c>
      <c r="Q407" s="30" t="s">
        <v>115</v>
      </c>
      <c r="R407" s="27">
        <v>1033747881</v>
      </c>
      <c r="S407" s="30" t="s">
        <v>1394</v>
      </c>
      <c r="T407" s="31">
        <v>0</v>
      </c>
      <c r="U407" s="31">
        <v>0</v>
      </c>
      <c r="V407" s="32">
        <v>61719000</v>
      </c>
      <c r="W407" s="32">
        <v>47024000</v>
      </c>
      <c r="X407" s="32">
        <v>14695000</v>
      </c>
      <c r="Y407" s="29">
        <v>2386</v>
      </c>
      <c r="Z407" s="33" t="s">
        <v>116</v>
      </c>
      <c r="AA407" s="29">
        <v>133189</v>
      </c>
      <c r="AB407" s="27">
        <v>1</v>
      </c>
      <c r="AC407" s="34" t="s">
        <v>29</v>
      </c>
      <c r="AD407" s="34" t="s">
        <v>114</v>
      </c>
    </row>
    <row r="408" spans="1:30" x14ac:dyDescent="0.2">
      <c r="A408" s="27">
        <v>2025</v>
      </c>
      <c r="B408" s="27">
        <v>5</v>
      </c>
      <c r="C408" s="28">
        <v>45658</v>
      </c>
      <c r="D408" s="28">
        <v>45808</v>
      </c>
      <c r="E408" s="27" t="s">
        <v>253</v>
      </c>
      <c r="F408" s="28">
        <v>45799</v>
      </c>
      <c r="G408" s="29">
        <v>31</v>
      </c>
      <c r="H408" s="30" t="s">
        <v>691</v>
      </c>
      <c r="I408" s="30" t="s">
        <v>308</v>
      </c>
      <c r="J408" s="30" t="s">
        <v>692</v>
      </c>
      <c r="K408" s="27">
        <v>229</v>
      </c>
      <c r="L408" s="30" t="s">
        <v>257</v>
      </c>
      <c r="M408" s="29">
        <v>1296</v>
      </c>
      <c r="N408" s="29">
        <v>1413</v>
      </c>
      <c r="O408" s="30" t="s">
        <v>1395</v>
      </c>
      <c r="P408" s="30" t="s">
        <v>415</v>
      </c>
      <c r="Q408" s="30" t="s">
        <v>134</v>
      </c>
      <c r="R408" s="27">
        <v>860066942</v>
      </c>
      <c r="S408" s="30" t="s">
        <v>704</v>
      </c>
      <c r="T408" s="31">
        <v>0</v>
      </c>
      <c r="U408" s="31">
        <v>0</v>
      </c>
      <c r="V408" s="32">
        <v>137250000</v>
      </c>
      <c r="W408" s="32">
        <v>137100000</v>
      </c>
      <c r="X408" s="32">
        <v>150000</v>
      </c>
      <c r="Y408" s="29">
        <v>2398</v>
      </c>
      <c r="Z408" s="33" t="s">
        <v>137</v>
      </c>
      <c r="AA408" s="29">
        <v>133313</v>
      </c>
      <c r="AB408" s="27">
        <v>1</v>
      </c>
      <c r="AC408" s="34" t="s">
        <v>66</v>
      </c>
      <c r="AD408" s="34" t="s">
        <v>133</v>
      </c>
    </row>
    <row r="409" spans="1:30" x14ac:dyDescent="0.2">
      <c r="A409" s="27">
        <v>2025</v>
      </c>
      <c r="B409" s="27">
        <v>5</v>
      </c>
      <c r="C409" s="28">
        <v>45658</v>
      </c>
      <c r="D409" s="28">
        <v>45808</v>
      </c>
      <c r="E409" s="27" t="s">
        <v>253</v>
      </c>
      <c r="F409" s="28">
        <v>45807</v>
      </c>
      <c r="G409" s="29">
        <v>73</v>
      </c>
      <c r="H409" s="30" t="s">
        <v>1303</v>
      </c>
      <c r="I409" s="30" t="s">
        <v>1396</v>
      </c>
      <c r="J409" s="30" t="s">
        <v>1305</v>
      </c>
      <c r="K409" s="27">
        <v>215</v>
      </c>
      <c r="L409" s="30" t="s">
        <v>257</v>
      </c>
      <c r="M409" s="29">
        <v>1300</v>
      </c>
      <c r="N409" s="29">
        <v>1415</v>
      </c>
      <c r="O409" s="30" t="s">
        <v>1397</v>
      </c>
      <c r="P409" s="30" t="s">
        <v>275</v>
      </c>
      <c r="Q409" s="30" t="s">
        <v>49</v>
      </c>
      <c r="R409" s="27">
        <v>901915947</v>
      </c>
      <c r="S409" s="30" t="s">
        <v>1398</v>
      </c>
      <c r="T409" s="31">
        <v>0</v>
      </c>
      <c r="U409" s="31">
        <v>0</v>
      </c>
      <c r="V409" s="32">
        <v>2016448525</v>
      </c>
      <c r="W409" s="32">
        <v>1578034189</v>
      </c>
      <c r="X409" s="32">
        <v>438414336</v>
      </c>
      <c r="Y409" s="29">
        <v>2289</v>
      </c>
      <c r="Z409" s="33" t="s">
        <v>50</v>
      </c>
      <c r="AA409" s="29">
        <v>133383</v>
      </c>
      <c r="AB409" s="27">
        <v>1</v>
      </c>
      <c r="AC409" s="34" t="s">
        <v>34</v>
      </c>
      <c r="AD409" s="34" t="s">
        <v>48</v>
      </c>
    </row>
    <row r="410" spans="1:30" x14ac:dyDescent="0.2">
      <c r="A410" s="27">
        <v>2025</v>
      </c>
      <c r="B410" s="27">
        <v>5</v>
      </c>
      <c r="C410" s="28">
        <v>45658</v>
      </c>
      <c r="D410" s="28">
        <v>45808</v>
      </c>
      <c r="E410" s="27" t="s">
        <v>253</v>
      </c>
      <c r="F410" s="28">
        <v>45807</v>
      </c>
      <c r="G410" s="29">
        <v>43</v>
      </c>
      <c r="H410" s="30" t="s">
        <v>323</v>
      </c>
      <c r="I410" s="30" t="s">
        <v>1399</v>
      </c>
      <c r="J410" s="30" t="s">
        <v>325</v>
      </c>
      <c r="K410" s="27">
        <v>215</v>
      </c>
      <c r="L410" s="30" t="s">
        <v>257</v>
      </c>
      <c r="M410" s="29">
        <v>1301</v>
      </c>
      <c r="N410" s="29">
        <v>1416</v>
      </c>
      <c r="O410" s="30" t="s">
        <v>1400</v>
      </c>
      <c r="P410" s="30" t="s">
        <v>275</v>
      </c>
      <c r="Q410" s="30" t="s">
        <v>49</v>
      </c>
      <c r="R410" s="27">
        <v>901854611</v>
      </c>
      <c r="S410" s="30" t="s">
        <v>1401</v>
      </c>
      <c r="T410" s="31">
        <v>0</v>
      </c>
      <c r="U410" s="31">
        <v>0</v>
      </c>
      <c r="V410" s="32">
        <v>244582016</v>
      </c>
      <c r="W410" s="32">
        <v>16179084</v>
      </c>
      <c r="X410" s="32">
        <v>228402932</v>
      </c>
      <c r="Y410" s="29">
        <v>2289</v>
      </c>
      <c r="Z410" s="33" t="s">
        <v>50</v>
      </c>
      <c r="AA410" s="29">
        <v>133384</v>
      </c>
      <c r="AB410" s="27">
        <v>1</v>
      </c>
      <c r="AC410" s="34" t="s">
        <v>34</v>
      </c>
      <c r="AD410" s="34" t="s">
        <v>48</v>
      </c>
    </row>
    <row r="411" spans="1:30" x14ac:dyDescent="0.2">
      <c r="A411" s="27">
        <v>2025</v>
      </c>
      <c r="B411" s="27">
        <v>6</v>
      </c>
      <c r="C411" s="28">
        <v>45658</v>
      </c>
      <c r="D411" s="28">
        <v>45838</v>
      </c>
      <c r="E411" s="27" t="s">
        <v>253</v>
      </c>
      <c r="F411" s="28">
        <v>45814</v>
      </c>
      <c r="G411" s="29">
        <v>31</v>
      </c>
      <c r="H411" s="30" t="s">
        <v>691</v>
      </c>
      <c r="I411" s="30">
        <v>2025</v>
      </c>
      <c r="J411" s="30" t="s">
        <v>692</v>
      </c>
      <c r="K411" s="27">
        <v>208</v>
      </c>
      <c r="L411" s="30" t="s">
        <v>257</v>
      </c>
      <c r="M411" s="29">
        <v>1303</v>
      </c>
      <c r="N411" s="29">
        <v>1418</v>
      </c>
      <c r="O411" s="30" t="s">
        <v>1415</v>
      </c>
      <c r="P411" s="30" t="s">
        <v>275</v>
      </c>
      <c r="Q411" s="30" t="s">
        <v>49</v>
      </c>
      <c r="R411" s="27">
        <v>860011153</v>
      </c>
      <c r="S411" s="30" t="s">
        <v>694</v>
      </c>
      <c r="T411" s="31">
        <v>763800</v>
      </c>
      <c r="U411" s="31">
        <v>0</v>
      </c>
      <c r="V411" s="32">
        <v>0</v>
      </c>
      <c r="W411" s="32">
        <v>0</v>
      </c>
      <c r="X411" s="32">
        <v>0</v>
      </c>
      <c r="Y411" s="29">
        <v>2289</v>
      </c>
      <c r="Z411" s="33" t="s">
        <v>50</v>
      </c>
      <c r="AA411" s="30"/>
      <c r="AB411" s="27">
        <v>1</v>
      </c>
      <c r="AC411" s="33" t="s">
        <v>34</v>
      </c>
      <c r="AD411" s="33" t="s">
        <v>48</v>
      </c>
    </row>
    <row r="412" spans="1:30" x14ac:dyDescent="0.2">
      <c r="A412" s="27">
        <v>2025</v>
      </c>
      <c r="B412" s="27">
        <v>6</v>
      </c>
      <c r="C412" s="28">
        <v>45658</v>
      </c>
      <c r="D412" s="28">
        <v>45838</v>
      </c>
      <c r="E412" s="27" t="s">
        <v>253</v>
      </c>
      <c r="F412" s="28">
        <v>45814</v>
      </c>
      <c r="G412" s="29">
        <v>31</v>
      </c>
      <c r="H412" s="30" t="s">
        <v>691</v>
      </c>
      <c r="I412" s="30">
        <v>2025</v>
      </c>
      <c r="J412" s="30" t="s">
        <v>692</v>
      </c>
      <c r="K412" s="27">
        <v>208</v>
      </c>
      <c r="L412" s="30" t="s">
        <v>257</v>
      </c>
      <c r="M412" s="29">
        <v>1303</v>
      </c>
      <c r="N412" s="29">
        <v>1419</v>
      </c>
      <c r="O412" s="30" t="s">
        <v>693</v>
      </c>
      <c r="P412" s="30" t="s">
        <v>275</v>
      </c>
      <c r="Q412" s="30" t="s">
        <v>49</v>
      </c>
      <c r="R412" s="27">
        <v>860011153</v>
      </c>
      <c r="S412" s="30" t="s">
        <v>694</v>
      </c>
      <c r="T412" s="31">
        <v>0</v>
      </c>
      <c r="U412" s="31">
        <v>0</v>
      </c>
      <c r="V412" s="32">
        <v>763800</v>
      </c>
      <c r="W412" s="32">
        <v>763800</v>
      </c>
      <c r="X412" s="32">
        <v>0</v>
      </c>
      <c r="Y412" s="29">
        <v>2289</v>
      </c>
      <c r="Z412" s="33" t="s">
        <v>50</v>
      </c>
      <c r="AA412" s="30"/>
      <c r="AB412" s="27">
        <v>1</v>
      </c>
      <c r="AC412" s="33" t="s">
        <v>34</v>
      </c>
      <c r="AD412" s="33" t="s">
        <v>48</v>
      </c>
    </row>
    <row r="413" spans="1:30" x14ac:dyDescent="0.2">
      <c r="A413" s="27">
        <v>2025</v>
      </c>
      <c r="B413" s="27">
        <v>6</v>
      </c>
      <c r="C413" s="28">
        <v>45658</v>
      </c>
      <c r="D413" s="28">
        <v>45838</v>
      </c>
      <c r="E413" s="27" t="s">
        <v>253</v>
      </c>
      <c r="F413" s="28">
        <v>45827</v>
      </c>
      <c r="G413" s="29">
        <v>21</v>
      </c>
      <c r="H413" s="30" t="s">
        <v>1416</v>
      </c>
      <c r="I413" s="30" t="s">
        <v>1417</v>
      </c>
      <c r="J413" s="30" t="s">
        <v>1418</v>
      </c>
      <c r="K413" s="27">
        <v>195</v>
      </c>
      <c r="L413" s="30" t="s">
        <v>257</v>
      </c>
      <c r="M413" s="29">
        <v>1305</v>
      </c>
      <c r="N413" s="29">
        <v>1421</v>
      </c>
      <c r="O413" s="30" t="s">
        <v>1419</v>
      </c>
      <c r="P413" s="30" t="s">
        <v>452</v>
      </c>
      <c r="Q413" s="30" t="s">
        <v>218</v>
      </c>
      <c r="R413" s="27">
        <v>901508361</v>
      </c>
      <c r="S413" s="30" t="s">
        <v>1420</v>
      </c>
      <c r="T413" s="31">
        <v>0</v>
      </c>
      <c r="U413" s="31">
        <v>0</v>
      </c>
      <c r="V413" s="32">
        <v>275000000</v>
      </c>
      <c r="W413" s="32">
        <v>275000000</v>
      </c>
      <c r="X413" s="32">
        <v>0</v>
      </c>
      <c r="Y413" s="29">
        <v>2703</v>
      </c>
      <c r="Z413" s="33" t="s">
        <v>222</v>
      </c>
      <c r="AA413" s="37">
        <v>134074</v>
      </c>
      <c r="AB413" s="27">
        <v>4</v>
      </c>
      <c r="AC413" s="33" t="s">
        <v>41</v>
      </c>
      <c r="AD413" s="33" t="s">
        <v>217</v>
      </c>
    </row>
    <row r="414" spans="1:30" x14ac:dyDescent="0.2">
      <c r="A414" s="27">
        <v>2025</v>
      </c>
      <c r="B414" s="27">
        <v>6</v>
      </c>
      <c r="C414" s="28">
        <v>45658</v>
      </c>
      <c r="D414" s="28">
        <v>45838</v>
      </c>
      <c r="E414" s="27" t="s">
        <v>253</v>
      </c>
      <c r="F414" s="28">
        <v>45827</v>
      </c>
      <c r="G414" s="29">
        <v>21</v>
      </c>
      <c r="H414" s="30" t="s">
        <v>1416</v>
      </c>
      <c r="I414" s="30" t="s">
        <v>1417</v>
      </c>
      <c r="J414" s="30" t="s">
        <v>1418</v>
      </c>
      <c r="K414" s="27">
        <v>195</v>
      </c>
      <c r="L414" s="30" t="s">
        <v>257</v>
      </c>
      <c r="M414" s="29">
        <v>1305</v>
      </c>
      <c r="N414" s="29">
        <v>1421</v>
      </c>
      <c r="O414" s="30" t="s">
        <v>1419</v>
      </c>
      <c r="P414" s="30" t="s">
        <v>452</v>
      </c>
      <c r="Q414" s="30" t="s">
        <v>218</v>
      </c>
      <c r="R414" s="27">
        <v>901508361</v>
      </c>
      <c r="S414" s="30" t="s">
        <v>1420</v>
      </c>
      <c r="T414" s="31">
        <v>0</v>
      </c>
      <c r="U414" s="31">
        <v>0</v>
      </c>
      <c r="V414" s="32">
        <v>1095000000</v>
      </c>
      <c r="W414" s="32">
        <v>1095000000</v>
      </c>
      <c r="X414" s="32">
        <v>0</v>
      </c>
      <c r="Y414" s="29">
        <v>2703</v>
      </c>
      <c r="Z414" s="33" t="s">
        <v>220</v>
      </c>
      <c r="AA414" s="37">
        <v>134074</v>
      </c>
      <c r="AB414" s="27">
        <v>3</v>
      </c>
      <c r="AC414" s="33" t="s">
        <v>41</v>
      </c>
      <c r="AD414" s="33" t="s">
        <v>217</v>
      </c>
    </row>
    <row r="415" spans="1:30" x14ac:dyDescent="0.2">
      <c r="A415" s="27">
        <v>2025</v>
      </c>
      <c r="B415" s="27">
        <v>6</v>
      </c>
      <c r="C415" s="28">
        <v>45658</v>
      </c>
      <c r="D415" s="28">
        <v>45838</v>
      </c>
      <c r="E415" s="27" t="s">
        <v>253</v>
      </c>
      <c r="F415" s="28">
        <v>45827</v>
      </c>
      <c r="G415" s="29">
        <v>4</v>
      </c>
      <c r="H415" s="30" t="s">
        <v>1205</v>
      </c>
      <c r="I415" s="30" t="s">
        <v>1421</v>
      </c>
      <c r="J415" s="30" t="s">
        <v>1207</v>
      </c>
      <c r="K415" s="27">
        <v>195</v>
      </c>
      <c r="L415" s="30" t="s">
        <v>257</v>
      </c>
      <c r="M415" s="29">
        <v>1299</v>
      </c>
      <c r="N415" s="29">
        <v>1422</v>
      </c>
      <c r="O415" s="30" t="s">
        <v>1422</v>
      </c>
      <c r="P415" s="30" t="s">
        <v>405</v>
      </c>
      <c r="Q415" s="30" t="s">
        <v>22</v>
      </c>
      <c r="R415" s="27">
        <v>901668906</v>
      </c>
      <c r="S415" s="30" t="s">
        <v>1423</v>
      </c>
      <c r="T415" s="31">
        <v>0</v>
      </c>
      <c r="U415" s="31">
        <v>0</v>
      </c>
      <c r="V415" s="32">
        <v>13338127</v>
      </c>
      <c r="W415" s="32">
        <v>0</v>
      </c>
      <c r="X415" s="32">
        <v>13338127</v>
      </c>
      <c r="Y415" s="29">
        <v>2230</v>
      </c>
      <c r="Z415" s="33" t="s">
        <v>23</v>
      </c>
      <c r="AA415" s="29">
        <v>133531</v>
      </c>
      <c r="AB415" s="27">
        <v>1</v>
      </c>
      <c r="AC415" s="33" t="s">
        <v>20</v>
      </c>
      <c r="AD415" s="33" t="s">
        <v>21</v>
      </c>
    </row>
    <row r="416" spans="1:30" x14ac:dyDescent="0.2">
      <c r="A416" s="27">
        <v>2025</v>
      </c>
      <c r="B416" s="27">
        <v>6</v>
      </c>
      <c r="C416" s="28">
        <v>45658</v>
      </c>
      <c r="D416" s="28">
        <v>45838</v>
      </c>
      <c r="E416" s="27" t="s">
        <v>253</v>
      </c>
      <c r="F416" s="28">
        <v>45827</v>
      </c>
      <c r="G416" s="29">
        <v>4</v>
      </c>
      <c r="H416" s="30" t="s">
        <v>1205</v>
      </c>
      <c r="I416" s="30" t="s">
        <v>1421</v>
      </c>
      <c r="J416" s="30" t="s">
        <v>1207</v>
      </c>
      <c r="K416" s="27">
        <v>195</v>
      </c>
      <c r="L416" s="30" t="s">
        <v>257</v>
      </c>
      <c r="M416" s="29">
        <v>1299</v>
      </c>
      <c r="N416" s="29">
        <v>1422</v>
      </c>
      <c r="O416" s="30" t="s">
        <v>1422</v>
      </c>
      <c r="P416" s="30" t="s">
        <v>491</v>
      </c>
      <c r="Q416" s="30" t="s">
        <v>31</v>
      </c>
      <c r="R416" s="27">
        <v>901668906</v>
      </c>
      <c r="S416" s="30" t="s">
        <v>1423</v>
      </c>
      <c r="T416" s="31">
        <v>0</v>
      </c>
      <c r="U416" s="31">
        <v>0</v>
      </c>
      <c r="V416" s="32">
        <v>10781656</v>
      </c>
      <c r="W416" s="32">
        <v>0</v>
      </c>
      <c r="X416" s="32">
        <v>10781656</v>
      </c>
      <c r="Y416" s="29">
        <v>2265</v>
      </c>
      <c r="Z416" s="33" t="s">
        <v>32</v>
      </c>
      <c r="AA416" s="29">
        <v>133531</v>
      </c>
      <c r="AB416" s="27">
        <v>1</v>
      </c>
      <c r="AC416" s="33" t="s">
        <v>29</v>
      </c>
      <c r="AD416" s="33" t="s">
        <v>30</v>
      </c>
    </row>
    <row r="417" spans="1:30" x14ac:dyDescent="0.2">
      <c r="A417" s="27">
        <v>2025</v>
      </c>
      <c r="B417" s="27">
        <v>6</v>
      </c>
      <c r="C417" s="28">
        <v>45658</v>
      </c>
      <c r="D417" s="28">
        <v>45838</v>
      </c>
      <c r="E417" s="27" t="s">
        <v>253</v>
      </c>
      <c r="F417" s="28">
        <v>45827</v>
      </c>
      <c r="G417" s="29">
        <v>4</v>
      </c>
      <c r="H417" s="30" t="s">
        <v>1205</v>
      </c>
      <c r="I417" s="30" t="s">
        <v>1421</v>
      </c>
      <c r="J417" s="30" t="s">
        <v>1207</v>
      </c>
      <c r="K417" s="27">
        <v>195</v>
      </c>
      <c r="L417" s="30" t="s">
        <v>257</v>
      </c>
      <c r="M417" s="29">
        <v>1299</v>
      </c>
      <c r="N417" s="29">
        <v>1422</v>
      </c>
      <c r="O417" s="30" t="s">
        <v>1422</v>
      </c>
      <c r="P417" s="30" t="s">
        <v>721</v>
      </c>
      <c r="Q417" s="30" t="s">
        <v>36</v>
      </c>
      <c r="R417" s="27">
        <v>901668906</v>
      </c>
      <c r="S417" s="30" t="s">
        <v>1423</v>
      </c>
      <c r="T417" s="31">
        <v>0</v>
      </c>
      <c r="U417" s="31">
        <v>0</v>
      </c>
      <c r="V417" s="32">
        <v>10781656</v>
      </c>
      <c r="W417" s="32">
        <v>0</v>
      </c>
      <c r="X417" s="32">
        <v>10781656</v>
      </c>
      <c r="Y417" s="29">
        <v>2278</v>
      </c>
      <c r="Z417" s="33" t="s">
        <v>37</v>
      </c>
      <c r="AA417" s="29">
        <v>133531</v>
      </c>
      <c r="AB417" s="27">
        <v>1</v>
      </c>
      <c r="AC417" s="33" t="s">
        <v>34</v>
      </c>
      <c r="AD417" s="33" t="s">
        <v>35</v>
      </c>
    </row>
    <row r="418" spans="1:30" x14ac:dyDescent="0.2">
      <c r="A418" s="27">
        <v>2025</v>
      </c>
      <c r="B418" s="27">
        <v>6</v>
      </c>
      <c r="C418" s="28">
        <v>45658</v>
      </c>
      <c r="D418" s="28">
        <v>45838</v>
      </c>
      <c r="E418" s="27" t="s">
        <v>253</v>
      </c>
      <c r="F418" s="28">
        <v>45827</v>
      </c>
      <c r="G418" s="29">
        <v>4</v>
      </c>
      <c r="H418" s="30" t="s">
        <v>1205</v>
      </c>
      <c r="I418" s="30" t="s">
        <v>1421</v>
      </c>
      <c r="J418" s="30" t="s">
        <v>1207</v>
      </c>
      <c r="K418" s="27">
        <v>195</v>
      </c>
      <c r="L418" s="30" t="s">
        <v>257</v>
      </c>
      <c r="M418" s="29">
        <v>1299</v>
      </c>
      <c r="N418" s="29">
        <v>1422</v>
      </c>
      <c r="O418" s="30" t="s">
        <v>1422</v>
      </c>
      <c r="P418" s="30" t="s">
        <v>275</v>
      </c>
      <c r="Q418" s="30" t="s">
        <v>49</v>
      </c>
      <c r="R418" s="27">
        <v>901668906</v>
      </c>
      <c r="S418" s="30" t="s">
        <v>1423</v>
      </c>
      <c r="T418" s="31">
        <v>0</v>
      </c>
      <c r="U418" s="31">
        <v>0</v>
      </c>
      <c r="V418" s="32">
        <v>71358999</v>
      </c>
      <c r="W418" s="32">
        <v>0</v>
      </c>
      <c r="X418" s="32">
        <v>71358999</v>
      </c>
      <c r="Y418" s="29">
        <v>2289</v>
      </c>
      <c r="Z418" s="33" t="s">
        <v>50</v>
      </c>
      <c r="AA418" s="29">
        <v>133531</v>
      </c>
      <c r="AB418" s="27">
        <v>1</v>
      </c>
      <c r="AC418" s="33" t="s">
        <v>34</v>
      </c>
      <c r="AD418" s="33" t="s">
        <v>48</v>
      </c>
    </row>
    <row r="419" spans="1:30" x14ac:dyDescent="0.2">
      <c r="A419" s="27">
        <v>2025</v>
      </c>
      <c r="B419" s="27">
        <v>6</v>
      </c>
      <c r="C419" s="28">
        <v>45658</v>
      </c>
      <c r="D419" s="28">
        <v>45838</v>
      </c>
      <c r="E419" s="27" t="s">
        <v>253</v>
      </c>
      <c r="F419" s="28">
        <v>45827</v>
      </c>
      <c r="G419" s="29">
        <v>4</v>
      </c>
      <c r="H419" s="30" t="s">
        <v>1205</v>
      </c>
      <c r="I419" s="30" t="s">
        <v>1421</v>
      </c>
      <c r="J419" s="30" t="s">
        <v>1207</v>
      </c>
      <c r="K419" s="27">
        <v>195</v>
      </c>
      <c r="L419" s="30" t="s">
        <v>257</v>
      </c>
      <c r="M419" s="29">
        <v>1299</v>
      </c>
      <c r="N419" s="29">
        <v>1422</v>
      </c>
      <c r="O419" s="30" t="s">
        <v>1422</v>
      </c>
      <c r="P419" s="30" t="s">
        <v>376</v>
      </c>
      <c r="Q419" s="30" t="s">
        <v>53</v>
      </c>
      <c r="R419" s="27">
        <v>901668906</v>
      </c>
      <c r="S419" s="30" t="s">
        <v>1423</v>
      </c>
      <c r="T419" s="31">
        <v>0</v>
      </c>
      <c r="U419" s="31">
        <v>0</v>
      </c>
      <c r="V419" s="32">
        <v>11744957</v>
      </c>
      <c r="W419" s="32">
        <v>0</v>
      </c>
      <c r="X419" s="32">
        <v>11744957</v>
      </c>
      <c r="Y419" s="29">
        <v>2290</v>
      </c>
      <c r="Z419" s="33" t="s">
        <v>60</v>
      </c>
      <c r="AA419" s="37">
        <v>133531</v>
      </c>
      <c r="AB419" s="27">
        <v>1</v>
      </c>
      <c r="AC419" s="33" t="s">
        <v>20</v>
      </c>
      <c r="AD419" s="33" t="s">
        <v>52</v>
      </c>
    </row>
    <row r="420" spans="1:30" x14ac:dyDescent="0.2">
      <c r="A420" s="27">
        <v>2025</v>
      </c>
      <c r="B420" s="27">
        <v>6</v>
      </c>
      <c r="C420" s="28">
        <v>45658</v>
      </c>
      <c r="D420" s="28">
        <v>45838</v>
      </c>
      <c r="E420" s="27" t="s">
        <v>253</v>
      </c>
      <c r="F420" s="28">
        <v>45827</v>
      </c>
      <c r="G420" s="29">
        <v>4</v>
      </c>
      <c r="H420" s="30" t="s">
        <v>1205</v>
      </c>
      <c r="I420" s="30" t="s">
        <v>1421</v>
      </c>
      <c r="J420" s="30" t="s">
        <v>1207</v>
      </c>
      <c r="K420" s="27">
        <v>195</v>
      </c>
      <c r="L420" s="30" t="s">
        <v>257</v>
      </c>
      <c r="M420" s="29">
        <v>1299</v>
      </c>
      <c r="N420" s="29">
        <v>1422</v>
      </c>
      <c r="O420" s="30" t="s">
        <v>1422</v>
      </c>
      <c r="P420" s="30" t="s">
        <v>376</v>
      </c>
      <c r="Q420" s="30" t="s">
        <v>53</v>
      </c>
      <c r="R420" s="27">
        <v>901668906</v>
      </c>
      <c r="S420" s="30" t="s">
        <v>1423</v>
      </c>
      <c r="T420" s="31">
        <v>0</v>
      </c>
      <c r="U420" s="31">
        <v>0</v>
      </c>
      <c r="V420" s="32">
        <v>10040648</v>
      </c>
      <c r="W420" s="32">
        <v>0</v>
      </c>
      <c r="X420" s="32">
        <v>10040648</v>
      </c>
      <c r="Y420" s="29">
        <v>2290</v>
      </c>
      <c r="Z420" s="33" t="s">
        <v>56</v>
      </c>
      <c r="AA420" s="37">
        <v>133531</v>
      </c>
      <c r="AB420" s="27">
        <v>2</v>
      </c>
      <c r="AC420" s="33" t="s">
        <v>20</v>
      </c>
      <c r="AD420" s="33" t="s">
        <v>52</v>
      </c>
    </row>
    <row r="421" spans="1:30" x14ac:dyDescent="0.2">
      <c r="A421" s="27">
        <v>2025</v>
      </c>
      <c r="B421" s="27">
        <v>6</v>
      </c>
      <c r="C421" s="28">
        <v>45658</v>
      </c>
      <c r="D421" s="28">
        <v>45838</v>
      </c>
      <c r="E421" s="27" t="s">
        <v>253</v>
      </c>
      <c r="F421" s="28">
        <v>45827</v>
      </c>
      <c r="G421" s="29">
        <v>4</v>
      </c>
      <c r="H421" s="30" t="s">
        <v>1205</v>
      </c>
      <c r="I421" s="30" t="s">
        <v>1421</v>
      </c>
      <c r="J421" s="30" t="s">
        <v>1207</v>
      </c>
      <c r="K421" s="27">
        <v>195</v>
      </c>
      <c r="L421" s="30" t="s">
        <v>257</v>
      </c>
      <c r="M421" s="29">
        <v>1299</v>
      </c>
      <c r="N421" s="29">
        <v>1422</v>
      </c>
      <c r="O421" s="30" t="s">
        <v>1422</v>
      </c>
      <c r="P421" s="30" t="s">
        <v>376</v>
      </c>
      <c r="Q421" s="30" t="s">
        <v>53</v>
      </c>
      <c r="R421" s="27">
        <v>901668906</v>
      </c>
      <c r="S421" s="30" t="s">
        <v>1423</v>
      </c>
      <c r="T421" s="31">
        <v>0</v>
      </c>
      <c r="U421" s="31">
        <v>0</v>
      </c>
      <c r="V421" s="32">
        <v>10040648</v>
      </c>
      <c r="W421" s="32">
        <v>0</v>
      </c>
      <c r="X421" s="32">
        <v>10040648</v>
      </c>
      <c r="Y421" s="29">
        <v>2290</v>
      </c>
      <c r="Z421" s="33" t="s">
        <v>58</v>
      </c>
      <c r="AA421" s="37">
        <v>133531</v>
      </c>
      <c r="AB421" s="27">
        <v>3</v>
      </c>
      <c r="AC421" s="33" t="s">
        <v>20</v>
      </c>
      <c r="AD421" s="33" t="s">
        <v>52</v>
      </c>
    </row>
    <row r="422" spans="1:30" x14ac:dyDescent="0.2">
      <c r="A422" s="27">
        <v>2025</v>
      </c>
      <c r="B422" s="27">
        <v>6</v>
      </c>
      <c r="C422" s="28">
        <v>45658</v>
      </c>
      <c r="D422" s="28">
        <v>45838</v>
      </c>
      <c r="E422" s="27" t="s">
        <v>253</v>
      </c>
      <c r="F422" s="28">
        <v>45827</v>
      </c>
      <c r="G422" s="29">
        <v>4</v>
      </c>
      <c r="H422" s="30" t="s">
        <v>1205</v>
      </c>
      <c r="I422" s="30" t="s">
        <v>1421</v>
      </c>
      <c r="J422" s="30" t="s">
        <v>1207</v>
      </c>
      <c r="K422" s="27">
        <v>195</v>
      </c>
      <c r="L422" s="30" t="s">
        <v>257</v>
      </c>
      <c r="M422" s="29">
        <v>1299</v>
      </c>
      <c r="N422" s="29">
        <v>1422</v>
      </c>
      <c r="O422" s="30" t="s">
        <v>1422</v>
      </c>
      <c r="P422" s="30" t="s">
        <v>376</v>
      </c>
      <c r="Q422" s="30" t="s">
        <v>53</v>
      </c>
      <c r="R422" s="27">
        <v>901668906</v>
      </c>
      <c r="S422" s="30" t="s">
        <v>1423</v>
      </c>
      <c r="T422" s="31">
        <v>0</v>
      </c>
      <c r="U422" s="31">
        <v>0</v>
      </c>
      <c r="V422" s="32">
        <v>12535366</v>
      </c>
      <c r="W422" s="32">
        <v>0</v>
      </c>
      <c r="X422" s="32">
        <v>12535366</v>
      </c>
      <c r="Y422" s="29">
        <v>2290</v>
      </c>
      <c r="Z422" s="33" t="s">
        <v>54</v>
      </c>
      <c r="AA422" s="37">
        <v>133531</v>
      </c>
      <c r="AB422" s="27">
        <v>4</v>
      </c>
      <c r="AC422" s="33" t="s">
        <v>20</v>
      </c>
      <c r="AD422" s="33" t="s">
        <v>52</v>
      </c>
    </row>
    <row r="423" spans="1:30" x14ac:dyDescent="0.2">
      <c r="A423" s="27">
        <v>2025</v>
      </c>
      <c r="B423" s="27">
        <v>6</v>
      </c>
      <c r="C423" s="28">
        <v>45658</v>
      </c>
      <c r="D423" s="28">
        <v>45838</v>
      </c>
      <c r="E423" s="27" t="s">
        <v>253</v>
      </c>
      <c r="F423" s="28">
        <v>45827</v>
      </c>
      <c r="G423" s="29">
        <v>4</v>
      </c>
      <c r="H423" s="30" t="s">
        <v>1205</v>
      </c>
      <c r="I423" s="30" t="s">
        <v>1421</v>
      </c>
      <c r="J423" s="30" t="s">
        <v>1207</v>
      </c>
      <c r="K423" s="27">
        <v>195</v>
      </c>
      <c r="L423" s="30" t="s">
        <v>257</v>
      </c>
      <c r="M423" s="29">
        <v>1299</v>
      </c>
      <c r="N423" s="29">
        <v>1422</v>
      </c>
      <c r="O423" s="30" t="s">
        <v>1422</v>
      </c>
      <c r="P423" s="30" t="s">
        <v>456</v>
      </c>
      <c r="Q423" s="30" t="s">
        <v>61</v>
      </c>
      <c r="R423" s="27">
        <v>901668906</v>
      </c>
      <c r="S423" s="30" t="s">
        <v>1423</v>
      </c>
      <c r="T423" s="31">
        <v>0</v>
      </c>
      <c r="U423" s="31">
        <v>0</v>
      </c>
      <c r="V423" s="32">
        <v>13745685</v>
      </c>
      <c r="W423" s="32">
        <v>0</v>
      </c>
      <c r="X423" s="32">
        <v>13745685</v>
      </c>
      <c r="Y423" s="29">
        <v>2315</v>
      </c>
      <c r="Z423" s="33" t="s">
        <v>62</v>
      </c>
      <c r="AA423" s="37">
        <v>133531</v>
      </c>
      <c r="AB423" s="27">
        <v>1</v>
      </c>
      <c r="AC423" s="33" t="s">
        <v>41</v>
      </c>
      <c r="AD423" s="33" t="s">
        <v>42</v>
      </c>
    </row>
    <row r="424" spans="1:30" x14ac:dyDescent="0.2">
      <c r="A424" s="27">
        <v>2025</v>
      </c>
      <c r="B424" s="27">
        <v>6</v>
      </c>
      <c r="C424" s="28">
        <v>45658</v>
      </c>
      <c r="D424" s="28">
        <v>45838</v>
      </c>
      <c r="E424" s="27" t="s">
        <v>253</v>
      </c>
      <c r="F424" s="28">
        <v>45827</v>
      </c>
      <c r="G424" s="29">
        <v>4</v>
      </c>
      <c r="H424" s="30" t="s">
        <v>1205</v>
      </c>
      <c r="I424" s="30" t="s">
        <v>1421</v>
      </c>
      <c r="J424" s="30" t="s">
        <v>1207</v>
      </c>
      <c r="K424" s="27">
        <v>195</v>
      </c>
      <c r="L424" s="30" t="s">
        <v>257</v>
      </c>
      <c r="M424" s="29">
        <v>1299</v>
      </c>
      <c r="N424" s="29">
        <v>1422</v>
      </c>
      <c r="O424" s="30" t="s">
        <v>1422</v>
      </c>
      <c r="P424" s="30" t="s">
        <v>456</v>
      </c>
      <c r="Q424" s="30" t="s">
        <v>61</v>
      </c>
      <c r="R424" s="27">
        <v>901668906</v>
      </c>
      <c r="S424" s="30" t="s">
        <v>1423</v>
      </c>
      <c r="T424" s="31">
        <v>0</v>
      </c>
      <c r="U424" s="31">
        <v>0</v>
      </c>
      <c r="V424" s="32">
        <v>22111644</v>
      </c>
      <c r="W424" s="32">
        <v>0</v>
      </c>
      <c r="X424" s="32">
        <v>22111644</v>
      </c>
      <c r="Y424" s="29">
        <v>2315</v>
      </c>
      <c r="Z424" s="33" t="s">
        <v>64</v>
      </c>
      <c r="AA424" s="37">
        <v>133531</v>
      </c>
      <c r="AB424" s="27">
        <v>2</v>
      </c>
      <c r="AC424" s="33" t="s">
        <v>41</v>
      </c>
      <c r="AD424" s="33" t="s">
        <v>42</v>
      </c>
    </row>
    <row r="425" spans="1:30" x14ac:dyDescent="0.2">
      <c r="A425" s="27">
        <v>2025</v>
      </c>
      <c r="B425" s="27">
        <v>6</v>
      </c>
      <c r="C425" s="28">
        <v>45658</v>
      </c>
      <c r="D425" s="28">
        <v>45838</v>
      </c>
      <c r="E425" s="27" t="s">
        <v>253</v>
      </c>
      <c r="F425" s="28">
        <v>45827</v>
      </c>
      <c r="G425" s="29">
        <v>4</v>
      </c>
      <c r="H425" s="30" t="s">
        <v>1205</v>
      </c>
      <c r="I425" s="30" t="s">
        <v>1421</v>
      </c>
      <c r="J425" s="30" t="s">
        <v>1207</v>
      </c>
      <c r="K425" s="27">
        <v>195</v>
      </c>
      <c r="L425" s="30" t="s">
        <v>257</v>
      </c>
      <c r="M425" s="29">
        <v>1299</v>
      </c>
      <c r="N425" s="29">
        <v>1422</v>
      </c>
      <c r="O425" s="30" t="s">
        <v>1422</v>
      </c>
      <c r="P425" s="30" t="s">
        <v>659</v>
      </c>
      <c r="Q425" s="30" t="s">
        <v>68</v>
      </c>
      <c r="R425" s="27">
        <v>901668906</v>
      </c>
      <c r="S425" s="30" t="s">
        <v>1423</v>
      </c>
      <c r="T425" s="31">
        <v>0</v>
      </c>
      <c r="U425" s="31">
        <v>0</v>
      </c>
      <c r="V425" s="32">
        <v>15553734</v>
      </c>
      <c r="W425" s="32">
        <v>0</v>
      </c>
      <c r="X425" s="32">
        <v>15553734</v>
      </c>
      <c r="Y425" s="29">
        <v>2319</v>
      </c>
      <c r="Z425" s="33" t="s">
        <v>69</v>
      </c>
      <c r="AA425" s="37">
        <v>133531</v>
      </c>
      <c r="AB425" s="27">
        <v>1</v>
      </c>
      <c r="AC425" s="33" t="s">
        <v>66</v>
      </c>
      <c r="AD425" s="33" t="s">
        <v>67</v>
      </c>
    </row>
    <row r="426" spans="1:30" x14ac:dyDescent="0.2">
      <c r="A426" s="27">
        <v>2025</v>
      </c>
      <c r="B426" s="27">
        <v>6</v>
      </c>
      <c r="C426" s="28">
        <v>45658</v>
      </c>
      <c r="D426" s="28">
        <v>45838</v>
      </c>
      <c r="E426" s="27" t="s">
        <v>253</v>
      </c>
      <c r="F426" s="28">
        <v>45827</v>
      </c>
      <c r="G426" s="29">
        <v>4</v>
      </c>
      <c r="H426" s="30" t="s">
        <v>1205</v>
      </c>
      <c r="I426" s="30" t="s">
        <v>1421</v>
      </c>
      <c r="J426" s="30" t="s">
        <v>1207</v>
      </c>
      <c r="K426" s="27">
        <v>195</v>
      </c>
      <c r="L426" s="30" t="s">
        <v>257</v>
      </c>
      <c r="M426" s="29">
        <v>1299</v>
      </c>
      <c r="N426" s="29">
        <v>1422</v>
      </c>
      <c r="O426" s="30" t="s">
        <v>1422</v>
      </c>
      <c r="P426" s="30" t="s">
        <v>659</v>
      </c>
      <c r="Q426" s="30" t="s">
        <v>68</v>
      </c>
      <c r="R426" s="27">
        <v>901668906</v>
      </c>
      <c r="S426" s="30" t="s">
        <v>1423</v>
      </c>
      <c r="T426" s="31">
        <v>0</v>
      </c>
      <c r="U426" s="31">
        <v>0</v>
      </c>
      <c r="V426" s="32">
        <v>14968338</v>
      </c>
      <c r="W426" s="32">
        <v>0</v>
      </c>
      <c r="X426" s="32">
        <v>14968338</v>
      </c>
      <c r="Y426" s="29">
        <v>2319</v>
      </c>
      <c r="Z426" s="33" t="s">
        <v>74</v>
      </c>
      <c r="AA426" s="37">
        <v>133531</v>
      </c>
      <c r="AB426" s="27">
        <v>2</v>
      </c>
      <c r="AC426" s="33" t="s">
        <v>66</v>
      </c>
      <c r="AD426" s="33" t="s">
        <v>67</v>
      </c>
    </row>
    <row r="427" spans="1:30" x14ac:dyDescent="0.2">
      <c r="A427" s="27">
        <v>2025</v>
      </c>
      <c r="B427" s="27">
        <v>6</v>
      </c>
      <c r="C427" s="28">
        <v>45658</v>
      </c>
      <c r="D427" s="28">
        <v>45838</v>
      </c>
      <c r="E427" s="27" t="s">
        <v>253</v>
      </c>
      <c r="F427" s="28">
        <v>45827</v>
      </c>
      <c r="G427" s="29">
        <v>4</v>
      </c>
      <c r="H427" s="30" t="s">
        <v>1205</v>
      </c>
      <c r="I427" s="30" t="s">
        <v>1421</v>
      </c>
      <c r="J427" s="30" t="s">
        <v>1207</v>
      </c>
      <c r="K427" s="27">
        <v>195</v>
      </c>
      <c r="L427" s="30" t="s">
        <v>257</v>
      </c>
      <c r="M427" s="29">
        <v>1299</v>
      </c>
      <c r="N427" s="29">
        <v>1422</v>
      </c>
      <c r="O427" s="30" t="s">
        <v>1422</v>
      </c>
      <c r="P427" s="30" t="s">
        <v>659</v>
      </c>
      <c r="Q427" s="30" t="s">
        <v>68</v>
      </c>
      <c r="R427" s="27">
        <v>901668906</v>
      </c>
      <c r="S427" s="30" t="s">
        <v>1423</v>
      </c>
      <c r="T427" s="31">
        <v>0</v>
      </c>
      <c r="U427" s="31">
        <v>0</v>
      </c>
      <c r="V427" s="32">
        <v>24045686</v>
      </c>
      <c r="W427" s="32">
        <v>0</v>
      </c>
      <c r="X427" s="32">
        <v>24045686</v>
      </c>
      <c r="Y427" s="29">
        <v>2319</v>
      </c>
      <c r="Z427" s="33" t="s">
        <v>72</v>
      </c>
      <c r="AA427" s="37">
        <v>133531</v>
      </c>
      <c r="AB427" s="27">
        <v>3</v>
      </c>
      <c r="AC427" s="33" t="s">
        <v>66</v>
      </c>
      <c r="AD427" s="33" t="s">
        <v>67</v>
      </c>
    </row>
    <row r="428" spans="1:30" x14ac:dyDescent="0.2">
      <c r="A428" s="27">
        <v>2025</v>
      </c>
      <c r="B428" s="27">
        <v>6</v>
      </c>
      <c r="C428" s="28">
        <v>45658</v>
      </c>
      <c r="D428" s="28">
        <v>45838</v>
      </c>
      <c r="E428" s="27" t="s">
        <v>253</v>
      </c>
      <c r="F428" s="28">
        <v>45827</v>
      </c>
      <c r="G428" s="29">
        <v>4</v>
      </c>
      <c r="H428" s="30" t="s">
        <v>1205</v>
      </c>
      <c r="I428" s="30" t="s">
        <v>1421</v>
      </c>
      <c r="J428" s="30" t="s">
        <v>1207</v>
      </c>
      <c r="K428" s="27">
        <v>195</v>
      </c>
      <c r="L428" s="30" t="s">
        <v>257</v>
      </c>
      <c r="M428" s="29">
        <v>1299</v>
      </c>
      <c r="N428" s="29">
        <v>1422</v>
      </c>
      <c r="O428" s="30" t="s">
        <v>1422</v>
      </c>
      <c r="P428" s="30" t="s">
        <v>386</v>
      </c>
      <c r="Q428" s="30" t="s">
        <v>76</v>
      </c>
      <c r="R428" s="27">
        <v>901668906</v>
      </c>
      <c r="S428" s="30" t="s">
        <v>1423</v>
      </c>
      <c r="T428" s="31">
        <v>0</v>
      </c>
      <c r="U428" s="31">
        <v>0</v>
      </c>
      <c r="V428" s="32">
        <v>22719282</v>
      </c>
      <c r="W428" s="32">
        <v>0</v>
      </c>
      <c r="X428" s="32">
        <v>22719282</v>
      </c>
      <c r="Y428" s="29">
        <v>2324</v>
      </c>
      <c r="Z428" s="33" t="s">
        <v>89</v>
      </c>
      <c r="AA428" s="37">
        <v>133531</v>
      </c>
      <c r="AB428" s="27">
        <v>1</v>
      </c>
      <c r="AC428" s="33" t="s">
        <v>66</v>
      </c>
      <c r="AD428" s="33" t="s">
        <v>75</v>
      </c>
    </row>
    <row r="429" spans="1:30" x14ac:dyDescent="0.2">
      <c r="A429" s="27">
        <v>2025</v>
      </c>
      <c r="B429" s="27">
        <v>6</v>
      </c>
      <c r="C429" s="28">
        <v>45658</v>
      </c>
      <c r="D429" s="28">
        <v>45838</v>
      </c>
      <c r="E429" s="27" t="s">
        <v>253</v>
      </c>
      <c r="F429" s="28">
        <v>45827</v>
      </c>
      <c r="G429" s="29">
        <v>4</v>
      </c>
      <c r="H429" s="30" t="s">
        <v>1205</v>
      </c>
      <c r="I429" s="30" t="s">
        <v>1421</v>
      </c>
      <c r="J429" s="30" t="s">
        <v>1207</v>
      </c>
      <c r="K429" s="27">
        <v>195</v>
      </c>
      <c r="L429" s="30" t="s">
        <v>257</v>
      </c>
      <c r="M429" s="29">
        <v>1299</v>
      </c>
      <c r="N429" s="29">
        <v>1422</v>
      </c>
      <c r="O429" s="30" t="s">
        <v>1422</v>
      </c>
      <c r="P429" s="30" t="s">
        <v>386</v>
      </c>
      <c r="Q429" s="30" t="s">
        <v>76</v>
      </c>
      <c r="R429" s="27">
        <v>901668906</v>
      </c>
      <c r="S429" s="30" t="s">
        <v>1423</v>
      </c>
      <c r="T429" s="31">
        <v>0</v>
      </c>
      <c r="U429" s="31">
        <v>0</v>
      </c>
      <c r="V429" s="32">
        <v>28232377</v>
      </c>
      <c r="W429" s="32">
        <v>0</v>
      </c>
      <c r="X429" s="32">
        <v>28232377</v>
      </c>
      <c r="Y429" s="29">
        <v>2324</v>
      </c>
      <c r="Z429" s="33" t="s">
        <v>77</v>
      </c>
      <c r="AA429" s="37">
        <v>133531</v>
      </c>
      <c r="AB429" s="27">
        <v>3</v>
      </c>
      <c r="AC429" s="33" t="s">
        <v>66</v>
      </c>
      <c r="AD429" s="33" t="s">
        <v>75</v>
      </c>
    </row>
    <row r="430" spans="1:30" x14ac:dyDescent="0.2">
      <c r="A430" s="27">
        <v>2025</v>
      </c>
      <c r="B430" s="27">
        <v>6</v>
      </c>
      <c r="C430" s="28">
        <v>45658</v>
      </c>
      <c r="D430" s="28">
        <v>45838</v>
      </c>
      <c r="E430" s="27" t="s">
        <v>253</v>
      </c>
      <c r="F430" s="28">
        <v>45827</v>
      </c>
      <c r="G430" s="29">
        <v>4</v>
      </c>
      <c r="H430" s="30" t="s">
        <v>1205</v>
      </c>
      <c r="I430" s="30" t="s">
        <v>1421</v>
      </c>
      <c r="J430" s="30" t="s">
        <v>1207</v>
      </c>
      <c r="K430" s="27">
        <v>195</v>
      </c>
      <c r="L430" s="30" t="s">
        <v>257</v>
      </c>
      <c r="M430" s="29">
        <v>1299</v>
      </c>
      <c r="N430" s="29">
        <v>1422</v>
      </c>
      <c r="O430" s="30" t="s">
        <v>1422</v>
      </c>
      <c r="P430" s="30" t="s">
        <v>386</v>
      </c>
      <c r="Q430" s="30" t="s">
        <v>76</v>
      </c>
      <c r="R430" s="27">
        <v>901668906</v>
      </c>
      <c r="S430" s="30" t="s">
        <v>1423</v>
      </c>
      <c r="T430" s="31">
        <v>0</v>
      </c>
      <c r="U430" s="31">
        <v>0</v>
      </c>
      <c r="V430" s="32">
        <v>19562592</v>
      </c>
      <c r="W430" s="32">
        <v>0</v>
      </c>
      <c r="X430" s="32">
        <v>19562592</v>
      </c>
      <c r="Y430" s="29">
        <v>2324</v>
      </c>
      <c r="Z430" s="33" t="s">
        <v>85</v>
      </c>
      <c r="AA430" s="37">
        <v>133531</v>
      </c>
      <c r="AB430" s="27">
        <v>4</v>
      </c>
      <c r="AC430" s="33" t="s">
        <v>66</v>
      </c>
      <c r="AD430" s="33" t="s">
        <v>75</v>
      </c>
    </row>
    <row r="431" spans="1:30" x14ac:dyDescent="0.2">
      <c r="A431" s="27">
        <v>2025</v>
      </c>
      <c r="B431" s="27">
        <v>6</v>
      </c>
      <c r="C431" s="28">
        <v>45658</v>
      </c>
      <c r="D431" s="28">
        <v>45838</v>
      </c>
      <c r="E431" s="27" t="s">
        <v>253</v>
      </c>
      <c r="F431" s="28">
        <v>45827</v>
      </c>
      <c r="G431" s="29">
        <v>4</v>
      </c>
      <c r="H431" s="30" t="s">
        <v>1205</v>
      </c>
      <c r="I431" s="30" t="s">
        <v>1421</v>
      </c>
      <c r="J431" s="30" t="s">
        <v>1207</v>
      </c>
      <c r="K431" s="27">
        <v>195</v>
      </c>
      <c r="L431" s="30" t="s">
        <v>257</v>
      </c>
      <c r="M431" s="29">
        <v>1299</v>
      </c>
      <c r="N431" s="29">
        <v>1422</v>
      </c>
      <c r="O431" s="30" t="s">
        <v>1422</v>
      </c>
      <c r="P431" s="30" t="s">
        <v>386</v>
      </c>
      <c r="Q431" s="30" t="s">
        <v>76</v>
      </c>
      <c r="R431" s="27">
        <v>901668906</v>
      </c>
      <c r="S431" s="30" t="s">
        <v>1423</v>
      </c>
      <c r="T431" s="31">
        <v>0</v>
      </c>
      <c r="U431" s="31">
        <v>0</v>
      </c>
      <c r="V431" s="32">
        <v>15857555</v>
      </c>
      <c r="W431" s="32">
        <v>0</v>
      </c>
      <c r="X431" s="32">
        <v>15857555</v>
      </c>
      <c r="Y431" s="29">
        <v>2324</v>
      </c>
      <c r="Z431" s="33" t="s">
        <v>81</v>
      </c>
      <c r="AA431" s="37">
        <v>133531</v>
      </c>
      <c r="AB431" s="27">
        <v>5</v>
      </c>
      <c r="AC431" s="33" t="s">
        <v>66</v>
      </c>
      <c r="AD431" s="33" t="s">
        <v>75</v>
      </c>
    </row>
    <row r="432" spans="1:30" x14ac:dyDescent="0.2">
      <c r="A432" s="27">
        <v>2025</v>
      </c>
      <c r="B432" s="27">
        <v>6</v>
      </c>
      <c r="C432" s="28">
        <v>45658</v>
      </c>
      <c r="D432" s="28">
        <v>45838</v>
      </c>
      <c r="E432" s="27" t="s">
        <v>253</v>
      </c>
      <c r="F432" s="28">
        <v>45827</v>
      </c>
      <c r="G432" s="29">
        <v>4</v>
      </c>
      <c r="H432" s="30" t="s">
        <v>1205</v>
      </c>
      <c r="I432" s="30" t="s">
        <v>1421</v>
      </c>
      <c r="J432" s="30" t="s">
        <v>1207</v>
      </c>
      <c r="K432" s="27">
        <v>195</v>
      </c>
      <c r="L432" s="30" t="s">
        <v>257</v>
      </c>
      <c r="M432" s="29">
        <v>1299</v>
      </c>
      <c r="N432" s="29">
        <v>1422</v>
      </c>
      <c r="O432" s="30" t="s">
        <v>1422</v>
      </c>
      <c r="P432" s="30" t="s">
        <v>386</v>
      </c>
      <c r="Q432" s="30" t="s">
        <v>76</v>
      </c>
      <c r="R432" s="27">
        <v>901668906</v>
      </c>
      <c r="S432" s="30" t="s">
        <v>1423</v>
      </c>
      <c r="T432" s="31">
        <v>0</v>
      </c>
      <c r="U432" s="31">
        <v>0</v>
      </c>
      <c r="V432" s="32">
        <v>19340289</v>
      </c>
      <c r="W432" s="32">
        <v>0</v>
      </c>
      <c r="X432" s="32">
        <v>19340289</v>
      </c>
      <c r="Y432" s="29">
        <v>2324</v>
      </c>
      <c r="Z432" s="33" t="s">
        <v>87</v>
      </c>
      <c r="AA432" s="37">
        <v>133531</v>
      </c>
      <c r="AB432" s="27">
        <v>6</v>
      </c>
      <c r="AC432" s="33" t="s">
        <v>66</v>
      </c>
      <c r="AD432" s="33" t="s">
        <v>75</v>
      </c>
    </row>
    <row r="433" spans="1:30" x14ac:dyDescent="0.2">
      <c r="A433" s="27">
        <v>2025</v>
      </c>
      <c r="B433" s="27">
        <v>6</v>
      </c>
      <c r="C433" s="28">
        <v>45658</v>
      </c>
      <c r="D433" s="28">
        <v>45838</v>
      </c>
      <c r="E433" s="27" t="s">
        <v>253</v>
      </c>
      <c r="F433" s="28">
        <v>45827</v>
      </c>
      <c r="G433" s="29">
        <v>4</v>
      </c>
      <c r="H433" s="30" t="s">
        <v>1205</v>
      </c>
      <c r="I433" s="30" t="s">
        <v>1421</v>
      </c>
      <c r="J433" s="30" t="s">
        <v>1207</v>
      </c>
      <c r="K433" s="27">
        <v>195</v>
      </c>
      <c r="L433" s="30" t="s">
        <v>257</v>
      </c>
      <c r="M433" s="29">
        <v>1299</v>
      </c>
      <c r="N433" s="29">
        <v>1422</v>
      </c>
      <c r="O433" s="30" t="s">
        <v>1422</v>
      </c>
      <c r="P433" s="30" t="s">
        <v>259</v>
      </c>
      <c r="Q433" s="30" t="s">
        <v>92</v>
      </c>
      <c r="R433" s="27">
        <v>901668906</v>
      </c>
      <c r="S433" s="30" t="s">
        <v>1423</v>
      </c>
      <c r="T433" s="31">
        <v>0</v>
      </c>
      <c r="U433" s="31">
        <v>0</v>
      </c>
      <c r="V433" s="32">
        <v>13004677</v>
      </c>
      <c r="W433" s="32">
        <v>0</v>
      </c>
      <c r="X433" s="32">
        <v>13004677</v>
      </c>
      <c r="Y433" s="29">
        <v>2327</v>
      </c>
      <c r="Z433" s="33" t="s">
        <v>101</v>
      </c>
      <c r="AA433" s="29">
        <v>133531</v>
      </c>
      <c r="AB433" s="27">
        <v>3</v>
      </c>
      <c r="AC433" s="33" t="s">
        <v>29</v>
      </c>
      <c r="AD433" s="33" t="s">
        <v>91</v>
      </c>
    </row>
    <row r="434" spans="1:30" x14ac:dyDescent="0.2">
      <c r="A434" s="27">
        <v>2025</v>
      </c>
      <c r="B434" s="27">
        <v>6</v>
      </c>
      <c r="C434" s="28">
        <v>45658</v>
      </c>
      <c r="D434" s="28">
        <v>45838</v>
      </c>
      <c r="E434" s="27" t="s">
        <v>253</v>
      </c>
      <c r="F434" s="28">
        <v>45827</v>
      </c>
      <c r="G434" s="29">
        <v>4</v>
      </c>
      <c r="H434" s="30" t="s">
        <v>1205</v>
      </c>
      <c r="I434" s="30" t="s">
        <v>1421</v>
      </c>
      <c r="J434" s="30" t="s">
        <v>1207</v>
      </c>
      <c r="K434" s="27">
        <v>195</v>
      </c>
      <c r="L434" s="30" t="s">
        <v>257</v>
      </c>
      <c r="M434" s="29">
        <v>1299</v>
      </c>
      <c r="N434" s="29">
        <v>1422</v>
      </c>
      <c r="O434" s="30" t="s">
        <v>1422</v>
      </c>
      <c r="P434" s="30" t="s">
        <v>1060</v>
      </c>
      <c r="Q434" s="30" t="s">
        <v>106</v>
      </c>
      <c r="R434" s="27">
        <v>901668906</v>
      </c>
      <c r="S434" s="30" t="s">
        <v>1423</v>
      </c>
      <c r="T434" s="31">
        <v>0</v>
      </c>
      <c r="U434" s="31">
        <v>0</v>
      </c>
      <c r="V434" s="32">
        <v>6076260</v>
      </c>
      <c r="W434" s="32">
        <v>0</v>
      </c>
      <c r="X434" s="32">
        <v>6076260</v>
      </c>
      <c r="Y434" s="29">
        <v>2358</v>
      </c>
      <c r="Z434" s="33" t="s">
        <v>107</v>
      </c>
      <c r="AA434" s="29">
        <v>133531</v>
      </c>
      <c r="AB434" s="27">
        <v>1</v>
      </c>
      <c r="AC434" s="33" t="s">
        <v>34</v>
      </c>
      <c r="AD434" s="33" t="s">
        <v>103</v>
      </c>
    </row>
    <row r="435" spans="1:30" x14ac:dyDescent="0.2">
      <c r="A435" s="27">
        <v>2025</v>
      </c>
      <c r="B435" s="27">
        <v>6</v>
      </c>
      <c r="C435" s="28">
        <v>45658</v>
      </c>
      <c r="D435" s="28">
        <v>45838</v>
      </c>
      <c r="E435" s="27" t="s">
        <v>253</v>
      </c>
      <c r="F435" s="28">
        <v>45827</v>
      </c>
      <c r="G435" s="29">
        <v>4</v>
      </c>
      <c r="H435" s="30" t="s">
        <v>1205</v>
      </c>
      <c r="I435" s="30" t="s">
        <v>1421</v>
      </c>
      <c r="J435" s="30" t="s">
        <v>1207</v>
      </c>
      <c r="K435" s="27">
        <v>195</v>
      </c>
      <c r="L435" s="30" t="s">
        <v>257</v>
      </c>
      <c r="M435" s="29">
        <v>1299</v>
      </c>
      <c r="N435" s="29">
        <v>1422</v>
      </c>
      <c r="O435" s="30" t="s">
        <v>1422</v>
      </c>
      <c r="P435" s="30" t="s">
        <v>1028</v>
      </c>
      <c r="Q435" s="30" t="s">
        <v>111</v>
      </c>
      <c r="R435" s="27">
        <v>901668906</v>
      </c>
      <c r="S435" s="30" t="s">
        <v>1423</v>
      </c>
      <c r="T435" s="31">
        <v>0</v>
      </c>
      <c r="U435" s="31">
        <v>0</v>
      </c>
      <c r="V435" s="32">
        <v>26972665</v>
      </c>
      <c r="W435" s="32">
        <v>0</v>
      </c>
      <c r="X435" s="32">
        <v>26972665</v>
      </c>
      <c r="Y435" s="29">
        <v>2362</v>
      </c>
      <c r="Z435" s="33" t="s">
        <v>112</v>
      </c>
      <c r="AA435" s="29">
        <v>133531</v>
      </c>
      <c r="AB435" s="27">
        <v>1</v>
      </c>
      <c r="AC435" s="33" t="s">
        <v>34</v>
      </c>
      <c r="AD435" s="33" t="s">
        <v>110</v>
      </c>
    </row>
    <row r="436" spans="1:30" x14ac:dyDescent="0.2">
      <c r="A436" s="27">
        <v>2025</v>
      </c>
      <c r="B436" s="27">
        <v>6</v>
      </c>
      <c r="C436" s="28">
        <v>45658</v>
      </c>
      <c r="D436" s="28">
        <v>45838</v>
      </c>
      <c r="E436" s="27" t="s">
        <v>253</v>
      </c>
      <c r="F436" s="28">
        <v>45827</v>
      </c>
      <c r="G436" s="29">
        <v>4</v>
      </c>
      <c r="H436" s="30" t="s">
        <v>1205</v>
      </c>
      <c r="I436" s="30" t="s">
        <v>1421</v>
      </c>
      <c r="J436" s="30" t="s">
        <v>1207</v>
      </c>
      <c r="K436" s="27">
        <v>195</v>
      </c>
      <c r="L436" s="30" t="s">
        <v>257</v>
      </c>
      <c r="M436" s="29">
        <v>1299</v>
      </c>
      <c r="N436" s="29">
        <v>1422</v>
      </c>
      <c r="O436" s="30" t="s">
        <v>1422</v>
      </c>
      <c r="P436" s="30" t="s">
        <v>1393</v>
      </c>
      <c r="Q436" s="30" t="s">
        <v>115</v>
      </c>
      <c r="R436" s="27">
        <v>901668906</v>
      </c>
      <c r="S436" s="30" t="s">
        <v>1423</v>
      </c>
      <c r="T436" s="31">
        <v>0</v>
      </c>
      <c r="U436" s="31">
        <v>0</v>
      </c>
      <c r="V436" s="32">
        <v>16005742</v>
      </c>
      <c r="W436" s="32">
        <v>0</v>
      </c>
      <c r="X436" s="32">
        <v>16005742</v>
      </c>
      <c r="Y436" s="29">
        <v>2386</v>
      </c>
      <c r="Z436" s="33" t="s">
        <v>116</v>
      </c>
      <c r="AA436" s="37">
        <v>133531</v>
      </c>
      <c r="AB436" s="27">
        <v>1</v>
      </c>
      <c r="AC436" s="33" t="s">
        <v>29</v>
      </c>
      <c r="AD436" s="33" t="s">
        <v>114</v>
      </c>
    </row>
    <row r="437" spans="1:30" x14ac:dyDescent="0.2">
      <c r="A437" s="27">
        <v>2025</v>
      </c>
      <c r="B437" s="27">
        <v>6</v>
      </c>
      <c r="C437" s="28">
        <v>45658</v>
      </c>
      <c r="D437" s="28">
        <v>45838</v>
      </c>
      <c r="E437" s="27" t="s">
        <v>253</v>
      </c>
      <c r="F437" s="28">
        <v>45827</v>
      </c>
      <c r="G437" s="29">
        <v>4</v>
      </c>
      <c r="H437" s="30" t="s">
        <v>1205</v>
      </c>
      <c r="I437" s="30" t="s">
        <v>1421</v>
      </c>
      <c r="J437" s="30" t="s">
        <v>1207</v>
      </c>
      <c r="K437" s="27">
        <v>195</v>
      </c>
      <c r="L437" s="30" t="s">
        <v>257</v>
      </c>
      <c r="M437" s="29">
        <v>1299</v>
      </c>
      <c r="N437" s="29">
        <v>1422</v>
      </c>
      <c r="O437" s="30" t="s">
        <v>1422</v>
      </c>
      <c r="P437" s="30" t="s">
        <v>1393</v>
      </c>
      <c r="Q437" s="30" t="s">
        <v>115</v>
      </c>
      <c r="R437" s="27">
        <v>901668906</v>
      </c>
      <c r="S437" s="30" t="s">
        <v>1423</v>
      </c>
      <c r="T437" s="31">
        <v>0</v>
      </c>
      <c r="U437" s="31">
        <v>0</v>
      </c>
      <c r="V437" s="32">
        <v>30319520</v>
      </c>
      <c r="W437" s="32">
        <v>0</v>
      </c>
      <c r="X437" s="32">
        <v>30319520</v>
      </c>
      <c r="Y437" s="29">
        <v>2386</v>
      </c>
      <c r="Z437" s="33" t="s">
        <v>118</v>
      </c>
      <c r="AA437" s="37">
        <v>133531</v>
      </c>
      <c r="AB437" s="27">
        <v>2</v>
      </c>
      <c r="AC437" s="33" t="s">
        <v>29</v>
      </c>
      <c r="AD437" s="33" t="s">
        <v>114</v>
      </c>
    </row>
    <row r="438" spans="1:30" x14ac:dyDescent="0.2">
      <c r="A438" s="27">
        <v>2025</v>
      </c>
      <c r="B438" s="27">
        <v>6</v>
      </c>
      <c r="C438" s="28">
        <v>45658</v>
      </c>
      <c r="D438" s="28">
        <v>45838</v>
      </c>
      <c r="E438" s="27" t="s">
        <v>253</v>
      </c>
      <c r="F438" s="28">
        <v>45827</v>
      </c>
      <c r="G438" s="29">
        <v>4</v>
      </c>
      <c r="H438" s="30" t="s">
        <v>1205</v>
      </c>
      <c r="I438" s="30" t="s">
        <v>1421</v>
      </c>
      <c r="J438" s="30" t="s">
        <v>1207</v>
      </c>
      <c r="K438" s="27">
        <v>195</v>
      </c>
      <c r="L438" s="30" t="s">
        <v>257</v>
      </c>
      <c r="M438" s="29">
        <v>1299</v>
      </c>
      <c r="N438" s="29">
        <v>1422</v>
      </c>
      <c r="O438" s="30" t="s">
        <v>1422</v>
      </c>
      <c r="P438" s="30" t="s">
        <v>439</v>
      </c>
      <c r="Q438" s="30" t="s">
        <v>121</v>
      </c>
      <c r="R438" s="27">
        <v>901668906</v>
      </c>
      <c r="S438" s="30" t="s">
        <v>1423</v>
      </c>
      <c r="T438" s="31">
        <v>0</v>
      </c>
      <c r="U438" s="31">
        <v>0</v>
      </c>
      <c r="V438" s="32">
        <v>93132231</v>
      </c>
      <c r="W438" s="32">
        <v>0</v>
      </c>
      <c r="X438" s="32">
        <v>93132231</v>
      </c>
      <c r="Y438" s="29">
        <v>2388</v>
      </c>
      <c r="Z438" s="33" t="s">
        <v>126</v>
      </c>
      <c r="AA438" s="29">
        <v>133531</v>
      </c>
      <c r="AB438" s="27">
        <v>3</v>
      </c>
      <c r="AC438" s="33" t="s">
        <v>66</v>
      </c>
      <c r="AD438" s="33" t="s">
        <v>120</v>
      </c>
    </row>
    <row r="439" spans="1:30" x14ac:dyDescent="0.2">
      <c r="A439" s="27">
        <v>2025</v>
      </c>
      <c r="B439" s="27">
        <v>6</v>
      </c>
      <c r="C439" s="28">
        <v>45658</v>
      </c>
      <c r="D439" s="28">
        <v>45838</v>
      </c>
      <c r="E439" s="27" t="s">
        <v>253</v>
      </c>
      <c r="F439" s="28">
        <v>45827</v>
      </c>
      <c r="G439" s="29">
        <v>4</v>
      </c>
      <c r="H439" s="30" t="s">
        <v>1205</v>
      </c>
      <c r="I439" s="30" t="s">
        <v>1421</v>
      </c>
      <c r="J439" s="30" t="s">
        <v>1207</v>
      </c>
      <c r="K439" s="27">
        <v>195</v>
      </c>
      <c r="L439" s="30" t="s">
        <v>257</v>
      </c>
      <c r="M439" s="29">
        <v>1299</v>
      </c>
      <c r="N439" s="29">
        <v>1422</v>
      </c>
      <c r="O439" s="30" t="s">
        <v>1422</v>
      </c>
      <c r="P439" s="30" t="s">
        <v>415</v>
      </c>
      <c r="Q439" s="30" t="s">
        <v>134</v>
      </c>
      <c r="R439" s="27">
        <v>901668906</v>
      </c>
      <c r="S439" s="30" t="s">
        <v>1423</v>
      </c>
      <c r="T439" s="31">
        <v>0</v>
      </c>
      <c r="U439" s="31">
        <v>0</v>
      </c>
      <c r="V439" s="32">
        <v>30739447</v>
      </c>
      <c r="W439" s="32">
        <v>0</v>
      </c>
      <c r="X439" s="32">
        <v>30739447</v>
      </c>
      <c r="Y439" s="29">
        <v>2398</v>
      </c>
      <c r="Z439" s="33" t="s">
        <v>137</v>
      </c>
      <c r="AA439" s="29">
        <v>133531</v>
      </c>
      <c r="AB439" s="27">
        <v>1</v>
      </c>
      <c r="AC439" s="33" t="s">
        <v>66</v>
      </c>
      <c r="AD439" s="33" t="s">
        <v>133</v>
      </c>
    </row>
    <row r="440" spans="1:30" x14ac:dyDescent="0.2">
      <c r="A440" s="27">
        <v>2025</v>
      </c>
      <c r="B440" s="27">
        <v>6</v>
      </c>
      <c r="C440" s="28">
        <v>45658</v>
      </c>
      <c r="D440" s="28">
        <v>45838</v>
      </c>
      <c r="E440" s="27" t="s">
        <v>253</v>
      </c>
      <c r="F440" s="28">
        <v>45827</v>
      </c>
      <c r="G440" s="29">
        <v>4</v>
      </c>
      <c r="H440" s="30" t="s">
        <v>1205</v>
      </c>
      <c r="I440" s="30" t="s">
        <v>1421</v>
      </c>
      <c r="J440" s="30" t="s">
        <v>1207</v>
      </c>
      <c r="K440" s="27">
        <v>195</v>
      </c>
      <c r="L440" s="30" t="s">
        <v>257</v>
      </c>
      <c r="M440" s="29">
        <v>1299</v>
      </c>
      <c r="N440" s="29">
        <v>1422</v>
      </c>
      <c r="O440" s="30" t="s">
        <v>1422</v>
      </c>
      <c r="P440" s="30" t="s">
        <v>865</v>
      </c>
      <c r="Q440" s="30" t="s">
        <v>146</v>
      </c>
      <c r="R440" s="27">
        <v>901668906</v>
      </c>
      <c r="S440" s="30" t="s">
        <v>1423</v>
      </c>
      <c r="T440" s="31">
        <v>0</v>
      </c>
      <c r="U440" s="31">
        <v>0</v>
      </c>
      <c r="V440" s="32">
        <v>100258195</v>
      </c>
      <c r="W440" s="32">
        <v>0</v>
      </c>
      <c r="X440" s="32">
        <v>100258195</v>
      </c>
      <c r="Y440" s="29">
        <v>2486</v>
      </c>
      <c r="Z440" s="33" t="s">
        <v>149</v>
      </c>
      <c r="AA440" s="37">
        <v>133531</v>
      </c>
      <c r="AB440" s="27">
        <v>3</v>
      </c>
      <c r="AC440" s="33" t="s">
        <v>66</v>
      </c>
      <c r="AD440" s="33" t="s">
        <v>120</v>
      </c>
    </row>
    <row r="441" spans="1:30" x14ac:dyDescent="0.2">
      <c r="A441" s="27">
        <v>2025</v>
      </c>
      <c r="B441" s="27">
        <v>6</v>
      </c>
      <c r="C441" s="28">
        <v>45658</v>
      </c>
      <c r="D441" s="28">
        <v>45838</v>
      </c>
      <c r="E441" s="27" t="s">
        <v>253</v>
      </c>
      <c r="F441" s="28">
        <v>45827</v>
      </c>
      <c r="G441" s="29">
        <v>4</v>
      </c>
      <c r="H441" s="30" t="s">
        <v>1205</v>
      </c>
      <c r="I441" s="30" t="s">
        <v>1421</v>
      </c>
      <c r="J441" s="30" t="s">
        <v>1207</v>
      </c>
      <c r="K441" s="27">
        <v>195</v>
      </c>
      <c r="L441" s="30" t="s">
        <v>257</v>
      </c>
      <c r="M441" s="29">
        <v>1299</v>
      </c>
      <c r="N441" s="29">
        <v>1422</v>
      </c>
      <c r="O441" s="30" t="s">
        <v>1422</v>
      </c>
      <c r="P441" s="30" t="s">
        <v>865</v>
      </c>
      <c r="Q441" s="30" t="s">
        <v>146</v>
      </c>
      <c r="R441" s="27">
        <v>901668906</v>
      </c>
      <c r="S441" s="30" t="s">
        <v>1423</v>
      </c>
      <c r="T441" s="31">
        <v>0</v>
      </c>
      <c r="U441" s="31">
        <v>0</v>
      </c>
      <c r="V441" s="32">
        <v>23786333</v>
      </c>
      <c r="W441" s="32">
        <v>0</v>
      </c>
      <c r="X441" s="32">
        <v>23786333</v>
      </c>
      <c r="Y441" s="29">
        <v>2486</v>
      </c>
      <c r="Z441" s="33" t="s">
        <v>151</v>
      </c>
      <c r="AA441" s="37">
        <v>133531</v>
      </c>
      <c r="AB441" s="27">
        <v>1</v>
      </c>
      <c r="AC441" s="33" t="s">
        <v>66</v>
      </c>
      <c r="AD441" s="33" t="s">
        <v>120</v>
      </c>
    </row>
    <row r="442" spans="1:30" x14ac:dyDescent="0.2">
      <c r="A442" s="27">
        <v>2025</v>
      </c>
      <c r="B442" s="27">
        <v>6</v>
      </c>
      <c r="C442" s="28">
        <v>45658</v>
      </c>
      <c r="D442" s="28">
        <v>45838</v>
      </c>
      <c r="E442" s="27" t="s">
        <v>253</v>
      </c>
      <c r="F442" s="28">
        <v>45827</v>
      </c>
      <c r="G442" s="29">
        <v>4</v>
      </c>
      <c r="H442" s="30" t="s">
        <v>1205</v>
      </c>
      <c r="I442" s="30" t="s">
        <v>1421</v>
      </c>
      <c r="J442" s="30" t="s">
        <v>1207</v>
      </c>
      <c r="K442" s="27">
        <v>195</v>
      </c>
      <c r="L442" s="30" t="s">
        <v>257</v>
      </c>
      <c r="M442" s="29">
        <v>1299</v>
      </c>
      <c r="N442" s="29">
        <v>1422</v>
      </c>
      <c r="O442" s="30" t="s">
        <v>1422</v>
      </c>
      <c r="P442" s="30" t="s">
        <v>487</v>
      </c>
      <c r="Q442" s="30" t="s">
        <v>155</v>
      </c>
      <c r="R442" s="27">
        <v>901668906</v>
      </c>
      <c r="S442" s="30" t="s">
        <v>1423</v>
      </c>
      <c r="T442" s="31">
        <v>0</v>
      </c>
      <c r="U442" s="31">
        <v>0</v>
      </c>
      <c r="V442" s="32">
        <v>18653611</v>
      </c>
      <c r="W442" s="32">
        <v>0</v>
      </c>
      <c r="X442" s="32">
        <v>18653611</v>
      </c>
      <c r="Y442" s="29">
        <v>2526</v>
      </c>
      <c r="Z442" s="33" t="s">
        <v>156</v>
      </c>
      <c r="AA442" s="29">
        <v>133531</v>
      </c>
      <c r="AB442" s="27">
        <v>1</v>
      </c>
      <c r="AC442" s="33" t="s">
        <v>20</v>
      </c>
      <c r="AD442" s="33" t="s">
        <v>154</v>
      </c>
    </row>
    <row r="443" spans="1:30" x14ac:dyDescent="0.2">
      <c r="A443" s="27">
        <v>2025</v>
      </c>
      <c r="B443" s="27">
        <v>6</v>
      </c>
      <c r="C443" s="28">
        <v>45658</v>
      </c>
      <c r="D443" s="28">
        <v>45838</v>
      </c>
      <c r="E443" s="27" t="s">
        <v>253</v>
      </c>
      <c r="F443" s="28">
        <v>45827</v>
      </c>
      <c r="G443" s="29">
        <v>4</v>
      </c>
      <c r="H443" s="30" t="s">
        <v>1205</v>
      </c>
      <c r="I443" s="30" t="s">
        <v>1421</v>
      </c>
      <c r="J443" s="30" t="s">
        <v>1207</v>
      </c>
      <c r="K443" s="27">
        <v>195</v>
      </c>
      <c r="L443" s="30" t="s">
        <v>257</v>
      </c>
      <c r="M443" s="29">
        <v>1299</v>
      </c>
      <c r="N443" s="29">
        <v>1422</v>
      </c>
      <c r="O443" s="30" t="s">
        <v>1422</v>
      </c>
      <c r="P443" s="30" t="s">
        <v>519</v>
      </c>
      <c r="Q443" s="30" t="s">
        <v>159</v>
      </c>
      <c r="R443" s="27">
        <v>901668906</v>
      </c>
      <c r="S443" s="30" t="s">
        <v>1423</v>
      </c>
      <c r="T443" s="31">
        <v>0</v>
      </c>
      <c r="U443" s="31">
        <v>0</v>
      </c>
      <c r="V443" s="32">
        <v>23144118</v>
      </c>
      <c r="W443" s="32">
        <v>0</v>
      </c>
      <c r="X443" s="32">
        <v>23144118</v>
      </c>
      <c r="Y443" s="29">
        <v>2541</v>
      </c>
      <c r="Z443" s="33" t="s">
        <v>1574</v>
      </c>
      <c r="AA443" s="37">
        <v>133531</v>
      </c>
      <c r="AB443" s="27">
        <v>3</v>
      </c>
      <c r="AC443" s="33" t="s">
        <v>66</v>
      </c>
      <c r="AD443" s="33" t="s">
        <v>158</v>
      </c>
    </row>
    <row r="444" spans="1:30" x14ac:dyDescent="0.2">
      <c r="A444" s="27">
        <v>2025</v>
      </c>
      <c r="B444" s="27">
        <v>6</v>
      </c>
      <c r="C444" s="28">
        <v>45658</v>
      </c>
      <c r="D444" s="28">
        <v>45838</v>
      </c>
      <c r="E444" s="27" t="s">
        <v>253</v>
      </c>
      <c r="F444" s="28">
        <v>45827</v>
      </c>
      <c r="G444" s="29">
        <v>4</v>
      </c>
      <c r="H444" s="30" t="s">
        <v>1205</v>
      </c>
      <c r="I444" s="30" t="s">
        <v>1421</v>
      </c>
      <c r="J444" s="30" t="s">
        <v>1207</v>
      </c>
      <c r="K444" s="27">
        <v>195</v>
      </c>
      <c r="L444" s="30" t="s">
        <v>257</v>
      </c>
      <c r="M444" s="29">
        <v>1299</v>
      </c>
      <c r="N444" s="29">
        <v>1422</v>
      </c>
      <c r="O444" s="30" t="s">
        <v>1422</v>
      </c>
      <c r="P444" s="30" t="s">
        <v>519</v>
      </c>
      <c r="Q444" s="30" t="s">
        <v>159</v>
      </c>
      <c r="R444" s="27">
        <v>901668906</v>
      </c>
      <c r="S444" s="30" t="s">
        <v>1423</v>
      </c>
      <c r="T444" s="31">
        <v>0</v>
      </c>
      <c r="U444" s="31">
        <v>0</v>
      </c>
      <c r="V444" s="32">
        <v>78937001</v>
      </c>
      <c r="W444" s="32">
        <v>0</v>
      </c>
      <c r="X444" s="32">
        <v>78937001</v>
      </c>
      <c r="Y444" s="29">
        <v>2541</v>
      </c>
      <c r="Z444" s="33" t="s">
        <v>161</v>
      </c>
      <c r="AA444" s="37">
        <v>133531</v>
      </c>
      <c r="AB444" s="27">
        <v>1</v>
      </c>
      <c r="AC444" s="33" t="s">
        <v>66</v>
      </c>
      <c r="AD444" s="33" t="s">
        <v>158</v>
      </c>
    </row>
    <row r="445" spans="1:30" x14ac:dyDescent="0.2">
      <c r="A445" s="27">
        <v>2025</v>
      </c>
      <c r="B445" s="27">
        <v>6</v>
      </c>
      <c r="C445" s="28">
        <v>45658</v>
      </c>
      <c r="D445" s="28">
        <v>45838</v>
      </c>
      <c r="E445" s="27" t="s">
        <v>253</v>
      </c>
      <c r="F445" s="28">
        <v>45827</v>
      </c>
      <c r="G445" s="29">
        <v>4</v>
      </c>
      <c r="H445" s="30" t="s">
        <v>1205</v>
      </c>
      <c r="I445" s="30" t="s">
        <v>1421</v>
      </c>
      <c r="J445" s="30" t="s">
        <v>1207</v>
      </c>
      <c r="K445" s="27">
        <v>195</v>
      </c>
      <c r="L445" s="30" t="s">
        <v>257</v>
      </c>
      <c r="M445" s="29">
        <v>1299</v>
      </c>
      <c r="N445" s="29">
        <v>1422</v>
      </c>
      <c r="O445" s="30" t="s">
        <v>1422</v>
      </c>
      <c r="P445" s="30" t="s">
        <v>519</v>
      </c>
      <c r="Q445" s="30" t="s">
        <v>159</v>
      </c>
      <c r="R445" s="27">
        <v>901668906</v>
      </c>
      <c r="S445" s="30" t="s">
        <v>1423</v>
      </c>
      <c r="T445" s="31">
        <v>0</v>
      </c>
      <c r="U445" s="31">
        <v>0</v>
      </c>
      <c r="V445" s="32">
        <v>40990026</v>
      </c>
      <c r="W445" s="32">
        <v>0</v>
      </c>
      <c r="X445" s="32">
        <v>40990026</v>
      </c>
      <c r="Y445" s="29">
        <v>2541</v>
      </c>
      <c r="Z445" s="33" t="s">
        <v>163</v>
      </c>
      <c r="AA445" s="37">
        <v>133531</v>
      </c>
      <c r="AB445" s="27">
        <v>2</v>
      </c>
      <c r="AC445" s="33" t="s">
        <v>66</v>
      </c>
      <c r="AD445" s="33" t="s">
        <v>158</v>
      </c>
    </row>
    <row r="446" spans="1:30" x14ac:dyDescent="0.2">
      <c r="A446" s="27">
        <v>2025</v>
      </c>
      <c r="B446" s="27">
        <v>6</v>
      </c>
      <c r="C446" s="28">
        <v>45658</v>
      </c>
      <c r="D446" s="28">
        <v>45838</v>
      </c>
      <c r="E446" s="27" t="s">
        <v>253</v>
      </c>
      <c r="F446" s="28">
        <v>45827</v>
      </c>
      <c r="G446" s="29">
        <v>4</v>
      </c>
      <c r="H446" s="30" t="s">
        <v>1205</v>
      </c>
      <c r="I446" s="30" t="s">
        <v>1421</v>
      </c>
      <c r="J446" s="30" t="s">
        <v>1207</v>
      </c>
      <c r="K446" s="27">
        <v>195</v>
      </c>
      <c r="L446" s="30" t="s">
        <v>257</v>
      </c>
      <c r="M446" s="29">
        <v>1299</v>
      </c>
      <c r="N446" s="29">
        <v>1422</v>
      </c>
      <c r="O446" s="30" t="s">
        <v>1422</v>
      </c>
      <c r="P446" s="30" t="s">
        <v>366</v>
      </c>
      <c r="Q446" s="30" t="s">
        <v>165</v>
      </c>
      <c r="R446" s="27">
        <v>901668906</v>
      </c>
      <c r="S446" s="30" t="s">
        <v>1423</v>
      </c>
      <c r="T446" s="31">
        <v>0</v>
      </c>
      <c r="U446" s="31">
        <v>0</v>
      </c>
      <c r="V446" s="32">
        <v>20407340</v>
      </c>
      <c r="W446" s="32">
        <v>0</v>
      </c>
      <c r="X446" s="32">
        <v>20407340</v>
      </c>
      <c r="Y446" s="29">
        <v>2613</v>
      </c>
      <c r="Z446" s="33" t="s">
        <v>166</v>
      </c>
      <c r="AA446" s="37">
        <v>133531</v>
      </c>
      <c r="AB446" s="27">
        <v>1</v>
      </c>
      <c r="AC446" s="33" t="s">
        <v>34</v>
      </c>
      <c r="AD446" s="33" t="s">
        <v>164</v>
      </c>
    </row>
    <row r="447" spans="1:30" x14ac:dyDescent="0.2">
      <c r="A447" s="27">
        <v>2025</v>
      </c>
      <c r="B447" s="27">
        <v>6</v>
      </c>
      <c r="C447" s="28">
        <v>45658</v>
      </c>
      <c r="D447" s="28">
        <v>45838</v>
      </c>
      <c r="E447" s="27" t="s">
        <v>253</v>
      </c>
      <c r="F447" s="28">
        <v>45827</v>
      </c>
      <c r="G447" s="29">
        <v>4</v>
      </c>
      <c r="H447" s="30" t="s">
        <v>1205</v>
      </c>
      <c r="I447" s="30" t="s">
        <v>1421</v>
      </c>
      <c r="J447" s="30" t="s">
        <v>1207</v>
      </c>
      <c r="K447" s="27">
        <v>195</v>
      </c>
      <c r="L447" s="30" t="s">
        <v>257</v>
      </c>
      <c r="M447" s="29">
        <v>1299</v>
      </c>
      <c r="N447" s="29">
        <v>1422</v>
      </c>
      <c r="O447" s="30" t="s">
        <v>1422</v>
      </c>
      <c r="P447" s="30" t="s">
        <v>366</v>
      </c>
      <c r="Q447" s="30" t="s">
        <v>165</v>
      </c>
      <c r="R447" s="27">
        <v>901668906</v>
      </c>
      <c r="S447" s="30" t="s">
        <v>1423</v>
      </c>
      <c r="T447" s="31">
        <v>0</v>
      </c>
      <c r="U447" s="31">
        <v>0</v>
      </c>
      <c r="V447" s="32">
        <v>10781656</v>
      </c>
      <c r="W447" s="32">
        <v>0</v>
      </c>
      <c r="X447" s="32">
        <v>10781656</v>
      </c>
      <c r="Y447" s="29">
        <v>2613</v>
      </c>
      <c r="Z447" s="33" t="s">
        <v>168</v>
      </c>
      <c r="AA447" s="37">
        <v>133531</v>
      </c>
      <c r="AB447" s="27">
        <v>2</v>
      </c>
      <c r="AC447" s="33" t="s">
        <v>34</v>
      </c>
      <c r="AD447" s="33" t="s">
        <v>164</v>
      </c>
    </row>
    <row r="448" spans="1:30" x14ac:dyDescent="0.2">
      <c r="A448" s="27">
        <v>2025</v>
      </c>
      <c r="B448" s="27">
        <v>6</v>
      </c>
      <c r="C448" s="28">
        <v>45658</v>
      </c>
      <c r="D448" s="28">
        <v>45838</v>
      </c>
      <c r="E448" s="27" t="s">
        <v>253</v>
      </c>
      <c r="F448" s="28">
        <v>45827</v>
      </c>
      <c r="G448" s="29">
        <v>4</v>
      </c>
      <c r="H448" s="30" t="s">
        <v>1205</v>
      </c>
      <c r="I448" s="30" t="s">
        <v>1421</v>
      </c>
      <c r="J448" s="30" t="s">
        <v>1207</v>
      </c>
      <c r="K448" s="27">
        <v>195</v>
      </c>
      <c r="L448" s="30" t="s">
        <v>257</v>
      </c>
      <c r="M448" s="29">
        <v>1299</v>
      </c>
      <c r="N448" s="29">
        <v>1422</v>
      </c>
      <c r="O448" s="30" t="s">
        <v>1422</v>
      </c>
      <c r="P448" s="30" t="s">
        <v>310</v>
      </c>
      <c r="Q448" s="30" t="s">
        <v>173</v>
      </c>
      <c r="R448" s="27">
        <v>901668906</v>
      </c>
      <c r="S448" s="30" t="s">
        <v>1423</v>
      </c>
      <c r="T448" s="31">
        <v>0</v>
      </c>
      <c r="U448" s="31">
        <v>0</v>
      </c>
      <c r="V448" s="32">
        <v>77435259</v>
      </c>
      <c r="W448" s="32">
        <v>0</v>
      </c>
      <c r="X448" s="32">
        <v>77435259</v>
      </c>
      <c r="Y448" s="29">
        <v>2666</v>
      </c>
      <c r="Z448" s="33" t="s">
        <v>178</v>
      </c>
      <c r="AA448" s="29">
        <v>133531</v>
      </c>
      <c r="AB448" s="27">
        <v>1</v>
      </c>
      <c r="AC448" s="33" t="s">
        <v>66</v>
      </c>
      <c r="AD448" s="33" t="s">
        <v>172</v>
      </c>
    </row>
    <row r="449" spans="1:30" x14ac:dyDescent="0.2">
      <c r="A449" s="27">
        <v>2025</v>
      </c>
      <c r="B449" s="27">
        <v>6</v>
      </c>
      <c r="C449" s="28">
        <v>45658</v>
      </c>
      <c r="D449" s="28">
        <v>45838</v>
      </c>
      <c r="E449" s="27" t="s">
        <v>253</v>
      </c>
      <c r="F449" s="28">
        <v>45827</v>
      </c>
      <c r="G449" s="29">
        <v>4</v>
      </c>
      <c r="H449" s="30" t="s">
        <v>1205</v>
      </c>
      <c r="I449" s="30" t="s">
        <v>1421</v>
      </c>
      <c r="J449" s="30" t="s">
        <v>1207</v>
      </c>
      <c r="K449" s="27">
        <v>195</v>
      </c>
      <c r="L449" s="30" t="s">
        <v>257</v>
      </c>
      <c r="M449" s="29">
        <v>1299</v>
      </c>
      <c r="N449" s="29">
        <v>1422</v>
      </c>
      <c r="O449" s="30" t="s">
        <v>1422</v>
      </c>
      <c r="P449" s="30" t="s">
        <v>291</v>
      </c>
      <c r="Q449" s="30" t="s">
        <v>181</v>
      </c>
      <c r="R449" s="27">
        <v>901668906</v>
      </c>
      <c r="S449" s="30" t="s">
        <v>1423</v>
      </c>
      <c r="T449" s="31">
        <v>0</v>
      </c>
      <c r="U449" s="31">
        <v>0</v>
      </c>
      <c r="V449" s="32">
        <v>33308277</v>
      </c>
      <c r="W449" s="32">
        <v>0</v>
      </c>
      <c r="X449" s="32">
        <v>33308277</v>
      </c>
      <c r="Y449" s="29">
        <v>2671</v>
      </c>
      <c r="Z449" s="33" t="s">
        <v>182</v>
      </c>
      <c r="AA449" s="37">
        <v>133531</v>
      </c>
      <c r="AB449" s="27">
        <v>1</v>
      </c>
      <c r="AC449" s="33" t="s">
        <v>34</v>
      </c>
      <c r="AD449" s="33" t="s">
        <v>180</v>
      </c>
    </row>
    <row r="450" spans="1:30" x14ac:dyDescent="0.2">
      <c r="A450" s="27">
        <v>2025</v>
      </c>
      <c r="B450" s="27">
        <v>6</v>
      </c>
      <c r="C450" s="28">
        <v>45658</v>
      </c>
      <c r="D450" s="28">
        <v>45838</v>
      </c>
      <c r="E450" s="27" t="s">
        <v>253</v>
      </c>
      <c r="F450" s="28">
        <v>45827</v>
      </c>
      <c r="G450" s="29">
        <v>4</v>
      </c>
      <c r="H450" s="30" t="s">
        <v>1205</v>
      </c>
      <c r="I450" s="30" t="s">
        <v>1421</v>
      </c>
      <c r="J450" s="30" t="s">
        <v>1207</v>
      </c>
      <c r="K450" s="27">
        <v>195</v>
      </c>
      <c r="L450" s="30" t="s">
        <v>257</v>
      </c>
      <c r="M450" s="29">
        <v>1299</v>
      </c>
      <c r="N450" s="29">
        <v>1422</v>
      </c>
      <c r="O450" s="30" t="s">
        <v>1422</v>
      </c>
      <c r="P450" s="30" t="s">
        <v>291</v>
      </c>
      <c r="Q450" s="30" t="s">
        <v>181</v>
      </c>
      <c r="R450" s="27">
        <v>901668906</v>
      </c>
      <c r="S450" s="30" t="s">
        <v>1423</v>
      </c>
      <c r="T450" s="31">
        <v>0</v>
      </c>
      <c r="U450" s="31">
        <v>0</v>
      </c>
      <c r="V450" s="32">
        <v>147508502</v>
      </c>
      <c r="W450" s="32">
        <v>0</v>
      </c>
      <c r="X450" s="32">
        <v>147508502</v>
      </c>
      <c r="Y450" s="29">
        <v>2671</v>
      </c>
      <c r="Z450" s="33" t="s">
        <v>190</v>
      </c>
      <c r="AA450" s="37">
        <v>133531</v>
      </c>
      <c r="AB450" s="27">
        <v>3</v>
      </c>
      <c r="AC450" s="33" t="s">
        <v>34</v>
      </c>
      <c r="AD450" s="33" t="s">
        <v>180</v>
      </c>
    </row>
    <row r="451" spans="1:30" x14ac:dyDescent="0.2">
      <c r="A451" s="27">
        <v>2025</v>
      </c>
      <c r="B451" s="27">
        <v>6</v>
      </c>
      <c r="C451" s="28">
        <v>45658</v>
      </c>
      <c r="D451" s="28">
        <v>45838</v>
      </c>
      <c r="E451" s="27" t="s">
        <v>253</v>
      </c>
      <c r="F451" s="28">
        <v>45827</v>
      </c>
      <c r="G451" s="29">
        <v>4</v>
      </c>
      <c r="H451" s="30" t="s">
        <v>1205</v>
      </c>
      <c r="I451" s="30" t="s">
        <v>1421</v>
      </c>
      <c r="J451" s="30" t="s">
        <v>1207</v>
      </c>
      <c r="K451" s="27">
        <v>195</v>
      </c>
      <c r="L451" s="30" t="s">
        <v>257</v>
      </c>
      <c r="M451" s="29">
        <v>1299</v>
      </c>
      <c r="N451" s="29">
        <v>1422</v>
      </c>
      <c r="O451" s="30" t="s">
        <v>1422</v>
      </c>
      <c r="P451" s="30" t="s">
        <v>291</v>
      </c>
      <c r="Q451" s="30" t="s">
        <v>181</v>
      </c>
      <c r="R451" s="27">
        <v>901668906</v>
      </c>
      <c r="S451" s="30" t="s">
        <v>1423</v>
      </c>
      <c r="T451" s="31">
        <v>0</v>
      </c>
      <c r="U451" s="31">
        <v>0</v>
      </c>
      <c r="V451" s="32">
        <v>33567629</v>
      </c>
      <c r="W451" s="32">
        <v>0</v>
      </c>
      <c r="X451" s="32">
        <v>33567629</v>
      </c>
      <c r="Y451" s="29">
        <v>2671</v>
      </c>
      <c r="Z451" s="33" t="s">
        <v>188</v>
      </c>
      <c r="AA451" s="37">
        <v>133531</v>
      </c>
      <c r="AB451" s="27">
        <v>2</v>
      </c>
      <c r="AC451" s="33" t="s">
        <v>34</v>
      </c>
      <c r="AD451" s="33" t="s">
        <v>180</v>
      </c>
    </row>
    <row r="452" spans="1:30" x14ac:dyDescent="0.2">
      <c r="A452" s="27">
        <v>2025</v>
      </c>
      <c r="B452" s="27">
        <v>6</v>
      </c>
      <c r="C452" s="28">
        <v>45658</v>
      </c>
      <c r="D452" s="28">
        <v>45838</v>
      </c>
      <c r="E452" s="27" t="s">
        <v>253</v>
      </c>
      <c r="F452" s="28">
        <v>45827</v>
      </c>
      <c r="G452" s="29">
        <v>4</v>
      </c>
      <c r="H452" s="30" t="s">
        <v>1205</v>
      </c>
      <c r="I452" s="30" t="s">
        <v>1421</v>
      </c>
      <c r="J452" s="30" t="s">
        <v>1207</v>
      </c>
      <c r="K452" s="27">
        <v>195</v>
      </c>
      <c r="L452" s="30" t="s">
        <v>257</v>
      </c>
      <c r="M452" s="29">
        <v>1299</v>
      </c>
      <c r="N452" s="29">
        <v>1422</v>
      </c>
      <c r="O452" s="30" t="s">
        <v>1422</v>
      </c>
      <c r="P452" s="30" t="s">
        <v>583</v>
      </c>
      <c r="Q452" s="30" t="s">
        <v>192</v>
      </c>
      <c r="R452" s="27">
        <v>901668906</v>
      </c>
      <c r="S452" s="30" t="s">
        <v>1423</v>
      </c>
      <c r="T452" s="31">
        <v>0</v>
      </c>
      <c r="U452" s="31">
        <v>0</v>
      </c>
      <c r="V452" s="32">
        <v>25535110</v>
      </c>
      <c r="W452" s="32">
        <v>0</v>
      </c>
      <c r="X452" s="32">
        <v>25535110</v>
      </c>
      <c r="Y452" s="29">
        <v>2682</v>
      </c>
      <c r="Z452" s="33" t="s">
        <v>195</v>
      </c>
      <c r="AA452" s="29">
        <v>133531</v>
      </c>
      <c r="AB452" s="27">
        <v>1</v>
      </c>
      <c r="AC452" s="33" t="s">
        <v>34</v>
      </c>
      <c r="AD452" s="33" t="s">
        <v>180</v>
      </c>
    </row>
    <row r="453" spans="1:30" x14ac:dyDescent="0.2">
      <c r="A453" s="27">
        <v>2025</v>
      </c>
      <c r="B453" s="27">
        <v>6</v>
      </c>
      <c r="C453" s="28">
        <v>45658</v>
      </c>
      <c r="D453" s="28">
        <v>45838</v>
      </c>
      <c r="E453" s="27" t="s">
        <v>253</v>
      </c>
      <c r="F453" s="28">
        <v>45827</v>
      </c>
      <c r="G453" s="29">
        <v>4</v>
      </c>
      <c r="H453" s="30" t="s">
        <v>1205</v>
      </c>
      <c r="I453" s="30" t="s">
        <v>1421</v>
      </c>
      <c r="J453" s="30" t="s">
        <v>1207</v>
      </c>
      <c r="K453" s="27">
        <v>195</v>
      </c>
      <c r="L453" s="30" t="s">
        <v>257</v>
      </c>
      <c r="M453" s="29">
        <v>1299</v>
      </c>
      <c r="N453" s="29">
        <v>1422</v>
      </c>
      <c r="O453" s="30" t="s">
        <v>1422</v>
      </c>
      <c r="P453" s="30" t="s">
        <v>432</v>
      </c>
      <c r="Q453" s="30" t="s">
        <v>198</v>
      </c>
      <c r="R453" s="27">
        <v>901668906</v>
      </c>
      <c r="S453" s="30" t="s">
        <v>1423</v>
      </c>
      <c r="T453" s="31">
        <v>0</v>
      </c>
      <c r="U453" s="31">
        <v>0</v>
      </c>
      <c r="V453" s="32">
        <v>11893167</v>
      </c>
      <c r="W453" s="32">
        <v>0</v>
      </c>
      <c r="X453" s="32">
        <v>11893167</v>
      </c>
      <c r="Y453" s="29">
        <v>2689</v>
      </c>
      <c r="Z453" s="33" t="s">
        <v>201</v>
      </c>
      <c r="AA453" s="29">
        <v>133531</v>
      </c>
      <c r="AB453" s="27">
        <v>1</v>
      </c>
      <c r="AC453" s="33" t="s">
        <v>34</v>
      </c>
      <c r="AD453" s="33" t="s">
        <v>197</v>
      </c>
    </row>
    <row r="454" spans="1:30" x14ac:dyDescent="0.2">
      <c r="A454" s="27">
        <v>2025</v>
      </c>
      <c r="B454" s="27">
        <v>6</v>
      </c>
      <c r="C454" s="28">
        <v>45658</v>
      </c>
      <c r="D454" s="28">
        <v>45838</v>
      </c>
      <c r="E454" s="27" t="s">
        <v>253</v>
      </c>
      <c r="F454" s="28">
        <v>45827</v>
      </c>
      <c r="G454" s="29">
        <v>4</v>
      </c>
      <c r="H454" s="30" t="s">
        <v>1205</v>
      </c>
      <c r="I454" s="30" t="s">
        <v>1421</v>
      </c>
      <c r="J454" s="30" t="s">
        <v>1207</v>
      </c>
      <c r="K454" s="27">
        <v>195</v>
      </c>
      <c r="L454" s="30" t="s">
        <v>257</v>
      </c>
      <c r="M454" s="29">
        <v>1299</v>
      </c>
      <c r="N454" s="29">
        <v>1422</v>
      </c>
      <c r="O454" s="30" t="s">
        <v>1422</v>
      </c>
      <c r="P454" s="30" t="s">
        <v>452</v>
      </c>
      <c r="Q454" s="30" t="s">
        <v>218</v>
      </c>
      <c r="R454" s="27">
        <v>901668906</v>
      </c>
      <c r="S454" s="30" t="s">
        <v>1423</v>
      </c>
      <c r="T454" s="31">
        <v>0</v>
      </c>
      <c r="U454" s="31">
        <v>0</v>
      </c>
      <c r="V454" s="32">
        <v>16383666</v>
      </c>
      <c r="W454" s="32">
        <v>0</v>
      </c>
      <c r="X454" s="32">
        <v>16383666</v>
      </c>
      <c r="Y454" s="29">
        <v>2703</v>
      </c>
      <c r="Z454" s="33" t="s">
        <v>219</v>
      </c>
      <c r="AA454" s="37">
        <v>133531</v>
      </c>
      <c r="AB454" s="27">
        <v>1</v>
      </c>
      <c r="AC454" s="33" t="s">
        <v>41</v>
      </c>
      <c r="AD454" s="33" t="s">
        <v>217</v>
      </c>
    </row>
    <row r="455" spans="1:30" x14ac:dyDescent="0.2">
      <c r="A455" s="27">
        <v>2025</v>
      </c>
      <c r="B455" s="27">
        <v>6</v>
      </c>
      <c r="C455" s="28">
        <v>45658</v>
      </c>
      <c r="D455" s="28">
        <v>45838</v>
      </c>
      <c r="E455" s="27" t="s">
        <v>253</v>
      </c>
      <c r="F455" s="28">
        <v>45827</v>
      </c>
      <c r="G455" s="29">
        <v>4</v>
      </c>
      <c r="H455" s="30" t="s">
        <v>1205</v>
      </c>
      <c r="I455" s="30" t="s">
        <v>1421</v>
      </c>
      <c r="J455" s="30" t="s">
        <v>1207</v>
      </c>
      <c r="K455" s="27">
        <v>195</v>
      </c>
      <c r="L455" s="30" t="s">
        <v>257</v>
      </c>
      <c r="M455" s="29">
        <v>1299</v>
      </c>
      <c r="N455" s="29">
        <v>1422</v>
      </c>
      <c r="O455" s="30" t="s">
        <v>1422</v>
      </c>
      <c r="P455" s="30" t="s">
        <v>452</v>
      </c>
      <c r="Q455" s="30" t="s">
        <v>218</v>
      </c>
      <c r="R455" s="27">
        <v>901668906</v>
      </c>
      <c r="S455" s="30" t="s">
        <v>1423</v>
      </c>
      <c r="T455" s="31">
        <v>0</v>
      </c>
      <c r="U455" s="31">
        <v>0</v>
      </c>
      <c r="V455" s="32">
        <v>13338118</v>
      </c>
      <c r="W455" s="32">
        <v>0</v>
      </c>
      <c r="X455" s="32">
        <v>13338118</v>
      </c>
      <c r="Y455" s="29">
        <v>2703</v>
      </c>
      <c r="Z455" s="33" t="s">
        <v>220</v>
      </c>
      <c r="AA455" s="37">
        <v>133531</v>
      </c>
      <c r="AB455" s="27">
        <v>3</v>
      </c>
      <c r="AC455" s="33" t="s">
        <v>41</v>
      </c>
      <c r="AD455" s="33" t="s">
        <v>217</v>
      </c>
    </row>
    <row r="456" spans="1:30" x14ac:dyDescent="0.2">
      <c r="A456" s="27">
        <v>2025</v>
      </c>
      <c r="B456" s="27">
        <v>6</v>
      </c>
      <c r="C456" s="28">
        <v>45658</v>
      </c>
      <c r="D456" s="28">
        <v>45838</v>
      </c>
      <c r="E456" s="27" t="s">
        <v>253</v>
      </c>
      <c r="F456" s="28">
        <v>45827</v>
      </c>
      <c r="G456" s="29">
        <v>4</v>
      </c>
      <c r="H456" s="30" t="s">
        <v>1205</v>
      </c>
      <c r="I456" s="30" t="s">
        <v>1421</v>
      </c>
      <c r="J456" s="30" t="s">
        <v>1207</v>
      </c>
      <c r="K456" s="27">
        <v>195</v>
      </c>
      <c r="L456" s="30" t="s">
        <v>257</v>
      </c>
      <c r="M456" s="29">
        <v>1299</v>
      </c>
      <c r="N456" s="29">
        <v>1422</v>
      </c>
      <c r="O456" s="30" t="s">
        <v>1422</v>
      </c>
      <c r="P456" s="30" t="s">
        <v>452</v>
      </c>
      <c r="Q456" s="30" t="s">
        <v>218</v>
      </c>
      <c r="R456" s="27">
        <v>901668906</v>
      </c>
      <c r="S456" s="30" t="s">
        <v>1423</v>
      </c>
      <c r="T456" s="31">
        <v>0</v>
      </c>
      <c r="U456" s="31">
        <v>0</v>
      </c>
      <c r="V456" s="32">
        <v>13738274</v>
      </c>
      <c r="W456" s="32">
        <v>0</v>
      </c>
      <c r="X456" s="32">
        <v>13738274</v>
      </c>
      <c r="Y456" s="29">
        <v>2703</v>
      </c>
      <c r="Z456" s="33" t="s">
        <v>222</v>
      </c>
      <c r="AA456" s="37">
        <v>133531</v>
      </c>
      <c r="AB456" s="27">
        <v>4</v>
      </c>
      <c r="AC456" s="33" t="s">
        <v>41</v>
      </c>
      <c r="AD456" s="33" t="s">
        <v>217</v>
      </c>
    </row>
    <row r="457" spans="1:30" x14ac:dyDescent="0.2">
      <c r="A457" s="27">
        <v>2025</v>
      </c>
      <c r="B457" s="27">
        <v>6</v>
      </c>
      <c r="C457" s="28">
        <v>45658</v>
      </c>
      <c r="D457" s="28">
        <v>45838</v>
      </c>
      <c r="E457" s="27" t="s">
        <v>253</v>
      </c>
      <c r="F457" s="28">
        <v>45827</v>
      </c>
      <c r="G457" s="29">
        <v>4</v>
      </c>
      <c r="H457" s="30" t="s">
        <v>1205</v>
      </c>
      <c r="I457" s="30" t="s">
        <v>1421</v>
      </c>
      <c r="J457" s="30" t="s">
        <v>1207</v>
      </c>
      <c r="K457" s="27">
        <v>195</v>
      </c>
      <c r="L457" s="30" t="s">
        <v>257</v>
      </c>
      <c r="M457" s="29">
        <v>1299</v>
      </c>
      <c r="N457" s="29">
        <v>1422</v>
      </c>
      <c r="O457" s="30" t="s">
        <v>1422</v>
      </c>
      <c r="P457" s="30" t="s">
        <v>452</v>
      </c>
      <c r="Q457" s="30" t="s">
        <v>218</v>
      </c>
      <c r="R457" s="27">
        <v>901668906</v>
      </c>
      <c r="S457" s="30" t="s">
        <v>1423</v>
      </c>
      <c r="T457" s="31">
        <v>0</v>
      </c>
      <c r="U457" s="31">
        <v>0</v>
      </c>
      <c r="V457" s="32">
        <v>19651512</v>
      </c>
      <c r="W457" s="32">
        <v>0</v>
      </c>
      <c r="X457" s="32">
        <v>19651512</v>
      </c>
      <c r="Y457" s="29">
        <v>2703</v>
      </c>
      <c r="Z457" s="33" t="s">
        <v>224</v>
      </c>
      <c r="AA457" s="37">
        <v>133531</v>
      </c>
      <c r="AB457" s="27">
        <v>2</v>
      </c>
      <c r="AC457" s="33" t="s">
        <v>41</v>
      </c>
      <c r="AD457" s="33" t="s">
        <v>217</v>
      </c>
    </row>
    <row r="458" spans="1:30" x14ac:dyDescent="0.2">
      <c r="A458" s="27">
        <v>2025</v>
      </c>
      <c r="B458" s="27">
        <v>6</v>
      </c>
      <c r="C458" s="28">
        <v>45658</v>
      </c>
      <c r="D458" s="28">
        <v>45838</v>
      </c>
      <c r="E458" s="27" t="s">
        <v>253</v>
      </c>
      <c r="F458" s="28">
        <v>45832</v>
      </c>
      <c r="G458" s="29">
        <v>53</v>
      </c>
      <c r="H458" s="30" t="s">
        <v>744</v>
      </c>
      <c r="I458" s="30" t="s">
        <v>1424</v>
      </c>
      <c r="J458" s="30" t="s">
        <v>746</v>
      </c>
      <c r="K458" s="27">
        <v>190</v>
      </c>
      <c r="L458" s="30" t="s">
        <v>257</v>
      </c>
      <c r="M458" s="29">
        <v>1306</v>
      </c>
      <c r="N458" s="29">
        <v>1423</v>
      </c>
      <c r="O458" s="30" t="s">
        <v>1425</v>
      </c>
      <c r="P458" s="30" t="s">
        <v>275</v>
      </c>
      <c r="Q458" s="30" t="s">
        <v>49</v>
      </c>
      <c r="R458" s="27">
        <v>860524654</v>
      </c>
      <c r="S458" s="30" t="s">
        <v>748</v>
      </c>
      <c r="T458" s="31">
        <v>0</v>
      </c>
      <c r="U458" s="31">
        <v>0</v>
      </c>
      <c r="V458" s="32">
        <v>21827016</v>
      </c>
      <c r="W458" s="32">
        <v>21827016</v>
      </c>
      <c r="X458" s="32">
        <v>0</v>
      </c>
      <c r="Y458" s="29">
        <v>2289</v>
      </c>
      <c r="Z458" s="33" t="s">
        <v>50</v>
      </c>
      <c r="AA458" s="29">
        <v>134065</v>
      </c>
      <c r="AB458" s="27">
        <v>1</v>
      </c>
      <c r="AC458" s="33" t="s">
        <v>34</v>
      </c>
      <c r="AD458" s="33" t="s">
        <v>48</v>
      </c>
    </row>
    <row r="459" spans="1:30" x14ac:dyDescent="0.2">
      <c r="A459" s="27">
        <v>2025</v>
      </c>
      <c r="B459" s="27">
        <v>6</v>
      </c>
      <c r="C459" s="28">
        <v>45658</v>
      </c>
      <c r="D459" s="28">
        <v>45838</v>
      </c>
      <c r="E459" s="27" t="s">
        <v>253</v>
      </c>
      <c r="F459" s="28">
        <v>45832</v>
      </c>
      <c r="G459" s="29">
        <v>53</v>
      </c>
      <c r="H459" s="30" t="s">
        <v>744</v>
      </c>
      <c r="I459" s="30" t="s">
        <v>1426</v>
      </c>
      <c r="J459" s="30" t="s">
        <v>746</v>
      </c>
      <c r="K459" s="27">
        <v>190</v>
      </c>
      <c r="L459" s="30" t="s">
        <v>257</v>
      </c>
      <c r="M459" s="29">
        <v>1308</v>
      </c>
      <c r="N459" s="29">
        <v>1424</v>
      </c>
      <c r="O459" s="30" t="s">
        <v>1427</v>
      </c>
      <c r="P459" s="30" t="s">
        <v>275</v>
      </c>
      <c r="Q459" s="30" t="s">
        <v>49</v>
      </c>
      <c r="R459" s="27">
        <v>860524654</v>
      </c>
      <c r="S459" s="30" t="s">
        <v>748</v>
      </c>
      <c r="T459" s="31">
        <v>0</v>
      </c>
      <c r="U459" s="31">
        <v>0</v>
      </c>
      <c r="V459" s="32">
        <v>10745141</v>
      </c>
      <c r="W459" s="32">
        <v>10745141</v>
      </c>
      <c r="X459" s="32">
        <v>0</v>
      </c>
      <c r="Y459" s="29">
        <v>2289</v>
      </c>
      <c r="Z459" s="33" t="s">
        <v>50</v>
      </c>
      <c r="AA459" s="29">
        <v>134177</v>
      </c>
      <c r="AB459" s="27">
        <v>1</v>
      </c>
      <c r="AC459" s="33" t="s">
        <v>34</v>
      </c>
      <c r="AD459" s="33" t="s">
        <v>48</v>
      </c>
    </row>
    <row r="460" spans="1:30" x14ac:dyDescent="0.2">
      <c r="A460" s="27">
        <v>2025</v>
      </c>
      <c r="B460" s="27">
        <v>7</v>
      </c>
      <c r="C460" s="28">
        <v>45658</v>
      </c>
      <c r="D460" s="28">
        <v>45869</v>
      </c>
      <c r="E460" s="27" t="s">
        <v>253</v>
      </c>
      <c r="F460" s="28">
        <v>45842</v>
      </c>
      <c r="G460" s="29">
        <v>43</v>
      </c>
      <c r="H460" s="30" t="s">
        <v>323</v>
      </c>
      <c r="I460" s="30" t="s">
        <v>1433</v>
      </c>
      <c r="J460" s="30" t="s">
        <v>325</v>
      </c>
      <c r="K460" s="29">
        <v>180</v>
      </c>
      <c r="L460" s="30" t="s">
        <v>257</v>
      </c>
      <c r="M460" s="30">
        <v>1311</v>
      </c>
      <c r="N460" s="27">
        <v>1426</v>
      </c>
      <c r="O460" s="30" t="s">
        <v>1434</v>
      </c>
      <c r="P460" s="30" t="s">
        <v>1060</v>
      </c>
      <c r="Q460" s="30" t="s">
        <v>106</v>
      </c>
      <c r="R460" s="27">
        <v>1013813351</v>
      </c>
      <c r="S460" s="30" t="s">
        <v>1435</v>
      </c>
      <c r="T460" s="31">
        <v>0</v>
      </c>
      <c r="U460" s="31">
        <v>0</v>
      </c>
      <c r="V460" s="32">
        <v>59915098</v>
      </c>
      <c r="W460" s="32">
        <v>30481504</v>
      </c>
      <c r="X460" s="32">
        <v>29433594</v>
      </c>
      <c r="Y460" s="27">
        <v>2358</v>
      </c>
      <c r="Z460" s="33" t="s">
        <v>107</v>
      </c>
      <c r="AA460" s="29">
        <v>133739</v>
      </c>
      <c r="AB460" s="27">
        <v>1</v>
      </c>
      <c r="AC460" s="33" t="s">
        <v>34</v>
      </c>
      <c r="AD460" s="33" t="s">
        <v>103</v>
      </c>
    </row>
    <row r="461" spans="1:30" x14ac:dyDescent="0.2">
      <c r="A461" s="27">
        <v>2025</v>
      </c>
      <c r="B461" s="27">
        <v>7</v>
      </c>
      <c r="C461" s="28">
        <v>45658</v>
      </c>
      <c r="D461" s="28">
        <v>45869</v>
      </c>
      <c r="E461" s="27" t="s">
        <v>253</v>
      </c>
      <c r="F461" s="28">
        <v>45842</v>
      </c>
      <c r="G461" s="29">
        <v>73</v>
      </c>
      <c r="H461" s="30" t="s">
        <v>1303</v>
      </c>
      <c r="I461" s="30" t="s">
        <v>1436</v>
      </c>
      <c r="J461" s="30" t="s">
        <v>1305</v>
      </c>
      <c r="K461" s="29">
        <v>180</v>
      </c>
      <c r="L461" s="30" t="s">
        <v>257</v>
      </c>
      <c r="M461" s="30">
        <v>1310</v>
      </c>
      <c r="N461" s="27">
        <v>1427</v>
      </c>
      <c r="O461" s="30" t="s">
        <v>1437</v>
      </c>
      <c r="P461" s="30" t="s">
        <v>1060</v>
      </c>
      <c r="Q461" s="30" t="s">
        <v>106</v>
      </c>
      <c r="R461" s="27">
        <v>1013813463</v>
      </c>
      <c r="S461" s="30" t="s">
        <v>1438</v>
      </c>
      <c r="T461" s="31">
        <v>0</v>
      </c>
      <c r="U461" s="31">
        <v>0</v>
      </c>
      <c r="V461" s="32">
        <v>107024425</v>
      </c>
      <c r="W461" s="32">
        <v>0</v>
      </c>
      <c r="X461" s="32">
        <v>107024425</v>
      </c>
      <c r="Y461" s="27">
        <v>2358</v>
      </c>
      <c r="Z461" s="33" t="s">
        <v>107</v>
      </c>
      <c r="AA461" s="29">
        <v>133737</v>
      </c>
      <c r="AB461" s="27">
        <v>1</v>
      </c>
      <c r="AC461" s="33" t="s">
        <v>34</v>
      </c>
      <c r="AD461" s="33" t="s">
        <v>103</v>
      </c>
    </row>
    <row r="462" spans="1:30" x14ac:dyDescent="0.2">
      <c r="A462" s="27">
        <v>2025</v>
      </c>
      <c r="B462" s="27">
        <v>7</v>
      </c>
      <c r="C462" s="28">
        <v>45658</v>
      </c>
      <c r="D462" s="28">
        <v>45869</v>
      </c>
      <c r="E462" s="27" t="s">
        <v>253</v>
      </c>
      <c r="F462" s="28">
        <v>45845</v>
      </c>
      <c r="G462" s="29">
        <v>31</v>
      </c>
      <c r="H462" s="30" t="s">
        <v>691</v>
      </c>
      <c r="I462" s="30" t="s">
        <v>267</v>
      </c>
      <c r="J462" s="30" t="s">
        <v>692</v>
      </c>
      <c r="K462" s="29">
        <v>177</v>
      </c>
      <c r="L462" s="30" t="s">
        <v>257</v>
      </c>
      <c r="M462" s="30">
        <v>1312</v>
      </c>
      <c r="N462" s="27">
        <v>1428</v>
      </c>
      <c r="O462" s="30" t="s">
        <v>693</v>
      </c>
      <c r="P462" s="30" t="s">
        <v>275</v>
      </c>
      <c r="Q462" s="30" t="s">
        <v>49</v>
      </c>
      <c r="R462" s="27">
        <v>1000502369</v>
      </c>
      <c r="S462" s="30" t="s">
        <v>694</v>
      </c>
      <c r="T462" s="31">
        <v>0</v>
      </c>
      <c r="U462" s="31">
        <v>0</v>
      </c>
      <c r="V462" s="32">
        <v>714400</v>
      </c>
      <c r="W462" s="32">
        <v>714400</v>
      </c>
      <c r="X462" s="32">
        <v>0</v>
      </c>
      <c r="Y462" s="27">
        <v>2289</v>
      </c>
      <c r="Z462" s="33" t="s">
        <v>50</v>
      </c>
      <c r="AA462" s="29" t="s">
        <v>695</v>
      </c>
      <c r="AB462" s="27">
        <v>1</v>
      </c>
      <c r="AC462" s="33" t="s">
        <v>34</v>
      </c>
      <c r="AD462" s="33" t="s">
        <v>48</v>
      </c>
    </row>
    <row r="463" spans="1:30" x14ac:dyDescent="0.2">
      <c r="A463" s="27">
        <v>2025</v>
      </c>
      <c r="B463" s="27">
        <v>7</v>
      </c>
      <c r="C463" s="28">
        <v>45658</v>
      </c>
      <c r="D463" s="28">
        <v>45869</v>
      </c>
      <c r="E463" s="27" t="s">
        <v>253</v>
      </c>
      <c r="F463" s="28">
        <v>45845</v>
      </c>
      <c r="G463" s="29">
        <v>31</v>
      </c>
      <c r="H463" s="30" t="s">
        <v>691</v>
      </c>
      <c r="I463" s="30" t="s">
        <v>267</v>
      </c>
      <c r="J463" s="30" t="s">
        <v>692</v>
      </c>
      <c r="K463" s="29">
        <v>177</v>
      </c>
      <c r="L463" s="30" t="s">
        <v>257</v>
      </c>
      <c r="M463" s="30">
        <v>1312</v>
      </c>
      <c r="N463" s="27">
        <v>1428</v>
      </c>
      <c r="O463" s="30" t="s">
        <v>693</v>
      </c>
      <c r="P463" s="30" t="s">
        <v>583</v>
      </c>
      <c r="Q463" s="30" t="s">
        <v>192</v>
      </c>
      <c r="R463" s="27">
        <v>1000502369</v>
      </c>
      <c r="S463" s="30" t="s">
        <v>694</v>
      </c>
      <c r="T463" s="31">
        <v>0</v>
      </c>
      <c r="U463" s="31">
        <v>0</v>
      </c>
      <c r="V463" s="32">
        <v>130500</v>
      </c>
      <c r="W463" s="32">
        <v>130500</v>
      </c>
      <c r="X463" s="32">
        <v>0</v>
      </c>
      <c r="Y463" s="27">
        <v>2682</v>
      </c>
      <c r="Z463" s="33" t="s">
        <v>193</v>
      </c>
      <c r="AA463" s="29" t="s">
        <v>695</v>
      </c>
      <c r="AB463" s="27">
        <v>2</v>
      </c>
      <c r="AC463" s="33" t="s">
        <v>34</v>
      </c>
      <c r="AD463" s="33" t="s">
        <v>180</v>
      </c>
    </row>
    <row r="464" spans="1:30" x14ac:dyDescent="0.2">
      <c r="A464" s="27">
        <v>2025</v>
      </c>
      <c r="B464" s="27">
        <v>7</v>
      </c>
      <c r="C464" s="28">
        <v>45658</v>
      </c>
      <c r="D464" s="28">
        <v>45869</v>
      </c>
      <c r="E464" s="27" t="s">
        <v>253</v>
      </c>
      <c r="F464" s="28">
        <v>45852</v>
      </c>
      <c r="G464" s="29">
        <v>21</v>
      </c>
      <c r="H464" s="30" t="s">
        <v>1416</v>
      </c>
      <c r="I464" s="30" t="s">
        <v>1439</v>
      </c>
      <c r="J464" s="30" t="s">
        <v>1418</v>
      </c>
      <c r="K464" s="29">
        <v>170</v>
      </c>
      <c r="L464" s="30" t="s">
        <v>257</v>
      </c>
      <c r="M464" s="30">
        <v>1298</v>
      </c>
      <c r="N464" s="27">
        <v>1429</v>
      </c>
      <c r="O464" s="30" t="s">
        <v>1440</v>
      </c>
      <c r="P464" s="30" t="s">
        <v>865</v>
      </c>
      <c r="Q464" s="30" t="s">
        <v>146</v>
      </c>
      <c r="R464" s="27">
        <v>119</v>
      </c>
      <c r="S464" s="30" t="s">
        <v>1441</v>
      </c>
      <c r="T464" s="31">
        <v>0</v>
      </c>
      <c r="U464" s="31">
        <v>0</v>
      </c>
      <c r="V464" s="32">
        <v>280000000</v>
      </c>
      <c r="W464" s="32">
        <v>280000000</v>
      </c>
      <c r="X464" s="32">
        <v>0</v>
      </c>
      <c r="Y464" s="27">
        <v>2486</v>
      </c>
      <c r="Z464" s="33" t="s">
        <v>147</v>
      </c>
      <c r="AA464" s="29">
        <v>133525</v>
      </c>
      <c r="AB464" s="27">
        <v>2</v>
      </c>
      <c r="AC464" s="33" t="s">
        <v>66</v>
      </c>
      <c r="AD464" s="33" t="s">
        <v>120</v>
      </c>
    </row>
    <row r="465" spans="1:30" x14ac:dyDescent="0.2">
      <c r="A465" s="27">
        <v>2025</v>
      </c>
      <c r="B465" s="27">
        <v>7</v>
      </c>
      <c r="C465" s="28">
        <v>45658</v>
      </c>
      <c r="D465" s="28">
        <v>45869</v>
      </c>
      <c r="E465" s="27" t="s">
        <v>253</v>
      </c>
      <c r="F465" s="28">
        <v>45854</v>
      </c>
      <c r="G465" s="29">
        <v>12</v>
      </c>
      <c r="H465" s="30" t="s">
        <v>254</v>
      </c>
      <c r="I465" s="30" t="s">
        <v>1442</v>
      </c>
      <c r="J465" s="30" t="s">
        <v>256</v>
      </c>
      <c r="K465" s="29">
        <v>168</v>
      </c>
      <c r="L465" s="30" t="s">
        <v>257</v>
      </c>
      <c r="M465" s="30">
        <v>1315</v>
      </c>
      <c r="N465" s="27">
        <v>1430</v>
      </c>
      <c r="O465" s="30" t="s">
        <v>1443</v>
      </c>
      <c r="P465" s="30" t="s">
        <v>456</v>
      </c>
      <c r="Q465" s="30" t="s">
        <v>61</v>
      </c>
      <c r="R465" s="27">
        <v>1013727078</v>
      </c>
      <c r="S465" s="30" t="s">
        <v>1444</v>
      </c>
      <c r="T465" s="31">
        <v>0</v>
      </c>
      <c r="U465" s="31">
        <v>0</v>
      </c>
      <c r="V465" s="32">
        <v>80000000</v>
      </c>
      <c r="W465" s="32">
        <v>37756757</v>
      </c>
      <c r="X465" s="32">
        <v>42243243</v>
      </c>
      <c r="Y465" s="27">
        <v>2315</v>
      </c>
      <c r="Z465" s="33" t="s">
        <v>62</v>
      </c>
      <c r="AA465" s="29">
        <v>135091</v>
      </c>
      <c r="AB465" s="27">
        <v>1</v>
      </c>
      <c r="AC465" s="33" t="s">
        <v>41</v>
      </c>
      <c r="AD465" s="33" t="s">
        <v>42</v>
      </c>
    </row>
    <row r="466" spans="1:30" x14ac:dyDescent="0.2">
      <c r="A466" s="27">
        <v>2025</v>
      </c>
      <c r="B466" s="27">
        <v>7</v>
      </c>
      <c r="C466" s="28">
        <v>45658</v>
      </c>
      <c r="D466" s="28">
        <v>45869</v>
      </c>
      <c r="E466" s="27" t="s">
        <v>253</v>
      </c>
      <c r="F466" s="28">
        <v>45854</v>
      </c>
      <c r="G466" s="29">
        <v>12</v>
      </c>
      <c r="H466" s="30" t="s">
        <v>254</v>
      </c>
      <c r="I466" s="30" t="s">
        <v>1442</v>
      </c>
      <c r="J466" s="30" t="s">
        <v>256</v>
      </c>
      <c r="K466" s="29">
        <v>168</v>
      </c>
      <c r="L466" s="30" t="s">
        <v>257</v>
      </c>
      <c r="M466" s="30">
        <v>1315</v>
      </c>
      <c r="N466" s="27">
        <v>1430</v>
      </c>
      <c r="O466" s="30" t="s">
        <v>1443</v>
      </c>
      <c r="P466" s="30" t="s">
        <v>659</v>
      </c>
      <c r="Q466" s="30" t="s">
        <v>68</v>
      </c>
      <c r="R466" s="27">
        <v>1013727078</v>
      </c>
      <c r="S466" s="30" t="s">
        <v>1444</v>
      </c>
      <c r="T466" s="31">
        <v>0</v>
      </c>
      <c r="U466" s="31">
        <v>0</v>
      </c>
      <c r="V466" s="32">
        <v>26680000</v>
      </c>
      <c r="W466" s="32">
        <v>5262160</v>
      </c>
      <c r="X466" s="32">
        <v>21417840</v>
      </c>
      <c r="Y466" s="27">
        <v>2319</v>
      </c>
      <c r="Z466" s="33" t="s">
        <v>72</v>
      </c>
      <c r="AA466" s="37">
        <v>135091</v>
      </c>
      <c r="AB466" s="27">
        <v>3</v>
      </c>
      <c r="AC466" s="33" t="s">
        <v>66</v>
      </c>
      <c r="AD466" s="33" t="s">
        <v>67</v>
      </c>
    </row>
    <row r="467" spans="1:30" x14ac:dyDescent="0.2">
      <c r="A467" s="27">
        <v>2025</v>
      </c>
      <c r="B467" s="27">
        <v>7</v>
      </c>
      <c r="C467" s="28">
        <v>45658</v>
      </c>
      <c r="D467" s="28">
        <v>45869</v>
      </c>
      <c r="E467" s="27" t="s">
        <v>253</v>
      </c>
      <c r="F467" s="28">
        <v>45854</v>
      </c>
      <c r="G467" s="29">
        <v>12</v>
      </c>
      <c r="H467" s="30" t="s">
        <v>254</v>
      </c>
      <c r="I467" s="30" t="s">
        <v>1442</v>
      </c>
      <c r="J467" s="30" t="s">
        <v>256</v>
      </c>
      <c r="K467" s="29">
        <v>168</v>
      </c>
      <c r="L467" s="30" t="s">
        <v>257</v>
      </c>
      <c r="M467" s="30">
        <v>1315</v>
      </c>
      <c r="N467" s="27">
        <v>1430</v>
      </c>
      <c r="O467" s="30" t="s">
        <v>1443</v>
      </c>
      <c r="P467" s="30" t="s">
        <v>659</v>
      </c>
      <c r="Q467" s="30" t="s">
        <v>68</v>
      </c>
      <c r="R467" s="27">
        <v>1013727078</v>
      </c>
      <c r="S467" s="30" t="s">
        <v>1444</v>
      </c>
      <c r="T467" s="31">
        <v>0</v>
      </c>
      <c r="U467" s="31">
        <v>0</v>
      </c>
      <c r="V467" s="32">
        <v>19500000</v>
      </c>
      <c r="W467" s="32">
        <v>3000000</v>
      </c>
      <c r="X467" s="32">
        <v>16500000</v>
      </c>
      <c r="Y467" s="27">
        <v>2319</v>
      </c>
      <c r="Z467" s="33" t="s">
        <v>74</v>
      </c>
      <c r="AA467" s="37">
        <v>135091</v>
      </c>
      <c r="AB467" s="27">
        <v>2</v>
      </c>
      <c r="AC467" s="33" t="s">
        <v>66</v>
      </c>
      <c r="AD467" s="33" t="s">
        <v>67</v>
      </c>
    </row>
    <row r="468" spans="1:30" x14ac:dyDescent="0.2">
      <c r="A468" s="27">
        <v>2025</v>
      </c>
      <c r="B468" s="27">
        <v>7</v>
      </c>
      <c r="C468" s="28">
        <v>45658</v>
      </c>
      <c r="D468" s="28">
        <v>45869</v>
      </c>
      <c r="E468" s="27" t="s">
        <v>253</v>
      </c>
      <c r="F468" s="28">
        <v>45854</v>
      </c>
      <c r="G468" s="29">
        <v>12</v>
      </c>
      <c r="H468" s="30" t="s">
        <v>254</v>
      </c>
      <c r="I468" s="30" t="s">
        <v>1442</v>
      </c>
      <c r="J468" s="30" t="s">
        <v>256</v>
      </c>
      <c r="K468" s="29">
        <v>168</v>
      </c>
      <c r="L468" s="30" t="s">
        <v>257</v>
      </c>
      <c r="M468" s="30">
        <v>1315</v>
      </c>
      <c r="N468" s="27">
        <v>1430</v>
      </c>
      <c r="O468" s="30" t="s">
        <v>1443</v>
      </c>
      <c r="P468" s="30" t="s">
        <v>659</v>
      </c>
      <c r="Q468" s="30" t="s">
        <v>68</v>
      </c>
      <c r="R468" s="27">
        <v>1013727078</v>
      </c>
      <c r="S468" s="30" t="s">
        <v>1444</v>
      </c>
      <c r="T468" s="31">
        <v>0</v>
      </c>
      <c r="U468" s="31">
        <v>0</v>
      </c>
      <c r="V468" s="32">
        <v>44000000</v>
      </c>
      <c r="W468" s="32">
        <v>3000000</v>
      </c>
      <c r="X468" s="32">
        <v>41000000</v>
      </c>
      <c r="Y468" s="27">
        <v>2319</v>
      </c>
      <c r="Z468" s="33" t="s">
        <v>69</v>
      </c>
      <c r="AA468" s="37">
        <v>135091</v>
      </c>
      <c r="AB468" s="27">
        <v>1</v>
      </c>
      <c r="AC468" s="33" t="s">
        <v>66</v>
      </c>
      <c r="AD468" s="33" t="s">
        <v>67</v>
      </c>
    </row>
    <row r="469" spans="1:30" x14ac:dyDescent="0.2">
      <c r="A469" s="27">
        <v>2025</v>
      </c>
      <c r="B469" s="27">
        <v>7</v>
      </c>
      <c r="C469" s="28">
        <v>45658</v>
      </c>
      <c r="D469" s="28">
        <v>45869</v>
      </c>
      <c r="E469" s="27" t="s">
        <v>253</v>
      </c>
      <c r="F469" s="28">
        <v>45854</v>
      </c>
      <c r="G469" s="29">
        <v>12</v>
      </c>
      <c r="H469" s="30" t="s">
        <v>254</v>
      </c>
      <c r="I469" s="30" t="s">
        <v>1442</v>
      </c>
      <c r="J469" s="30" t="s">
        <v>256</v>
      </c>
      <c r="K469" s="29">
        <v>168</v>
      </c>
      <c r="L469" s="30" t="s">
        <v>257</v>
      </c>
      <c r="M469" s="30">
        <v>1315</v>
      </c>
      <c r="N469" s="27">
        <v>1430</v>
      </c>
      <c r="O469" s="30" t="s">
        <v>1443</v>
      </c>
      <c r="P469" s="30" t="s">
        <v>386</v>
      </c>
      <c r="Q469" s="30" t="s">
        <v>76</v>
      </c>
      <c r="R469" s="27">
        <v>1013727078</v>
      </c>
      <c r="S469" s="30" t="s">
        <v>1444</v>
      </c>
      <c r="T469" s="31">
        <v>0</v>
      </c>
      <c r="U469" s="31">
        <v>0</v>
      </c>
      <c r="V469" s="32">
        <v>30777052</v>
      </c>
      <c r="W469" s="32">
        <v>13751141</v>
      </c>
      <c r="X469" s="32">
        <v>17025911</v>
      </c>
      <c r="Y469" s="27">
        <v>2324</v>
      </c>
      <c r="Z469" s="33" t="s">
        <v>85</v>
      </c>
      <c r="AA469" s="29">
        <v>135091</v>
      </c>
      <c r="AB469" s="27">
        <v>4</v>
      </c>
      <c r="AC469" s="33" t="s">
        <v>66</v>
      </c>
      <c r="AD469" s="33" t="s">
        <v>75</v>
      </c>
    </row>
    <row r="470" spans="1:30" x14ac:dyDescent="0.2">
      <c r="A470" s="27">
        <v>2025</v>
      </c>
      <c r="B470" s="27">
        <v>7</v>
      </c>
      <c r="C470" s="28">
        <v>45658</v>
      </c>
      <c r="D470" s="28">
        <v>45869</v>
      </c>
      <c r="E470" s="27" t="s">
        <v>253</v>
      </c>
      <c r="F470" s="28">
        <v>45854</v>
      </c>
      <c r="G470" s="29">
        <v>12</v>
      </c>
      <c r="H470" s="30" t="s">
        <v>254</v>
      </c>
      <c r="I470" s="30" t="s">
        <v>1442</v>
      </c>
      <c r="J470" s="30" t="s">
        <v>256</v>
      </c>
      <c r="K470" s="29">
        <v>168</v>
      </c>
      <c r="L470" s="30" t="s">
        <v>257</v>
      </c>
      <c r="M470" s="30">
        <v>1315</v>
      </c>
      <c r="N470" s="27">
        <v>1430</v>
      </c>
      <c r="O470" s="30" t="s">
        <v>1443</v>
      </c>
      <c r="P470" s="30" t="s">
        <v>1393</v>
      </c>
      <c r="Q470" s="30" t="s">
        <v>115</v>
      </c>
      <c r="R470" s="27">
        <v>1013727078</v>
      </c>
      <c r="S470" s="30" t="s">
        <v>1444</v>
      </c>
      <c r="T470" s="31">
        <v>0</v>
      </c>
      <c r="U470" s="31">
        <v>0</v>
      </c>
      <c r="V470" s="32">
        <v>250583302</v>
      </c>
      <c r="W470" s="32">
        <v>26668973</v>
      </c>
      <c r="X470" s="32">
        <v>223914329</v>
      </c>
      <c r="Y470" s="27">
        <v>2386</v>
      </c>
      <c r="Z470" s="33" t="s">
        <v>116</v>
      </c>
      <c r="AA470" s="29">
        <v>135091</v>
      </c>
      <c r="AB470" s="27">
        <v>1</v>
      </c>
      <c r="AC470" s="33" t="s">
        <v>29</v>
      </c>
      <c r="AD470" s="33" t="s">
        <v>114</v>
      </c>
    </row>
    <row r="471" spans="1:30" x14ac:dyDescent="0.2">
      <c r="A471" s="27">
        <v>2025</v>
      </c>
      <c r="B471" s="27">
        <v>7</v>
      </c>
      <c r="C471" s="28">
        <v>45658</v>
      </c>
      <c r="D471" s="28">
        <v>45869</v>
      </c>
      <c r="E471" s="27" t="s">
        <v>253</v>
      </c>
      <c r="F471" s="28">
        <v>45854</v>
      </c>
      <c r="G471" s="29">
        <v>12</v>
      </c>
      <c r="H471" s="30" t="s">
        <v>254</v>
      </c>
      <c r="I471" s="30" t="s">
        <v>1442</v>
      </c>
      <c r="J471" s="30" t="s">
        <v>256</v>
      </c>
      <c r="K471" s="29">
        <v>168</v>
      </c>
      <c r="L471" s="30" t="s">
        <v>257</v>
      </c>
      <c r="M471" s="30">
        <v>1315</v>
      </c>
      <c r="N471" s="27">
        <v>1430</v>
      </c>
      <c r="O471" s="30" t="s">
        <v>1443</v>
      </c>
      <c r="P471" s="30" t="s">
        <v>439</v>
      </c>
      <c r="Q471" s="30" t="s">
        <v>121</v>
      </c>
      <c r="R471" s="27">
        <v>1013727078</v>
      </c>
      <c r="S471" s="30" t="s">
        <v>1444</v>
      </c>
      <c r="T471" s="31">
        <v>0</v>
      </c>
      <c r="U471" s="31">
        <v>0</v>
      </c>
      <c r="V471" s="32">
        <v>45487900</v>
      </c>
      <c r="W471" s="32">
        <v>31775239</v>
      </c>
      <c r="X471" s="32">
        <v>13712661</v>
      </c>
      <c r="Y471" s="27">
        <v>2388</v>
      </c>
      <c r="Z471" s="33" t="s">
        <v>124</v>
      </c>
      <c r="AA471" s="37">
        <v>135091</v>
      </c>
      <c r="AB471" s="27">
        <v>1</v>
      </c>
      <c r="AC471" s="33" t="s">
        <v>66</v>
      </c>
      <c r="AD471" s="33" t="s">
        <v>120</v>
      </c>
    </row>
    <row r="472" spans="1:30" x14ac:dyDescent="0.2">
      <c r="A472" s="27">
        <v>2025</v>
      </c>
      <c r="B472" s="27">
        <v>7</v>
      </c>
      <c r="C472" s="28">
        <v>45658</v>
      </c>
      <c r="D472" s="28">
        <v>45869</v>
      </c>
      <c r="E472" s="27" t="s">
        <v>253</v>
      </c>
      <c r="F472" s="28">
        <v>45854</v>
      </c>
      <c r="G472" s="29">
        <v>12</v>
      </c>
      <c r="H472" s="30" t="s">
        <v>254</v>
      </c>
      <c r="I472" s="30" t="s">
        <v>1442</v>
      </c>
      <c r="J472" s="30" t="s">
        <v>256</v>
      </c>
      <c r="K472" s="29">
        <v>168</v>
      </c>
      <c r="L472" s="30" t="s">
        <v>257</v>
      </c>
      <c r="M472" s="30">
        <v>1315</v>
      </c>
      <c r="N472" s="27">
        <v>1430</v>
      </c>
      <c r="O472" s="30" t="s">
        <v>1443</v>
      </c>
      <c r="P472" s="30" t="s">
        <v>439</v>
      </c>
      <c r="Q472" s="30" t="s">
        <v>121</v>
      </c>
      <c r="R472" s="27">
        <v>1013727078</v>
      </c>
      <c r="S472" s="30" t="s">
        <v>1444</v>
      </c>
      <c r="T472" s="31">
        <v>0</v>
      </c>
      <c r="U472" s="31">
        <v>0</v>
      </c>
      <c r="V472" s="32">
        <v>90000000</v>
      </c>
      <c r="W472" s="32">
        <v>70000000</v>
      </c>
      <c r="X472" s="32">
        <v>20000000</v>
      </c>
      <c r="Y472" s="27">
        <v>2388</v>
      </c>
      <c r="Z472" s="33" t="s">
        <v>126</v>
      </c>
      <c r="AA472" s="37">
        <v>135091</v>
      </c>
      <c r="AB472" s="27">
        <v>3</v>
      </c>
      <c r="AC472" s="33" t="s">
        <v>66</v>
      </c>
      <c r="AD472" s="33" t="s">
        <v>120</v>
      </c>
    </row>
    <row r="473" spans="1:30" x14ac:dyDescent="0.2">
      <c r="A473" s="27">
        <v>2025</v>
      </c>
      <c r="B473" s="27">
        <v>7</v>
      </c>
      <c r="C473" s="28">
        <v>45658</v>
      </c>
      <c r="D473" s="28">
        <v>45869</v>
      </c>
      <c r="E473" s="27" t="s">
        <v>253</v>
      </c>
      <c r="F473" s="28">
        <v>45854</v>
      </c>
      <c r="G473" s="29">
        <v>12</v>
      </c>
      <c r="H473" s="30" t="s">
        <v>254</v>
      </c>
      <c r="I473" s="30" t="s">
        <v>1442</v>
      </c>
      <c r="J473" s="30" t="s">
        <v>256</v>
      </c>
      <c r="K473" s="29">
        <v>168</v>
      </c>
      <c r="L473" s="30" t="s">
        <v>257</v>
      </c>
      <c r="M473" s="30">
        <v>1315</v>
      </c>
      <c r="N473" s="27">
        <v>1430</v>
      </c>
      <c r="O473" s="30" t="s">
        <v>1443</v>
      </c>
      <c r="P473" s="30" t="s">
        <v>415</v>
      </c>
      <c r="Q473" s="30" t="s">
        <v>134</v>
      </c>
      <c r="R473" s="27">
        <v>1013727078</v>
      </c>
      <c r="S473" s="30" t="s">
        <v>1444</v>
      </c>
      <c r="T473" s="31">
        <v>114970303</v>
      </c>
      <c r="U473" s="31">
        <v>0</v>
      </c>
      <c r="V473" s="32">
        <v>45029697</v>
      </c>
      <c r="W473" s="32">
        <v>39112846</v>
      </c>
      <c r="X473" s="32">
        <v>5916851</v>
      </c>
      <c r="Y473" s="27">
        <v>2398</v>
      </c>
      <c r="Z473" s="33" t="s">
        <v>137</v>
      </c>
      <c r="AA473" s="29">
        <v>135091</v>
      </c>
      <c r="AB473" s="27">
        <v>1</v>
      </c>
      <c r="AC473" s="33" t="s">
        <v>66</v>
      </c>
      <c r="AD473" s="33" t="s">
        <v>133</v>
      </c>
    </row>
    <row r="474" spans="1:30" x14ac:dyDescent="0.2">
      <c r="A474" s="27">
        <v>2025</v>
      </c>
      <c r="B474" s="27">
        <v>7</v>
      </c>
      <c r="C474" s="28">
        <v>45658</v>
      </c>
      <c r="D474" s="28">
        <v>45869</v>
      </c>
      <c r="E474" s="27" t="s">
        <v>253</v>
      </c>
      <c r="F474" s="28">
        <v>45854</v>
      </c>
      <c r="G474" s="29">
        <v>12</v>
      </c>
      <c r="H474" s="30" t="s">
        <v>254</v>
      </c>
      <c r="I474" s="30" t="s">
        <v>1442</v>
      </c>
      <c r="J474" s="30" t="s">
        <v>256</v>
      </c>
      <c r="K474" s="29">
        <v>168</v>
      </c>
      <c r="L474" s="30" t="s">
        <v>257</v>
      </c>
      <c r="M474" s="30">
        <v>1315</v>
      </c>
      <c r="N474" s="27">
        <v>1430</v>
      </c>
      <c r="O474" s="30" t="s">
        <v>1443</v>
      </c>
      <c r="P474" s="30" t="s">
        <v>865</v>
      </c>
      <c r="Q474" s="30" t="s">
        <v>146</v>
      </c>
      <c r="R474" s="27">
        <v>1013727078</v>
      </c>
      <c r="S474" s="30" t="s">
        <v>1444</v>
      </c>
      <c r="T474" s="31">
        <v>0</v>
      </c>
      <c r="U474" s="31">
        <v>0</v>
      </c>
      <c r="V474" s="32">
        <v>50035697</v>
      </c>
      <c r="W474" s="32">
        <v>42756939</v>
      </c>
      <c r="X474" s="32">
        <v>7278758</v>
      </c>
      <c r="Y474" s="27">
        <v>2486</v>
      </c>
      <c r="Z474" s="33" t="s">
        <v>149</v>
      </c>
      <c r="AA474" s="37">
        <v>135091</v>
      </c>
      <c r="AB474" s="27">
        <v>3</v>
      </c>
      <c r="AC474" s="33" t="s">
        <v>66</v>
      </c>
      <c r="AD474" s="33" t="s">
        <v>120</v>
      </c>
    </row>
    <row r="475" spans="1:30" x14ac:dyDescent="0.2">
      <c r="A475" s="27">
        <v>2025</v>
      </c>
      <c r="B475" s="27">
        <v>7</v>
      </c>
      <c r="C475" s="28">
        <v>45658</v>
      </c>
      <c r="D475" s="28">
        <v>45869</v>
      </c>
      <c r="E475" s="27" t="s">
        <v>253</v>
      </c>
      <c r="F475" s="28">
        <v>45854</v>
      </c>
      <c r="G475" s="29">
        <v>12</v>
      </c>
      <c r="H475" s="30" t="s">
        <v>254</v>
      </c>
      <c r="I475" s="30" t="s">
        <v>1442</v>
      </c>
      <c r="J475" s="30" t="s">
        <v>256</v>
      </c>
      <c r="K475" s="29">
        <v>168</v>
      </c>
      <c r="L475" s="30" t="s">
        <v>257</v>
      </c>
      <c r="M475" s="30">
        <v>1315</v>
      </c>
      <c r="N475" s="27">
        <v>1430</v>
      </c>
      <c r="O475" s="30" t="s">
        <v>1443</v>
      </c>
      <c r="P475" s="30" t="s">
        <v>865</v>
      </c>
      <c r="Q475" s="30" t="s">
        <v>146</v>
      </c>
      <c r="R475" s="27">
        <v>1013727078</v>
      </c>
      <c r="S475" s="30" t="s">
        <v>1444</v>
      </c>
      <c r="T475" s="31">
        <v>0</v>
      </c>
      <c r="U475" s="31">
        <v>0</v>
      </c>
      <c r="V475" s="32">
        <v>45029697</v>
      </c>
      <c r="W475" s="32">
        <v>30000000</v>
      </c>
      <c r="X475" s="32">
        <v>15029697</v>
      </c>
      <c r="Y475" s="27">
        <v>2486</v>
      </c>
      <c r="Z475" s="33" t="s">
        <v>151</v>
      </c>
      <c r="AA475" s="37">
        <v>135091</v>
      </c>
      <c r="AB475" s="27">
        <v>1</v>
      </c>
      <c r="AC475" s="33" t="s">
        <v>66</v>
      </c>
      <c r="AD475" s="33" t="s">
        <v>120</v>
      </c>
    </row>
    <row r="476" spans="1:30" x14ac:dyDescent="0.2">
      <c r="A476" s="27">
        <v>2025</v>
      </c>
      <c r="B476" s="27">
        <v>7</v>
      </c>
      <c r="C476" s="28">
        <v>45658</v>
      </c>
      <c r="D476" s="28">
        <v>45869</v>
      </c>
      <c r="E476" s="27" t="s">
        <v>253</v>
      </c>
      <c r="F476" s="28">
        <v>45854</v>
      </c>
      <c r="G476" s="29">
        <v>12</v>
      </c>
      <c r="H476" s="30" t="s">
        <v>254</v>
      </c>
      <c r="I476" s="30" t="s">
        <v>1442</v>
      </c>
      <c r="J476" s="30" t="s">
        <v>256</v>
      </c>
      <c r="K476" s="29">
        <v>168</v>
      </c>
      <c r="L476" s="30" t="s">
        <v>257</v>
      </c>
      <c r="M476" s="30">
        <v>1315</v>
      </c>
      <c r="N476" s="27">
        <v>1430</v>
      </c>
      <c r="O476" s="30" t="s">
        <v>1443</v>
      </c>
      <c r="P476" s="30" t="s">
        <v>487</v>
      </c>
      <c r="Q476" s="30" t="s">
        <v>155</v>
      </c>
      <c r="R476" s="27">
        <v>1013727078</v>
      </c>
      <c r="S476" s="30" t="s">
        <v>1444</v>
      </c>
      <c r="T476" s="31">
        <v>0</v>
      </c>
      <c r="U476" s="31">
        <v>0</v>
      </c>
      <c r="V476" s="32">
        <v>60000000</v>
      </c>
      <c r="W476" s="32">
        <v>4330671</v>
      </c>
      <c r="X476" s="32">
        <v>55669329</v>
      </c>
      <c r="Y476" s="27">
        <v>2526</v>
      </c>
      <c r="Z476" s="33" t="s">
        <v>156</v>
      </c>
      <c r="AA476" s="29">
        <v>135091</v>
      </c>
      <c r="AB476" s="27">
        <v>1</v>
      </c>
      <c r="AC476" s="33" t="s">
        <v>20</v>
      </c>
      <c r="AD476" s="33" t="s">
        <v>154</v>
      </c>
    </row>
    <row r="477" spans="1:30" x14ac:dyDescent="0.2">
      <c r="A477" s="27">
        <v>2025</v>
      </c>
      <c r="B477" s="27">
        <v>7</v>
      </c>
      <c r="C477" s="28">
        <v>45658</v>
      </c>
      <c r="D477" s="28">
        <v>45869</v>
      </c>
      <c r="E477" s="27" t="s">
        <v>253</v>
      </c>
      <c r="F477" s="28">
        <v>45854</v>
      </c>
      <c r="G477" s="29">
        <v>12</v>
      </c>
      <c r="H477" s="30" t="s">
        <v>254</v>
      </c>
      <c r="I477" s="30" t="s">
        <v>1442</v>
      </c>
      <c r="J477" s="30" t="s">
        <v>256</v>
      </c>
      <c r="K477" s="29">
        <v>168</v>
      </c>
      <c r="L477" s="30" t="s">
        <v>257</v>
      </c>
      <c r="M477" s="30">
        <v>1315</v>
      </c>
      <c r="N477" s="27">
        <v>1430</v>
      </c>
      <c r="O477" s="30" t="s">
        <v>1443</v>
      </c>
      <c r="P477" s="30" t="s">
        <v>291</v>
      </c>
      <c r="Q477" s="30" t="s">
        <v>181</v>
      </c>
      <c r="R477" s="27">
        <v>1013727078</v>
      </c>
      <c r="S477" s="30" t="s">
        <v>1444</v>
      </c>
      <c r="T477" s="31">
        <v>0</v>
      </c>
      <c r="U477" s="31">
        <v>0</v>
      </c>
      <c r="V477" s="32">
        <v>15077351</v>
      </c>
      <c r="W477" s="32">
        <v>0</v>
      </c>
      <c r="X477" s="32">
        <v>15077351</v>
      </c>
      <c r="Y477" s="27">
        <v>2671</v>
      </c>
      <c r="Z477" s="33" t="s">
        <v>188</v>
      </c>
      <c r="AA477" s="29">
        <v>135091</v>
      </c>
      <c r="AB477" s="27">
        <v>2</v>
      </c>
      <c r="AC477" s="33" t="s">
        <v>34</v>
      </c>
      <c r="AD477" s="33" t="s">
        <v>180</v>
      </c>
    </row>
    <row r="478" spans="1:30" x14ac:dyDescent="0.2">
      <c r="A478" s="27">
        <v>2025</v>
      </c>
      <c r="B478" s="27">
        <v>7</v>
      </c>
      <c r="C478" s="28">
        <v>45658</v>
      </c>
      <c r="D478" s="28">
        <v>45869</v>
      </c>
      <c r="E478" s="27" t="s">
        <v>253</v>
      </c>
      <c r="F478" s="28">
        <v>45854</v>
      </c>
      <c r="G478" s="29">
        <v>12</v>
      </c>
      <c r="H478" s="30" t="s">
        <v>254</v>
      </c>
      <c r="I478" s="30" t="s">
        <v>1442</v>
      </c>
      <c r="J478" s="30" t="s">
        <v>256</v>
      </c>
      <c r="K478" s="29">
        <v>168</v>
      </c>
      <c r="L478" s="30" t="s">
        <v>257</v>
      </c>
      <c r="M478" s="30">
        <v>1315</v>
      </c>
      <c r="N478" s="27">
        <v>1430</v>
      </c>
      <c r="O478" s="30" t="s">
        <v>1443</v>
      </c>
      <c r="P478" s="30" t="s">
        <v>561</v>
      </c>
      <c r="Q478" s="30" t="s">
        <v>205</v>
      </c>
      <c r="R478" s="27">
        <v>1013727078</v>
      </c>
      <c r="S478" s="30" t="s">
        <v>1444</v>
      </c>
      <c r="T478" s="31">
        <v>0</v>
      </c>
      <c r="U478" s="31">
        <v>0</v>
      </c>
      <c r="V478" s="32">
        <v>40000000</v>
      </c>
      <c r="W478" s="32">
        <v>0</v>
      </c>
      <c r="X478" s="32">
        <v>40000000</v>
      </c>
      <c r="Y478" s="27">
        <v>2696</v>
      </c>
      <c r="Z478" s="33" t="s">
        <v>208</v>
      </c>
      <c r="AA478" s="29">
        <v>135091</v>
      </c>
      <c r="AB478" s="27">
        <v>5</v>
      </c>
      <c r="AC478" s="33" t="s">
        <v>29</v>
      </c>
      <c r="AD478" s="33" t="s">
        <v>114</v>
      </c>
    </row>
    <row r="479" spans="1:30" x14ac:dyDescent="0.2">
      <c r="A479" s="27">
        <v>2025</v>
      </c>
      <c r="B479" s="27">
        <v>7</v>
      </c>
      <c r="C479" s="28">
        <v>45658</v>
      </c>
      <c r="D479" s="28">
        <v>45869</v>
      </c>
      <c r="E479" s="27" t="s">
        <v>253</v>
      </c>
      <c r="F479" s="28">
        <v>45854</v>
      </c>
      <c r="G479" s="29">
        <v>12</v>
      </c>
      <c r="H479" s="30" t="s">
        <v>254</v>
      </c>
      <c r="I479" s="30" t="s">
        <v>1442</v>
      </c>
      <c r="J479" s="30" t="s">
        <v>256</v>
      </c>
      <c r="K479" s="29">
        <v>168</v>
      </c>
      <c r="L479" s="30" t="s">
        <v>257</v>
      </c>
      <c r="M479" s="30">
        <v>1315</v>
      </c>
      <c r="N479" s="27">
        <v>1430</v>
      </c>
      <c r="O479" s="30" t="s">
        <v>1443</v>
      </c>
      <c r="P479" s="30" t="s">
        <v>452</v>
      </c>
      <c r="Q479" s="30" t="s">
        <v>218</v>
      </c>
      <c r="R479" s="27">
        <v>1013727078</v>
      </c>
      <c r="S479" s="30" t="s">
        <v>1444</v>
      </c>
      <c r="T479" s="31">
        <v>0</v>
      </c>
      <c r="U479" s="31">
        <v>0</v>
      </c>
      <c r="V479" s="32">
        <v>150000000</v>
      </c>
      <c r="W479" s="32">
        <v>19853942</v>
      </c>
      <c r="X479" s="32">
        <v>130146058</v>
      </c>
      <c r="Y479" s="27">
        <v>2703</v>
      </c>
      <c r="Z479" s="33" t="s">
        <v>220</v>
      </c>
      <c r="AA479" s="29">
        <v>135091</v>
      </c>
      <c r="AB479" s="27">
        <v>3</v>
      </c>
      <c r="AC479" s="33" t="s">
        <v>41</v>
      </c>
      <c r="AD479" s="33" t="s">
        <v>217</v>
      </c>
    </row>
    <row r="480" spans="1:30" x14ac:dyDescent="0.2">
      <c r="A480" s="27">
        <v>2025</v>
      </c>
      <c r="B480" s="27">
        <v>7</v>
      </c>
      <c r="C480" s="28">
        <v>45658</v>
      </c>
      <c r="D480" s="28">
        <v>45869</v>
      </c>
      <c r="E480" s="27" t="s">
        <v>253</v>
      </c>
      <c r="F480" s="28">
        <v>45861</v>
      </c>
      <c r="G480" s="29">
        <v>12</v>
      </c>
      <c r="H480" s="30" t="s">
        <v>254</v>
      </c>
      <c r="I480" s="30" t="s">
        <v>1442</v>
      </c>
      <c r="J480" s="30" t="s">
        <v>256</v>
      </c>
      <c r="K480" s="29">
        <v>168</v>
      </c>
      <c r="L480" s="30" t="s">
        <v>257</v>
      </c>
      <c r="M480" s="30">
        <v>1326</v>
      </c>
      <c r="N480" s="27">
        <v>1431</v>
      </c>
      <c r="O480" s="30" t="s">
        <v>1445</v>
      </c>
      <c r="P480" s="30" t="s">
        <v>865</v>
      </c>
      <c r="Q480" s="30" t="s">
        <v>146</v>
      </c>
      <c r="R480" s="27">
        <v>1013727078</v>
      </c>
      <c r="S480" s="30" t="s">
        <v>1444</v>
      </c>
      <c r="T480" s="31">
        <v>0</v>
      </c>
      <c r="U480" s="31">
        <v>0</v>
      </c>
      <c r="V480" s="32">
        <v>114970303</v>
      </c>
      <c r="W480" s="32">
        <v>0</v>
      </c>
      <c r="X480" s="32">
        <v>114970303</v>
      </c>
      <c r="Y480" s="27">
        <v>2486</v>
      </c>
      <c r="Z480" s="33" t="s">
        <v>151</v>
      </c>
      <c r="AA480" s="29">
        <v>135091</v>
      </c>
      <c r="AB480" s="27">
        <v>1</v>
      </c>
      <c r="AC480" s="33" t="s">
        <v>66</v>
      </c>
      <c r="AD480" s="33" t="s">
        <v>120</v>
      </c>
    </row>
    <row r="481" spans="1:30" x14ac:dyDescent="0.2">
      <c r="A481" s="27">
        <v>2025</v>
      </c>
      <c r="B481" s="27">
        <v>7</v>
      </c>
      <c r="C481" s="28">
        <v>45658</v>
      </c>
      <c r="D481" s="28">
        <v>45869</v>
      </c>
      <c r="E481" s="27" t="s">
        <v>253</v>
      </c>
      <c r="F481" s="28">
        <v>45863</v>
      </c>
      <c r="G481" s="29">
        <v>13</v>
      </c>
      <c r="H481" s="30" t="s">
        <v>1446</v>
      </c>
      <c r="I481" s="30">
        <v>72320241</v>
      </c>
      <c r="J481" s="30" t="s">
        <v>1447</v>
      </c>
      <c r="K481" s="29">
        <v>159</v>
      </c>
      <c r="L481" s="30" t="s">
        <v>257</v>
      </c>
      <c r="M481" s="27">
        <v>1324</v>
      </c>
      <c r="N481" s="27">
        <v>1432</v>
      </c>
      <c r="O481" s="30" t="s">
        <v>1448</v>
      </c>
      <c r="P481" s="30" t="s">
        <v>259</v>
      </c>
      <c r="Q481" s="30" t="s">
        <v>92</v>
      </c>
      <c r="R481" s="27">
        <v>1013813462</v>
      </c>
      <c r="S481" s="30" t="s">
        <v>1449</v>
      </c>
      <c r="T481" s="31">
        <v>0</v>
      </c>
      <c r="U481" s="31">
        <v>0</v>
      </c>
      <c r="V481" s="32">
        <v>27694784</v>
      </c>
      <c r="W481" s="32">
        <v>0</v>
      </c>
      <c r="X481" s="32">
        <v>27694784</v>
      </c>
      <c r="Y481" s="27">
        <v>2327</v>
      </c>
      <c r="Z481" s="93" t="s">
        <v>95</v>
      </c>
      <c r="AA481" s="29">
        <v>134961</v>
      </c>
      <c r="AB481" s="27">
        <v>1</v>
      </c>
      <c r="AC481" s="33" t="s">
        <v>29</v>
      </c>
      <c r="AD481" s="33" t="s">
        <v>91</v>
      </c>
    </row>
    <row r="482" spans="1:30" x14ac:dyDescent="0.2">
      <c r="A482" s="27">
        <v>2025</v>
      </c>
      <c r="B482" s="27">
        <v>7</v>
      </c>
      <c r="C482" s="28">
        <v>45658</v>
      </c>
      <c r="D482" s="28">
        <v>45869</v>
      </c>
      <c r="E482" s="27" t="s">
        <v>253</v>
      </c>
      <c r="F482" s="28">
        <v>45863</v>
      </c>
      <c r="G482" s="29">
        <v>145</v>
      </c>
      <c r="H482" s="30" t="s">
        <v>624</v>
      </c>
      <c r="I482" s="30" t="s">
        <v>1450</v>
      </c>
      <c r="J482" s="30" t="s">
        <v>626</v>
      </c>
      <c r="K482" s="29">
        <v>159</v>
      </c>
      <c r="L482" s="30" t="s">
        <v>257</v>
      </c>
      <c r="M482" s="30">
        <v>1317</v>
      </c>
      <c r="N482" s="27">
        <v>1433</v>
      </c>
      <c r="O482" s="30" t="s">
        <v>1451</v>
      </c>
      <c r="P482" s="30" t="s">
        <v>275</v>
      </c>
      <c r="Q482" s="30" t="s">
        <v>49</v>
      </c>
      <c r="R482" s="27">
        <v>1000216830</v>
      </c>
      <c r="S482" s="30" t="s">
        <v>334</v>
      </c>
      <c r="T482" s="31">
        <v>0</v>
      </c>
      <c r="U482" s="31">
        <v>0</v>
      </c>
      <c r="V482" s="32">
        <v>13650000</v>
      </c>
      <c r="W482" s="32">
        <v>5687500</v>
      </c>
      <c r="X482" s="32">
        <v>7962500</v>
      </c>
      <c r="Y482" s="27">
        <v>2289</v>
      </c>
      <c r="Z482" s="33" t="s">
        <v>50</v>
      </c>
      <c r="AA482" s="29">
        <v>134939</v>
      </c>
      <c r="AB482" s="27">
        <v>1</v>
      </c>
      <c r="AC482" s="33" t="s">
        <v>34</v>
      </c>
      <c r="AD482" s="33" t="s">
        <v>48</v>
      </c>
    </row>
    <row r="483" spans="1:30" x14ac:dyDescent="0.2">
      <c r="A483" s="27">
        <v>2025</v>
      </c>
      <c r="B483" s="27">
        <v>7</v>
      </c>
      <c r="C483" s="28">
        <v>45658</v>
      </c>
      <c r="D483" s="28">
        <v>45869</v>
      </c>
      <c r="E483" s="27" t="s">
        <v>253</v>
      </c>
      <c r="F483" s="28">
        <v>45863</v>
      </c>
      <c r="G483" s="29">
        <v>145</v>
      </c>
      <c r="H483" s="30" t="s">
        <v>624</v>
      </c>
      <c r="I483" s="30" t="s">
        <v>1452</v>
      </c>
      <c r="J483" s="30" t="s">
        <v>626</v>
      </c>
      <c r="K483" s="29">
        <v>159</v>
      </c>
      <c r="L483" s="30" t="s">
        <v>257</v>
      </c>
      <c r="M483" s="30">
        <v>1316</v>
      </c>
      <c r="N483" s="27">
        <v>1434</v>
      </c>
      <c r="O483" s="30" t="s">
        <v>1453</v>
      </c>
      <c r="P483" s="30" t="s">
        <v>259</v>
      </c>
      <c r="Q483" s="30" t="s">
        <v>92</v>
      </c>
      <c r="R483" s="27">
        <v>1000027211</v>
      </c>
      <c r="S483" s="30" t="s">
        <v>282</v>
      </c>
      <c r="T483" s="31">
        <v>0</v>
      </c>
      <c r="U483" s="31">
        <v>0</v>
      </c>
      <c r="V483" s="32">
        <v>21060000</v>
      </c>
      <c r="W483" s="32">
        <v>20592000</v>
      </c>
      <c r="X483" s="32">
        <v>468000</v>
      </c>
      <c r="Y483" s="27">
        <v>2327</v>
      </c>
      <c r="Z483" s="33" t="s">
        <v>98</v>
      </c>
      <c r="AA483" s="29">
        <v>134936</v>
      </c>
      <c r="AB483" s="27">
        <v>2</v>
      </c>
      <c r="AC483" s="33" t="s">
        <v>29</v>
      </c>
      <c r="AD483" s="33" t="s">
        <v>91</v>
      </c>
    </row>
    <row r="484" spans="1:30" x14ac:dyDescent="0.2">
      <c r="A484" s="27">
        <v>2025</v>
      </c>
      <c r="B484" s="27">
        <v>7</v>
      </c>
      <c r="C484" s="28">
        <v>45658</v>
      </c>
      <c r="D484" s="28">
        <v>45869</v>
      </c>
      <c r="E484" s="27" t="s">
        <v>253</v>
      </c>
      <c r="F484" s="28">
        <v>45866</v>
      </c>
      <c r="G484" s="29">
        <v>4</v>
      </c>
      <c r="H484" s="30" t="s">
        <v>1205</v>
      </c>
      <c r="I484" s="30" t="s">
        <v>1454</v>
      </c>
      <c r="J484" s="30" t="s">
        <v>1207</v>
      </c>
      <c r="K484" s="29">
        <v>156</v>
      </c>
      <c r="L484" s="30" t="s">
        <v>257</v>
      </c>
      <c r="M484" s="30">
        <v>1307</v>
      </c>
      <c r="N484" s="27">
        <v>1435</v>
      </c>
      <c r="O484" s="30" t="s">
        <v>1455</v>
      </c>
      <c r="P484" s="30" t="s">
        <v>275</v>
      </c>
      <c r="Q484" s="30" t="s">
        <v>49</v>
      </c>
      <c r="R484" s="27">
        <v>1000601380</v>
      </c>
      <c r="S484" s="30" t="s">
        <v>1456</v>
      </c>
      <c r="T484" s="31">
        <v>0</v>
      </c>
      <c r="U484" s="31">
        <v>0</v>
      </c>
      <c r="V484" s="32">
        <v>1800000000</v>
      </c>
      <c r="W484" s="32">
        <v>767586947</v>
      </c>
      <c r="X484" s="32">
        <v>1032413053</v>
      </c>
      <c r="Y484" s="27">
        <v>2289</v>
      </c>
      <c r="Z484" s="33" t="s">
        <v>50</v>
      </c>
      <c r="AA484" s="29">
        <v>134108</v>
      </c>
      <c r="AB484" s="27">
        <v>1</v>
      </c>
      <c r="AC484" s="33" t="s">
        <v>34</v>
      </c>
      <c r="AD484" s="33" t="s">
        <v>48</v>
      </c>
    </row>
    <row r="485" spans="1:30" x14ac:dyDescent="0.2">
      <c r="A485" s="27">
        <v>2025</v>
      </c>
      <c r="B485" s="27">
        <v>7</v>
      </c>
      <c r="C485" s="28">
        <v>45658</v>
      </c>
      <c r="D485" s="28">
        <v>45869</v>
      </c>
      <c r="E485" s="27" t="s">
        <v>253</v>
      </c>
      <c r="F485" s="28">
        <v>45866</v>
      </c>
      <c r="G485" s="29">
        <v>148</v>
      </c>
      <c r="H485" s="30" t="s">
        <v>629</v>
      </c>
      <c r="I485" s="30" t="s">
        <v>1457</v>
      </c>
      <c r="J485" s="30" t="s">
        <v>631</v>
      </c>
      <c r="K485" s="29">
        <v>156</v>
      </c>
      <c r="L485" s="30" t="s">
        <v>257</v>
      </c>
      <c r="M485" s="30">
        <v>1384</v>
      </c>
      <c r="N485" s="27">
        <v>1436</v>
      </c>
      <c r="O485" s="30" t="s">
        <v>1458</v>
      </c>
      <c r="P485" s="30" t="s">
        <v>291</v>
      </c>
      <c r="Q485" s="30" t="s">
        <v>181</v>
      </c>
      <c r="R485" s="27">
        <v>1013640810</v>
      </c>
      <c r="S485" s="30" t="s">
        <v>775</v>
      </c>
      <c r="T485" s="31">
        <v>0</v>
      </c>
      <c r="U485" s="31">
        <v>0</v>
      </c>
      <c r="V485" s="32">
        <v>10650000</v>
      </c>
      <c r="W485" s="32">
        <v>7691667</v>
      </c>
      <c r="X485" s="32">
        <v>2958333</v>
      </c>
      <c r="Y485" s="27">
        <v>2671</v>
      </c>
      <c r="Z485" s="33" t="s">
        <v>190</v>
      </c>
      <c r="AA485" s="29">
        <v>135133</v>
      </c>
      <c r="AB485" s="27">
        <v>3</v>
      </c>
      <c r="AC485" s="33" t="s">
        <v>34</v>
      </c>
      <c r="AD485" s="33" t="s">
        <v>180</v>
      </c>
    </row>
    <row r="486" spans="1:30" x14ac:dyDescent="0.2">
      <c r="A486" s="27">
        <v>2025</v>
      </c>
      <c r="B486" s="27">
        <v>7</v>
      </c>
      <c r="C486" s="28">
        <v>45658</v>
      </c>
      <c r="D486" s="28">
        <v>45869</v>
      </c>
      <c r="E486" s="27" t="s">
        <v>253</v>
      </c>
      <c r="F486" s="28">
        <v>45866</v>
      </c>
      <c r="G486" s="29">
        <v>148</v>
      </c>
      <c r="H486" s="30" t="s">
        <v>629</v>
      </c>
      <c r="I486" s="30" t="s">
        <v>1459</v>
      </c>
      <c r="J486" s="30" t="s">
        <v>631</v>
      </c>
      <c r="K486" s="29">
        <v>156</v>
      </c>
      <c r="L486" s="30" t="s">
        <v>257</v>
      </c>
      <c r="M486" s="30">
        <v>1328</v>
      </c>
      <c r="N486" s="27">
        <v>1437</v>
      </c>
      <c r="O486" s="30" t="s">
        <v>1460</v>
      </c>
      <c r="P486" s="30" t="s">
        <v>519</v>
      </c>
      <c r="Q486" s="30" t="s">
        <v>159</v>
      </c>
      <c r="R486" s="27">
        <v>1011011907</v>
      </c>
      <c r="S486" s="30" t="s">
        <v>648</v>
      </c>
      <c r="T486" s="31">
        <v>0</v>
      </c>
      <c r="U486" s="31">
        <v>0</v>
      </c>
      <c r="V486" s="32">
        <v>12000000</v>
      </c>
      <c r="W486" s="32">
        <v>9600000</v>
      </c>
      <c r="X486" s="32">
        <v>2400000</v>
      </c>
      <c r="Y486" s="27">
        <v>2541</v>
      </c>
      <c r="Z486" s="33" t="s">
        <v>163</v>
      </c>
      <c r="AA486" s="29">
        <v>135801</v>
      </c>
      <c r="AB486" s="27">
        <v>2</v>
      </c>
      <c r="AC486" s="33" t="s">
        <v>66</v>
      </c>
      <c r="AD486" s="33" t="s">
        <v>158</v>
      </c>
    </row>
    <row r="487" spans="1:30" x14ac:dyDescent="0.2">
      <c r="A487" s="27">
        <v>2025</v>
      </c>
      <c r="B487" s="27">
        <v>7</v>
      </c>
      <c r="C487" s="28">
        <v>45658</v>
      </c>
      <c r="D487" s="28">
        <v>45869</v>
      </c>
      <c r="E487" s="27" t="s">
        <v>253</v>
      </c>
      <c r="F487" s="28">
        <v>45866</v>
      </c>
      <c r="G487" s="29">
        <v>145</v>
      </c>
      <c r="H487" s="30" t="s">
        <v>624</v>
      </c>
      <c r="I487" s="30" t="s">
        <v>1461</v>
      </c>
      <c r="J487" s="30" t="s">
        <v>626</v>
      </c>
      <c r="K487" s="29">
        <v>156</v>
      </c>
      <c r="L487" s="30" t="s">
        <v>257</v>
      </c>
      <c r="M487" s="30">
        <v>1321</v>
      </c>
      <c r="N487" s="27">
        <v>1438</v>
      </c>
      <c r="O487" s="30" t="s">
        <v>1462</v>
      </c>
      <c r="P487" s="30" t="s">
        <v>405</v>
      </c>
      <c r="Q487" s="30" t="s">
        <v>22</v>
      </c>
      <c r="R487" s="27">
        <v>1010941049</v>
      </c>
      <c r="S487" s="30" t="s">
        <v>1463</v>
      </c>
      <c r="T487" s="31">
        <v>0</v>
      </c>
      <c r="U487" s="31">
        <v>0</v>
      </c>
      <c r="V487" s="32">
        <v>25200000</v>
      </c>
      <c r="W487" s="32">
        <v>21560000</v>
      </c>
      <c r="X487" s="32">
        <v>3640000</v>
      </c>
      <c r="Y487" s="27">
        <v>2230</v>
      </c>
      <c r="Z487" s="33" t="s">
        <v>23</v>
      </c>
      <c r="AA487" s="29">
        <v>134945</v>
      </c>
      <c r="AB487" s="27">
        <v>1</v>
      </c>
      <c r="AC487" s="33" t="s">
        <v>20</v>
      </c>
      <c r="AD487" s="33" t="s">
        <v>21</v>
      </c>
    </row>
    <row r="488" spans="1:30" x14ac:dyDescent="0.2">
      <c r="A488" s="27">
        <v>2025</v>
      </c>
      <c r="B488" s="27">
        <v>7</v>
      </c>
      <c r="C488" s="28">
        <v>45658</v>
      </c>
      <c r="D488" s="28">
        <v>45869</v>
      </c>
      <c r="E488" s="27" t="s">
        <v>253</v>
      </c>
      <c r="F488" s="28">
        <v>45866</v>
      </c>
      <c r="G488" s="29">
        <v>145</v>
      </c>
      <c r="H488" s="30" t="s">
        <v>624</v>
      </c>
      <c r="I488" s="30" t="s">
        <v>1464</v>
      </c>
      <c r="J488" s="30" t="s">
        <v>626</v>
      </c>
      <c r="K488" s="29">
        <v>156</v>
      </c>
      <c r="L488" s="30" t="s">
        <v>257</v>
      </c>
      <c r="M488" s="30">
        <v>1380</v>
      </c>
      <c r="N488" s="27">
        <v>1439</v>
      </c>
      <c r="O488" s="30" t="s">
        <v>1465</v>
      </c>
      <c r="P488" s="30" t="s">
        <v>259</v>
      </c>
      <c r="Q488" s="30" t="s">
        <v>92</v>
      </c>
      <c r="R488" s="27">
        <v>1009000206</v>
      </c>
      <c r="S488" s="30" t="s">
        <v>504</v>
      </c>
      <c r="T488" s="31">
        <v>0</v>
      </c>
      <c r="U488" s="31">
        <v>0</v>
      </c>
      <c r="V488" s="32">
        <v>18900000</v>
      </c>
      <c r="W488" s="32">
        <v>16380000</v>
      </c>
      <c r="X488" s="32">
        <v>2520000</v>
      </c>
      <c r="Y488" s="27">
        <v>2327</v>
      </c>
      <c r="Z488" s="33" t="s">
        <v>98</v>
      </c>
      <c r="AA488" s="29">
        <v>135109</v>
      </c>
      <c r="AB488" s="27">
        <v>2</v>
      </c>
      <c r="AC488" s="33" t="s">
        <v>29</v>
      </c>
      <c r="AD488" s="33" t="s">
        <v>91</v>
      </c>
    </row>
    <row r="489" spans="1:30" x14ac:dyDescent="0.2">
      <c r="A489" s="27">
        <v>2025</v>
      </c>
      <c r="B489" s="27">
        <v>7</v>
      </c>
      <c r="C489" s="28">
        <v>45658</v>
      </c>
      <c r="D489" s="28">
        <v>45869</v>
      </c>
      <c r="E489" s="27" t="s">
        <v>253</v>
      </c>
      <c r="F489" s="28">
        <v>45866</v>
      </c>
      <c r="G489" s="29">
        <v>148</v>
      </c>
      <c r="H489" s="30" t="s">
        <v>629</v>
      </c>
      <c r="I489" s="30" t="s">
        <v>637</v>
      </c>
      <c r="J489" s="30" t="s">
        <v>631</v>
      </c>
      <c r="K489" s="29">
        <v>156</v>
      </c>
      <c r="L489" s="30" t="s">
        <v>257</v>
      </c>
      <c r="M489" s="30">
        <v>1366</v>
      </c>
      <c r="N489" s="27">
        <v>1440</v>
      </c>
      <c r="O489" s="30" t="s">
        <v>1466</v>
      </c>
      <c r="P489" s="30" t="s">
        <v>386</v>
      </c>
      <c r="Q489" s="30" t="s">
        <v>76</v>
      </c>
      <c r="R489" s="27">
        <v>1000426281</v>
      </c>
      <c r="S489" s="30" t="s">
        <v>1467</v>
      </c>
      <c r="T489" s="31">
        <v>0</v>
      </c>
      <c r="U489" s="31">
        <v>0</v>
      </c>
      <c r="V489" s="32">
        <v>8820000</v>
      </c>
      <c r="W489" s="32">
        <v>8820000</v>
      </c>
      <c r="X489" s="32">
        <v>0</v>
      </c>
      <c r="Y489" s="27">
        <v>2324</v>
      </c>
      <c r="Z489" s="33" t="s">
        <v>87</v>
      </c>
      <c r="AA489" s="29">
        <v>135809</v>
      </c>
      <c r="AB489" s="27">
        <v>6</v>
      </c>
      <c r="AC489" s="33" t="s">
        <v>66</v>
      </c>
      <c r="AD489" s="33" t="s">
        <v>75</v>
      </c>
    </row>
    <row r="490" spans="1:30" x14ac:dyDescent="0.2">
      <c r="A490" s="27">
        <v>2025</v>
      </c>
      <c r="B490" s="27">
        <v>7</v>
      </c>
      <c r="C490" s="28">
        <v>45658</v>
      </c>
      <c r="D490" s="28">
        <v>45869</v>
      </c>
      <c r="E490" s="27" t="s">
        <v>253</v>
      </c>
      <c r="F490" s="28">
        <v>45866</v>
      </c>
      <c r="G490" s="29">
        <v>145</v>
      </c>
      <c r="H490" s="30" t="s">
        <v>624</v>
      </c>
      <c r="I490" s="30" t="s">
        <v>1468</v>
      </c>
      <c r="J490" s="30" t="s">
        <v>626</v>
      </c>
      <c r="K490" s="29">
        <v>156</v>
      </c>
      <c r="L490" s="30" t="s">
        <v>257</v>
      </c>
      <c r="M490" s="30">
        <v>1347</v>
      </c>
      <c r="N490" s="27">
        <v>1441</v>
      </c>
      <c r="O490" s="30" t="s">
        <v>1469</v>
      </c>
      <c r="P490" s="30" t="s">
        <v>259</v>
      </c>
      <c r="Q490" s="30" t="s">
        <v>92</v>
      </c>
      <c r="R490" s="27">
        <v>1005188934</v>
      </c>
      <c r="S490" s="30" t="s">
        <v>279</v>
      </c>
      <c r="T490" s="31">
        <v>0</v>
      </c>
      <c r="U490" s="31">
        <v>0</v>
      </c>
      <c r="V490" s="32">
        <v>21060000</v>
      </c>
      <c r="W490" s="32">
        <v>20592000</v>
      </c>
      <c r="X490" s="32">
        <v>468000</v>
      </c>
      <c r="Y490" s="27">
        <v>2327</v>
      </c>
      <c r="Z490" s="33" t="s">
        <v>98</v>
      </c>
      <c r="AA490" s="29">
        <v>135770</v>
      </c>
      <c r="AB490" s="27">
        <v>2</v>
      </c>
      <c r="AC490" s="33" t="s">
        <v>29</v>
      </c>
      <c r="AD490" s="33" t="s">
        <v>91</v>
      </c>
    </row>
    <row r="491" spans="1:30" x14ac:dyDescent="0.2">
      <c r="A491" s="27">
        <v>2025</v>
      </c>
      <c r="B491" s="27">
        <v>7</v>
      </c>
      <c r="C491" s="28">
        <v>45658</v>
      </c>
      <c r="D491" s="28">
        <v>45869</v>
      </c>
      <c r="E491" s="27" t="s">
        <v>253</v>
      </c>
      <c r="F491" s="28">
        <v>45866</v>
      </c>
      <c r="G491" s="29">
        <v>145</v>
      </c>
      <c r="H491" s="30" t="s">
        <v>624</v>
      </c>
      <c r="I491" s="30" t="s">
        <v>1470</v>
      </c>
      <c r="J491" s="30" t="s">
        <v>626</v>
      </c>
      <c r="K491" s="29">
        <v>156</v>
      </c>
      <c r="L491" s="30" t="s">
        <v>257</v>
      </c>
      <c r="M491" s="30">
        <v>1374</v>
      </c>
      <c r="N491" s="27">
        <v>1442</v>
      </c>
      <c r="O491" s="30" t="s">
        <v>1471</v>
      </c>
      <c r="P491" s="30" t="s">
        <v>291</v>
      </c>
      <c r="Q491" s="30" t="s">
        <v>181</v>
      </c>
      <c r="R491" s="27">
        <v>1011844133</v>
      </c>
      <c r="S491" s="30" t="s">
        <v>446</v>
      </c>
      <c r="T491" s="31">
        <v>0</v>
      </c>
      <c r="U491" s="31">
        <v>0</v>
      </c>
      <c r="V491" s="32">
        <v>16695000</v>
      </c>
      <c r="W491" s="32">
        <v>15025500</v>
      </c>
      <c r="X491" s="32">
        <v>1669500</v>
      </c>
      <c r="Y491" s="27">
        <v>2671</v>
      </c>
      <c r="Z491" s="33" t="s">
        <v>190</v>
      </c>
      <c r="AA491" s="29">
        <v>135146</v>
      </c>
      <c r="AB491" s="27">
        <v>3</v>
      </c>
      <c r="AC491" s="33" t="s">
        <v>34</v>
      </c>
      <c r="AD491" s="33" t="s">
        <v>180</v>
      </c>
    </row>
    <row r="492" spans="1:30" x14ac:dyDescent="0.2">
      <c r="A492" s="27">
        <v>2025</v>
      </c>
      <c r="B492" s="27">
        <v>7</v>
      </c>
      <c r="C492" s="28">
        <v>45658</v>
      </c>
      <c r="D492" s="28">
        <v>45869</v>
      </c>
      <c r="E492" s="27" t="s">
        <v>253</v>
      </c>
      <c r="F492" s="28">
        <v>45866</v>
      </c>
      <c r="G492" s="29">
        <v>148</v>
      </c>
      <c r="H492" s="30" t="s">
        <v>629</v>
      </c>
      <c r="I492" s="30" t="s">
        <v>1472</v>
      </c>
      <c r="J492" s="30" t="s">
        <v>631</v>
      </c>
      <c r="K492" s="29">
        <v>156</v>
      </c>
      <c r="L492" s="30" t="s">
        <v>257</v>
      </c>
      <c r="M492" s="30">
        <v>1378</v>
      </c>
      <c r="N492" s="27">
        <v>1443</v>
      </c>
      <c r="O492" s="30" t="s">
        <v>1473</v>
      </c>
      <c r="P492" s="30" t="s">
        <v>386</v>
      </c>
      <c r="Q492" s="30" t="s">
        <v>76</v>
      </c>
      <c r="R492" s="27">
        <v>1000168543</v>
      </c>
      <c r="S492" s="30" t="s">
        <v>523</v>
      </c>
      <c r="T492" s="31">
        <v>0</v>
      </c>
      <c r="U492" s="31">
        <v>0</v>
      </c>
      <c r="V492" s="32">
        <v>8820000</v>
      </c>
      <c r="W492" s="32">
        <v>7742000</v>
      </c>
      <c r="X492" s="32">
        <v>1078000</v>
      </c>
      <c r="Y492" s="27">
        <v>2324</v>
      </c>
      <c r="Z492" s="33" t="s">
        <v>87</v>
      </c>
      <c r="AA492" s="29">
        <v>135160</v>
      </c>
      <c r="AB492" s="27">
        <v>6</v>
      </c>
      <c r="AC492" s="33" t="s">
        <v>66</v>
      </c>
      <c r="AD492" s="33" t="s">
        <v>75</v>
      </c>
    </row>
    <row r="493" spans="1:30" x14ac:dyDescent="0.2">
      <c r="A493" s="27">
        <v>2025</v>
      </c>
      <c r="B493" s="27">
        <v>7</v>
      </c>
      <c r="C493" s="28">
        <v>45658</v>
      </c>
      <c r="D493" s="28">
        <v>45869</v>
      </c>
      <c r="E493" s="27" t="s">
        <v>253</v>
      </c>
      <c r="F493" s="28">
        <v>45866</v>
      </c>
      <c r="G493" s="29">
        <v>145</v>
      </c>
      <c r="H493" s="30" t="s">
        <v>624</v>
      </c>
      <c r="I493" s="30" t="s">
        <v>358</v>
      </c>
      <c r="J493" s="30" t="s">
        <v>626</v>
      </c>
      <c r="K493" s="29">
        <v>156</v>
      </c>
      <c r="L493" s="30" t="s">
        <v>257</v>
      </c>
      <c r="M493" s="30">
        <v>1370</v>
      </c>
      <c r="N493" s="27">
        <v>1444</v>
      </c>
      <c r="O493" s="30" t="s">
        <v>1474</v>
      </c>
      <c r="P493" s="30" t="s">
        <v>259</v>
      </c>
      <c r="Q493" s="30" t="s">
        <v>92</v>
      </c>
      <c r="R493" s="27">
        <v>1012095671</v>
      </c>
      <c r="S493" s="30" t="s">
        <v>360</v>
      </c>
      <c r="T493" s="31">
        <v>0</v>
      </c>
      <c r="U493" s="31">
        <v>0</v>
      </c>
      <c r="V493" s="32">
        <v>21000000</v>
      </c>
      <c r="W493" s="32">
        <v>19833333</v>
      </c>
      <c r="X493" s="32">
        <v>1166667</v>
      </c>
      <c r="Y493" s="27">
        <v>2327</v>
      </c>
      <c r="Z493" s="33" t="s">
        <v>98</v>
      </c>
      <c r="AA493" s="29">
        <v>135152</v>
      </c>
      <c r="AB493" s="27">
        <v>2</v>
      </c>
      <c r="AC493" s="33" t="s">
        <v>29</v>
      </c>
      <c r="AD493" s="33" t="s">
        <v>91</v>
      </c>
    </row>
    <row r="494" spans="1:30" x14ac:dyDescent="0.2">
      <c r="A494" s="27">
        <v>2025</v>
      </c>
      <c r="B494" s="27">
        <v>7</v>
      </c>
      <c r="C494" s="28">
        <v>45658</v>
      </c>
      <c r="D494" s="28">
        <v>45869</v>
      </c>
      <c r="E494" s="27" t="s">
        <v>253</v>
      </c>
      <c r="F494" s="28">
        <v>45866</v>
      </c>
      <c r="G494" s="29">
        <v>145</v>
      </c>
      <c r="H494" s="30" t="s">
        <v>624</v>
      </c>
      <c r="I494" s="30" t="s">
        <v>1475</v>
      </c>
      <c r="J494" s="30" t="s">
        <v>626</v>
      </c>
      <c r="K494" s="29">
        <v>156</v>
      </c>
      <c r="L494" s="30" t="s">
        <v>257</v>
      </c>
      <c r="M494" s="30">
        <v>1368</v>
      </c>
      <c r="N494" s="27">
        <v>1445</v>
      </c>
      <c r="O494" s="30" t="s">
        <v>1476</v>
      </c>
      <c r="P494" s="30" t="s">
        <v>259</v>
      </c>
      <c r="Q494" s="30" t="s">
        <v>92</v>
      </c>
      <c r="R494" s="27">
        <v>1010090420</v>
      </c>
      <c r="S494" s="30" t="s">
        <v>319</v>
      </c>
      <c r="T494" s="31">
        <v>0</v>
      </c>
      <c r="U494" s="31">
        <v>0</v>
      </c>
      <c r="V494" s="32">
        <v>18900000</v>
      </c>
      <c r="W494" s="32">
        <v>18060000</v>
      </c>
      <c r="X494" s="32">
        <v>840000</v>
      </c>
      <c r="Y494" s="27">
        <v>2327</v>
      </c>
      <c r="Z494" s="33" t="s">
        <v>98</v>
      </c>
      <c r="AA494" s="29">
        <v>135085</v>
      </c>
      <c r="AB494" s="27">
        <v>2</v>
      </c>
      <c r="AC494" s="33" t="s">
        <v>29</v>
      </c>
      <c r="AD494" s="33" t="s">
        <v>91</v>
      </c>
    </row>
    <row r="495" spans="1:30" x14ac:dyDescent="0.2">
      <c r="A495" s="27">
        <v>2025</v>
      </c>
      <c r="B495" s="27">
        <v>7</v>
      </c>
      <c r="C495" s="28">
        <v>45658</v>
      </c>
      <c r="D495" s="28">
        <v>45869</v>
      </c>
      <c r="E495" s="27" t="s">
        <v>253</v>
      </c>
      <c r="F495" s="28">
        <v>45866</v>
      </c>
      <c r="G495" s="29">
        <v>145</v>
      </c>
      <c r="H495" s="30" t="s">
        <v>624</v>
      </c>
      <c r="I495" s="30" t="s">
        <v>1477</v>
      </c>
      <c r="J495" s="30" t="s">
        <v>626</v>
      </c>
      <c r="K495" s="29">
        <v>156</v>
      </c>
      <c r="L495" s="30" t="s">
        <v>257</v>
      </c>
      <c r="M495" s="30">
        <v>1367</v>
      </c>
      <c r="N495" s="27">
        <v>1446</v>
      </c>
      <c r="O495" s="30" t="s">
        <v>1478</v>
      </c>
      <c r="P495" s="30" t="s">
        <v>259</v>
      </c>
      <c r="Q495" s="30" t="s">
        <v>92</v>
      </c>
      <c r="R495" s="27">
        <v>1009584543</v>
      </c>
      <c r="S495" s="30" t="s">
        <v>260</v>
      </c>
      <c r="T495" s="31">
        <v>0</v>
      </c>
      <c r="U495" s="31">
        <v>0</v>
      </c>
      <c r="V495" s="32">
        <v>18900000</v>
      </c>
      <c r="W495" s="32">
        <v>18480000</v>
      </c>
      <c r="X495" s="32">
        <v>420000</v>
      </c>
      <c r="Y495" s="27">
        <v>2327</v>
      </c>
      <c r="Z495" s="33" t="s">
        <v>98</v>
      </c>
      <c r="AA495" s="29">
        <v>135084</v>
      </c>
      <c r="AB495" s="27">
        <v>2</v>
      </c>
      <c r="AC495" s="33" t="s">
        <v>29</v>
      </c>
      <c r="AD495" s="33" t="s">
        <v>91</v>
      </c>
    </row>
    <row r="496" spans="1:30" x14ac:dyDescent="0.2">
      <c r="A496" s="27">
        <v>2025</v>
      </c>
      <c r="B496" s="27">
        <v>7</v>
      </c>
      <c r="C496" s="28">
        <v>45658</v>
      </c>
      <c r="D496" s="28">
        <v>45869</v>
      </c>
      <c r="E496" s="27" t="s">
        <v>253</v>
      </c>
      <c r="F496" s="28">
        <v>45866</v>
      </c>
      <c r="G496" s="29">
        <v>145</v>
      </c>
      <c r="H496" s="30" t="s">
        <v>624</v>
      </c>
      <c r="I496" s="30" t="s">
        <v>1479</v>
      </c>
      <c r="J496" s="30" t="s">
        <v>626</v>
      </c>
      <c r="K496" s="29">
        <v>156</v>
      </c>
      <c r="L496" s="30" t="s">
        <v>257</v>
      </c>
      <c r="M496" s="30">
        <v>1392</v>
      </c>
      <c r="N496" s="27">
        <v>1447</v>
      </c>
      <c r="O496" s="30" t="s">
        <v>1480</v>
      </c>
      <c r="P496" s="30" t="s">
        <v>259</v>
      </c>
      <c r="Q496" s="30" t="s">
        <v>92</v>
      </c>
      <c r="R496" s="27">
        <v>1005778854</v>
      </c>
      <c r="S496" s="30" t="s">
        <v>1481</v>
      </c>
      <c r="T496" s="31">
        <v>0</v>
      </c>
      <c r="U496" s="31">
        <v>0</v>
      </c>
      <c r="V496" s="32">
        <v>18000000</v>
      </c>
      <c r="W496" s="32">
        <v>15400000</v>
      </c>
      <c r="X496" s="32">
        <v>2600000</v>
      </c>
      <c r="Y496" s="27">
        <v>2327</v>
      </c>
      <c r="Z496" s="33" t="s">
        <v>98</v>
      </c>
      <c r="AA496" s="29">
        <v>136034</v>
      </c>
      <c r="AB496" s="27">
        <v>2</v>
      </c>
      <c r="AC496" s="33" t="s">
        <v>29</v>
      </c>
      <c r="AD496" s="33" t="s">
        <v>91</v>
      </c>
    </row>
    <row r="497" spans="1:30" x14ac:dyDescent="0.2">
      <c r="A497" s="27">
        <v>2025</v>
      </c>
      <c r="B497" s="27">
        <v>7</v>
      </c>
      <c r="C497" s="28">
        <v>45658</v>
      </c>
      <c r="D497" s="28">
        <v>45869</v>
      </c>
      <c r="E497" s="27" t="s">
        <v>253</v>
      </c>
      <c r="F497" s="28">
        <v>45866</v>
      </c>
      <c r="G497" s="29">
        <v>145</v>
      </c>
      <c r="H497" s="30" t="s">
        <v>624</v>
      </c>
      <c r="I497" s="30" t="s">
        <v>1482</v>
      </c>
      <c r="J497" s="30" t="s">
        <v>626</v>
      </c>
      <c r="K497" s="29">
        <v>156</v>
      </c>
      <c r="L497" s="30" t="s">
        <v>257</v>
      </c>
      <c r="M497" s="30">
        <v>1386</v>
      </c>
      <c r="N497" s="27">
        <v>1448</v>
      </c>
      <c r="O497" s="30" t="s">
        <v>1483</v>
      </c>
      <c r="P497" s="30" t="s">
        <v>259</v>
      </c>
      <c r="Q497" s="30" t="s">
        <v>92</v>
      </c>
      <c r="R497" s="27">
        <v>1004917035</v>
      </c>
      <c r="S497" s="30" t="s">
        <v>263</v>
      </c>
      <c r="T497" s="31">
        <v>0</v>
      </c>
      <c r="U497" s="31">
        <v>0</v>
      </c>
      <c r="V497" s="32">
        <v>18900000</v>
      </c>
      <c r="W497" s="32">
        <v>18480000</v>
      </c>
      <c r="X497" s="32">
        <v>420000</v>
      </c>
      <c r="Y497" s="27">
        <v>2327</v>
      </c>
      <c r="Z497" s="33" t="s">
        <v>98</v>
      </c>
      <c r="AA497" s="29">
        <v>135139</v>
      </c>
      <c r="AB497" s="27">
        <v>2</v>
      </c>
      <c r="AC497" s="33" t="s">
        <v>29</v>
      </c>
      <c r="AD497" s="33" t="s">
        <v>91</v>
      </c>
    </row>
    <row r="498" spans="1:30" x14ac:dyDescent="0.2">
      <c r="A498" s="27">
        <v>2025</v>
      </c>
      <c r="B498" s="27">
        <v>7</v>
      </c>
      <c r="C498" s="28">
        <v>45658</v>
      </c>
      <c r="D498" s="28">
        <v>45869</v>
      </c>
      <c r="E498" s="27" t="s">
        <v>253</v>
      </c>
      <c r="F498" s="28">
        <v>45867</v>
      </c>
      <c r="G498" s="29">
        <v>145</v>
      </c>
      <c r="H498" s="30" t="s">
        <v>624</v>
      </c>
      <c r="I498" s="30" t="s">
        <v>1484</v>
      </c>
      <c r="J498" s="30" t="s">
        <v>626</v>
      </c>
      <c r="K498" s="29">
        <v>155</v>
      </c>
      <c r="L498" s="30" t="s">
        <v>257</v>
      </c>
      <c r="M498" s="30">
        <v>1319</v>
      </c>
      <c r="N498" s="27">
        <v>1449</v>
      </c>
      <c r="O498" s="30" t="s">
        <v>1485</v>
      </c>
      <c r="P498" s="30" t="s">
        <v>275</v>
      </c>
      <c r="Q498" s="30" t="s">
        <v>49</v>
      </c>
      <c r="R498" s="27">
        <v>1002208408</v>
      </c>
      <c r="S498" s="30" t="s">
        <v>426</v>
      </c>
      <c r="T498" s="31">
        <v>0</v>
      </c>
      <c r="U498" s="31">
        <v>0</v>
      </c>
      <c r="V498" s="32">
        <v>15750000</v>
      </c>
      <c r="W498" s="32">
        <v>14700000</v>
      </c>
      <c r="X498" s="32">
        <v>1050000</v>
      </c>
      <c r="Y498" s="27">
        <v>2289</v>
      </c>
      <c r="Z498" s="33" t="s">
        <v>50</v>
      </c>
      <c r="AA498" s="29">
        <v>134943</v>
      </c>
      <c r="AB498" s="27">
        <v>1</v>
      </c>
      <c r="AC498" s="33" t="s">
        <v>34</v>
      </c>
      <c r="AD498" s="33" t="s">
        <v>48</v>
      </c>
    </row>
    <row r="499" spans="1:30" x14ac:dyDescent="0.2">
      <c r="A499" s="27">
        <v>2025</v>
      </c>
      <c r="B499" s="27">
        <v>7</v>
      </c>
      <c r="C499" s="28">
        <v>45658</v>
      </c>
      <c r="D499" s="28">
        <v>45869</v>
      </c>
      <c r="E499" s="27" t="s">
        <v>253</v>
      </c>
      <c r="F499" s="28">
        <v>45868</v>
      </c>
      <c r="G499" s="29">
        <v>12</v>
      </c>
      <c r="H499" s="30" t="s">
        <v>254</v>
      </c>
      <c r="I499" s="30">
        <v>482025</v>
      </c>
      <c r="J499" s="30" t="s">
        <v>256</v>
      </c>
      <c r="K499" s="29">
        <v>154</v>
      </c>
      <c r="L499" s="30" t="s">
        <v>257</v>
      </c>
      <c r="M499" s="30">
        <v>1372</v>
      </c>
      <c r="N499" s="27">
        <v>1450</v>
      </c>
      <c r="O499" s="30" t="s">
        <v>1486</v>
      </c>
      <c r="P499" s="30" t="s">
        <v>259</v>
      </c>
      <c r="Q499" s="30" t="s">
        <v>92</v>
      </c>
      <c r="R499" s="27">
        <v>1010233666</v>
      </c>
      <c r="S499" s="30" t="s">
        <v>390</v>
      </c>
      <c r="T499" s="31">
        <v>0</v>
      </c>
      <c r="U499" s="31">
        <v>0</v>
      </c>
      <c r="V499" s="32">
        <v>21060000</v>
      </c>
      <c r="W499" s="32">
        <v>18954000</v>
      </c>
      <c r="X499" s="32">
        <v>2106000</v>
      </c>
      <c r="Y499" s="27">
        <v>2327</v>
      </c>
      <c r="Z499" s="33" t="s">
        <v>98</v>
      </c>
      <c r="AA499" s="29">
        <v>135095</v>
      </c>
      <c r="AB499" s="27">
        <v>2</v>
      </c>
      <c r="AC499" s="33" t="s">
        <v>29</v>
      </c>
      <c r="AD499" s="33" t="s">
        <v>91</v>
      </c>
    </row>
    <row r="500" spans="1:30" x14ac:dyDescent="0.2">
      <c r="A500" s="27">
        <v>2025</v>
      </c>
      <c r="B500" s="27">
        <v>7</v>
      </c>
      <c r="C500" s="28">
        <v>45658</v>
      </c>
      <c r="D500" s="28">
        <v>45869</v>
      </c>
      <c r="E500" s="27" t="s">
        <v>253</v>
      </c>
      <c r="F500" s="28">
        <v>45868</v>
      </c>
      <c r="G500" s="29">
        <v>12</v>
      </c>
      <c r="H500" s="30" t="s">
        <v>254</v>
      </c>
      <c r="I500" s="30">
        <v>1620251</v>
      </c>
      <c r="J500" s="30" t="s">
        <v>256</v>
      </c>
      <c r="K500" s="29">
        <v>154</v>
      </c>
      <c r="L500" s="30" t="s">
        <v>257</v>
      </c>
      <c r="M500" s="30">
        <v>1389</v>
      </c>
      <c r="N500" s="27">
        <v>1451</v>
      </c>
      <c r="O500" s="30" t="s">
        <v>1487</v>
      </c>
      <c r="P500" s="30" t="s">
        <v>275</v>
      </c>
      <c r="Q500" s="30" t="s">
        <v>49</v>
      </c>
      <c r="R500" s="27">
        <v>1005638511</v>
      </c>
      <c r="S500" s="30" t="s">
        <v>1488</v>
      </c>
      <c r="T500" s="31">
        <v>0</v>
      </c>
      <c r="U500" s="31">
        <v>0</v>
      </c>
      <c r="V500" s="32">
        <v>21000000</v>
      </c>
      <c r="W500" s="32">
        <v>19833333</v>
      </c>
      <c r="X500" s="32">
        <v>1166667</v>
      </c>
      <c r="Y500" s="27">
        <v>2289</v>
      </c>
      <c r="Z500" s="33" t="s">
        <v>50</v>
      </c>
      <c r="AA500" s="29">
        <v>136032</v>
      </c>
      <c r="AB500" s="27">
        <v>1</v>
      </c>
      <c r="AC500" s="33" t="s">
        <v>34</v>
      </c>
      <c r="AD500" s="33" t="s">
        <v>48</v>
      </c>
    </row>
    <row r="501" spans="1:30" x14ac:dyDescent="0.2">
      <c r="A501" s="27">
        <v>2025</v>
      </c>
      <c r="B501" s="27">
        <v>7</v>
      </c>
      <c r="C501" s="28">
        <v>45658</v>
      </c>
      <c r="D501" s="28">
        <v>45869</v>
      </c>
      <c r="E501" s="27" t="s">
        <v>253</v>
      </c>
      <c r="F501" s="28">
        <v>45868</v>
      </c>
      <c r="G501" s="29">
        <v>12</v>
      </c>
      <c r="H501" s="30" t="s">
        <v>254</v>
      </c>
      <c r="I501" s="30">
        <v>4220251</v>
      </c>
      <c r="J501" s="30" t="s">
        <v>256</v>
      </c>
      <c r="K501" s="29">
        <v>154</v>
      </c>
      <c r="L501" s="30" t="s">
        <v>257</v>
      </c>
      <c r="M501" s="30">
        <v>1353</v>
      </c>
      <c r="N501" s="27">
        <v>1452</v>
      </c>
      <c r="O501" s="30" t="s">
        <v>1489</v>
      </c>
      <c r="P501" s="30" t="s">
        <v>259</v>
      </c>
      <c r="Q501" s="30" t="s">
        <v>92</v>
      </c>
      <c r="R501" s="27">
        <v>1011968695</v>
      </c>
      <c r="S501" s="30" t="s">
        <v>1490</v>
      </c>
      <c r="T501" s="31">
        <v>0</v>
      </c>
      <c r="U501" s="31">
        <v>0</v>
      </c>
      <c r="V501" s="32">
        <v>16905000</v>
      </c>
      <c r="W501" s="32">
        <v>16905000</v>
      </c>
      <c r="X501" s="32">
        <v>0</v>
      </c>
      <c r="Y501" s="27">
        <v>2327</v>
      </c>
      <c r="Z501" s="33" t="s">
        <v>98</v>
      </c>
      <c r="AA501" s="29">
        <v>135093</v>
      </c>
      <c r="AB501" s="27">
        <v>2</v>
      </c>
      <c r="AC501" s="33" t="s">
        <v>29</v>
      </c>
      <c r="AD501" s="33" t="s">
        <v>91</v>
      </c>
    </row>
    <row r="502" spans="1:30" x14ac:dyDescent="0.2">
      <c r="A502" s="27">
        <v>2025</v>
      </c>
      <c r="B502" s="27">
        <v>7</v>
      </c>
      <c r="C502" s="28">
        <v>45658</v>
      </c>
      <c r="D502" s="28">
        <v>45869</v>
      </c>
      <c r="E502" s="27" t="s">
        <v>253</v>
      </c>
      <c r="F502" s="28">
        <v>45868</v>
      </c>
      <c r="G502" s="29">
        <v>12</v>
      </c>
      <c r="H502" s="30" t="s">
        <v>254</v>
      </c>
      <c r="I502" s="30">
        <v>2820251</v>
      </c>
      <c r="J502" s="30" t="s">
        <v>256</v>
      </c>
      <c r="K502" s="29">
        <v>154</v>
      </c>
      <c r="L502" s="30" t="s">
        <v>257</v>
      </c>
      <c r="M502" s="30">
        <v>1318</v>
      </c>
      <c r="N502" s="27">
        <v>1453</v>
      </c>
      <c r="O502" s="30" t="s">
        <v>1491</v>
      </c>
      <c r="P502" s="30" t="s">
        <v>259</v>
      </c>
      <c r="Q502" s="30" t="s">
        <v>92</v>
      </c>
      <c r="R502" s="27">
        <v>1013220529</v>
      </c>
      <c r="S502" s="30" t="s">
        <v>348</v>
      </c>
      <c r="T502" s="31">
        <v>0</v>
      </c>
      <c r="U502" s="31">
        <v>0</v>
      </c>
      <c r="V502" s="32">
        <v>18900000</v>
      </c>
      <c r="W502" s="32">
        <v>18060000</v>
      </c>
      <c r="X502" s="32">
        <v>840000</v>
      </c>
      <c r="Y502" s="27">
        <v>2327</v>
      </c>
      <c r="Z502" s="33" t="s">
        <v>98</v>
      </c>
      <c r="AA502" s="29">
        <v>134940</v>
      </c>
      <c r="AB502" s="27">
        <v>2</v>
      </c>
      <c r="AC502" s="33" t="s">
        <v>29</v>
      </c>
      <c r="AD502" s="33" t="s">
        <v>91</v>
      </c>
    </row>
    <row r="503" spans="1:30" x14ac:dyDescent="0.2">
      <c r="A503" s="27">
        <v>2025</v>
      </c>
      <c r="B503" s="27">
        <v>7</v>
      </c>
      <c r="C503" s="28">
        <v>45658</v>
      </c>
      <c r="D503" s="28">
        <v>45869</v>
      </c>
      <c r="E503" s="27" t="s">
        <v>253</v>
      </c>
      <c r="F503" s="28">
        <v>45868</v>
      </c>
      <c r="G503" s="29">
        <v>12</v>
      </c>
      <c r="H503" s="30" t="s">
        <v>254</v>
      </c>
      <c r="I503" s="30">
        <v>7420251</v>
      </c>
      <c r="J503" s="30" t="s">
        <v>256</v>
      </c>
      <c r="K503" s="29">
        <v>154</v>
      </c>
      <c r="L503" s="30" t="s">
        <v>257</v>
      </c>
      <c r="M503" s="30">
        <v>1322</v>
      </c>
      <c r="N503" s="27">
        <v>1454</v>
      </c>
      <c r="O503" s="30" t="s">
        <v>1492</v>
      </c>
      <c r="P503" s="30" t="s">
        <v>259</v>
      </c>
      <c r="Q503" s="30" t="s">
        <v>92</v>
      </c>
      <c r="R503" s="27">
        <v>1010997346</v>
      </c>
      <c r="S503" s="30" t="s">
        <v>650</v>
      </c>
      <c r="T503" s="31">
        <v>0</v>
      </c>
      <c r="U503" s="31">
        <v>0</v>
      </c>
      <c r="V503" s="32">
        <v>9075000</v>
      </c>
      <c r="W503" s="32">
        <v>7159167</v>
      </c>
      <c r="X503" s="32">
        <v>1915833</v>
      </c>
      <c r="Y503" s="27">
        <v>2327</v>
      </c>
      <c r="Z503" s="92" t="s">
        <v>101</v>
      </c>
      <c r="AA503" s="29">
        <v>134947</v>
      </c>
      <c r="AB503" s="27">
        <v>3</v>
      </c>
      <c r="AC503" s="33" t="s">
        <v>29</v>
      </c>
      <c r="AD503" s="33" t="s">
        <v>91</v>
      </c>
    </row>
    <row r="504" spans="1:30" x14ac:dyDescent="0.2">
      <c r="A504" s="27">
        <v>2025</v>
      </c>
      <c r="B504" s="27">
        <v>7</v>
      </c>
      <c r="C504" s="28">
        <v>45658</v>
      </c>
      <c r="D504" s="28">
        <v>45869</v>
      </c>
      <c r="E504" s="27" t="s">
        <v>253</v>
      </c>
      <c r="F504" s="28">
        <v>45868</v>
      </c>
      <c r="G504" s="29">
        <v>12</v>
      </c>
      <c r="H504" s="30" t="s">
        <v>254</v>
      </c>
      <c r="I504" s="30">
        <v>2720251</v>
      </c>
      <c r="J504" s="30" t="s">
        <v>256</v>
      </c>
      <c r="K504" s="29">
        <v>154</v>
      </c>
      <c r="L504" s="30" t="s">
        <v>257</v>
      </c>
      <c r="M504" s="30">
        <v>1371</v>
      </c>
      <c r="N504" s="27">
        <v>1455</v>
      </c>
      <c r="O504" s="30" t="s">
        <v>1493</v>
      </c>
      <c r="P504" s="30" t="s">
        <v>376</v>
      </c>
      <c r="Q504" s="30" t="s">
        <v>53</v>
      </c>
      <c r="R504" s="27">
        <v>1012973720</v>
      </c>
      <c r="S504" s="30" t="s">
        <v>377</v>
      </c>
      <c r="T504" s="31">
        <v>0</v>
      </c>
      <c r="U504" s="31">
        <v>0</v>
      </c>
      <c r="V504" s="32">
        <v>6050000</v>
      </c>
      <c r="W504" s="32">
        <v>2420000</v>
      </c>
      <c r="X504" s="32">
        <v>3630000</v>
      </c>
      <c r="Y504" s="27">
        <v>2290</v>
      </c>
      <c r="Z504" s="33" t="s">
        <v>56</v>
      </c>
      <c r="AA504" s="29">
        <v>135086</v>
      </c>
      <c r="AB504" s="27">
        <v>2</v>
      </c>
      <c r="AC504" s="33" t="s">
        <v>20</v>
      </c>
      <c r="AD504" s="33" t="s">
        <v>52</v>
      </c>
    </row>
    <row r="505" spans="1:30" x14ac:dyDescent="0.2">
      <c r="A505" s="27">
        <v>2025</v>
      </c>
      <c r="B505" s="27">
        <v>7</v>
      </c>
      <c r="C505" s="28">
        <v>45658</v>
      </c>
      <c r="D505" s="28">
        <v>45869</v>
      </c>
      <c r="E505" s="27" t="s">
        <v>253</v>
      </c>
      <c r="F505" s="28">
        <v>45868</v>
      </c>
      <c r="G505" s="29">
        <v>12</v>
      </c>
      <c r="H505" s="30" t="s">
        <v>254</v>
      </c>
      <c r="I505" s="30">
        <v>4920251</v>
      </c>
      <c r="J505" s="30" t="s">
        <v>256</v>
      </c>
      <c r="K505" s="29">
        <v>154</v>
      </c>
      <c r="L505" s="30" t="s">
        <v>257</v>
      </c>
      <c r="M505" s="30">
        <v>1320</v>
      </c>
      <c r="N505" s="27">
        <v>1456</v>
      </c>
      <c r="O505" s="30" t="s">
        <v>1494</v>
      </c>
      <c r="P505" s="30" t="s">
        <v>275</v>
      </c>
      <c r="Q505" s="30" t="s">
        <v>49</v>
      </c>
      <c r="R505" s="27">
        <v>1009786716</v>
      </c>
      <c r="S505" s="30" t="s">
        <v>423</v>
      </c>
      <c r="T505" s="31">
        <v>0</v>
      </c>
      <c r="U505" s="31">
        <v>0</v>
      </c>
      <c r="V505" s="32">
        <v>21000000</v>
      </c>
      <c r="W505" s="32">
        <v>8633333</v>
      </c>
      <c r="X505" s="32">
        <v>12366667</v>
      </c>
      <c r="Y505" s="27">
        <v>2289</v>
      </c>
      <c r="Z505" s="33" t="s">
        <v>50</v>
      </c>
      <c r="AA505" s="29">
        <v>134944</v>
      </c>
      <c r="AB505" s="27">
        <v>1</v>
      </c>
      <c r="AC505" s="33" t="s">
        <v>34</v>
      </c>
      <c r="AD505" s="33" t="s">
        <v>48</v>
      </c>
    </row>
    <row r="506" spans="1:30" x14ac:dyDescent="0.2">
      <c r="A506" s="27">
        <v>2025</v>
      </c>
      <c r="B506" s="27">
        <v>7</v>
      </c>
      <c r="C506" s="28">
        <v>45658</v>
      </c>
      <c r="D506" s="28">
        <v>45869</v>
      </c>
      <c r="E506" s="27" t="s">
        <v>253</v>
      </c>
      <c r="F506" s="28">
        <v>45868</v>
      </c>
      <c r="G506" s="29">
        <v>12</v>
      </c>
      <c r="H506" s="30" t="s">
        <v>254</v>
      </c>
      <c r="I506" s="30">
        <v>7820251</v>
      </c>
      <c r="J506" s="30" t="s">
        <v>256</v>
      </c>
      <c r="K506" s="29">
        <v>154</v>
      </c>
      <c r="L506" s="30" t="s">
        <v>257</v>
      </c>
      <c r="M506" s="30">
        <v>1363</v>
      </c>
      <c r="N506" s="27">
        <v>1457</v>
      </c>
      <c r="O506" s="30" t="s">
        <v>1495</v>
      </c>
      <c r="P506" s="30" t="s">
        <v>376</v>
      </c>
      <c r="Q506" s="30" t="s">
        <v>53</v>
      </c>
      <c r="R506" s="27">
        <v>1000243469</v>
      </c>
      <c r="S506" s="30" t="s">
        <v>507</v>
      </c>
      <c r="T506" s="31">
        <v>0</v>
      </c>
      <c r="U506" s="31">
        <v>0</v>
      </c>
      <c r="V506" s="32">
        <v>19530000</v>
      </c>
      <c r="W506" s="32">
        <v>15841000</v>
      </c>
      <c r="X506" s="32">
        <v>3689000</v>
      </c>
      <c r="Y506" s="27">
        <v>2290</v>
      </c>
      <c r="Z506" s="33" t="s">
        <v>56</v>
      </c>
      <c r="AA506" s="29">
        <v>135799</v>
      </c>
      <c r="AB506" s="27">
        <v>2</v>
      </c>
      <c r="AC506" s="33" t="s">
        <v>20</v>
      </c>
      <c r="AD506" s="33" t="s">
        <v>52</v>
      </c>
    </row>
    <row r="507" spans="1:30" x14ac:dyDescent="0.2">
      <c r="A507" s="27">
        <v>2025</v>
      </c>
      <c r="B507" s="27">
        <v>7</v>
      </c>
      <c r="C507" s="28">
        <v>45658</v>
      </c>
      <c r="D507" s="28">
        <v>45869</v>
      </c>
      <c r="E507" s="27" t="s">
        <v>253</v>
      </c>
      <c r="F507" s="28">
        <v>45868</v>
      </c>
      <c r="G507" s="29">
        <v>12</v>
      </c>
      <c r="H507" s="30" t="s">
        <v>254</v>
      </c>
      <c r="I507" s="30">
        <v>2420251</v>
      </c>
      <c r="J507" s="30" t="s">
        <v>256</v>
      </c>
      <c r="K507" s="29">
        <v>154</v>
      </c>
      <c r="L507" s="30" t="s">
        <v>257</v>
      </c>
      <c r="M507" s="30">
        <v>1369</v>
      </c>
      <c r="N507" s="27">
        <v>1458</v>
      </c>
      <c r="O507" s="30" t="s">
        <v>1496</v>
      </c>
      <c r="P507" s="30" t="s">
        <v>259</v>
      </c>
      <c r="Q507" s="30" t="s">
        <v>92</v>
      </c>
      <c r="R507" s="27">
        <v>1006197480</v>
      </c>
      <c r="S507" s="30" t="s">
        <v>288</v>
      </c>
      <c r="T507" s="31">
        <v>0</v>
      </c>
      <c r="U507" s="31">
        <v>0</v>
      </c>
      <c r="V507" s="32">
        <v>26415000</v>
      </c>
      <c r="W507" s="32">
        <v>19988000</v>
      </c>
      <c r="X507" s="32">
        <v>6427000</v>
      </c>
      <c r="Y507" s="27">
        <v>2327</v>
      </c>
      <c r="Z507" s="33" t="s">
        <v>98</v>
      </c>
      <c r="AA507" s="29">
        <v>135149</v>
      </c>
      <c r="AB507" s="27">
        <v>2</v>
      </c>
      <c r="AC507" s="33" t="s">
        <v>29</v>
      </c>
      <c r="AD507" s="33" t="s">
        <v>91</v>
      </c>
    </row>
    <row r="508" spans="1:30" x14ac:dyDescent="0.2">
      <c r="A508" s="27">
        <v>2025</v>
      </c>
      <c r="B508" s="27">
        <v>7</v>
      </c>
      <c r="C508" s="28">
        <v>45658</v>
      </c>
      <c r="D508" s="28">
        <v>45869</v>
      </c>
      <c r="E508" s="27" t="s">
        <v>253</v>
      </c>
      <c r="F508" s="28">
        <v>45868</v>
      </c>
      <c r="G508" s="29">
        <v>12</v>
      </c>
      <c r="H508" s="30" t="s">
        <v>254</v>
      </c>
      <c r="I508" s="30">
        <v>8220251</v>
      </c>
      <c r="J508" s="30" t="s">
        <v>256</v>
      </c>
      <c r="K508" s="29">
        <v>154</v>
      </c>
      <c r="L508" s="30" t="s">
        <v>257</v>
      </c>
      <c r="M508" s="30">
        <v>1383</v>
      </c>
      <c r="N508" s="27">
        <v>1459</v>
      </c>
      <c r="O508" s="30" t="s">
        <v>1497</v>
      </c>
      <c r="P508" s="30" t="s">
        <v>452</v>
      </c>
      <c r="Q508" s="30" t="s">
        <v>218</v>
      </c>
      <c r="R508" s="27">
        <v>1011122812</v>
      </c>
      <c r="S508" s="30" t="s">
        <v>478</v>
      </c>
      <c r="T508" s="31">
        <v>15750000</v>
      </c>
      <c r="U508" s="31">
        <v>0</v>
      </c>
      <c r="V508" s="32">
        <v>0</v>
      </c>
      <c r="W508" s="32">
        <v>0</v>
      </c>
      <c r="X508" s="32">
        <v>0</v>
      </c>
      <c r="Y508" s="27">
        <v>2703</v>
      </c>
      <c r="Z508" s="33" t="s">
        <v>220</v>
      </c>
      <c r="AA508" s="29" t="s">
        <v>1498</v>
      </c>
      <c r="AB508" s="27">
        <v>3</v>
      </c>
      <c r="AC508" s="33" t="s">
        <v>41</v>
      </c>
      <c r="AD508" s="33" t="s">
        <v>217</v>
      </c>
    </row>
    <row r="509" spans="1:30" x14ac:dyDescent="0.2">
      <c r="A509" s="27">
        <v>2025</v>
      </c>
      <c r="B509" s="27">
        <v>7</v>
      </c>
      <c r="C509" s="28">
        <v>45658</v>
      </c>
      <c r="D509" s="28">
        <v>45869</v>
      </c>
      <c r="E509" s="27" t="s">
        <v>253</v>
      </c>
      <c r="F509" s="28">
        <v>45868</v>
      </c>
      <c r="G509" s="29">
        <v>12</v>
      </c>
      <c r="H509" s="30" t="s">
        <v>254</v>
      </c>
      <c r="I509" s="30">
        <v>10720251</v>
      </c>
      <c r="J509" s="30" t="s">
        <v>256</v>
      </c>
      <c r="K509" s="29">
        <v>154</v>
      </c>
      <c r="L509" s="30" t="s">
        <v>257</v>
      </c>
      <c r="M509" s="30">
        <v>1393</v>
      </c>
      <c r="N509" s="27">
        <v>1460</v>
      </c>
      <c r="O509" s="30" t="s">
        <v>1499</v>
      </c>
      <c r="P509" s="30" t="s">
        <v>291</v>
      </c>
      <c r="Q509" s="30" t="s">
        <v>181</v>
      </c>
      <c r="R509" s="27">
        <v>1000172954</v>
      </c>
      <c r="S509" s="30" t="s">
        <v>558</v>
      </c>
      <c r="T509" s="31">
        <v>0</v>
      </c>
      <c r="U509" s="31">
        <v>0</v>
      </c>
      <c r="V509" s="32">
        <v>5460000</v>
      </c>
      <c r="W509" s="32">
        <v>1547000</v>
      </c>
      <c r="X509" s="32">
        <v>3913000</v>
      </c>
      <c r="Y509" s="27">
        <v>2671</v>
      </c>
      <c r="Z509" s="33" t="s">
        <v>190</v>
      </c>
      <c r="AA509" s="29">
        <v>136266</v>
      </c>
      <c r="AB509" s="27">
        <v>3</v>
      </c>
      <c r="AC509" s="33" t="s">
        <v>34</v>
      </c>
      <c r="AD509" s="33" t="s">
        <v>180</v>
      </c>
    </row>
    <row r="510" spans="1:30" x14ac:dyDescent="0.2">
      <c r="A510" s="27">
        <v>2025</v>
      </c>
      <c r="B510" s="27">
        <v>7</v>
      </c>
      <c r="C510" s="28">
        <v>45658</v>
      </c>
      <c r="D510" s="28">
        <v>45869</v>
      </c>
      <c r="E510" s="27" t="s">
        <v>253</v>
      </c>
      <c r="F510" s="28">
        <v>45868</v>
      </c>
      <c r="G510" s="29">
        <v>12</v>
      </c>
      <c r="H510" s="30" t="s">
        <v>254</v>
      </c>
      <c r="I510" s="30">
        <v>320251</v>
      </c>
      <c r="J510" s="30" t="s">
        <v>256</v>
      </c>
      <c r="K510" s="29">
        <v>154</v>
      </c>
      <c r="L510" s="30" t="s">
        <v>257</v>
      </c>
      <c r="M510" s="30">
        <v>1411</v>
      </c>
      <c r="N510" s="27">
        <v>1461</v>
      </c>
      <c r="O510" s="30" t="s">
        <v>1500</v>
      </c>
      <c r="P510" s="30" t="s">
        <v>259</v>
      </c>
      <c r="Q510" s="30" t="s">
        <v>92</v>
      </c>
      <c r="R510" s="27">
        <v>1013679600</v>
      </c>
      <c r="S510" s="30" t="s">
        <v>266</v>
      </c>
      <c r="T510" s="31">
        <v>0</v>
      </c>
      <c r="U510" s="31">
        <v>0</v>
      </c>
      <c r="V510" s="32">
        <v>12600000</v>
      </c>
      <c r="W510" s="32">
        <v>12180000</v>
      </c>
      <c r="X510" s="32">
        <v>420000</v>
      </c>
      <c r="Y510" s="27">
        <v>2327</v>
      </c>
      <c r="Z510" s="33" t="s">
        <v>98</v>
      </c>
      <c r="AA510" s="29">
        <v>137043</v>
      </c>
      <c r="AB510" s="27">
        <v>2</v>
      </c>
      <c r="AC510" s="33" t="s">
        <v>29</v>
      </c>
      <c r="AD510" s="33" t="s">
        <v>91</v>
      </c>
    </row>
    <row r="511" spans="1:30" x14ac:dyDescent="0.2">
      <c r="A511" s="27">
        <v>2025</v>
      </c>
      <c r="B511" s="27">
        <v>7</v>
      </c>
      <c r="C511" s="28">
        <v>45658</v>
      </c>
      <c r="D511" s="28">
        <v>45869</v>
      </c>
      <c r="E511" s="27" t="s">
        <v>253</v>
      </c>
      <c r="F511" s="28">
        <v>45868</v>
      </c>
      <c r="G511" s="29">
        <v>12</v>
      </c>
      <c r="H511" s="30" t="s">
        <v>254</v>
      </c>
      <c r="I511" s="30">
        <v>420251</v>
      </c>
      <c r="J511" s="30" t="s">
        <v>256</v>
      </c>
      <c r="K511" s="29">
        <v>154</v>
      </c>
      <c r="L511" s="30" t="s">
        <v>257</v>
      </c>
      <c r="M511" s="30">
        <v>1412</v>
      </c>
      <c r="N511" s="27">
        <v>1462</v>
      </c>
      <c r="O511" s="30" t="s">
        <v>1501</v>
      </c>
      <c r="P511" s="30" t="s">
        <v>259</v>
      </c>
      <c r="Q511" s="30" t="s">
        <v>92</v>
      </c>
      <c r="R511" s="27">
        <v>1012044761</v>
      </c>
      <c r="S511" s="30" t="s">
        <v>1502</v>
      </c>
      <c r="T511" s="31">
        <v>0</v>
      </c>
      <c r="U511" s="31">
        <v>0</v>
      </c>
      <c r="V511" s="32">
        <v>12600000</v>
      </c>
      <c r="W511" s="32">
        <v>12600000</v>
      </c>
      <c r="X511" s="32">
        <v>0</v>
      </c>
      <c r="Y511" s="27">
        <v>2327</v>
      </c>
      <c r="Z511" s="33" t="s">
        <v>98</v>
      </c>
      <c r="AA511" s="29">
        <v>137044</v>
      </c>
      <c r="AB511" s="27">
        <v>2</v>
      </c>
      <c r="AC511" s="33" t="s">
        <v>29</v>
      </c>
      <c r="AD511" s="33" t="s">
        <v>91</v>
      </c>
    </row>
    <row r="512" spans="1:30" x14ac:dyDescent="0.2">
      <c r="A512" s="27">
        <v>2025</v>
      </c>
      <c r="B512" s="27">
        <v>7</v>
      </c>
      <c r="C512" s="28">
        <v>45658</v>
      </c>
      <c r="D512" s="28">
        <v>45869</v>
      </c>
      <c r="E512" s="27" t="s">
        <v>253</v>
      </c>
      <c r="F512" s="28">
        <v>45868</v>
      </c>
      <c r="G512" s="29">
        <v>12</v>
      </c>
      <c r="H512" s="30" t="s">
        <v>254</v>
      </c>
      <c r="I512" s="30">
        <v>1120251</v>
      </c>
      <c r="J512" s="30" t="s">
        <v>256</v>
      </c>
      <c r="K512" s="29">
        <v>154</v>
      </c>
      <c r="L512" s="30" t="s">
        <v>257</v>
      </c>
      <c r="M512" s="30">
        <v>1413</v>
      </c>
      <c r="N512" s="27">
        <v>1463</v>
      </c>
      <c r="O512" s="30" t="s">
        <v>1503</v>
      </c>
      <c r="P512" s="30" t="s">
        <v>259</v>
      </c>
      <c r="Q512" s="30" t="s">
        <v>92</v>
      </c>
      <c r="R512" s="27">
        <v>1012359811</v>
      </c>
      <c r="S512" s="30" t="s">
        <v>317</v>
      </c>
      <c r="T512" s="31">
        <v>0</v>
      </c>
      <c r="U512" s="31">
        <v>0</v>
      </c>
      <c r="V512" s="32">
        <v>12600000</v>
      </c>
      <c r="W512" s="32">
        <v>12600000</v>
      </c>
      <c r="X512" s="32">
        <v>0</v>
      </c>
      <c r="Y512" s="27">
        <v>2327</v>
      </c>
      <c r="Z512" s="33" t="s">
        <v>98</v>
      </c>
      <c r="AA512" s="29">
        <v>137046</v>
      </c>
      <c r="AB512" s="27">
        <v>2</v>
      </c>
      <c r="AC512" s="33" t="s">
        <v>29</v>
      </c>
      <c r="AD512" s="33" t="s">
        <v>91</v>
      </c>
    </row>
    <row r="513" spans="1:30" x14ac:dyDescent="0.2">
      <c r="A513" s="27">
        <v>2025</v>
      </c>
      <c r="B513" s="27">
        <v>7</v>
      </c>
      <c r="C513" s="28">
        <v>45658</v>
      </c>
      <c r="D513" s="28">
        <v>45869</v>
      </c>
      <c r="E513" s="27" t="s">
        <v>253</v>
      </c>
      <c r="F513" s="28">
        <v>45868</v>
      </c>
      <c r="G513" s="29">
        <v>12</v>
      </c>
      <c r="H513" s="30" t="s">
        <v>254</v>
      </c>
      <c r="I513" s="30">
        <v>1520251</v>
      </c>
      <c r="J513" s="30" t="s">
        <v>256</v>
      </c>
      <c r="K513" s="29">
        <v>154</v>
      </c>
      <c r="L513" s="30" t="s">
        <v>257</v>
      </c>
      <c r="M513" s="30">
        <v>1398</v>
      </c>
      <c r="N513" s="27">
        <v>1464</v>
      </c>
      <c r="O513" s="30" t="s">
        <v>1504</v>
      </c>
      <c r="P513" s="30" t="s">
        <v>291</v>
      </c>
      <c r="Q513" s="30" t="s">
        <v>181</v>
      </c>
      <c r="R513" s="27">
        <v>1010431720</v>
      </c>
      <c r="S513" s="30" t="s">
        <v>1505</v>
      </c>
      <c r="T513" s="31">
        <v>0</v>
      </c>
      <c r="U513" s="31">
        <v>0</v>
      </c>
      <c r="V513" s="32">
        <v>25500000</v>
      </c>
      <c r="W513" s="32">
        <v>24650000</v>
      </c>
      <c r="X513" s="32">
        <v>850000</v>
      </c>
      <c r="Y513" s="27">
        <v>2671</v>
      </c>
      <c r="Z513" s="33" t="s">
        <v>190</v>
      </c>
      <c r="AA513" s="29">
        <v>136263</v>
      </c>
      <c r="AB513" s="27">
        <v>3</v>
      </c>
      <c r="AC513" s="33" t="s">
        <v>34</v>
      </c>
      <c r="AD513" s="33" t="s">
        <v>180</v>
      </c>
    </row>
    <row r="514" spans="1:30" x14ac:dyDescent="0.2">
      <c r="A514" s="27">
        <v>2025</v>
      </c>
      <c r="B514" s="27">
        <v>7</v>
      </c>
      <c r="C514" s="28">
        <v>45658</v>
      </c>
      <c r="D514" s="28">
        <v>45869</v>
      </c>
      <c r="E514" s="27" t="s">
        <v>253</v>
      </c>
      <c r="F514" s="28">
        <v>45868</v>
      </c>
      <c r="G514" s="29">
        <v>12</v>
      </c>
      <c r="H514" s="30" t="s">
        <v>254</v>
      </c>
      <c r="I514" s="30">
        <v>720251</v>
      </c>
      <c r="J514" s="30" t="s">
        <v>256</v>
      </c>
      <c r="K514" s="29">
        <v>154</v>
      </c>
      <c r="L514" s="30" t="s">
        <v>257</v>
      </c>
      <c r="M514" s="30">
        <v>1414</v>
      </c>
      <c r="N514" s="27">
        <v>1465</v>
      </c>
      <c r="O514" s="30" t="s">
        <v>1506</v>
      </c>
      <c r="P514" s="30" t="s">
        <v>259</v>
      </c>
      <c r="Q514" s="30" t="s">
        <v>92</v>
      </c>
      <c r="R514" s="27">
        <v>1011847011</v>
      </c>
      <c r="S514" s="30" t="s">
        <v>272</v>
      </c>
      <c r="T514" s="31">
        <v>0</v>
      </c>
      <c r="U514" s="31">
        <v>0</v>
      </c>
      <c r="V514" s="32">
        <v>14040000</v>
      </c>
      <c r="W514" s="32">
        <v>14040000</v>
      </c>
      <c r="X514" s="32">
        <v>0</v>
      </c>
      <c r="Y514" s="27">
        <v>2327</v>
      </c>
      <c r="Z514" s="33" t="s">
        <v>98</v>
      </c>
      <c r="AA514" s="29">
        <v>137059</v>
      </c>
      <c r="AB514" s="27">
        <v>2</v>
      </c>
      <c r="AC514" s="33" t="s">
        <v>29</v>
      </c>
      <c r="AD514" s="33" t="s">
        <v>91</v>
      </c>
    </row>
    <row r="515" spans="1:30" x14ac:dyDescent="0.2">
      <c r="A515" s="27">
        <v>2025</v>
      </c>
      <c r="B515" s="27">
        <v>7</v>
      </c>
      <c r="C515" s="28">
        <v>45658</v>
      </c>
      <c r="D515" s="28">
        <v>45869</v>
      </c>
      <c r="E515" s="27" t="s">
        <v>253</v>
      </c>
      <c r="F515" s="28">
        <v>45868</v>
      </c>
      <c r="G515" s="29">
        <v>12</v>
      </c>
      <c r="H515" s="30" t="s">
        <v>254</v>
      </c>
      <c r="I515" s="30">
        <v>1420251</v>
      </c>
      <c r="J515" s="30" t="s">
        <v>256</v>
      </c>
      <c r="K515" s="29">
        <v>154</v>
      </c>
      <c r="L515" s="30" t="s">
        <v>257</v>
      </c>
      <c r="M515" s="30">
        <v>1397</v>
      </c>
      <c r="N515" s="27">
        <v>1466</v>
      </c>
      <c r="O515" s="30" t="s">
        <v>1507</v>
      </c>
      <c r="P515" s="30" t="s">
        <v>275</v>
      </c>
      <c r="Q515" s="30" t="s">
        <v>49</v>
      </c>
      <c r="R515" s="27">
        <v>1012217528</v>
      </c>
      <c r="S515" s="30" t="s">
        <v>314</v>
      </c>
      <c r="T515" s="31">
        <v>0</v>
      </c>
      <c r="U515" s="31">
        <v>0</v>
      </c>
      <c r="V515" s="32">
        <v>21000000</v>
      </c>
      <c r="W515" s="32">
        <v>20300000</v>
      </c>
      <c r="X515" s="32">
        <v>700000</v>
      </c>
      <c r="Y515" s="27">
        <v>2289</v>
      </c>
      <c r="Z515" s="33" t="s">
        <v>50</v>
      </c>
      <c r="AA515" s="29">
        <v>135639</v>
      </c>
      <c r="AB515" s="27">
        <v>1</v>
      </c>
      <c r="AC515" s="33" t="s">
        <v>34</v>
      </c>
      <c r="AD515" s="33" t="s">
        <v>48</v>
      </c>
    </row>
    <row r="516" spans="1:30" x14ac:dyDescent="0.2">
      <c r="A516" s="27">
        <v>2025</v>
      </c>
      <c r="B516" s="27">
        <v>7</v>
      </c>
      <c r="C516" s="28">
        <v>45658</v>
      </c>
      <c r="D516" s="28">
        <v>45869</v>
      </c>
      <c r="E516" s="27" t="s">
        <v>253</v>
      </c>
      <c r="F516" s="28">
        <v>45868</v>
      </c>
      <c r="G516" s="29">
        <v>12</v>
      </c>
      <c r="H516" s="30" t="s">
        <v>254</v>
      </c>
      <c r="I516" s="30">
        <v>1720251</v>
      </c>
      <c r="J516" s="30" t="s">
        <v>256</v>
      </c>
      <c r="K516" s="29">
        <v>154</v>
      </c>
      <c r="L516" s="30" t="s">
        <v>257</v>
      </c>
      <c r="M516" s="30">
        <v>1348</v>
      </c>
      <c r="N516" s="27">
        <v>1467</v>
      </c>
      <c r="O516" s="30" t="s">
        <v>1508</v>
      </c>
      <c r="P516" s="30" t="s">
        <v>259</v>
      </c>
      <c r="Q516" s="30" t="s">
        <v>92</v>
      </c>
      <c r="R516" s="27">
        <v>1012216667</v>
      </c>
      <c r="S516" s="30" t="s">
        <v>307</v>
      </c>
      <c r="T516" s="31">
        <v>0</v>
      </c>
      <c r="U516" s="31">
        <v>0</v>
      </c>
      <c r="V516" s="32">
        <v>18900000</v>
      </c>
      <c r="W516" s="32">
        <v>18060000</v>
      </c>
      <c r="X516" s="32">
        <v>840000</v>
      </c>
      <c r="Y516" s="27">
        <v>2327</v>
      </c>
      <c r="Z516" s="33" t="s">
        <v>98</v>
      </c>
      <c r="AA516" s="29">
        <v>135631</v>
      </c>
      <c r="AB516" s="27">
        <v>2</v>
      </c>
      <c r="AC516" s="33" t="s">
        <v>29</v>
      </c>
      <c r="AD516" s="33" t="s">
        <v>91</v>
      </c>
    </row>
    <row r="517" spans="1:30" x14ac:dyDescent="0.2">
      <c r="A517" s="27">
        <v>2025</v>
      </c>
      <c r="B517" s="27">
        <v>7</v>
      </c>
      <c r="C517" s="28">
        <v>45658</v>
      </c>
      <c r="D517" s="28">
        <v>45869</v>
      </c>
      <c r="E517" s="27" t="s">
        <v>253</v>
      </c>
      <c r="F517" s="28">
        <v>45868</v>
      </c>
      <c r="G517" s="29">
        <v>12</v>
      </c>
      <c r="H517" s="30" t="s">
        <v>254</v>
      </c>
      <c r="I517" s="30">
        <v>7120251</v>
      </c>
      <c r="J517" s="30" t="s">
        <v>256</v>
      </c>
      <c r="K517" s="29">
        <v>154</v>
      </c>
      <c r="L517" s="30" t="s">
        <v>257</v>
      </c>
      <c r="M517" s="30">
        <v>1376</v>
      </c>
      <c r="N517" s="27">
        <v>1468</v>
      </c>
      <c r="O517" s="30" t="s">
        <v>1509</v>
      </c>
      <c r="P517" s="30" t="s">
        <v>259</v>
      </c>
      <c r="Q517" s="30" t="s">
        <v>92</v>
      </c>
      <c r="R517" s="27">
        <v>1011833132</v>
      </c>
      <c r="S517" s="30" t="s">
        <v>495</v>
      </c>
      <c r="T517" s="31">
        <v>0</v>
      </c>
      <c r="U517" s="31">
        <v>0</v>
      </c>
      <c r="V517" s="32">
        <v>21000000</v>
      </c>
      <c r="W517" s="32">
        <v>11433333</v>
      </c>
      <c r="X517" s="32">
        <v>9566667</v>
      </c>
      <c r="Y517" s="27">
        <v>2327</v>
      </c>
      <c r="Z517" s="33" t="s">
        <v>98</v>
      </c>
      <c r="AA517" s="29">
        <v>135155</v>
      </c>
      <c r="AB517" s="27">
        <v>2</v>
      </c>
      <c r="AC517" s="33" t="s">
        <v>29</v>
      </c>
      <c r="AD517" s="33" t="s">
        <v>91</v>
      </c>
    </row>
    <row r="518" spans="1:30" x14ac:dyDescent="0.2">
      <c r="A518" s="27">
        <v>2025</v>
      </c>
      <c r="B518" s="27">
        <v>7</v>
      </c>
      <c r="C518" s="28">
        <v>45658</v>
      </c>
      <c r="D518" s="28">
        <v>45869</v>
      </c>
      <c r="E518" s="27" t="s">
        <v>253</v>
      </c>
      <c r="F518" s="28">
        <v>45868</v>
      </c>
      <c r="G518" s="29">
        <v>12</v>
      </c>
      <c r="H518" s="30" t="s">
        <v>254</v>
      </c>
      <c r="I518" s="30">
        <v>12220251</v>
      </c>
      <c r="J518" s="30" t="s">
        <v>256</v>
      </c>
      <c r="K518" s="29">
        <v>154</v>
      </c>
      <c r="L518" s="30" t="s">
        <v>257</v>
      </c>
      <c r="M518" s="30">
        <v>1336</v>
      </c>
      <c r="N518" s="27">
        <v>1469</v>
      </c>
      <c r="O518" s="30" t="s">
        <v>1510</v>
      </c>
      <c r="P518" s="30" t="s">
        <v>259</v>
      </c>
      <c r="Q518" s="30" t="s">
        <v>92</v>
      </c>
      <c r="R518" s="27">
        <v>1013241755</v>
      </c>
      <c r="S518" s="30" t="s">
        <v>715</v>
      </c>
      <c r="T518" s="31">
        <v>0</v>
      </c>
      <c r="U518" s="31">
        <v>0</v>
      </c>
      <c r="V518" s="32">
        <v>8820000</v>
      </c>
      <c r="W518" s="32">
        <v>6566000</v>
      </c>
      <c r="X518" s="32">
        <v>2254000</v>
      </c>
      <c r="Y518" s="27">
        <v>2327</v>
      </c>
      <c r="Z518" s="33" t="s">
        <v>98</v>
      </c>
      <c r="AA518" s="29">
        <v>136038</v>
      </c>
      <c r="AB518" s="27">
        <v>2</v>
      </c>
      <c r="AC518" s="33" t="s">
        <v>29</v>
      </c>
      <c r="AD518" s="33" t="s">
        <v>91</v>
      </c>
    </row>
    <row r="519" spans="1:30" x14ac:dyDescent="0.2">
      <c r="A519" s="27">
        <v>2025</v>
      </c>
      <c r="B519" s="27">
        <v>7</v>
      </c>
      <c r="C519" s="28">
        <v>45658</v>
      </c>
      <c r="D519" s="28">
        <v>45869</v>
      </c>
      <c r="E519" s="27" t="s">
        <v>253</v>
      </c>
      <c r="F519" s="28">
        <v>45868</v>
      </c>
      <c r="G519" s="29">
        <v>12</v>
      </c>
      <c r="H519" s="30" t="s">
        <v>254</v>
      </c>
      <c r="I519" s="30">
        <v>8920251</v>
      </c>
      <c r="J519" s="30" t="s">
        <v>256</v>
      </c>
      <c r="K519" s="29">
        <v>154</v>
      </c>
      <c r="L519" s="30" t="s">
        <v>257</v>
      </c>
      <c r="M519" s="30">
        <v>1405</v>
      </c>
      <c r="N519" s="27">
        <v>1470</v>
      </c>
      <c r="O519" s="30" t="s">
        <v>1511</v>
      </c>
      <c r="P519" s="30" t="s">
        <v>531</v>
      </c>
      <c r="Q519" s="30" t="s">
        <v>144</v>
      </c>
      <c r="R519" s="27">
        <v>1006101636</v>
      </c>
      <c r="S519" s="30" t="s">
        <v>532</v>
      </c>
      <c r="T519" s="31">
        <v>0</v>
      </c>
      <c r="U519" s="31">
        <v>0</v>
      </c>
      <c r="V519" s="32">
        <v>23625000</v>
      </c>
      <c r="W519" s="32">
        <v>19425000</v>
      </c>
      <c r="X519" s="32">
        <v>4200000</v>
      </c>
      <c r="Y519" s="27">
        <v>2474</v>
      </c>
      <c r="Z519" s="33" t="s">
        <v>145</v>
      </c>
      <c r="AA519" s="29">
        <v>135652</v>
      </c>
      <c r="AB519" s="27">
        <v>1</v>
      </c>
      <c r="AC519" s="33" t="s">
        <v>20</v>
      </c>
      <c r="AD519" s="33" t="s">
        <v>143</v>
      </c>
    </row>
    <row r="520" spans="1:30" x14ac:dyDescent="0.2">
      <c r="A520" s="27">
        <v>2025</v>
      </c>
      <c r="B520" s="27">
        <v>7</v>
      </c>
      <c r="C520" s="28">
        <v>45658</v>
      </c>
      <c r="D520" s="28">
        <v>45869</v>
      </c>
      <c r="E520" s="27" t="s">
        <v>253</v>
      </c>
      <c r="F520" s="28">
        <v>45868</v>
      </c>
      <c r="G520" s="29">
        <v>12</v>
      </c>
      <c r="H520" s="30" t="s">
        <v>254</v>
      </c>
      <c r="I520" s="30">
        <v>19220251</v>
      </c>
      <c r="J520" s="30" t="s">
        <v>256</v>
      </c>
      <c r="K520" s="29">
        <v>154</v>
      </c>
      <c r="L520" s="30" t="s">
        <v>257</v>
      </c>
      <c r="M520" s="30">
        <v>1323</v>
      </c>
      <c r="N520" s="27">
        <v>1471</v>
      </c>
      <c r="O520" s="30" t="s">
        <v>1512</v>
      </c>
      <c r="P520" s="30" t="s">
        <v>275</v>
      </c>
      <c r="Q520" s="30" t="s">
        <v>49</v>
      </c>
      <c r="R520" s="27">
        <v>1013649247</v>
      </c>
      <c r="S520" s="30" t="s">
        <v>1047</v>
      </c>
      <c r="T520" s="31">
        <v>0</v>
      </c>
      <c r="U520" s="31">
        <v>0</v>
      </c>
      <c r="V520" s="32">
        <v>15120000</v>
      </c>
      <c r="W520" s="32">
        <v>9576000</v>
      </c>
      <c r="X520" s="32">
        <v>5544000</v>
      </c>
      <c r="Y520" s="27">
        <v>2289</v>
      </c>
      <c r="Z520" s="33" t="s">
        <v>50</v>
      </c>
      <c r="AA520" s="29">
        <v>134948</v>
      </c>
      <c r="AB520" s="27">
        <v>1</v>
      </c>
      <c r="AC520" s="33" t="s">
        <v>34</v>
      </c>
      <c r="AD520" s="33" t="s">
        <v>48</v>
      </c>
    </row>
    <row r="521" spans="1:30" x14ac:dyDescent="0.2">
      <c r="A521" s="27">
        <v>2025</v>
      </c>
      <c r="B521" s="27">
        <v>7</v>
      </c>
      <c r="C521" s="28">
        <v>45658</v>
      </c>
      <c r="D521" s="28">
        <v>45869</v>
      </c>
      <c r="E521" s="27" t="s">
        <v>253</v>
      </c>
      <c r="F521" s="28">
        <v>45868</v>
      </c>
      <c r="G521" s="29">
        <v>12</v>
      </c>
      <c r="H521" s="30" t="s">
        <v>254</v>
      </c>
      <c r="I521" s="30">
        <v>16820251</v>
      </c>
      <c r="J521" s="30" t="s">
        <v>256</v>
      </c>
      <c r="K521" s="29">
        <v>154</v>
      </c>
      <c r="L521" s="30" t="s">
        <v>257</v>
      </c>
      <c r="M521" s="30">
        <v>1344</v>
      </c>
      <c r="N521" s="27">
        <v>1472</v>
      </c>
      <c r="O521" s="30" t="s">
        <v>1513</v>
      </c>
      <c r="P521" s="30" t="s">
        <v>259</v>
      </c>
      <c r="Q521" s="30" t="s">
        <v>92</v>
      </c>
      <c r="R521" s="27">
        <v>1002481666</v>
      </c>
      <c r="S521" s="30" t="s">
        <v>793</v>
      </c>
      <c r="T521" s="31">
        <v>0</v>
      </c>
      <c r="U521" s="31">
        <v>0</v>
      </c>
      <c r="V521" s="32">
        <v>18000000</v>
      </c>
      <c r="W521" s="32">
        <v>13000000</v>
      </c>
      <c r="X521" s="32">
        <v>5000000</v>
      </c>
      <c r="Y521" s="27">
        <v>2327</v>
      </c>
      <c r="Z521" s="33" t="s">
        <v>98</v>
      </c>
      <c r="AA521" s="29">
        <v>136053</v>
      </c>
      <c r="AB521" s="27">
        <v>2</v>
      </c>
      <c r="AC521" s="33" t="s">
        <v>29</v>
      </c>
      <c r="AD521" s="33" t="s">
        <v>91</v>
      </c>
    </row>
    <row r="522" spans="1:30" x14ac:dyDescent="0.2">
      <c r="A522" s="27">
        <v>2025</v>
      </c>
      <c r="B522" s="27">
        <v>7</v>
      </c>
      <c r="C522" s="28">
        <v>45658</v>
      </c>
      <c r="D522" s="28">
        <v>45869</v>
      </c>
      <c r="E522" s="27" t="s">
        <v>253</v>
      </c>
      <c r="F522" s="28">
        <v>45868</v>
      </c>
      <c r="G522" s="29">
        <v>12</v>
      </c>
      <c r="H522" s="30" t="s">
        <v>254</v>
      </c>
      <c r="I522" s="30">
        <v>10820251</v>
      </c>
      <c r="J522" s="30" t="s">
        <v>256</v>
      </c>
      <c r="K522" s="29">
        <v>154</v>
      </c>
      <c r="L522" s="30" t="s">
        <v>257</v>
      </c>
      <c r="M522" s="30">
        <v>1381</v>
      </c>
      <c r="N522" s="27">
        <v>1473</v>
      </c>
      <c r="O522" s="30" t="s">
        <v>1514</v>
      </c>
      <c r="P522" s="30" t="s">
        <v>259</v>
      </c>
      <c r="Q522" s="30" t="s">
        <v>92</v>
      </c>
      <c r="R522" s="27">
        <v>1011977969</v>
      </c>
      <c r="S522" s="30" t="s">
        <v>574</v>
      </c>
      <c r="T522" s="31">
        <v>0</v>
      </c>
      <c r="U522" s="31">
        <v>0</v>
      </c>
      <c r="V522" s="32">
        <v>15750000</v>
      </c>
      <c r="W522" s="32">
        <v>13650000</v>
      </c>
      <c r="X522" s="32">
        <v>2100000</v>
      </c>
      <c r="Y522" s="27">
        <v>2327</v>
      </c>
      <c r="Z522" s="33" t="s">
        <v>98</v>
      </c>
      <c r="AA522" s="29">
        <v>135161</v>
      </c>
      <c r="AB522" s="27">
        <v>2</v>
      </c>
      <c r="AC522" s="33" t="s">
        <v>29</v>
      </c>
      <c r="AD522" s="33" t="s">
        <v>91</v>
      </c>
    </row>
    <row r="523" spans="1:30" x14ac:dyDescent="0.2">
      <c r="A523" s="27">
        <v>2025</v>
      </c>
      <c r="B523" s="27">
        <v>7</v>
      </c>
      <c r="C523" s="28">
        <v>45658</v>
      </c>
      <c r="D523" s="28">
        <v>45869</v>
      </c>
      <c r="E523" s="27" t="s">
        <v>253</v>
      </c>
      <c r="F523" s="28">
        <v>45868</v>
      </c>
      <c r="G523" s="29">
        <v>12</v>
      </c>
      <c r="H523" s="30" t="s">
        <v>254</v>
      </c>
      <c r="I523" s="30">
        <v>6820251</v>
      </c>
      <c r="J523" s="30" t="s">
        <v>256</v>
      </c>
      <c r="K523" s="29">
        <v>154</v>
      </c>
      <c r="L523" s="30" t="s">
        <v>257</v>
      </c>
      <c r="M523" s="30">
        <v>1391</v>
      </c>
      <c r="N523" s="27">
        <v>1474</v>
      </c>
      <c r="O523" s="30" t="s">
        <v>1515</v>
      </c>
      <c r="P523" s="30" t="s">
        <v>259</v>
      </c>
      <c r="Q523" s="30" t="s">
        <v>92</v>
      </c>
      <c r="R523" s="27">
        <v>1000266172</v>
      </c>
      <c r="S523" s="30" t="s">
        <v>1516</v>
      </c>
      <c r="T523" s="31">
        <v>0</v>
      </c>
      <c r="U523" s="31">
        <v>0</v>
      </c>
      <c r="V523" s="32">
        <v>26415000</v>
      </c>
      <c r="W523" s="32">
        <v>26415000</v>
      </c>
      <c r="X523" s="32">
        <v>0</v>
      </c>
      <c r="Y523" s="27">
        <v>2327</v>
      </c>
      <c r="Z523" s="33" t="s">
        <v>98</v>
      </c>
      <c r="AA523" s="29">
        <v>136033</v>
      </c>
      <c r="AB523" s="27">
        <v>2</v>
      </c>
      <c r="AC523" s="33" t="s">
        <v>29</v>
      </c>
      <c r="AD523" s="33" t="s">
        <v>91</v>
      </c>
    </row>
    <row r="524" spans="1:30" x14ac:dyDescent="0.2">
      <c r="A524" s="27">
        <v>2025</v>
      </c>
      <c r="B524" s="27">
        <v>7</v>
      </c>
      <c r="C524" s="28">
        <v>45658</v>
      </c>
      <c r="D524" s="28">
        <v>45869</v>
      </c>
      <c r="E524" s="27" t="s">
        <v>253</v>
      </c>
      <c r="F524" s="28">
        <v>45868</v>
      </c>
      <c r="G524" s="29">
        <v>12</v>
      </c>
      <c r="H524" s="30" t="s">
        <v>254</v>
      </c>
      <c r="I524" s="30">
        <v>10320251</v>
      </c>
      <c r="J524" s="30" t="s">
        <v>256</v>
      </c>
      <c r="K524" s="29">
        <v>154</v>
      </c>
      <c r="L524" s="30" t="s">
        <v>257</v>
      </c>
      <c r="M524" s="30">
        <v>1329</v>
      </c>
      <c r="N524" s="27">
        <v>1475</v>
      </c>
      <c r="O524" s="30" t="s">
        <v>1517</v>
      </c>
      <c r="P524" s="30" t="s">
        <v>439</v>
      </c>
      <c r="Q524" s="30" t="s">
        <v>121</v>
      </c>
      <c r="R524" s="27">
        <v>1000308680</v>
      </c>
      <c r="S524" s="30" t="s">
        <v>603</v>
      </c>
      <c r="T524" s="31">
        <v>0</v>
      </c>
      <c r="U524" s="31">
        <v>0</v>
      </c>
      <c r="V524" s="32">
        <v>15120000</v>
      </c>
      <c r="W524" s="32">
        <v>7056000</v>
      </c>
      <c r="X524" s="32">
        <v>8064000</v>
      </c>
      <c r="Y524" s="27">
        <v>2388</v>
      </c>
      <c r="Z524" s="33" t="s">
        <v>126</v>
      </c>
      <c r="AA524" s="29">
        <v>135804</v>
      </c>
      <c r="AB524" s="27">
        <v>3</v>
      </c>
      <c r="AC524" s="33" t="s">
        <v>66</v>
      </c>
      <c r="AD524" s="33" t="s">
        <v>120</v>
      </c>
    </row>
    <row r="525" spans="1:30" x14ac:dyDescent="0.2">
      <c r="A525" s="27">
        <v>2025</v>
      </c>
      <c r="B525" s="27">
        <v>7</v>
      </c>
      <c r="C525" s="28">
        <v>45658</v>
      </c>
      <c r="D525" s="28">
        <v>45869</v>
      </c>
      <c r="E525" s="27" t="s">
        <v>253</v>
      </c>
      <c r="F525" s="28">
        <v>45868</v>
      </c>
      <c r="G525" s="29">
        <v>12</v>
      </c>
      <c r="H525" s="30" t="s">
        <v>254</v>
      </c>
      <c r="I525" s="30">
        <v>13720251</v>
      </c>
      <c r="J525" s="30" t="s">
        <v>256</v>
      </c>
      <c r="K525" s="29">
        <v>154</v>
      </c>
      <c r="L525" s="30" t="s">
        <v>257</v>
      </c>
      <c r="M525" s="30">
        <v>1394</v>
      </c>
      <c r="N525" s="27">
        <v>1476</v>
      </c>
      <c r="O525" s="30" t="s">
        <v>1518</v>
      </c>
      <c r="P525" s="30" t="s">
        <v>561</v>
      </c>
      <c r="Q525" s="30" t="s">
        <v>205</v>
      </c>
      <c r="R525" s="27">
        <v>1012442315</v>
      </c>
      <c r="S525" s="30" t="s">
        <v>684</v>
      </c>
      <c r="T525" s="31">
        <v>0</v>
      </c>
      <c r="U525" s="31">
        <v>0</v>
      </c>
      <c r="V525" s="32">
        <v>18000000</v>
      </c>
      <c r="W525" s="32">
        <v>14400000</v>
      </c>
      <c r="X525" s="32">
        <v>3600000</v>
      </c>
      <c r="Y525" s="27">
        <v>2696</v>
      </c>
      <c r="Z525" s="33" t="s">
        <v>210</v>
      </c>
      <c r="AA525" s="29">
        <v>136270</v>
      </c>
      <c r="AB525" s="27">
        <v>1</v>
      </c>
      <c r="AC525" s="33" t="s">
        <v>29</v>
      </c>
      <c r="AD525" s="33" t="s">
        <v>114</v>
      </c>
    </row>
    <row r="526" spans="1:30" x14ac:dyDescent="0.2">
      <c r="A526" s="27">
        <v>2025</v>
      </c>
      <c r="B526" s="27">
        <v>7</v>
      </c>
      <c r="C526" s="28">
        <v>45658</v>
      </c>
      <c r="D526" s="28">
        <v>45869</v>
      </c>
      <c r="E526" s="27" t="s">
        <v>253</v>
      </c>
      <c r="F526" s="28">
        <v>45868</v>
      </c>
      <c r="G526" s="29">
        <v>12</v>
      </c>
      <c r="H526" s="30" t="s">
        <v>254</v>
      </c>
      <c r="I526" s="30">
        <v>11820251</v>
      </c>
      <c r="J526" s="30" t="s">
        <v>256</v>
      </c>
      <c r="K526" s="29">
        <v>154</v>
      </c>
      <c r="L526" s="30" t="s">
        <v>257</v>
      </c>
      <c r="M526" s="30">
        <v>1358</v>
      </c>
      <c r="N526" s="27">
        <v>1477</v>
      </c>
      <c r="O526" s="30" t="s">
        <v>1519</v>
      </c>
      <c r="P526" s="30" t="s">
        <v>259</v>
      </c>
      <c r="Q526" s="30" t="s">
        <v>92</v>
      </c>
      <c r="R526" s="27">
        <v>1000231532</v>
      </c>
      <c r="S526" s="30" t="s">
        <v>612</v>
      </c>
      <c r="T526" s="31">
        <v>0</v>
      </c>
      <c r="U526" s="31">
        <v>0</v>
      </c>
      <c r="V526" s="32">
        <v>18000000</v>
      </c>
      <c r="W526" s="32">
        <v>14000000</v>
      </c>
      <c r="X526" s="32">
        <v>4000000</v>
      </c>
      <c r="Y526" s="27">
        <v>2327</v>
      </c>
      <c r="Z526" s="33" t="s">
        <v>98</v>
      </c>
      <c r="AA526" s="29">
        <v>136035</v>
      </c>
      <c r="AB526" s="27">
        <v>2</v>
      </c>
      <c r="AC526" s="33" t="s">
        <v>29</v>
      </c>
      <c r="AD526" s="33" t="s">
        <v>91</v>
      </c>
    </row>
    <row r="527" spans="1:30" x14ac:dyDescent="0.2">
      <c r="A527" s="27">
        <v>2025</v>
      </c>
      <c r="B527" s="27">
        <v>7</v>
      </c>
      <c r="C527" s="28">
        <v>45658</v>
      </c>
      <c r="D527" s="28">
        <v>45869</v>
      </c>
      <c r="E527" s="27" t="s">
        <v>253</v>
      </c>
      <c r="F527" s="28">
        <v>45868</v>
      </c>
      <c r="G527" s="29">
        <v>12</v>
      </c>
      <c r="H527" s="30" t="s">
        <v>254</v>
      </c>
      <c r="I527" s="30">
        <v>3920251</v>
      </c>
      <c r="J527" s="30" t="s">
        <v>256</v>
      </c>
      <c r="K527" s="29">
        <v>154</v>
      </c>
      <c r="L527" s="30" t="s">
        <v>257</v>
      </c>
      <c r="M527" s="30">
        <v>1388</v>
      </c>
      <c r="N527" s="27">
        <v>1478</v>
      </c>
      <c r="O527" s="30" t="s">
        <v>1520</v>
      </c>
      <c r="P527" s="30" t="s">
        <v>259</v>
      </c>
      <c r="Q527" s="30" t="s">
        <v>92</v>
      </c>
      <c r="R527" s="27">
        <v>1000125144</v>
      </c>
      <c r="S527" s="30" t="s">
        <v>340</v>
      </c>
      <c r="T527" s="31">
        <v>0</v>
      </c>
      <c r="U527" s="31">
        <v>0</v>
      </c>
      <c r="V527" s="32">
        <v>9075000</v>
      </c>
      <c r="W527" s="32">
        <v>8570833</v>
      </c>
      <c r="X527" s="32">
        <v>504167</v>
      </c>
      <c r="Y527" s="27">
        <v>2327</v>
      </c>
      <c r="Z527" s="33" t="s">
        <v>101</v>
      </c>
      <c r="AA527" s="29">
        <v>136264</v>
      </c>
      <c r="AB527" s="27">
        <v>3</v>
      </c>
      <c r="AC527" s="33" t="s">
        <v>29</v>
      </c>
      <c r="AD527" s="33" t="s">
        <v>91</v>
      </c>
    </row>
    <row r="528" spans="1:30" x14ac:dyDescent="0.2">
      <c r="A528" s="27">
        <v>2025</v>
      </c>
      <c r="B528" s="27">
        <v>7</v>
      </c>
      <c r="C528" s="28">
        <v>45658</v>
      </c>
      <c r="D528" s="28">
        <v>45869</v>
      </c>
      <c r="E528" s="27" t="s">
        <v>253</v>
      </c>
      <c r="F528" s="28">
        <v>45868</v>
      </c>
      <c r="G528" s="29">
        <v>12</v>
      </c>
      <c r="H528" s="30" t="s">
        <v>254</v>
      </c>
      <c r="I528" s="30">
        <v>16120251</v>
      </c>
      <c r="J528" s="30" t="s">
        <v>256</v>
      </c>
      <c r="K528" s="29">
        <v>154</v>
      </c>
      <c r="L528" s="30" t="s">
        <v>257</v>
      </c>
      <c r="M528" s="30">
        <v>1341</v>
      </c>
      <c r="N528" s="27">
        <v>1479</v>
      </c>
      <c r="O528" s="30" t="s">
        <v>1521</v>
      </c>
      <c r="P528" s="30" t="s">
        <v>259</v>
      </c>
      <c r="Q528" s="30" t="s">
        <v>92</v>
      </c>
      <c r="R528" s="27">
        <v>1000028893</v>
      </c>
      <c r="S528" s="30" t="s">
        <v>769</v>
      </c>
      <c r="T528" s="31">
        <v>0</v>
      </c>
      <c r="U528" s="31">
        <v>0</v>
      </c>
      <c r="V528" s="32">
        <v>17280000</v>
      </c>
      <c r="W528" s="32">
        <v>12672000</v>
      </c>
      <c r="X528" s="32">
        <v>4608000</v>
      </c>
      <c r="Y528" s="27">
        <v>2327</v>
      </c>
      <c r="Z528" s="33" t="s">
        <v>98</v>
      </c>
      <c r="AA528" s="29">
        <v>136049</v>
      </c>
      <c r="AB528" s="27">
        <v>2</v>
      </c>
      <c r="AC528" s="33" t="s">
        <v>29</v>
      </c>
      <c r="AD528" s="33" t="s">
        <v>91</v>
      </c>
    </row>
    <row r="529" spans="1:30" x14ac:dyDescent="0.2">
      <c r="A529" s="27">
        <v>2025</v>
      </c>
      <c r="B529" s="27">
        <v>7</v>
      </c>
      <c r="C529" s="28">
        <v>45658</v>
      </c>
      <c r="D529" s="28">
        <v>45869</v>
      </c>
      <c r="E529" s="27" t="s">
        <v>253</v>
      </c>
      <c r="F529" s="28">
        <v>45868</v>
      </c>
      <c r="G529" s="29">
        <v>12</v>
      </c>
      <c r="H529" s="30" t="s">
        <v>254</v>
      </c>
      <c r="I529" s="30">
        <v>16920251</v>
      </c>
      <c r="J529" s="30" t="s">
        <v>256</v>
      </c>
      <c r="K529" s="29">
        <v>154</v>
      </c>
      <c r="L529" s="30" t="s">
        <v>257</v>
      </c>
      <c r="M529" s="30">
        <v>1395</v>
      </c>
      <c r="N529" s="27">
        <v>1480</v>
      </c>
      <c r="O529" s="30" t="s">
        <v>1522</v>
      </c>
      <c r="P529" s="30" t="s">
        <v>259</v>
      </c>
      <c r="Q529" s="30" t="s">
        <v>92</v>
      </c>
      <c r="R529" s="27">
        <v>1005942509</v>
      </c>
      <c r="S529" s="30" t="s">
        <v>796</v>
      </c>
      <c r="T529" s="31">
        <v>0</v>
      </c>
      <c r="U529" s="31">
        <v>0</v>
      </c>
      <c r="V529" s="32">
        <v>8820000</v>
      </c>
      <c r="W529" s="32">
        <v>6370000</v>
      </c>
      <c r="X529" s="32">
        <v>2450000</v>
      </c>
      <c r="Y529" s="27">
        <v>2327</v>
      </c>
      <c r="Z529" s="33" t="s">
        <v>98</v>
      </c>
      <c r="AA529" s="29">
        <v>136271</v>
      </c>
      <c r="AB529" s="27">
        <v>2</v>
      </c>
      <c r="AC529" s="33" t="s">
        <v>29</v>
      </c>
      <c r="AD529" s="33" t="s">
        <v>91</v>
      </c>
    </row>
    <row r="530" spans="1:30" x14ac:dyDescent="0.2">
      <c r="A530" s="27">
        <v>2025</v>
      </c>
      <c r="B530" s="27">
        <v>7</v>
      </c>
      <c r="C530" s="28">
        <v>45658</v>
      </c>
      <c r="D530" s="28">
        <v>45869</v>
      </c>
      <c r="E530" s="27" t="s">
        <v>253</v>
      </c>
      <c r="F530" s="28">
        <v>45868</v>
      </c>
      <c r="G530" s="29">
        <v>12</v>
      </c>
      <c r="H530" s="30" t="s">
        <v>254</v>
      </c>
      <c r="I530" s="30">
        <v>9920251</v>
      </c>
      <c r="J530" s="30" t="s">
        <v>256</v>
      </c>
      <c r="K530" s="29">
        <v>154</v>
      </c>
      <c r="L530" s="30" t="s">
        <v>257</v>
      </c>
      <c r="M530" s="30">
        <v>1379</v>
      </c>
      <c r="N530" s="27">
        <v>1481</v>
      </c>
      <c r="O530" s="30" t="s">
        <v>1523</v>
      </c>
      <c r="P530" s="30" t="s">
        <v>259</v>
      </c>
      <c r="Q530" s="30" t="s">
        <v>92</v>
      </c>
      <c r="R530" s="27">
        <v>1000093706</v>
      </c>
      <c r="S530" s="30" t="s">
        <v>535</v>
      </c>
      <c r="T530" s="31">
        <v>0</v>
      </c>
      <c r="U530" s="31">
        <v>0</v>
      </c>
      <c r="V530" s="32">
        <v>21000000</v>
      </c>
      <c r="W530" s="32">
        <v>18433333</v>
      </c>
      <c r="X530" s="32">
        <v>2566667</v>
      </c>
      <c r="Y530" s="27">
        <v>2327</v>
      </c>
      <c r="Z530" s="33" t="s">
        <v>98</v>
      </c>
      <c r="AA530" s="29">
        <v>135116</v>
      </c>
      <c r="AB530" s="27">
        <v>2</v>
      </c>
      <c r="AC530" s="33" t="s">
        <v>29</v>
      </c>
      <c r="AD530" s="33" t="s">
        <v>91</v>
      </c>
    </row>
    <row r="531" spans="1:30" x14ac:dyDescent="0.2">
      <c r="A531" s="27">
        <v>2025</v>
      </c>
      <c r="B531" s="27">
        <v>7</v>
      </c>
      <c r="C531" s="28">
        <v>45658</v>
      </c>
      <c r="D531" s="28">
        <v>45869</v>
      </c>
      <c r="E531" s="27" t="s">
        <v>253</v>
      </c>
      <c r="F531" s="28">
        <v>45868</v>
      </c>
      <c r="G531" s="29">
        <v>12</v>
      </c>
      <c r="H531" s="30" t="s">
        <v>254</v>
      </c>
      <c r="I531" s="30">
        <v>16720251</v>
      </c>
      <c r="J531" s="30" t="s">
        <v>256</v>
      </c>
      <c r="K531" s="29">
        <v>154</v>
      </c>
      <c r="L531" s="30" t="s">
        <v>257</v>
      </c>
      <c r="M531" s="30">
        <v>1343</v>
      </c>
      <c r="N531" s="27">
        <v>1482</v>
      </c>
      <c r="O531" s="30" t="s">
        <v>1524</v>
      </c>
      <c r="P531" s="30" t="s">
        <v>432</v>
      </c>
      <c r="Q531" s="30" t="s">
        <v>198</v>
      </c>
      <c r="R531" s="27">
        <v>1000384332</v>
      </c>
      <c r="S531" s="30" t="s">
        <v>790</v>
      </c>
      <c r="T531" s="31">
        <v>0</v>
      </c>
      <c r="U531" s="31">
        <v>0</v>
      </c>
      <c r="V531" s="32">
        <v>21000000</v>
      </c>
      <c r="W531" s="32">
        <v>15166667</v>
      </c>
      <c r="X531" s="32">
        <v>5833333</v>
      </c>
      <c r="Y531" s="27">
        <v>2689</v>
      </c>
      <c r="Z531" s="33" t="s">
        <v>201</v>
      </c>
      <c r="AA531" s="29">
        <v>136052</v>
      </c>
      <c r="AB531" s="27">
        <v>1</v>
      </c>
      <c r="AC531" s="33" t="s">
        <v>34</v>
      </c>
      <c r="AD531" s="33" t="s">
        <v>197</v>
      </c>
    </row>
    <row r="532" spans="1:30" x14ac:dyDescent="0.2">
      <c r="A532" s="27">
        <v>2025</v>
      </c>
      <c r="B532" s="27">
        <v>7</v>
      </c>
      <c r="C532" s="28">
        <v>45658</v>
      </c>
      <c r="D532" s="28">
        <v>45869</v>
      </c>
      <c r="E532" s="27" t="s">
        <v>253</v>
      </c>
      <c r="F532" s="28">
        <v>45868</v>
      </c>
      <c r="G532" s="29">
        <v>12</v>
      </c>
      <c r="H532" s="30" t="s">
        <v>254</v>
      </c>
      <c r="I532" s="30">
        <v>3520251</v>
      </c>
      <c r="J532" s="30" t="s">
        <v>256</v>
      </c>
      <c r="K532" s="29">
        <v>154</v>
      </c>
      <c r="L532" s="30" t="s">
        <v>257</v>
      </c>
      <c r="M532" s="30">
        <v>1350</v>
      </c>
      <c r="N532" s="27">
        <v>1483</v>
      </c>
      <c r="O532" s="30" t="s">
        <v>1525</v>
      </c>
      <c r="P532" s="30" t="s">
        <v>259</v>
      </c>
      <c r="Q532" s="30" t="s">
        <v>92</v>
      </c>
      <c r="R532" s="27">
        <v>1000068397</v>
      </c>
      <c r="S532" s="30" t="s">
        <v>402</v>
      </c>
      <c r="T532" s="31">
        <v>0</v>
      </c>
      <c r="U532" s="31">
        <v>0</v>
      </c>
      <c r="V532" s="32">
        <v>18900000</v>
      </c>
      <c r="W532" s="32">
        <v>17640000</v>
      </c>
      <c r="X532" s="32">
        <v>1260000</v>
      </c>
      <c r="Y532" s="27">
        <v>2327</v>
      </c>
      <c r="Z532" s="33" t="s">
        <v>98</v>
      </c>
      <c r="AA532" s="29">
        <v>135710</v>
      </c>
      <c r="AB532" s="27">
        <v>2</v>
      </c>
      <c r="AC532" s="33" t="s">
        <v>29</v>
      </c>
      <c r="AD532" s="33" t="s">
        <v>91</v>
      </c>
    </row>
    <row r="533" spans="1:30" x14ac:dyDescent="0.2">
      <c r="A533" s="27">
        <v>2025</v>
      </c>
      <c r="B533" s="27">
        <v>7</v>
      </c>
      <c r="C533" s="28">
        <v>45658</v>
      </c>
      <c r="D533" s="28">
        <v>45869</v>
      </c>
      <c r="E533" s="27" t="s">
        <v>253</v>
      </c>
      <c r="F533" s="28">
        <v>45868</v>
      </c>
      <c r="G533" s="29">
        <v>12</v>
      </c>
      <c r="H533" s="30" t="s">
        <v>254</v>
      </c>
      <c r="I533" s="30">
        <v>16020251</v>
      </c>
      <c r="J533" s="30" t="s">
        <v>256</v>
      </c>
      <c r="K533" s="29">
        <v>154</v>
      </c>
      <c r="L533" s="30" t="s">
        <v>257</v>
      </c>
      <c r="M533" s="30">
        <v>1340</v>
      </c>
      <c r="N533" s="27">
        <v>1484</v>
      </c>
      <c r="O533" s="30" t="s">
        <v>1526</v>
      </c>
      <c r="P533" s="30" t="s">
        <v>439</v>
      </c>
      <c r="Q533" s="30" t="s">
        <v>121</v>
      </c>
      <c r="R533" s="27">
        <v>1000045841</v>
      </c>
      <c r="S533" s="30" t="s">
        <v>763</v>
      </c>
      <c r="T533" s="31">
        <v>0</v>
      </c>
      <c r="U533" s="31">
        <v>0</v>
      </c>
      <c r="V533" s="32">
        <v>15120000</v>
      </c>
      <c r="W533" s="32">
        <v>11088000</v>
      </c>
      <c r="X533" s="32">
        <v>4032000</v>
      </c>
      <c r="Y533" s="27">
        <v>2388</v>
      </c>
      <c r="Z533" s="33" t="s">
        <v>126</v>
      </c>
      <c r="AA533" s="29">
        <v>136057</v>
      </c>
      <c r="AB533" s="27">
        <v>3</v>
      </c>
      <c r="AC533" s="33" t="s">
        <v>66</v>
      </c>
      <c r="AD533" s="33" t="s">
        <v>120</v>
      </c>
    </row>
    <row r="534" spans="1:30" x14ac:dyDescent="0.2">
      <c r="A534" s="27">
        <v>2025</v>
      </c>
      <c r="B534" s="27">
        <v>7</v>
      </c>
      <c r="C534" s="28">
        <v>45658</v>
      </c>
      <c r="D534" s="28">
        <v>45869</v>
      </c>
      <c r="E534" s="27" t="s">
        <v>253</v>
      </c>
      <c r="F534" s="28">
        <v>45868</v>
      </c>
      <c r="G534" s="29">
        <v>12</v>
      </c>
      <c r="H534" s="30" t="s">
        <v>254</v>
      </c>
      <c r="I534" s="30">
        <v>12420251</v>
      </c>
      <c r="J534" s="30" t="s">
        <v>256</v>
      </c>
      <c r="K534" s="29">
        <v>154</v>
      </c>
      <c r="L534" s="30" t="s">
        <v>257</v>
      </c>
      <c r="M534" s="30">
        <v>1362</v>
      </c>
      <c r="N534" s="27">
        <v>1485</v>
      </c>
      <c r="O534" s="30" t="s">
        <v>1527</v>
      </c>
      <c r="P534" s="30" t="s">
        <v>439</v>
      </c>
      <c r="Q534" s="30" t="s">
        <v>121</v>
      </c>
      <c r="R534" s="27">
        <v>1013005308</v>
      </c>
      <c r="S534" s="30" t="s">
        <v>1528</v>
      </c>
      <c r="T534" s="31">
        <v>0</v>
      </c>
      <c r="U534" s="31">
        <v>0</v>
      </c>
      <c r="V534" s="32">
        <v>15120000</v>
      </c>
      <c r="W534" s="32">
        <v>15120000</v>
      </c>
      <c r="X534" s="32">
        <v>0</v>
      </c>
      <c r="Y534" s="27">
        <v>2388</v>
      </c>
      <c r="Z534" s="33" t="s">
        <v>126</v>
      </c>
      <c r="AA534" s="29">
        <v>136040</v>
      </c>
      <c r="AB534" s="27">
        <v>3</v>
      </c>
      <c r="AC534" s="33" t="s">
        <v>66</v>
      </c>
      <c r="AD534" s="33" t="s">
        <v>120</v>
      </c>
    </row>
    <row r="535" spans="1:30" x14ac:dyDescent="0.2">
      <c r="A535" s="27">
        <v>2025</v>
      </c>
      <c r="B535" s="27">
        <v>7</v>
      </c>
      <c r="C535" s="28">
        <v>45658</v>
      </c>
      <c r="D535" s="28">
        <v>45869</v>
      </c>
      <c r="E535" s="27" t="s">
        <v>253</v>
      </c>
      <c r="F535" s="28">
        <v>45868</v>
      </c>
      <c r="G535" s="29">
        <v>12</v>
      </c>
      <c r="H535" s="30" t="s">
        <v>254</v>
      </c>
      <c r="I535" s="30">
        <v>11020251</v>
      </c>
      <c r="J535" s="30" t="s">
        <v>256</v>
      </c>
      <c r="K535" s="29">
        <v>154</v>
      </c>
      <c r="L535" s="30" t="s">
        <v>257</v>
      </c>
      <c r="M535" s="30">
        <v>1330</v>
      </c>
      <c r="N535" s="27">
        <v>1486</v>
      </c>
      <c r="O535" s="30" t="s">
        <v>1529</v>
      </c>
      <c r="P535" s="30" t="s">
        <v>439</v>
      </c>
      <c r="Q535" s="30" t="s">
        <v>121</v>
      </c>
      <c r="R535" s="27">
        <v>1000150177</v>
      </c>
      <c r="S535" s="30" t="s">
        <v>589</v>
      </c>
      <c r="T535" s="31">
        <v>0</v>
      </c>
      <c r="U535" s="31">
        <v>0</v>
      </c>
      <c r="V535" s="32">
        <v>15120000</v>
      </c>
      <c r="W535" s="32">
        <v>7056000</v>
      </c>
      <c r="X535" s="32">
        <v>8064000</v>
      </c>
      <c r="Y535" s="27">
        <v>2388</v>
      </c>
      <c r="Z535" s="33" t="s">
        <v>126</v>
      </c>
      <c r="AA535" s="29">
        <v>135805</v>
      </c>
      <c r="AB535" s="27">
        <v>3</v>
      </c>
      <c r="AC535" s="33" t="s">
        <v>66</v>
      </c>
      <c r="AD535" s="33" t="s">
        <v>120</v>
      </c>
    </row>
    <row r="536" spans="1:30" x14ac:dyDescent="0.2">
      <c r="A536" s="27">
        <v>2025</v>
      </c>
      <c r="B536" s="27">
        <v>7</v>
      </c>
      <c r="C536" s="28">
        <v>45658</v>
      </c>
      <c r="D536" s="28">
        <v>45869</v>
      </c>
      <c r="E536" s="27" t="s">
        <v>253</v>
      </c>
      <c r="F536" s="28">
        <v>45868</v>
      </c>
      <c r="G536" s="29">
        <v>12</v>
      </c>
      <c r="H536" s="30" t="s">
        <v>254</v>
      </c>
      <c r="I536" s="30">
        <v>8220251</v>
      </c>
      <c r="J536" s="30" t="s">
        <v>256</v>
      </c>
      <c r="K536" s="29">
        <v>154</v>
      </c>
      <c r="L536" s="30" t="s">
        <v>257</v>
      </c>
      <c r="M536" s="30">
        <v>1383</v>
      </c>
      <c r="N536" s="27">
        <v>1487</v>
      </c>
      <c r="O536" s="30" t="s">
        <v>1530</v>
      </c>
      <c r="P536" s="30" t="s">
        <v>452</v>
      </c>
      <c r="Q536" s="30" t="s">
        <v>218</v>
      </c>
      <c r="R536" s="27">
        <v>1011122812</v>
      </c>
      <c r="S536" s="30" t="s">
        <v>478</v>
      </c>
      <c r="T536" s="31">
        <v>0</v>
      </c>
      <c r="U536" s="31">
        <v>0</v>
      </c>
      <c r="V536" s="32">
        <v>15750000</v>
      </c>
      <c r="W536" s="32">
        <v>13475000</v>
      </c>
      <c r="X536" s="32">
        <v>2275000</v>
      </c>
      <c r="Y536" s="27">
        <v>2703</v>
      </c>
      <c r="Z536" s="33" t="s">
        <v>220</v>
      </c>
      <c r="AA536" s="29">
        <v>135158</v>
      </c>
      <c r="AB536" s="27">
        <v>3</v>
      </c>
      <c r="AC536" s="33" t="s">
        <v>41</v>
      </c>
      <c r="AD536" s="33" t="s">
        <v>217</v>
      </c>
    </row>
    <row r="537" spans="1:30" x14ac:dyDescent="0.2">
      <c r="A537" s="27">
        <v>2025</v>
      </c>
      <c r="B537" s="27">
        <v>7</v>
      </c>
      <c r="C537" s="28">
        <v>45658</v>
      </c>
      <c r="D537" s="28">
        <v>45869</v>
      </c>
      <c r="E537" s="27" t="s">
        <v>253</v>
      </c>
      <c r="F537" s="28">
        <v>45869</v>
      </c>
      <c r="G537" s="29">
        <v>145</v>
      </c>
      <c r="H537" s="30" t="s">
        <v>624</v>
      </c>
      <c r="I537" s="30" t="s">
        <v>1531</v>
      </c>
      <c r="J537" s="30" t="s">
        <v>626</v>
      </c>
      <c r="K537" s="29">
        <v>153</v>
      </c>
      <c r="L537" s="30" t="s">
        <v>257</v>
      </c>
      <c r="M537" s="27">
        <v>1346</v>
      </c>
      <c r="N537" s="27">
        <v>1488</v>
      </c>
      <c r="O537" s="30" t="s">
        <v>1532</v>
      </c>
      <c r="P537" s="30" t="s">
        <v>259</v>
      </c>
      <c r="Q537" s="30" t="s">
        <v>92</v>
      </c>
      <c r="R537" s="27">
        <v>1012174848</v>
      </c>
      <c r="S537" s="30" t="s">
        <v>787</v>
      </c>
      <c r="T537" s="31">
        <v>0</v>
      </c>
      <c r="U537" s="31">
        <v>0</v>
      </c>
      <c r="V537" s="32">
        <v>17955000</v>
      </c>
      <c r="W537" s="32">
        <v>11371500</v>
      </c>
      <c r="X537" s="32">
        <v>6583500</v>
      </c>
      <c r="Y537" s="27">
        <v>2327</v>
      </c>
      <c r="Z537" s="92" t="s">
        <v>93</v>
      </c>
      <c r="AA537" s="29">
        <v>135126</v>
      </c>
      <c r="AB537" s="27">
        <v>4</v>
      </c>
      <c r="AC537" s="33" t="s">
        <v>29</v>
      </c>
      <c r="AD537" s="33" t="s">
        <v>91</v>
      </c>
    </row>
    <row r="538" spans="1:30" x14ac:dyDescent="0.2">
      <c r="A538" s="27">
        <v>2025</v>
      </c>
      <c r="B538" s="27">
        <v>7</v>
      </c>
      <c r="C538" s="28">
        <v>45658</v>
      </c>
      <c r="D538" s="28">
        <v>45869</v>
      </c>
      <c r="E538" s="27" t="s">
        <v>253</v>
      </c>
      <c r="F538" s="28">
        <v>45869</v>
      </c>
      <c r="G538" s="29">
        <v>145</v>
      </c>
      <c r="H538" s="30" t="s">
        <v>624</v>
      </c>
      <c r="I538" s="30" t="s">
        <v>1533</v>
      </c>
      <c r="J538" s="30" t="s">
        <v>626</v>
      </c>
      <c r="K538" s="29">
        <v>153</v>
      </c>
      <c r="L538" s="30" t="s">
        <v>257</v>
      </c>
      <c r="M538" s="30">
        <v>1355</v>
      </c>
      <c r="N538" s="27">
        <v>1489</v>
      </c>
      <c r="O538" s="30" t="s">
        <v>1534</v>
      </c>
      <c r="P538" s="30" t="s">
        <v>275</v>
      </c>
      <c r="Q538" s="30" t="s">
        <v>49</v>
      </c>
      <c r="R538" s="27">
        <v>1000208362</v>
      </c>
      <c r="S538" s="30" t="s">
        <v>552</v>
      </c>
      <c r="T538" s="31">
        <v>0</v>
      </c>
      <c r="U538" s="31">
        <v>0</v>
      </c>
      <c r="V538" s="32">
        <v>21000000</v>
      </c>
      <c r="W538" s="32">
        <v>18200000</v>
      </c>
      <c r="X538" s="32">
        <v>2800000</v>
      </c>
      <c r="Y538" s="27">
        <v>2289</v>
      </c>
      <c r="Z538" s="33" t="s">
        <v>50</v>
      </c>
      <c r="AA538" s="29">
        <v>135117</v>
      </c>
      <c r="AB538" s="27">
        <v>1</v>
      </c>
      <c r="AC538" s="33" t="s">
        <v>34</v>
      </c>
      <c r="AD538" s="33" t="s">
        <v>48</v>
      </c>
    </row>
    <row r="539" spans="1:30" x14ac:dyDescent="0.2">
      <c r="A539" s="27">
        <v>2025</v>
      </c>
      <c r="B539" s="27">
        <v>7</v>
      </c>
      <c r="C539" s="28">
        <v>45658</v>
      </c>
      <c r="D539" s="28">
        <v>45869</v>
      </c>
      <c r="E539" s="27" t="s">
        <v>253</v>
      </c>
      <c r="F539" s="28">
        <v>45869</v>
      </c>
      <c r="G539" s="29">
        <v>12</v>
      </c>
      <c r="H539" s="30" t="s">
        <v>254</v>
      </c>
      <c r="I539" s="30">
        <v>2920251</v>
      </c>
      <c r="J539" s="30" t="s">
        <v>256</v>
      </c>
      <c r="K539" s="29">
        <v>153</v>
      </c>
      <c r="L539" s="30" t="s">
        <v>257</v>
      </c>
      <c r="M539" s="30">
        <v>1349</v>
      </c>
      <c r="N539" s="27">
        <v>1490</v>
      </c>
      <c r="O539" s="30" t="s">
        <v>1535</v>
      </c>
      <c r="P539" s="30" t="s">
        <v>259</v>
      </c>
      <c r="Q539" s="30" t="s">
        <v>92</v>
      </c>
      <c r="R539" s="27">
        <v>1011758785</v>
      </c>
      <c r="S539" s="30" t="s">
        <v>331</v>
      </c>
      <c r="T539" s="31">
        <v>0</v>
      </c>
      <c r="U539" s="31">
        <v>0</v>
      </c>
      <c r="V539" s="32">
        <v>21000000</v>
      </c>
      <c r="W539" s="32">
        <v>20066667</v>
      </c>
      <c r="X539" s="32">
        <v>933333</v>
      </c>
      <c r="Y539" s="27">
        <v>2327</v>
      </c>
      <c r="Z539" s="33" t="s">
        <v>98</v>
      </c>
      <c r="AA539" s="29">
        <v>135621</v>
      </c>
      <c r="AB539" s="27">
        <v>2</v>
      </c>
      <c r="AC539" s="33" t="s">
        <v>29</v>
      </c>
      <c r="AD539" s="33" t="s">
        <v>91</v>
      </c>
    </row>
    <row r="540" spans="1:30" x14ac:dyDescent="0.2">
      <c r="A540" s="27">
        <v>2025</v>
      </c>
      <c r="B540" s="27">
        <v>7</v>
      </c>
      <c r="C540" s="28">
        <v>45658</v>
      </c>
      <c r="D540" s="28">
        <v>45869</v>
      </c>
      <c r="E540" s="27" t="s">
        <v>253</v>
      </c>
      <c r="F540" s="28">
        <v>45869</v>
      </c>
      <c r="G540" s="29">
        <v>12</v>
      </c>
      <c r="H540" s="30" t="s">
        <v>254</v>
      </c>
      <c r="I540" s="30">
        <v>6920251</v>
      </c>
      <c r="J540" s="30" t="s">
        <v>256</v>
      </c>
      <c r="K540" s="29">
        <v>153</v>
      </c>
      <c r="L540" s="30" t="s">
        <v>257</v>
      </c>
      <c r="M540" s="30">
        <v>1404</v>
      </c>
      <c r="N540" s="27">
        <v>1491</v>
      </c>
      <c r="O540" s="30" t="s">
        <v>1536</v>
      </c>
      <c r="P540" s="30" t="s">
        <v>275</v>
      </c>
      <c r="Q540" s="30" t="s">
        <v>49</v>
      </c>
      <c r="R540" s="27">
        <v>1012406298</v>
      </c>
      <c r="S540" s="30" t="s">
        <v>460</v>
      </c>
      <c r="T540" s="31">
        <v>0</v>
      </c>
      <c r="U540" s="31">
        <v>0</v>
      </c>
      <c r="V540" s="32">
        <v>9000000</v>
      </c>
      <c r="W540" s="32">
        <v>1800000</v>
      </c>
      <c r="X540" s="32">
        <v>7200000</v>
      </c>
      <c r="Y540" s="27">
        <v>2289</v>
      </c>
      <c r="Z540" s="33" t="s">
        <v>50</v>
      </c>
      <c r="AA540" s="29">
        <v>135643</v>
      </c>
      <c r="AB540" s="27">
        <v>1</v>
      </c>
      <c r="AC540" s="33" t="s">
        <v>34</v>
      </c>
      <c r="AD540" s="33" t="s">
        <v>48</v>
      </c>
    </row>
    <row r="541" spans="1:30" x14ac:dyDescent="0.2">
      <c r="A541" s="27">
        <v>2025</v>
      </c>
      <c r="B541" s="27">
        <v>7</v>
      </c>
      <c r="C541" s="28">
        <v>45658</v>
      </c>
      <c r="D541" s="28">
        <v>45869</v>
      </c>
      <c r="E541" s="27" t="s">
        <v>253</v>
      </c>
      <c r="F541" s="28">
        <v>45869</v>
      </c>
      <c r="G541" s="29">
        <v>12</v>
      </c>
      <c r="H541" s="30" t="s">
        <v>254</v>
      </c>
      <c r="I541" s="30">
        <v>7020251</v>
      </c>
      <c r="J541" s="30" t="s">
        <v>256</v>
      </c>
      <c r="K541" s="29">
        <v>153</v>
      </c>
      <c r="L541" s="30" t="s">
        <v>257</v>
      </c>
      <c r="M541" s="30">
        <v>1375</v>
      </c>
      <c r="N541" s="27">
        <v>1492</v>
      </c>
      <c r="O541" s="30" t="s">
        <v>1537</v>
      </c>
      <c r="P541" s="30" t="s">
        <v>275</v>
      </c>
      <c r="Q541" s="30" t="s">
        <v>49</v>
      </c>
      <c r="R541" s="27">
        <v>1013119952</v>
      </c>
      <c r="S541" s="30" t="s">
        <v>471</v>
      </c>
      <c r="T541" s="31">
        <v>0</v>
      </c>
      <c r="U541" s="31">
        <v>0</v>
      </c>
      <c r="V541" s="32">
        <v>9000000</v>
      </c>
      <c r="W541" s="32">
        <v>7900000</v>
      </c>
      <c r="X541" s="32">
        <v>1100000</v>
      </c>
      <c r="Y541" s="27">
        <v>2289</v>
      </c>
      <c r="Z541" s="33" t="s">
        <v>50</v>
      </c>
      <c r="AA541" s="29">
        <v>135107</v>
      </c>
      <c r="AB541" s="27">
        <v>1</v>
      </c>
      <c r="AC541" s="33" t="s">
        <v>34</v>
      </c>
      <c r="AD541" s="33" t="s">
        <v>48</v>
      </c>
    </row>
    <row r="542" spans="1:30" x14ac:dyDescent="0.2">
      <c r="A542" s="27">
        <v>2025</v>
      </c>
      <c r="B542" s="27">
        <v>7</v>
      </c>
      <c r="C542" s="28">
        <v>45658</v>
      </c>
      <c r="D542" s="28">
        <v>45869</v>
      </c>
      <c r="E542" s="27" t="s">
        <v>253</v>
      </c>
      <c r="F542" s="28">
        <v>45869</v>
      </c>
      <c r="G542" s="29">
        <v>12</v>
      </c>
      <c r="H542" s="30" t="s">
        <v>254</v>
      </c>
      <c r="I542" s="30">
        <v>4320251</v>
      </c>
      <c r="J542" s="30" t="s">
        <v>256</v>
      </c>
      <c r="K542" s="29">
        <v>153</v>
      </c>
      <c r="L542" s="30" t="s">
        <v>257</v>
      </c>
      <c r="M542" s="30">
        <v>1356</v>
      </c>
      <c r="N542" s="27">
        <v>1493</v>
      </c>
      <c r="O542" s="30" t="s">
        <v>1538</v>
      </c>
      <c r="P542" s="30" t="s">
        <v>259</v>
      </c>
      <c r="Q542" s="30" t="s">
        <v>92</v>
      </c>
      <c r="R542" s="27">
        <v>1013564198</v>
      </c>
      <c r="S542" s="30" t="s">
        <v>396</v>
      </c>
      <c r="T542" s="31">
        <v>0</v>
      </c>
      <c r="U542" s="31">
        <v>0</v>
      </c>
      <c r="V542" s="32">
        <v>19500000</v>
      </c>
      <c r="W542" s="32">
        <v>16900000</v>
      </c>
      <c r="X542" s="32">
        <v>2600000</v>
      </c>
      <c r="Y542" s="27">
        <v>2327</v>
      </c>
      <c r="Z542" s="33" t="s">
        <v>98</v>
      </c>
      <c r="AA542" s="29">
        <v>135771</v>
      </c>
      <c r="AB542" s="27">
        <v>2</v>
      </c>
      <c r="AC542" s="33" t="s">
        <v>29</v>
      </c>
      <c r="AD542" s="33" t="s">
        <v>91</v>
      </c>
    </row>
    <row r="543" spans="1:30" x14ac:dyDescent="0.2">
      <c r="A543" s="27">
        <v>2025</v>
      </c>
      <c r="B543" s="27">
        <v>7</v>
      </c>
      <c r="C543" s="28">
        <v>45658</v>
      </c>
      <c r="D543" s="28">
        <v>45869</v>
      </c>
      <c r="E543" s="27" t="s">
        <v>253</v>
      </c>
      <c r="F543" s="28">
        <v>45869</v>
      </c>
      <c r="G543" s="29">
        <v>12</v>
      </c>
      <c r="H543" s="30" t="s">
        <v>254</v>
      </c>
      <c r="I543" s="30">
        <v>4720251</v>
      </c>
      <c r="J543" s="30" t="s">
        <v>256</v>
      </c>
      <c r="K543" s="29">
        <v>153</v>
      </c>
      <c r="L543" s="30" t="s">
        <v>257</v>
      </c>
      <c r="M543" s="30">
        <v>1352</v>
      </c>
      <c r="N543" s="27">
        <v>1494</v>
      </c>
      <c r="O543" s="30" t="s">
        <v>1539</v>
      </c>
      <c r="P543" s="30" t="s">
        <v>386</v>
      </c>
      <c r="Q543" s="30" t="s">
        <v>76</v>
      </c>
      <c r="R543" s="27">
        <v>1000194551</v>
      </c>
      <c r="S543" s="30" t="s">
        <v>387</v>
      </c>
      <c r="T543" s="31">
        <v>0</v>
      </c>
      <c r="U543" s="31">
        <v>0</v>
      </c>
      <c r="V543" s="32">
        <v>14700000</v>
      </c>
      <c r="W543" s="32">
        <v>5880000</v>
      </c>
      <c r="X543" s="32">
        <v>8820000</v>
      </c>
      <c r="Y543" s="27">
        <v>2324</v>
      </c>
      <c r="Z543" s="33" t="s">
        <v>83</v>
      </c>
      <c r="AA543" s="29" t="s">
        <v>1540</v>
      </c>
      <c r="AB543" s="27">
        <v>2</v>
      </c>
      <c r="AC543" s="33" t="s">
        <v>66</v>
      </c>
      <c r="AD543" s="33" t="s">
        <v>75</v>
      </c>
    </row>
    <row r="544" spans="1:30" x14ac:dyDescent="0.2">
      <c r="A544" s="27">
        <v>2025</v>
      </c>
      <c r="B544" s="27">
        <v>7</v>
      </c>
      <c r="C544" s="28">
        <v>45658</v>
      </c>
      <c r="D544" s="28">
        <v>45869</v>
      </c>
      <c r="E544" s="27" t="s">
        <v>253</v>
      </c>
      <c r="F544" s="28">
        <v>45869</v>
      </c>
      <c r="G544" s="29">
        <v>12</v>
      </c>
      <c r="H544" s="30" t="s">
        <v>254</v>
      </c>
      <c r="I544" s="30">
        <v>9120251</v>
      </c>
      <c r="J544" s="30" t="s">
        <v>256</v>
      </c>
      <c r="K544" s="29">
        <v>153</v>
      </c>
      <c r="L544" s="30" t="s">
        <v>257</v>
      </c>
      <c r="M544" s="30">
        <v>1377</v>
      </c>
      <c r="N544" s="27">
        <v>1495</v>
      </c>
      <c r="O544" s="30" t="s">
        <v>1541</v>
      </c>
      <c r="P544" s="30" t="s">
        <v>275</v>
      </c>
      <c r="Q544" s="30" t="s">
        <v>49</v>
      </c>
      <c r="R544" s="27">
        <v>1012308403</v>
      </c>
      <c r="S544" s="30" t="s">
        <v>1542</v>
      </c>
      <c r="T544" s="31">
        <v>0</v>
      </c>
      <c r="U544" s="31">
        <v>0</v>
      </c>
      <c r="V544" s="32">
        <v>15900000</v>
      </c>
      <c r="W544" s="32">
        <v>15900000</v>
      </c>
      <c r="X544" s="32">
        <v>0</v>
      </c>
      <c r="Y544" s="27">
        <v>2289</v>
      </c>
      <c r="Z544" s="33" t="s">
        <v>50</v>
      </c>
      <c r="AA544" s="29">
        <v>135114</v>
      </c>
      <c r="AB544" s="27">
        <v>1</v>
      </c>
      <c r="AC544" s="33" t="s">
        <v>34</v>
      </c>
      <c r="AD544" s="33" t="s">
        <v>48</v>
      </c>
    </row>
    <row r="545" spans="1:30" x14ac:dyDescent="0.2">
      <c r="A545" s="27">
        <v>2025</v>
      </c>
      <c r="B545" s="27">
        <v>7</v>
      </c>
      <c r="C545" s="28">
        <v>45658</v>
      </c>
      <c r="D545" s="28">
        <v>45869</v>
      </c>
      <c r="E545" s="27" t="s">
        <v>253</v>
      </c>
      <c r="F545" s="28">
        <v>45869</v>
      </c>
      <c r="G545" s="29">
        <v>12</v>
      </c>
      <c r="H545" s="30" t="s">
        <v>254</v>
      </c>
      <c r="I545" s="30">
        <v>12520251</v>
      </c>
      <c r="J545" s="30" t="s">
        <v>256</v>
      </c>
      <c r="K545" s="29">
        <v>153</v>
      </c>
      <c r="L545" s="30" t="s">
        <v>257</v>
      </c>
      <c r="M545" s="30">
        <v>1331</v>
      </c>
      <c r="N545" s="27">
        <v>1496</v>
      </c>
      <c r="O545" s="30" t="s">
        <v>1543</v>
      </c>
      <c r="P545" s="30" t="s">
        <v>561</v>
      </c>
      <c r="Q545" s="30" t="s">
        <v>205</v>
      </c>
      <c r="R545" s="27">
        <v>1008076510</v>
      </c>
      <c r="S545" s="30" t="s">
        <v>645</v>
      </c>
      <c r="T545" s="31">
        <v>0</v>
      </c>
      <c r="U545" s="31">
        <v>0</v>
      </c>
      <c r="V545" s="32">
        <v>21600000</v>
      </c>
      <c r="W545" s="32">
        <v>17280000</v>
      </c>
      <c r="X545" s="32">
        <v>4320000</v>
      </c>
      <c r="Y545" s="27">
        <v>2696</v>
      </c>
      <c r="Z545" s="33" t="s">
        <v>211</v>
      </c>
      <c r="AA545" s="29">
        <v>135810</v>
      </c>
      <c r="AB545" s="27">
        <v>4</v>
      </c>
      <c r="AC545" s="33" t="s">
        <v>29</v>
      </c>
      <c r="AD545" s="33" t="s">
        <v>114</v>
      </c>
    </row>
    <row r="546" spans="1:30" x14ac:dyDescent="0.2">
      <c r="A546" s="27">
        <v>2025</v>
      </c>
      <c r="B546" s="27">
        <v>7</v>
      </c>
      <c r="C546" s="28">
        <v>45658</v>
      </c>
      <c r="D546" s="28">
        <v>45869</v>
      </c>
      <c r="E546" s="27" t="s">
        <v>253</v>
      </c>
      <c r="F546" s="28">
        <v>45869</v>
      </c>
      <c r="G546" s="29">
        <v>12</v>
      </c>
      <c r="H546" s="30" t="s">
        <v>254</v>
      </c>
      <c r="I546" s="30">
        <v>5820251</v>
      </c>
      <c r="J546" s="30" t="s">
        <v>256</v>
      </c>
      <c r="K546" s="29">
        <v>153</v>
      </c>
      <c r="L546" s="30" t="s">
        <v>257</v>
      </c>
      <c r="M546" s="30">
        <v>1351</v>
      </c>
      <c r="N546" s="27">
        <v>1497</v>
      </c>
      <c r="O546" s="30" t="s">
        <v>1544</v>
      </c>
      <c r="P546" s="30" t="s">
        <v>259</v>
      </c>
      <c r="Q546" s="30" t="s">
        <v>92</v>
      </c>
      <c r="R546" s="27">
        <v>1009739725</v>
      </c>
      <c r="S546" s="30" t="s">
        <v>409</v>
      </c>
      <c r="T546" s="31">
        <v>0</v>
      </c>
      <c r="U546" s="31">
        <v>0</v>
      </c>
      <c r="V546" s="32">
        <v>22800000</v>
      </c>
      <c r="W546" s="32">
        <v>19760000</v>
      </c>
      <c r="X546" s="32">
        <v>3040000</v>
      </c>
      <c r="Y546" s="27">
        <v>2327</v>
      </c>
      <c r="Z546" s="33" t="s">
        <v>98</v>
      </c>
      <c r="AA546" s="29">
        <v>135642</v>
      </c>
      <c r="AB546" s="27">
        <v>2</v>
      </c>
      <c r="AC546" s="33" t="s">
        <v>29</v>
      </c>
      <c r="AD546" s="33" t="s">
        <v>91</v>
      </c>
    </row>
    <row r="547" spans="1:30" x14ac:dyDescent="0.2">
      <c r="A547" s="27">
        <v>2025</v>
      </c>
      <c r="B547" s="27">
        <v>7</v>
      </c>
      <c r="C547" s="28">
        <v>45658</v>
      </c>
      <c r="D547" s="28">
        <v>45869</v>
      </c>
      <c r="E547" s="27" t="s">
        <v>253</v>
      </c>
      <c r="F547" s="28">
        <v>45869</v>
      </c>
      <c r="G547" s="29">
        <v>12</v>
      </c>
      <c r="H547" s="30" t="s">
        <v>254</v>
      </c>
      <c r="I547" s="30">
        <v>13520251</v>
      </c>
      <c r="J547" s="30" t="s">
        <v>256</v>
      </c>
      <c r="K547" s="29">
        <v>153</v>
      </c>
      <c r="L547" s="30" t="s">
        <v>257</v>
      </c>
      <c r="M547" s="30">
        <v>1334</v>
      </c>
      <c r="N547" s="27">
        <v>1498</v>
      </c>
      <c r="O547" s="30" t="s">
        <v>1545</v>
      </c>
      <c r="P547" s="30" t="s">
        <v>519</v>
      </c>
      <c r="Q547" s="30" t="s">
        <v>159</v>
      </c>
      <c r="R547" s="27">
        <v>1011938276</v>
      </c>
      <c r="S547" s="30" t="s">
        <v>675</v>
      </c>
      <c r="T547" s="31">
        <v>0</v>
      </c>
      <c r="U547" s="31">
        <v>0</v>
      </c>
      <c r="V547" s="32">
        <v>15120000</v>
      </c>
      <c r="W547" s="32">
        <v>11928000</v>
      </c>
      <c r="X547" s="32">
        <v>3192000</v>
      </c>
      <c r="Y547" s="27">
        <v>2541</v>
      </c>
      <c r="Z547" s="33" t="s">
        <v>1574</v>
      </c>
      <c r="AA547" s="29">
        <v>135136</v>
      </c>
      <c r="AB547" s="27">
        <v>3</v>
      </c>
      <c r="AC547" s="33" t="s">
        <v>66</v>
      </c>
      <c r="AD547" s="33" t="s">
        <v>158</v>
      </c>
    </row>
    <row r="548" spans="1:30" x14ac:dyDescent="0.2">
      <c r="A548" s="27">
        <v>2025</v>
      </c>
      <c r="B548" s="27">
        <v>7</v>
      </c>
      <c r="C548" s="28">
        <v>45658</v>
      </c>
      <c r="D548" s="28">
        <v>45869</v>
      </c>
      <c r="E548" s="27" t="s">
        <v>253</v>
      </c>
      <c r="F548" s="28">
        <v>45869</v>
      </c>
      <c r="G548" s="29">
        <v>12</v>
      </c>
      <c r="H548" s="30" t="s">
        <v>254</v>
      </c>
      <c r="I548" s="30">
        <v>12120251</v>
      </c>
      <c r="J548" s="30" t="s">
        <v>256</v>
      </c>
      <c r="K548" s="29">
        <v>153</v>
      </c>
      <c r="L548" s="30" t="s">
        <v>257</v>
      </c>
      <c r="M548" s="30">
        <v>1359</v>
      </c>
      <c r="N548" s="27">
        <v>1499</v>
      </c>
      <c r="O548" s="30" t="s">
        <v>1546</v>
      </c>
      <c r="P548" s="30" t="s">
        <v>275</v>
      </c>
      <c r="Q548" s="30" t="s">
        <v>49</v>
      </c>
      <c r="R548" s="27">
        <v>1000335566</v>
      </c>
      <c r="S548" s="30" t="s">
        <v>618</v>
      </c>
      <c r="T548" s="31">
        <v>0</v>
      </c>
      <c r="U548" s="31">
        <v>0</v>
      </c>
      <c r="V548" s="32">
        <v>18000000</v>
      </c>
      <c r="W548" s="32">
        <v>15400000</v>
      </c>
      <c r="X548" s="32">
        <v>2600000</v>
      </c>
      <c r="Y548" s="27">
        <v>2289</v>
      </c>
      <c r="Z548" s="33" t="s">
        <v>50</v>
      </c>
      <c r="AA548" s="29">
        <v>136037</v>
      </c>
      <c r="AB548" s="27">
        <v>1</v>
      </c>
      <c r="AC548" s="33" t="s">
        <v>34</v>
      </c>
      <c r="AD548" s="33" t="s">
        <v>48</v>
      </c>
    </row>
    <row r="549" spans="1:30" x14ac:dyDescent="0.2">
      <c r="A549" s="27">
        <v>2025</v>
      </c>
      <c r="B549" s="27">
        <v>7</v>
      </c>
      <c r="C549" s="28">
        <v>45658</v>
      </c>
      <c r="D549" s="28">
        <v>45869</v>
      </c>
      <c r="E549" s="27" t="s">
        <v>253</v>
      </c>
      <c r="F549" s="28">
        <v>45869</v>
      </c>
      <c r="G549" s="29">
        <v>12</v>
      </c>
      <c r="H549" s="30" t="s">
        <v>254</v>
      </c>
      <c r="I549" s="30">
        <v>15220251</v>
      </c>
      <c r="J549" s="30" t="s">
        <v>256</v>
      </c>
      <c r="K549" s="29">
        <v>153</v>
      </c>
      <c r="L549" s="30" t="s">
        <v>257</v>
      </c>
      <c r="M549" s="30">
        <v>1407</v>
      </c>
      <c r="N549" s="27">
        <v>1500</v>
      </c>
      <c r="O549" s="30" t="s">
        <v>1547</v>
      </c>
      <c r="P549" s="30" t="s">
        <v>366</v>
      </c>
      <c r="Q549" s="30" t="s">
        <v>165</v>
      </c>
      <c r="R549" s="27">
        <v>1005422153</v>
      </c>
      <c r="S549" s="30" t="s">
        <v>743</v>
      </c>
      <c r="T549" s="31">
        <v>0</v>
      </c>
      <c r="U549" s="31">
        <v>0</v>
      </c>
      <c r="V549" s="32">
        <v>19530000</v>
      </c>
      <c r="W549" s="32">
        <v>14539000</v>
      </c>
      <c r="X549" s="32">
        <v>4991000</v>
      </c>
      <c r="Y549" s="27">
        <v>2613</v>
      </c>
      <c r="Z549" s="33" t="s">
        <v>168</v>
      </c>
      <c r="AA549" s="29">
        <v>135664</v>
      </c>
      <c r="AB549" s="27">
        <v>2</v>
      </c>
      <c r="AC549" s="33" t="s">
        <v>34</v>
      </c>
      <c r="AD549" s="33" t="s">
        <v>164</v>
      </c>
    </row>
    <row r="550" spans="1:30" x14ac:dyDescent="0.2">
      <c r="A550" s="27">
        <v>2025</v>
      </c>
      <c r="B550" s="27">
        <v>7</v>
      </c>
      <c r="C550" s="28">
        <v>45658</v>
      </c>
      <c r="D550" s="28">
        <v>45869</v>
      </c>
      <c r="E550" s="27" t="s">
        <v>253</v>
      </c>
      <c r="F550" s="28">
        <v>45869</v>
      </c>
      <c r="G550" s="29">
        <v>12</v>
      </c>
      <c r="H550" s="30" t="s">
        <v>254</v>
      </c>
      <c r="I550" s="30">
        <v>6620251</v>
      </c>
      <c r="J550" s="30" t="s">
        <v>256</v>
      </c>
      <c r="K550" s="29">
        <v>153</v>
      </c>
      <c r="L550" s="30" t="s">
        <v>257</v>
      </c>
      <c r="M550" s="30">
        <v>1390</v>
      </c>
      <c r="N550" s="27">
        <v>1501</v>
      </c>
      <c r="O550" s="30" t="s">
        <v>1548</v>
      </c>
      <c r="P550" s="30" t="s">
        <v>259</v>
      </c>
      <c r="Q550" s="30" t="s">
        <v>92</v>
      </c>
      <c r="R550" s="27">
        <v>1012388943</v>
      </c>
      <c r="S550" s="30" t="s">
        <v>419</v>
      </c>
      <c r="T550" s="31">
        <v>0</v>
      </c>
      <c r="U550" s="31">
        <v>0</v>
      </c>
      <c r="V550" s="32">
        <v>19500000</v>
      </c>
      <c r="W550" s="32">
        <v>18200000</v>
      </c>
      <c r="X550" s="32">
        <v>1300000</v>
      </c>
      <c r="Y550" s="27">
        <v>2327</v>
      </c>
      <c r="Z550" s="33" t="s">
        <v>98</v>
      </c>
      <c r="AA550" s="29">
        <v>135100</v>
      </c>
      <c r="AB550" s="27">
        <v>2</v>
      </c>
      <c r="AC550" s="33" t="s">
        <v>29</v>
      </c>
      <c r="AD550" s="33" t="s">
        <v>91</v>
      </c>
    </row>
    <row r="551" spans="1:30" x14ac:dyDescent="0.2">
      <c r="A551" s="27">
        <v>2025</v>
      </c>
      <c r="B551" s="27">
        <v>7</v>
      </c>
      <c r="C551" s="28">
        <v>45658</v>
      </c>
      <c r="D551" s="28">
        <v>45869</v>
      </c>
      <c r="E551" s="27" t="s">
        <v>253</v>
      </c>
      <c r="F551" s="28">
        <v>45869</v>
      </c>
      <c r="G551" s="29">
        <v>12</v>
      </c>
      <c r="H551" s="30" t="s">
        <v>254</v>
      </c>
      <c r="I551" s="30">
        <v>16320251</v>
      </c>
      <c r="J551" s="30" t="s">
        <v>256</v>
      </c>
      <c r="K551" s="29">
        <v>153</v>
      </c>
      <c r="L551" s="30" t="s">
        <v>257</v>
      </c>
      <c r="M551" s="30">
        <v>1342</v>
      </c>
      <c r="N551" s="27">
        <v>1502</v>
      </c>
      <c r="O551" s="30" t="s">
        <v>1549</v>
      </c>
      <c r="P551" s="30" t="s">
        <v>376</v>
      </c>
      <c r="Q551" s="30" t="s">
        <v>53</v>
      </c>
      <c r="R551" s="27">
        <v>1000135618</v>
      </c>
      <c r="S551" s="30" t="s">
        <v>772</v>
      </c>
      <c r="T551" s="31">
        <v>0</v>
      </c>
      <c r="U551" s="31">
        <v>0</v>
      </c>
      <c r="V551" s="32">
        <v>22050000</v>
      </c>
      <c r="W551" s="32">
        <v>16170000</v>
      </c>
      <c r="X551" s="32">
        <v>5880000</v>
      </c>
      <c r="Y551" s="27">
        <v>2290</v>
      </c>
      <c r="Z551" s="33" t="s">
        <v>60</v>
      </c>
      <c r="AA551" s="29">
        <v>135124</v>
      </c>
      <c r="AB551" s="27">
        <v>1</v>
      </c>
      <c r="AC551" s="33" t="s">
        <v>20</v>
      </c>
      <c r="AD551" s="33" t="s">
        <v>52</v>
      </c>
    </row>
    <row r="552" spans="1:30" x14ac:dyDescent="0.2">
      <c r="A552" s="27">
        <v>2025</v>
      </c>
      <c r="B552" s="27">
        <v>7</v>
      </c>
      <c r="C552" s="28">
        <v>45658</v>
      </c>
      <c r="D552" s="28">
        <v>45869</v>
      </c>
      <c r="E552" s="27" t="s">
        <v>253</v>
      </c>
      <c r="F552" s="28">
        <v>45869</v>
      </c>
      <c r="G552" s="29">
        <v>12</v>
      </c>
      <c r="H552" s="30" t="s">
        <v>254</v>
      </c>
      <c r="I552" s="30">
        <v>14420251</v>
      </c>
      <c r="J552" s="30" t="s">
        <v>256</v>
      </c>
      <c r="K552" s="29">
        <v>153</v>
      </c>
      <c r="L552" s="30" t="s">
        <v>257</v>
      </c>
      <c r="M552" s="30">
        <v>1338</v>
      </c>
      <c r="N552" s="27">
        <v>1503</v>
      </c>
      <c r="O552" s="30" t="s">
        <v>1550</v>
      </c>
      <c r="P552" s="30" t="s">
        <v>487</v>
      </c>
      <c r="Q552" s="30" t="s">
        <v>155</v>
      </c>
      <c r="R552" s="27">
        <v>1002220720</v>
      </c>
      <c r="S552" s="30" t="s">
        <v>666</v>
      </c>
      <c r="T552" s="31">
        <v>0</v>
      </c>
      <c r="U552" s="31">
        <v>0</v>
      </c>
      <c r="V552" s="32">
        <v>15750000</v>
      </c>
      <c r="W552" s="32">
        <v>11725000</v>
      </c>
      <c r="X552" s="32">
        <v>4025000</v>
      </c>
      <c r="Y552" s="27">
        <v>2526</v>
      </c>
      <c r="Z552" s="33" t="s">
        <v>156</v>
      </c>
      <c r="AA552" s="29">
        <v>136042</v>
      </c>
      <c r="AB552" s="27">
        <v>1</v>
      </c>
      <c r="AC552" s="33" t="s">
        <v>20</v>
      </c>
      <c r="AD552" s="33" t="s">
        <v>154</v>
      </c>
    </row>
    <row r="553" spans="1:30" x14ac:dyDescent="0.2">
      <c r="A553" s="27">
        <v>2025</v>
      </c>
      <c r="B553" s="27">
        <v>7</v>
      </c>
      <c r="C553" s="28">
        <v>45658</v>
      </c>
      <c r="D553" s="28">
        <v>45869</v>
      </c>
      <c r="E553" s="27" t="s">
        <v>253</v>
      </c>
      <c r="F553" s="28">
        <v>45869</v>
      </c>
      <c r="G553" s="29">
        <v>12</v>
      </c>
      <c r="H553" s="30" t="s">
        <v>254</v>
      </c>
      <c r="I553" s="30">
        <v>19020251</v>
      </c>
      <c r="J553" s="30" t="s">
        <v>256</v>
      </c>
      <c r="K553" s="29">
        <v>153</v>
      </c>
      <c r="L553" s="30" t="s">
        <v>257</v>
      </c>
      <c r="M553" s="30">
        <v>1345</v>
      </c>
      <c r="N553" s="27">
        <v>1504</v>
      </c>
      <c r="O553" s="30" t="s">
        <v>1551</v>
      </c>
      <c r="P553" s="30" t="s">
        <v>275</v>
      </c>
      <c r="Q553" s="30" t="s">
        <v>49</v>
      </c>
      <c r="R553" s="27">
        <v>1009549747</v>
      </c>
      <c r="S553" s="30" t="s">
        <v>883</v>
      </c>
      <c r="T553" s="31">
        <v>0</v>
      </c>
      <c r="U553" s="31">
        <v>0</v>
      </c>
      <c r="V553" s="32">
        <v>9450000</v>
      </c>
      <c r="W553" s="32">
        <v>0</v>
      </c>
      <c r="X553" s="32">
        <v>9450000</v>
      </c>
      <c r="Y553" s="27">
        <v>2289</v>
      </c>
      <c r="Z553" s="33" t="s">
        <v>50</v>
      </c>
      <c r="AA553" s="29">
        <v>136055</v>
      </c>
      <c r="AB553" s="27">
        <v>1</v>
      </c>
      <c r="AC553" s="33" t="s">
        <v>34</v>
      </c>
      <c r="AD553" s="33" t="s">
        <v>48</v>
      </c>
    </row>
    <row r="554" spans="1:30" x14ac:dyDescent="0.2">
      <c r="A554" s="27">
        <v>2025</v>
      </c>
      <c r="B554" s="27">
        <v>7</v>
      </c>
      <c r="C554" s="28">
        <v>45658</v>
      </c>
      <c r="D554" s="28">
        <v>45869</v>
      </c>
      <c r="E554" s="27" t="s">
        <v>253</v>
      </c>
      <c r="F554" s="28">
        <v>45869</v>
      </c>
      <c r="G554" s="29">
        <v>12</v>
      </c>
      <c r="H554" s="30" t="s">
        <v>254</v>
      </c>
      <c r="I554" s="30">
        <v>920251</v>
      </c>
      <c r="J554" s="30" t="s">
        <v>256</v>
      </c>
      <c r="K554" s="29">
        <v>153</v>
      </c>
      <c r="L554" s="30" t="s">
        <v>257</v>
      </c>
      <c r="M554" s="30">
        <v>1387</v>
      </c>
      <c r="N554" s="27">
        <v>1505</v>
      </c>
      <c r="O554" s="30" t="s">
        <v>1552</v>
      </c>
      <c r="P554" s="30" t="s">
        <v>259</v>
      </c>
      <c r="Q554" s="30" t="s">
        <v>92</v>
      </c>
      <c r="R554" s="27">
        <v>1005793788</v>
      </c>
      <c r="S554" s="30" t="s">
        <v>322</v>
      </c>
      <c r="T554" s="31">
        <v>0</v>
      </c>
      <c r="U554" s="31">
        <v>0</v>
      </c>
      <c r="V554" s="32">
        <v>18000000</v>
      </c>
      <c r="W554" s="32">
        <v>17400000</v>
      </c>
      <c r="X554" s="32">
        <v>600000</v>
      </c>
      <c r="Y554" s="27">
        <v>2327</v>
      </c>
      <c r="Z554" s="33" t="s">
        <v>98</v>
      </c>
      <c r="AA554" s="29">
        <v>136031</v>
      </c>
      <c r="AB554" s="27">
        <v>2</v>
      </c>
      <c r="AC554" s="33" t="s">
        <v>29</v>
      </c>
      <c r="AD554" s="33" t="s">
        <v>91</v>
      </c>
    </row>
    <row r="555" spans="1:30" x14ac:dyDescent="0.2">
      <c r="A555" s="27">
        <v>2025</v>
      </c>
      <c r="B555" s="27">
        <v>7</v>
      </c>
      <c r="C555" s="28">
        <v>45658</v>
      </c>
      <c r="D555" s="28">
        <v>45869</v>
      </c>
      <c r="E555" s="27" t="s">
        <v>253</v>
      </c>
      <c r="F555" s="28">
        <v>45869</v>
      </c>
      <c r="G555" s="29">
        <v>12</v>
      </c>
      <c r="H555" s="30" t="s">
        <v>254</v>
      </c>
      <c r="I555" s="30">
        <v>8620251</v>
      </c>
      <c r="J555" s="30" t="s">
        <v>256</v>
      </c>
      <c r="K555" s="29">
        <v>153</v>
      </c>
      <c r="L555" s="30" t="s">
        <v>257</v>
      </c>
      <c r="M555" s="30">
        <v>1354</v>
      </c>
      <c r="N555" s="27">
        <v>1506</v>
      </c>
      <c r="O555" s="30" t="s">
        <v>1553</v>
      </c>
      <c r="P555" s="30" t="s">
        <v>259</v>
      </c>
      <c r="Q555" s="30" t="s">
        <v>92</v>
      </c>
      <c r="R555" s="27">
        <v>1000122667</v>
      </c>
      <c r="S555" s="30" t="s">
        <v>481</v>
      </c>
      <c r="T555" s="31">
        <v>0</v>
      </c>
      <c r="U555" s="31">
        <v>0</v>
      </c>
      <c r="V555" s="32">
        <v>19800000</v>
      </c>
      <c r="W555" s="32">
        <v>17600000</v>
      </c>
      <c r="X555" s="32">
        <v>2200000</v>
      </c>
      <c r="Y555" s="27">
        <v>2327</v>
      </c>
      <c r="Z555" s="33" t="s">
        <v>98</v>
      </c>
      <c r="AA555" s="29">
        <v>135112</v>
      </c>
      <c r="AB555" s="27">
        <v>2</v>
      </c>
      <c r="AC555" s="33" t="s">
        <v>29</v>
      </c>
      <c r="AD555" s="33" t="s">
        <v>91</v>
      </c>
    </row>
    <row r="556" spans="1:30" x14ac:dyDescent="0.2">
      <c r="A556" s="27">
        <v>2025</v>
      </c>
      <c r="B556" s="27">
        <v>7</v>
      </c>
      <c r="C556" s="28">
        <v>45658</v>
      </c>
      <c r="D556" s="28">
        <v>45869</v>
      </c>
      <c r="E556" s="27" t="s">
        <v>253</v>
      </c>
      <c r="F556" s="28">
        <v>45869</v>
      </c>
      <c r="G556" s="29">
        <v>12</v>
      </c>
      <c r="H556" s="30" t="s">
        <v>254</v>
      </c>
      <c r="I556" s="30">
        <v>12620251</v>
      </c>
      <c r="J556" s="30" t="s">
        <v>256</v>
      </c>
      <c r="K556" s="29">
        <v>153</v>
      </c>
      <c r="L556" s="30" t="s">
        <v>257</v>
      </c>
      <c r="M556" s="30">
        <v>1332</v>
      </c>
      <c r="N556" s="27">
        <v>1507</v>
      </c>
      <c r="O556" s="30" t="s">
        <v>1554</v>
      </c>
      <c r="P556" s="30" t="s">
        <v>561</v>
      </c>
      <c r="Q556" s="30" t="s">
        <v>205</v>
      </c>
      <c r="R556" s="27">
        <v>1010759737</v>
      </c>
      <c r="S556" s="30" t="s">
        <v>642</v>
      </c>
      <c r="T556" s="31">
        <v>0</v>
      </c>
      <c r="U556" s="31">
        <v>0</v>
      </c>
      <c r="V556" s="32">
        <v>21600000</v>
      </c>
      <c r="W556" s="32">
        <v>17280000</v>
      </c>
      <c r="X556" s="32">
        <v>4320000</v>
      </c>
      <c r="Y556" s="27">
        <v>2696</v>
      </c>
      <c r="Z556" s="33" t="s">
        <v>211</v>
      </c>
      <c r="AA556" s="29">
        <v>135811</v>
      </c>
      <c r="AB556" s="27">
        <v>4</v>
      </c>
      <c r="AC556" s="33" t="s">
        <v>29</v>
      </c>
      <c r="AD556" s="33" t="s">
        <v>114</v>
      </c>
    </row>
    <row r="557" spans="1:30" x14ac:dyDescent="0.2">
      <c r="A557" s="27">
        <v>2025</v>
      </c>
      <c r="B557" s="27">
        <v>7</v>
      </c>
      <c r="C557" s="28">
        <v>45658</v>
      </c>
      <c r="D557" s="28">
        <v>45869</v>
      </c>
      <c r="E557" s="27" t="s">
        <v>253</v>
      </c>
      <c r="F557" s="28">
        <v>45869</v>
      </c>
      <c r="G557" s="29">
        <v>12</v>
      </c>
      <c r="H557" s="30" t="s">
        <v>254</v>
      </c>
      <c r="I557" s="30">
        <v>4620251</v>
      </c>
      <c r="J557" s="30" t="s">
        <v>256</v>
      </c>
      <c r="K557" s="29">
        <v>153</v>
      </c>
      <c r="L557" s="30" t="s">
        <v>257</v>
      </c>
      <c r="M557" s="30">
        <v>1402</v>
      </c>
      <c r="N557" s="27">
        <v>1508</v>
      </c>
      <c r="O557" s="30" t="s">
        <v>1555</v>
      </c>
      <c r="P557" s="30" t="s">
        <v>275</v>
      </c>
      <c r="Q557" s="30" t="s">
        <v>49</v>
      </c>
      <c r="R557" s="27">
        <v>1000236993</v>
      </c>
      <c r="S557" s="30" t="s">
        <v>1556</v>
      </c>
      <c r="T557" s="31">
        <v>0</v>
      </c>
      <c r="U557" s="31">
        <v>0</v>
      </c>
      <c r="V557" s="32">
        <v>22995000</v>
      </c>
      <c r="W557" s="32">
        <v>13797000</v>
      </c>
      <c r="X557" s="32">
        <v>9198000</v>
      </c>
      <c r="Y557" s="27">
        <v>2289</v>
      </c>
      <c r="Z557" s="33" t="s">
        <v>50</v>
      </c>
      <c r="AA557" s="29">
        <v>135641</v>
      </c>
      <c r="AB557" s="27">
        <v>1</v>
      </c>
      <c r="AC557" s="33" t="s">
        <v>34</v>
      </c>
      <c r="AD557" s="33" t="s">
        <v>48</v>
      </c>
    </row>
    <row r="558" spans="1:30" x14ac:dyDescent="0.2">
      <c r="A558" s="27">
        <v>2025</v>
      </c>
      <c r="B558" s="27">
        <v>7</v>
      </c>
      <c r="C558" s="28">
        <v>45658</v>
      </c>
      <c r="D558" s="28">
        <v>45869</v>
      </c>
      <c r="E558" s="27" t="s">
        <v>253</v>
      </c>
      <c r="F558" s="28">
        <v>45869</v>
      </c>
      <c r="G558" s="29">
        <v>12</v>
      </c>
      <c r="H558" s="30" t="s">
        <v>254</v>
      </c>
      <c r="I558" s="30">
        <v>18920251</v>
      </c>
      <c r="J558" s="30" t="s">
        <v>256</v>
      </c>
      <c r="K558" s="29">
        <v>153</v>
      </c>
      <c r="L558" s="30" t="s">
        <v>257</v>
      </c>
      <c r="M558" s="30">
        <v>1385</v>
      </c>
      <c r="N558" s="27">
        <v>1509</v>
      </c>
      <c r="O558" s="30" t="s">
        <v>1557</v>
      </c>
      <c r="P558" s="30" t="s">
        <v>259</v>
      </c>
      <c r="Q558" s="30" t="s">
        <v>92</v>
      </c>
      <c r="R558" s="27">
        <v>1007826400</v>
      </c>
      <c r="S558" s="30" t="s">
        <v>820</v>
      </c>
      <c r="T558" s="31">
        <v>0</v>
      </c>
      <c r="U558" s="31">
        <v>0</v>
      </c>
      <c r="V558" s="32">
        <v>21000000</v>
      </c>
      <c r="W558" s="32">
        <v>13533333</v>
      </c>
      <c r="X558" s="32">
        <v>7466667</v>
      </c>
      <c r="Y558" s="27">
        <v>2327</v>
      </c>
      <c r="Z558" s="33" t="s">
        <v>98</v>
      </c>
      <c r="AA558" s="29">
        <v>135127</v>
      </c>
      <c r="AB558" s="27">
        <v>2</v>
      </c>
      <c r="AC558" s="33" t="s">
        <v>29</v>
      </c>
      <c r="AD558" s="33" t="s">
        <v>91</v>
      </c>
    </row>
    <row r="559" spans="1:30" x14ac:dyDescent="0.2">
      <c r="A559" s="27">
        <v>2025</v>
      </c>
      <c r="B559" s="27">
        <v>7</v>
      </c>
      <c r="C559" s="28">
        <v>45658</v>
      </c>
      <c r="D559" s="28">
        <v>45869</v>
      </c>
      <c r="E559" s="27" t="s">
        <v>253</v>
      </c>
      <c r="F559" s="28">
        <v>45869</v>
      </c>
      <c r="G559" s="29">
        <v>12</v>
      </c>
      <c r="H559" s="30" t="s">
        <v>254</v>
      </c>
      <c r="I559" s="30">
        <v>9820251</v>
      </c>
      <c r="J559" s="30" t="s">
        <v>256</v>
      </c>
      <c r="K559" s="29">
        <v>153</v>
      </c>
      <c r="L559" s="30" t="s">
        <v>257</v>
      </c>
      <c r="M559" s="30">
        <v>1337</v>
      </c>
      <c r="N559" s="27">
        <v>1510</v>
      </c>
      <c r="O559" s="30" t="s">
        <v>1558</v>
      </c>
      <c r="P559" s="30" t="s">
        <v>259</v>
      </c>
      <c r="Q559" s="30" t="s">
        <v>92</v>
      </c>
      <c r="R559" s="27">
        <v>1011832963</v>
      </c>
      <c r="S559" s="30" t="s">
        <v>577</v>
      </c>
      <c r="T559" s="31">
        <v>0</v>
      </c>
      <c r="U559" s="31">
        <v>0</v>
      </c>
      <c r="V559" s="32">
        <v>10890000</v>
      </c>
      <c r="W559" s="32">
        <v>4477000</v>
      </c>
      <c r="X559" s="32">
        <v>6413000</v>
      </c>
      <c r="Y559" s="27">
        <v>2327</v>
      </c>
      <c r="Z559" s="33" t="s">
        <v>98</v>
      </c>
      <c r="AA559" s="29">
        <v>135802</v>
      </c>
      <c r="AB559" s="27">
        <v>2</v>
      </c>
      <c r="AC559" s="33" t="s">
        <v>29</v>
      </c>
      <c r="AD559" s="33" t="s">
        <v>91</v>
      </c>
    </row>
    <row r="560" spans="1:30" x14ac:dyDescent="0.2">
      <c r="A560" s="27">
        <v>2025</v>
      </c>
      <c r="B560" s="27">
        <v>7</v>
      </c>
      <c r="C560" s="28">
        <v>45658</v>
      </c>
      <c r="D560" s="28">
        <v>45869</v>
      </c>
      <c r="E560" s="27" t="s">
        <v>253</v>
      </c>
      <c r="F560" s="28">
        <v>45869</v>
      </c>
      <c r="G560" s="29">
        <v>12</v>
      </c>
      <c r="H560" s="30" t="s">
        <v>254</v>
      </c>
      <c r="I560" s="30">
        <v>12720251</v>
      </c>
      <c r="J560" s="30" t="s">
        <v>256</v>
      </c>
      <c r="K560" s="29">
        <v>153</v>
      </c>
      <c r="L560" s="30" t="s">
        <v>257</v>
      </c>
      <c r="M560" s="30">
        <v>1406</v>
      </c>
      <c r="N560" s="27">
        <v>1511</v>
      </c>
      <c r="O560" s="30" t="s">
        <v>1559</v>
      </c>
      <c r="P560" s="30" t="s">
        <v>439</v>
      </c>
      <c r="Q560" s="30" t="s">
        <v>121</v>
      </c>
      <c r="R560" s="27">
        <v>1012830834</v>
      </c>
      <c r="S560" s="30" t="s">
        <v>636</v>
      </c>
      <c r="T560" s="31">
        <v>0</v>
      </c>
      <c r="U560" s="31">
        <v>0</v>
      </c>
      <c r="V560" s="32">
        <v>15120000</v>
      </c>
      <c r="W560" s="32">
        <v>12264000</v>
      </c>
      <c r="X560" s="32">
        <v>2856000</v>
      </c>
      <c r="Y560" s="27">
        <v>2388</v>
      </c>
      <c r="Z560" s="33" t="s">
        <v>126</v>
      </c>
      <c r="AA560" s="29">
        <v>135660</v>
      </c>
      <c r="AB560" s="27">
        <v>3</v>
      </c>
      <c r="AC560" s="33" t="s">
        <v>66</v>
      </c>
      <c r="AD560" s="33" t="s">
        <v>120</v>
      </c>
    </row>
    <row r="561" spans="1:30" x14ac:dyDescent="0.2">
      <c r="A561" s="27">
        <v>2025</v>
      </c>
      <c r="B561" s="27">
        <v>7</v>
      </c>
      <c r="C561" s="28">
        <v>45658</v>
      </c>
      <c r="D561" s="28">
        <v>45869</v>
      </c>
      <c r="E561" s="27" t="s">
        <v>253</v>
      </c>
      <c r="F561" s="28">
        <v>45869</v>
      </c>
      <c r="G561" s="29">
        <v>12</v>
      </c>
      <c r="H561" s="30" t="s">
        <v>254</v>
      </c>
      <c r="I561" s="30">
        <v>1220251</v>
      </c>
      <c r="J561" s="30" t="s">
        <v>256</v>
      </c>
      <c r="K561" s="29">
        <v>153</v>
      </c>
      <c r="L561" s="30" t="s">
        <v>257</v>
      </c>
      <c r="M561" s="30">
        <v>1400</v>
      </c>
      <c r="N561" s="27">
        <v>1512</v>
      </c>
      <c r="O561" s="30" t="s">
        <v>1560</v>
      </c>
      <c r="P561" s="30" t="s">
        <v>275</v>
      </c>
      <c r="Q561" s="30" t="s">
        <v>49</v>
      </c>
      <c r="R561" s="27">
        <v>1000414011</v>
      </c>
      <c r="S561" s="30" t="s">
        <v>1561</v>
      </c>
      <c r="T561" s="31">
        <v>0</v>
      </c>
      <c r="U561" s="31">
        <v>0</v>
      </c>
      <c r="V561" s="32">
        <v>30000000</v>
      </c>
      <c r="W561" s="32">
        <v>28333333</v>
      </c>
      <c r="X561" s="32">
        <v>1666667</v>
      </c>
      <c r="Y561" s="27">
        <v>2289</v>
      </c>
      <c r="Z561" s="33" t="s">
        <v>50</v>
      </c>
      <c r="AA561" s="29">
        <v>136262</v>
      </c>
      <c r="AB561" s="27">
        <v>1</v>
      </c>
      <c r="AC561" s="33" t="s">
        <v>34</v>
      </c>
      <c r="AD561" s="33" t="s">
        <v>48</v>
      </c>
    </row>
    <row r="562" spans="1:30" x14ac:dyDescent="0.2">
      <c r="A562" s="27">
        <v>2025</v>
      </c>
      <c r="B562" s="27">
        <v>7</v>
      </c>
      <c r="C562" s="28">
        <v>45658</v>
      </c>
      <c r="D562" s="28">
        <v>45869</v>
      </c>
      <c r="E562" s="27" t="s">
        <v>253</v>
      </c>
      <c r="F562" s="28">
        <v>45869</v>
      </c>
      <c r="G562" s="29">
        <v>12</v>
      </c>
      <c r="H562" s="30" t="s">
        <v>254</v>
      </c>
      <c r="I562" s="30">
        <v>10620251</v>
      </c>
      <c r="J562" s="30" t="s">
        <v>256</v>
      </c>
      <c r="K562" s="29">
        <v>153</v>
      </c>
      <c r="L562" s="30" t="s">
        <v>257</v>
      </c>
      <c r="M562" s="30">
        <v>1364</v>
      </c>
      <c r="N562" s="27">
        <v>1513</v>
      </c>
      <c r="O562" s="30" t="s">
        <v>1562</v>
      </c>
      <c r="P562" s="30" t="s">
        <v>310</v>
      </c>
      <c r="Q562" s="30" t="s">
        <v>173</v>
      </c>
      <c r="R562" s="27">
        <v>1012359873</v>
      </c>
      <c r="S562" s="30" t="s">
        <v>565</v>
      </c>
      <c r="T562" s="31">
        <v>0</v>
      </c>
      <c r="U562" s="31">
        <v>0</v>
      </c>
      <c r="V562" s="32">
        <v>19500000</v>
      </c>
      <c r="W562" s="32">
        <v>15816667</v>
      </c>
      <c r="X562" s="32">
        <v>3683333</v>
      </c>
      <c r="Y562" s="27">
        <v>2666</v>
      </c>
      <c r="Z562" s="33" t="s">
        <v>178</v>
      </c>
      <c r="AA562" s="29">
        <v>135805</v>
      </c>
      <c r="AB562" s="27">
        <v>1</v>
      </c>
      <c r="AC562" s="33" t="s">
        <v>66</v>
      </c>
      <c r="AD562" s="33" t="s">
        <v>172</v>
      </c>
    </row>
    <row r="563" spans="1:30" x14ac:dyDescent="0.2">
      <c r="A563" s="27">
        <v>2025</v>
      </c>
      <c r="B563" s="27">
        <v>7</v>
      </c>
      <c r="C563" s="28">
        <v>45658</v>
      </c>
      <c r="D563" s="28">
        <v>45869</v>
      </c>
      <c r="E563" s="27" t="s">
        <v>253</v>
      </c>
      <c r="F563" s="28">
        <v>45869</v>
      </c>
      <c r="G563" s="29">
        <v>12</v>
      </c>
      <c r="H563" s="30" t="s">
        <v>254</v>
      </c>
      <c r="I563" s="30">
        <v>10420251</v>
      </c>
      <c r="J563" s="30" t="s">
        <v>256</v>
      </c>
      <c r="K563" s="29">
        <v>153</v>
      </c>
      <c r="L563" s="30" t="s">
        <v>257</v>
      </c>
      <c r="M563" s="30">
        <v>1357</v>
      </c>
      <c r="N563" s="27">
        <v>1514</v>
      </c>
      <c r="O563" s="30" t="s">
        <v>1563</v>
      </c>
      <c r="P563" s="30" t="s">
        <v>259</v>
      </c>
      <c r="Q563" s="30" t="s">
        <v>92</v>
      </c>
      <c r="R563" s="27">
        <v>1013221054</v>
      </c>
      <c r="S563" s="30" t="s">
        <v>555</v>
      </c>
      <c r="T563" s="31">
        <v>0</v>
      </c>
      <c r="U563" s="31">
        <v>0</v>
      </c>
      <c r="V563" s="32">
        <v>15300000</v>
      </c>
      <c r="W563" s="32">
        <v>13260000</v>
      </c>
      <c r="X563" s="32">
        <v>2040000</v>
      </c>
      <c r="Y563" s="27">
        <v>2327</v>
      </c>
      <c r="Z563" s="33" t="s">
        <v>98</v>
      </c>
      <c r="AA563" s="29">
        <v>135657</v>
      </c>
      <c r="AB563" s="27">
        <v>2</v>
      </c>
      <c r="AC563" s="33" t="s">
        <v>29</v>
      </c>
      <c r="AD563" s="33" t="s">
        <v>91</v>
      </c>
    </row>
    <row r="564" spans="1:30" x14ac:dyDescent="0.2">
      <c r="A564" s="27">
        <v>2025</v>
      </c>
      <c r="B564" s="27">
        <v>7</v>
      </c>
      <c r="C564" s="28">
        <v>45658</v>
      </c>
      <c r="D564" s="28">
        <v>45869</v>
      </c>
      <c r="E564" s="27" t="s">
        <v>253</v>
      </c>
      <c r="F564" s="28">
        <v>45869</v>
      </c>
      <c r="G564" s="29">
        <v>12</v>
      </c>
      <c r="H564" s="30" t="s">
        <v>254</v>
      </c>
      <c r="I564" s="30">
        <v>8320251</v>
      </c>
      <c r="J564" s="30" t="s">
        <v>256</v>
      </c>
      <c r="K564" s="29">
        <v>153</v>
      </c>
      <c r="L564" s="30" t="s">
        <v>257</v>
      </c>
      <c r="M564" s="30">
        <v>1361</v>
      </c>
      <c r="N564" s="27">
        <v>1515</v>
      </c>
      <c r="O564" s="30" t="s">
        <v>1564</v>
      </c>
      <c r="P564" s="30" t="s">
        <v>366</v>
      </c>
      <c r="Q564" s="30" t="s">
        <v>165</v>
      </c>
      <c r="R564" s="27">
        <v>1013710718</v>
      </c>
      <c r="S564" s="30" t="s">
        <v>628</v>
      </c>
      <c r="T564" s="31">
        <v>0</v>
      </c>
      <c r="U564" s="31">
        <v>0</v>
      </c>
      <c r="V564" s="32">
        <v>18900000</v>
      </c>
      <c r="W564" s="32">
        <v>15540000</v>
      </c>
      <c r="X564" s="32">
        <v>3360000</v>
      </c>
      <c r="Y564" s="27">
        <v>2613</v>
      </c>
      <c r="Z564" s="33" t="s">
        <v>166</v>
      </c>
      <c r="AA564" s="29">
        <v>135800</v>
      </c>
      <c r="AB564" s="27">
        <v>1</v>
      </c>
      <c r="AC564" s="33" t="s">
        <v>34</v>
      </c>
      <c r="AD564" s="33" t="s">
        <v>164</v>
      </c>
    </row>
    <row r="565" spans="1:30" x14ac:dyDescent="0.2">
      <c r="A565" s="27">
        <v>2025</v>
      </c>
      <c r="B565" s="27">
        <v>7</v>
      </c>
      <c r="C565" s="28">
        <v>45658</v>
      </c>
      <c r="D565" s="28">
        <v>45869</v>
      </c>
      <c r="E565" s="27" t="s">
        <v>253</v>
      </c>
      <c r="F565" s="28">
        <v>45869</v>
      </c>
      <c r="G565" s="29">
        <v>12</v>
      </c>
      <c r="H565" s="30" t="s">
        <v>254</v>
      </c>
      <c r="I565" s="30">
        <v>6220251</v>
      </c>
      <c r="J565" s="30" t="s">
        <v>256</v>
      </c>
      <c r="K565" s="29">
        <v>153</v>
      </c>
      <c r="L565" s="30" t="s">
        <v>257</v>
      </c>
      <c r="M565" s="30">
        <v>1373</v>
      </c>
      <c r="N565" s="27">
        <v>1516</v>
      </c>
      <c r="O565" s="30" t="s">
        <v>1565</v>
      </c>
      <c r="P565" s="30" t="s">
        <v>386</v>
      </c>
      <c r="Q565" s="30" t="s">
        <v>76</v>
      </c>
      <c r="R565" s="27">
        <v>1000917465</v>
      </c>
      <c r="S565" s="30" t="s">
        <v>1566</v>
      </c>
      <c r="T565" s="31">
        <v>0</v>
      </c>
      <c r="U565" s="31">
        <v>0</v>
      </c>
      <c r="V565" s="32">
        <v>26775000</v>
      </c>
      <c r="W565" s="32">
        <v>24097500</v>
      </c>
      <c r="X565" s="32">
        <v>2677500</v>
      </c>
      <c r="Y565" s="27">
        <v>2324</v>
      </c>
      <c r="Z565" s="33" t="s">
        <v>87</v>
      </c>
      <c r="AA565" s="29">
        <v>135135</v>
      </c>
      <c r="AB565" s="27">
        <v>6</v>
      </c>
      <c r="AC565" s="33" t="s">
        <v>66</v>
      </c>
      <c r="AD565" s="33" t="s">
        <v>75</v>
      </c>
    </row>
    <row r="566" spans="1:30" x14ac:dyDescent="0.2">
      <c r="A566" s="27">
        <v>2025</v>
      </c>
      <c r="B566" s="27">
        <v>7</v>
      </c>
      <c r="C566" s="28">
        <v>45658</v>
      </c>
      <c r="D566" s="28">
        <v>45869</v>
      </c>
      <c r="E566" s="27" t="s">
        <v>253</v>
      </c>
      <c r="F566" s="28">
        <v>45869</v>
      </c>
      <c r="G566" s="29">
        <v>12</v>
      </c>
      <c r="H566" s="30" t="s">
        <v>254</v>
      </c>
      <c r="I566" s="30">
        <v>11320251</v>
      </c>
      <c r="J566" s="30" t="s">
        <v>256</v>
      </c>
      <c r="K566" s="29">
        <v>153</v>
      </c>
      <c r="L566" s="30" t="s">
        <v>257</v>
      </c>
      <c r="M566" s="30">
        <v>1365</v>
      </c>
      <c r="N566" s="27">
        <v>1517</v>
      </c>
      <c r="O566" s="30" t="s">
        <v>1567</v>
      </c>
      <c r="P566" s="30" t="s">
        <v>291</v>
      </c>
      <c r="Q566" s="30" t="s">
        <v>181</v>
      </c>
      <c r="R566" s="27">
        <v>1009126797</v>
      </c>
      <c r="S566" s="30" t="s">
        <v>601</v>
      </c>
      <c r="T566" s="31">
        <v>0</v>
      </c>
      <c r="U566" s="31">
        <v>0</v>
      </c>
      <c r="V566" s="32">
        <v>15120000</v>
      </c>
      <c r="W566" s="32">
        <v>12264000</v>
      </c>
      <c r="X566" s="32">
        <v>2856000</v>
      </c>
      <c r="Y566" s="27">
        <v>2671</v>
      </c>
      <c r="Z566" s="33" t="s">
        <v>190</v>
      </c>
      <c r="AA566" s="29" t="s">
        <v>1498</v>
      </c>
      <c r="AB566" s="27">
        <v>3</v>
      </c>
      <c r="AC566" s="33" t="s">
        <v>34</v>
      </c>
      <c r="AD566" s="33" t="s">
        <v>180</v>
      </c>
    </row>
    <row r="567" spans="1:30" x14ac:dyDescent="0.2">
      <c r="A567" s="27">
        <v>2025</v>
      </c>
      <c r="B567" s="27">
        <v>7</v>
      </c>
      <c r="C567" s="28">
        <v>45658</v>
      </c>
      <c r="D567" s="28">
        <v>45869</v>
      </c>
      <c r="E567" s="27" t="s">
        <v>253</v>
      </c>
      <c r="F567" s="28">
        <v>45869</v>
      </c>
      <c r="G567" s="29">
        <v>12</v>
      </c>
      <c r="H567" s="30" t="s">
        <v>254</v>
      </c>
      <c r="I567" s="30">
        <v>11620251</v>
      </c>
      <c r="J567" s="30" t="s">
        <v>256</v>
      </c>
      <c r="K567" s="29">
        <v>153</v>
      </c>
      <c r="L567" s="30" t="s">
        <v>257</v>
      </c>
      <c r="M567" s="30">
        <v>1360</v>
      </c>
      <c r="N567" s="27">
        <v>1518</v>
      </c>
      <c r="O567" s="30" t="s">
        <v>1568</v>
      </c>
      <c r="P567" s="30" t="s">
        <v>259</v>
      </c>
      <c r="Q567" s="30" t="s">
        <v>92</v>
      </c>
      <c r="R567" s="27">
        <v>1012251310</v>
      </c>
      <c r="S567" s="30" t="s">
        <v>592</v>
      </c>
      <c r="T567" s="31">
        <v>0</v>
      </c>
      <c r="U567" s="31">
        <v>0</v>
      </c>
      <c r="V567" s="32">
        <v>18900000</v>
      </c>
      <c r="W567" s="32">
        <v>16170000</v>
      </c>
      <c r="X567" s="32">
        <v>2730000</v>
      </c>
      <c r="Y567" s="27">
        <v>2327</v>
      </c>
      <c r="Z567" s="33" t="s">
        <v>98</v>
      </c>
      <c r="AA567" s="29">
        <v>135137</v>
      </c>
      <c r="AB567" s="27">
        <v>2</v>
      </c>
      <c r="AC567" s="33" t="s">
        <v>29</v>
      </c>
      <c r="AD567" s="33" t="s">
        <v>91</v>
      </c>
    </row>
    <row r="568" spans="1:30" x14ac:dyDescent="0.2">
      <c r="A568" s="27">
        <v>2025</v>
      </c>
      <c r="B568" s="27">
        <v>7</v>
      </c>
      <c r="C568" s="28">
        <v>45658</v>
      </c>
      <c r="D568" s="28">
        <v>45869</v>
      </c>
      <c r="E568" s="27" t="s">
        <v>253</v>
      </c>
      <c r="F568" s="28">
        <v>45869</v>
      </c>
      <c r="G568" s="29">
        <v>12</v>
      </c>
      <c r="H568" s="30" t="s">
        <v>254</v>
      </c>
      <c r="I568" s="30">
        <v>7220251</v>
      </c>
      <c r="J568" s="30" t="s">
        <v>256</v>
      </c>
      <c r="K568" s="29">
        <v>153</v>
      </c>
      <c r="L568" s="30" t="s">
        <v>257</v>
      </c>
      <c r="M568" s="30">
        <v>1403</v>
      </c>
      <c r="N568" s="27">
        <v>1519</v>
      </c>
      <c r="O568" s="30" t="s">
        <v>1569</v>
      </c>
      <c r="P568" s="30" t="s">
        <v>291</v>
      </c>
      <c r="Q568" s="30" t="s">
        <v>181</v>
      </c>
      <c r="R568" s="27">
        <v>1010273615</v>
      </c>
      <c r="S568" s="30" t="s">
        <v>436</v>
      </c>
      <c r="T568" s="31">
        <v>0</v>
      </c>
      <c r="U568" s="31">
        <v>0</v>
      </c>
      <c r="V568" s="32">
        <v>9075000</v>
      </c>
      <c r="W568" s="32">
        <v>8470000</v>
      </c>
      <c r="X568" s="32">
        <v>605000</v>
      </c>
      <c r="Y568" s="27">
        <v>2671</v>
      </c>
      <c r="Z568" s="33" t="s">
        <v>190</v>
      </c>
      <c r="AA568" s="29">
        <v>135647</v>
      </c>
      <c r="AB568" s="27">
        <v>3</v>
      </c>
      <c r="AC568" s="33" t="s">
        <v>34</v>
      </c>
      <c r="AD568" s="33" t="s">
        <v>180</v>
      </c>
    </row>
    <row r="569" spans="1:30" x14ac:dyDescent="0.2">
      <c r="A569" s="27">
        <v>2025</v>
      </c>
      <c r="B569" s="27">
        <v>7</v>
      </c>
      <c r="C569" s="28">
        <v>45658</v>
      </c>
      <c r="D569" s="28">
        <v>45869</v>
      </c>
      <c r="E569" s="27" t="s">
        <v>253</v>
      </c>
      <c r="F569" s="28">
        <v>45869</v>
      </c>
      <c r="G569" s="29">
        <v>12</v>
      </c>
      <c r="H569" s="30" t="s">
        <v>254</v>
      </c>
      <c r="I569" s="30">
        <v>4520251</v>
      </c>
      <c r="J569" s="30" t="s">
        <v>256</v>
      </c>
      <c r="K569" s="29">
        <v>153</v>
      </c>
      <c r="L569" s="30" t="s">
        <v>257</v>
      </c>
      <c r="M569" s="30">
        <v>1401</v>
      </c>
      <c r="N569" s="27">
        <v>1520</v>
      </c>
      <c r="O569" s="30" t="s">
        <v>1570</v>
      </c>
      <c r="P569" s="30" t="s">
        <v>366</v>
      </c>
      <c r="Q569" s="30" t="s">
        <v>165</v>
      </c>
      <c r="R569" s="27">
        <v>1000773955</v>
      </c>
      <c r="S569" s="30" t="s">
        <v>373</v>
      </c>
      <c r="T569" s="31">
        <v>0</v>
      </c>
      <c r="U569" s="31">
        <v>0</v>
      </c>
      <c r="V569" s="32">
        <v>18900000</v>
      </c>
      <c r="W569" s="32">
        <v>17640000</v>
      </c>
      <c r="X569" s="32">
        <v>1260000</v>
      </c>
      <c r="Y569" s="27">
        <v>2613</v>
      </c>
      <c r="Z569" s="33" t="s">
        <v>166</v>
      </c>
      <c r="AA569" s="29">
        <v>136250</v>
      </c>
      <c r="AB569" s="27">
        <v>1</v>
      </c>
      <c r="AC569" s="33" t="s">
        <v>34</v>
      </c>
      <c r="AD569" s="33" t="s">
        <v>164</v>
      </c>
    </row>
    <row r="570" spans="1:30" x14ac:dyDescent="0.2">
      <c r="A570" s="27">
        <v>2025</v>
      </c>
      <c r="B570" s="27">
        <v>7</v>
      </c>
      <c r="C570" s="28">
        <v>45658</v>
      </c>
      <c r="D570" s="28">
        <v>45869</v>
      </c>
      <c r="E570" s="27" t="s">
        <v>253</v>
      </c>
      <c r="F570" s="28">
        <v>45869</v>
      </c>
      <c r="G570" s="29">
        <v>12</v>
      </c>
      <c r="H570" s="30" t="s">
        <v>254</v>
      </c>
      <c r="I570" s="30">
        <v>15520251</v>
      </c>
      <c r="J570" s="30" t="s">
        <v>256</v>
      </c>
      <c r="K570" s="29">
        <v>153</v>
      </c>
      <c r="L570" s="30" t="s">
        <v>257</v>
      </c>
      <c r="M570" s="30">
        <v>1408</v>
      </c>
      <c r="N570" s="27">
        <v>1521</v>
      </c>
      <c r="O570" s="30" t="s">
        <v>1571</v>
      </c>
      <c r="P570" s="30" t="s">
        <v>259</v>
      </c>
      <c r="Q570" s="30" t="s">
        <v>92</v>
      </c>
      <c r="R570" s="27">
        <v>1013680688</v>
      </c>
      <c r="S570" s="30" t="s">
        <v>737</v>
      </c>
      <c r="T570" s="31">
        <v>0</v>
      </c>
      <c r="U570" s="31">
        <v>0</v>
      </c>
      <c r="V570" s="32">
        <v>6930000</v>
      </c>
      <c r="W570" s="32">
        <v>2849000</v>
      </c>
      <c r="X570" s="32">
        <v>4081000</v>
      </c>
      <c r="Y570" s="27">
        <v>2327</v>
      </c>
      <c r="Z570" s="33" t="s">
        <v>98</v>
      </c>
      <c r="AA570" s="29">
        <v>135667</v>
      </c>
      <c r="AB570" s="27">
        <v>2</v>
      </c>
      <c r="AC570" s="33" t="s">
        <v>29</v>
      </c>
      <c r="AD570" s="33" t="s">
        <v>91</v>
      </c>
    </row>
    <row r="571" spans="1:30" x14ac:dyDescent="0.2">
      <c r="A571" s="27">
        <v>2025</v>
      </c>
      <c r="B571" s="27">
        <v>7</v>
      </c>
      <c r="C571" s="28">
        <v>45658</v>
      </c>
      <c r="D571" s="28">
        <v>45869</v>
      </c>
      <c r="E571" s="27" t="s">
        <v>253</v>
      </c>
      <c r="F571" s="28">
        <v>45869</v>
      </c>
      <c r="G571" s="29">
        <v>12</v>
      </c>
      <c r="H571" s="30" t="s">
        <v>254</v>
      </c>
      <c r="I571" s="30">
        <v>20320251</v>
      </c>
      <c r="J571" s="30" t="s">
        <v>256</v>
      </c>
      <c r="K571" s="29">
        <v>153</v>
      </c>
      <c r="L571" s="30" t="s">
        <v>257</v>
      </c>
      <c r="M571" s="30">
        <v>1410</v>
      </c>
      <c r="N571" s="27">
        <v>1522</v>
      </c>
      <c r="O571" s="30" t="s">
        <v>1572</v>
      </c>
      <c r="P571" s="30" t="s">
        <v>291</v>
      </c>
      <c r="Q571" s="30" t="s">
        <v>181</v>
      </c>
      <c r="R571" s="27">
        <v>1003085486</v>
      </c>
      <c r="S571" s="30" t="s">
        <v>878</v>
      </c>
      <c r="T571" s="31">
        <v>0</v>
      </c>
      <c r="U571" s="31">
        <v>0</v>
      </c>
      <c r="V571" s="32">
        <v>8190000</v>
      </c>
      <c r="W571" s="32">
        <v>5278000</v>
      </c>
      <c r="X571" s="32">
        <v>2912000</v>
      </c>
      <c r="Y571" s="27">
        <v>2671</v>
      </c>
      <c r="Z571" s="33" t="s">
        <v>190</v>
      </c>
      <c r="AA571" s="29">
        <v>135670</v>
      </c>
      <c r="AB571" s="27">
        <v>3</v>
      </c>
      <c r="AC571" s="33" t="s">
        <v>34</v>
      </c>
      <c r="AD571" s="33" t="s">
        <v>180</v>
      </c>
    </row>
    <row r="572" spans="1:30" x14ac:dyDescent="0.2">
      <c r="A572" s="27">
        <v>2025</v>
      </c>
      <c r="B572" s="27">
        <v>8</v>
      </c>
      <c r="C572" s="28">
        <v>45658</v>
      </c>
      <c r="D572" s="28">
        <v>45900</v>
      </c>
      <c r="E572" s="27" t="s">
        <v>253</v>
      </c>
      <c r="F572" s="28">
        <v>45874</v>
      </c>
      <c r="G572" s="29">
        <v>145</v>
      </c>
      <c r="H572" s="30" t="s">
        <v>624</v>
      </c>
      <c r="I572" s="30" t="s">
        <v>1575</v>
      </c>
      <c r="J572" s="30" t="s">
        <v>626</v>
      </c>
      <c r="K572" s="27">
        <v>148</v>
      </c>
      <c r="L572" s="30" t="s">
        <v>257</v>
      </c>
      <c r="M572" s="30">
        <v>1399</v>
      </c>
      <c r="N572" s="27">
        <v>1523</v>
      </c>
      <c r="O572" s="30" t="s">
        <v>1576</v>
      </c>
      <c r="P572" s="30" t="s">
        <v>275</v>
      </c>
      <c r="Q572" s="30" t="s">
        <v>49</v>
      </c>
      <c r="R572" s="27">
        <v>80126283</v>
      </c>
      <c r="S572" s="30" t="s">
        <v>276</v>
      </c>
      <c r="T572" s="27">
        <v>0</v>
      </c>
      <c r="U572" s="27">
        <v>0</v>
      </c>
      <c r="V572" s="30">
        <v>25200000</v>
      </c>
      <c r="W572" s="30">
        <v>24360000</v>
      </c>
      <c r="X572" s="30">
        <v>840000</v>
      </c>
      <c r="Y572" s="29">
        <v>2289</v>
      </c>
      <c r="Z572" s="33" t="s">
        <v>50</v>
      </c>
      <c r="AA572" s="29">
        <v>136261</v>
      </c>
      <c r="AB572" s="27">
        <v>1</v>
      </c>
      <c r="AC572" s="33" t="s">
        <v>34</v>
      </c>
      <c r="AD572" s="33" t="s">
        <v>48</v>
      </c>
    </row>
    <row r="573" spans="1:30" x14ac:dyDescent="0.2">
      <c r="A573" s="27">
        <v>2025</v>
      </c>
      <c r="B573" s="27">
        <v>8</v>
      </c>
      <c r="C573" s="28">
        <v>45658</v>
      </c>
      <c r="D573" s="28">
        <v>45900</v>
      </c>
      <c r="E573" s="27" t="s">
        <v>253</v>
      </c>
      <c r="F573" s="28">
        <v>45874</v>
      </c>
      <c r="G573" s="29">
        <v>145</v>
      </c>
      <c r="H573" s="30" t="s">
        <v>624</v>
      </c>
      <c r="I573" s="30" t="s">
        <v>461</v>
      </c>
      <c r="J573" s="30" t="s">
        <v>626</v>
      </c>
      <c r="K573" s="27">
        <v>148</v>
      </c>
      <c r="L573" s="30" t="s">
        <v>257</v>
      </c>
      <c r="M573" s="30">
        <v>1449</v>
      </c>
      <c r="N573" s="27">
        <v>1524</v>
      </c>
      <c r="O573" s="30" t="s">
        <v>1577</v>
      </c>
      <c r="P573" s="30" t="s">
        <v>291</v>
      </c>
      <c r="Q573" s="30" t="s">
        <v>181</v>
      </c>
      <c r="R573" s="27">
        <v>1018418402</v>
      </c>
      <c r="S573" s="30" t="s">
        <v>463</v>
      </c>
      <c r="T573" s="27">
        <v>0</v>
      </c>
      <c r="U573" s="27">
        <v>0</v>
      </c>
      <c r="V573" s="30">
        <v>15750000</v>
      </c>
      <c r="W573" s="30">
        <v>14700000</v>
      </c>
      <c r="X573" s="30">
        <v>1050000</v>
      </c>
      <c r="Y573" s="29">
        <v>2671</v>
      </c>
      <c r="Z573" s="33" t="s">
        <v>190</v>
      </c>
      <c r="AA573" s="29">
        <v>136810</v>
      </c>
      <c r="AB573" s="27">
        <v>3</v>
      </c>
      <c r="AC573" s="33" t="s">
        <v>34</v>
      </c>
      <c r="AD573" s="33" t="s">
        <v>180</v>
      </c>
    </row>
    <row r="574" spans="1:30" x14ac:dyDescent="0.2">
      <c r="A574" s="27">
        <v>2025</v>
      </c>
      <c r="B574" s="27">
        <v>8</v>
      </c>
      <c r="C574" s="28">
        <v>45658</v>
      </c>
      <c r="D574" s="28">
        <v>45900</v>
      </c>
      <c r="E574" s="27" t="s">
        <v>253</v>
      </c>
      <c r="F574" s="28">
        <v>45874</v>
      </c>
      <c r="G574" s="29">
        <v>145</v>
      </c>
      <c r="H574" s="30" t="s">
        <v>624</v>
      </c>
      <c r="I574" s="30" t="s">
        <v>1578</v>
      </c>
      <c r="J574" s="30" t="s">
        <v>626</v>
      </c>
      <c r="K574" s="27">
        <v>148</v>
      </c>
      <c r="L574" s="30" t="s">
        <v>257</v>
      </c>
      <c r="M574" s="30">
        <v>1495</v>
      </c>
      <c r="N574" s="27">
        <v>1525</v>
      </c>
      <c r="O574" s="30" t="s">
        <v>1579</v>
      </c>
      <c r="P574" s="30" t="s">
        <v>259</v>
      </c>
      <c r="Q574" s="30" t="s">
        <v>92</v>
      </c>
      <c r="R574" s="27">
        <v>79854802</v>
      </c>
      <c r="S574" s="30" t="s">
        <v>1580</v>
      </c>
      <c r="T574" s="27">
        <v>0</v>
      </c>
      <c r="U574" s="27">
        <v>0</v>
      </c>
      <c r="V574" s="30">
        <v>22050000</v>
      </c>
      <c r="W574" s="30">
        <v>20825000</v>
      </c>
      <c r="X574" s="30">
        <v>1225000</v>
      </c>
      <c r="Y574" s="29">
        <v>2327</v>
      </c>
      <c r="Z574" s="33" t="s">
        <v>98</v>
      </c>
      <c r="AA574" s="29">
        <v>137167</v>
      </c>
      <c r="AB574" s="27">
        <v>2</v>
      </c>
      <c r="AC574" s="33" t="s">
        <v>29</v>
      </c>
      <c r="AD574" s="33" t="s">
        <v>91</v>
      </c>
    </row>
    <row r="575" spans="1:30" x14ac:dyDescent="0.2">
      <c r="A575" s="27">
        <v>2025</v>
      </c>
      <c r="B575" s="27">
        <v>8</v>
      </c>
      <c r="C575" s="28">
        <v>45658</v>
      </c>
      <c r="D575" s="28">
        <v>45900</v>
      </c>
      <c r="E575" s="27" t="s">
        <v>253</v>
      </c>
      <c r="F575" s="28">
        <v>45874</v>
      </c>
      <c r="G575" s="29">
        <v>145</v>
      </c>
      <c r="H575" s="30" t="s">
        <v>624</v>
      </c>
      <c r="I575" s="30" t="s">
        <v>1581</v>
      </c>
      <c r="J575" s="30" t="s">
        <v>626</v>
      </c>
      <c r="K575" s="27">
        <v>148</v>
      </c>
      <c r="L575" s="30" t="s">
        <v>257</v>
      </c>
      <c r="M575" s="30">
        <v>1448</v>
      </c>
      <c r="N575" s="27">
        <v>1526</v>
      </c>
      <c r="O575" s="30" t="s">
        <v>1582</v>
      </c>
      <c r="P575" s="30" t="s">
        <v>259</v>
      </c>
      <c r="Q575" s="30" t="s">
        <v>92</v>
      </c>
      <c r="R575" s="27">
        <v>1032441853</v>
      </c>
      <c r="S575" s="30" t="s">
        <v>1583</v>
      </c>
      <c r="T575" s="27">
        <v>0</v>
      </c>
      <c r="U575" s="27">
        <v>0</v>
      </c>
      <c r="V575" s="30">
        <v>21060000</v>
      </c>
      <c r="W575" s="30">
        <v>20358000</v>
      </c>
      <c r="X575" s="30">
        <v>702000</v>
      </c>
      <c r="Y575" s="29">
        <v>2327</v>
      </c>
      <c r="Z575" s="33" t="s">
        <v>98</v>
      </c>
      <c r="AA575" s="29">
        <v>136231</v>
      </c>
      <c r="AB575" s="27">
        <v>2</v>
      </c>
      <c r="AC575" s="33" t="s">
        <v>29</v>
      </c>
      <c r="AD575" s="33" t="s">
        <v>91</v>
      </c>
    </row>
    <row r="576" spans="1:30" x14ac:dyDescent="0.2">
      <c r="A576" s="27">
        <v>2025</v>
      </c>
      <c r="B576" s="27">
        <v>8</v>
      </c>
      <c r="C576" s="28">
        <v>45658</v>
      </c>
      <c r="D576" s="28">
        <v>45900</v>
      </c>
      <c r="E576" s="27" t="s">
        <v>253</v>
      </c>
      <c r="F576" s="28">
        <v>45874</v>
      </c>
      <c r="G576" s="29">
        <v>145</v>
      </c>
      <c r="H576" s="30" t="s">
        <v>624</v>
      </c>
      <c r="I576" s="30" t="s">
        <v>1584</v>
      </c>
      <c r="J576" s="30" t="s">
        <v>626</v>
      </c>
      <c r="K576" s="27">
        <v>148</v>
      </c>
      <c r="L576" s="30" t="s">
        <v>257</v>
      </c>
      <c r="M576" s="30">
        <v>1497</v>
      </c>
      <c r="N576" s="27">
        <v>1527</v>
      </c>
      <c r="O576" s="30" t="s">
        <v>1585</v>
      </c>
      <c r="P576" s="30" t="s">
        <v>487</v>
      </c>
      <c r="Q576" s="30" t="s">
        <v>155</v>
      </c>
      <c r="R576" s="27">
        <v>52008301</v>
      </c>
      <c r="S576" s="30" t="s">
        <v>488</v>
      </c>
      <c r="T576" s="27">
        <v>0</v>
      </c>
      <c r="U576" s="27">
        <v>0</v>
      </c>
      <c r="V576" s="30">
        <v>18900000</v>
      </c>
      <c r="W576" s="30">
        <v>16800000</v>
      </c>
      <c r="X576" s="30">
        <v>2100000</v>
      </c>
      <c r="Y576" s="29">
        <v>2526</v>
      </c>
      <c r="Z576" s="33" t="s">
        <v>156</v>
      </c>
      <c r="AA576" s="29">
        <v>137257</v>
      </c>
      <c r="AB576" s="27">
        <v>1</v>
      </c>
      <c r="AC576" s="33" t="s">
        <v>20</v>
      </c>
      <c r="AD576" s="33" t="s">
        <v>154</v>
      </c>
    </row>
    <row r="577" spans="1:30" x14ac:dyDescent="0.2">
      <c r="A577" s="27">
        <v>2025</v>
      </c>
      <c r="B577" s="27">
        <v>8</v>
      </c>
      <c r="C577" s="28">
        <v>45658</v>
      </c>
      <c r="D577" s="28">
        <v>45900</v>
      </c>
      <c r="E577" s="27" t="s">
        <v>253</v>
      </c>
      <c r="F577" s="28">
        <v>45874</v>
      </c>
      <c r="G577" s="29">
        <v>145</v>
      </c>
      <c r="H577" s="30" t="s">
        <v>624</v>
      </c>
      <c r="I577" s="30" t="s">
        <v>1586</v>
      </c>
      <c r="J577" s="30" t="s">
        <v>626</v>
      </c>
      <c r="K577" s="27">
        <v>148</v>
      </c>
      <c r="L577" s="30" t="s">
        <v>257</v>
      </c>
      <c r="M577" s="30">
        <v>1547</v>
      </c>
      <c r="N577" s="27">
        <v>1528</v>
      </c>
      <c r="O577" s="30" t="s">
        <v>1587</v>
      </c>
      <c r="P577" s="30" t="s">
        <v>275</v>
      </c>
      <c r="Q577" s="30" t="s">
        <v>49</v>
      </c>
      <c r="R577" s="27">
        <v>79468757</v>
      </c>
      <c r="S577" s="30" t="s">
        <v>466</v>
      </c>
      <c r="T577" s="27">
        <v>0</v>
      </c>
      <c r="U577" s="27">
        <v>0</v>
      </c>
      <c r="V577" s="30">
        <v>27000000</v>
      </c>
      <c r="W577" s="30">
        <v>24300000</v>
      </c>
      <c r="X577" s="30">
        <v>2700000</v>
      </c>
      <c r="Y577" s="29">
        <v>2289</v>
      </c>
      <c r="Z577" s="33" t="s">
        <v>50</v>
      </c>
      <c r="AA577" s="29">
        <v>138149</v>
      </c>
      <c r="AB577" s="27">
        <v>1</v>
      </c>
      <c r="AC577" s="33" t="s">
        <v>34</v>
      </c>
      <c r="AD577" s="33" t="s">
        <v>48</v>
      </c>
    </row>
    <row r="578" spans="1:30" x14ac:dyDescent="0.2">
      <c r="A578" s="27">
        <v>2025</v>
      </c>
      <c r="B578" s="27">
        <v>8</v>
      </c>
      <c r="C578" s="28">
        <v>45658</v>
      </c>
      <c r="D578" s="28">
        <v>45900</v>
      </c>
      <c r="E578" s="27" t="s">
        <v>253</v>
      </c>
      <c r="F578" s="28">
        <v>45874</v>
      </c>
      <c r="G578" s="29">
        <v>145</v>
      </c>
      <c r="H578" s="30" t="s">
        <v>624</v>
      </c>
      <c r="I578" s="30" t="s">
        <v>1588</v>
      </c>
      <c r="J578" s="30" t="s">
        <v>626</v>
      </c>
      <c r="K578" s="27">
        <v>148</v>
      </c>
      <c r="L578" s="30" t="s">
        <v>257</v>
      </c>
      <c r="M578" s="30">
        <v>1496</v>
      </c>
      <c r="N578" s="27">
        <v>1529</v>
      </c>
      <c r="O578" s="30" t="s">
        <v>1589</v>
      </c>
      <c r="P578" s="30" t="s">
        <v>259</v>
      </c>
      <c r="Q578" s="30" t="s">
        <v>92</v>
      </c>
      <c r="R578" s="27">
        <v>1020802394</v>
      </c>
      <c r="S578" s="30" t="s">
        <v>343</v>
      </c>
      <c r="T578" s="27">
        <v>0</v>
      </c>
      <c r="U578" s="27">
        <v>0</v>
      </c>
      <c r="V578" s="30">
        <v>17280000</v>
      </c>
      <c r="W578" s="30">
        <v>16128000</v>
      </c>
      <c r="X578" s="30">
        <v>1152000</v>
      </c>
      <c r="Y578" s="29">
        <v>2327</v>
      </c>
      <c r="Z578" s="33" t="s">
        <v>98</v>
      </c>
      <c r="AA578" s="29">
        <v>135628</v>
      </c>
      <c r="AB578" s="27">
        <v>2</v>
      </c>
      <c r="AC578" s="33" t="s">
        <v>29</v>
      </c>
      <c r="AD578" s="33" t="s">
        <v>91</v>
      </c>
    </row>
    <row r="579" spans="1:30" x14ac:dyDescent="0.2">
      <c r="A579" s="27">
        <v>2025</v>
      </c>
      <c r="B579" s="27">
        <v>8</v>
      </c>
      <c r="C579" s="28">
        <v>45658</v>
      </c>
      <c r="D579" s="28">
        <v>45900</v>
      </c>
      <c r="E579" s="27" t="s">
        <v>253</v>
      </c>
      <c r="F579" s="28">
        <v>45880</v>
      </c>
      <c r="G579" s="29">
        <v>12</v>
      </c>
      <c r="H579" s="30" t="s">
        <v>254</v>
      </c>
      <c r="I579" s="30" t="s">
        <v>1590</v>
      </c>
      <c r="J579" s="30" t="s">
        <v>256</v>
      </c>
      <c r="K579" s="27">
        <v>142</v>
      </c>
      <c r="L579" s="30" t="s">
        <v>257</v>
      </c>
      <c r="M579" s="30">
        <v>1382</v>
      </c>
      <c r="N579" s="27">
        <v>1530</v>
      </c>
      <c r="O579" s="30" t="s">
        <v>1591</v>
      </c>
      <c r="P579" s="30" t="s">
        <v>275</v>
      </c>
      <c r="Q579" s="30" t="s">
        <v>49</v>
      </c>
      <c r="R579" s="27">
        <v>80063723</v>
      </c>
      <c r="S579" s="30" t="s">
        <v>476</v>
      </c>
      <c r="T579" s="27">
        <v>0</v>
      </c>
      <c r="U579" s="27">
        <v>0</v>
      </c>
      <c r="V579" s="30">
        <v>9000000</v>
      </c>
      <c r="W579" s="30">
        <v>7700000</v>
      </c>
      <c r="X579" s="30">
        <v>1300000</v>
      </c>
      <c r="Y579" s="29">
        <v>2289</v>
      </c>
      <c r="Z579" s="33" t="s">
        <v>50</v>
      </c>
      <c r="AA579" s="29">
        <v>135096</v>
      </c>
      <c r="AB579" s="27">
        <v>1</v>
      </c>
      <c r="AC579" s="33" t="s">
        <v>34</v>
      </c>
      <c r="AD579" s="33" t="s">
        <v>48</v>
      </c>
    </row>
    <row r="580" spans="1:30" x14ac:dyDescent="0.2">
      <c r="A580" s="27">
        <v>2025</v>
      </c>
      <c r="B580" s="27">
        <v>8</v>
      </c>
      <c r="C580" s="28">
        <v>45658</v>
      </c>
      <c r="D580" s="28">
        <v>45900</v>
      </c>
      <c r="E580" s="27" t="s">
        <v>253</v>
      </c>
      <c r="F580" s="28">
        <v>45880</v>
      </c>
      <c r="G580" s="29">
        <v>12</v>
      </c>
      <c r="H580" s="30" t="s">
        <v>254</v>
      </c>
      <c r="I580" s="30" t="s">
        <v>1592</v>
      </c>
      <c r="J580" s="30" t="s">
        <v>256</v>
      </c>
      <c r="K580" s="27">
        <v>142</v>
      </c>
      <c r="L580" s="30" t="s">
        <v>257</v>
      </c>
      <c r="M580" s="30">
        <v>1544</v>
      </c>
      <c r="N580" s="27">
        <v>1531</v>
      </c>
      <c r="O580" s="30" t="s">
        <v>1593</v>
      </c>
      <c r="P580" s="30" t="s">
        <v>259</v>
      </c>
      <c r="Q580" s="30" t="s">
        <v>92</v>
      </c>
      <c r="R580" s="27">
        <v>1010014055</v>
      </c>
      <c r="S580" s="30" t="s">
        <v>513</v>
      </c>
      <c r="T580" s="27">
        <v>0</v>
      </c>
      <c r="U580" s="27">
        <v>0</v>
      </c>
      <c r="V580" s="30">
        <v>19500000</v>
      </c>
      <c r="W580" s="30">
        <v>16250000</v>
      </c>
      <c r="X580" s="30">
        <v>3250000</v>
      </c>
      <c r="Y580" s="29">
        <v>2327</v>
      </c>
      <c r="Z580" s="33" t="s">
        <v>98</v>
      </c>
      <c r="AA580" s="29">
        <v>135110</v>
      </c>
      <c r="AB580" s="27">
        <v>2</v>
      </c>
      <c r="AC580" s="33" t="s">
        <v>29</v>
      </c>
      <c r="AD580" s="33" t="s">
        <v>91</v>
      </c>
    </row>
    <row r="581" spans="1:30" x14ac:dyDescent="0.2">
      <c r="A581" s="27">
        <v>2025</v>
      </c>
      <c r="B581" s="27">
        <v>8</v>
      </c>
      <c r="C581" s="28">
        <v>45658</v>
      </c>
      <c r="D581" s="28">
        <v>45900</v>
      </c>
      <c r="E581" s="27" t="s">
        <v>253</v>
      </c>
      <c r="F581" s="28">
        <v>45880</v>
      </c>
      <c r="G581" s="29">
        <v>12</v>
      </c>
      <c r="H581" s="30" t="s">
        <v>254</v>
      </c>
      <c r="I581" s="30" t="s">
        <v>1594</v>
      </c>
      <c r="J581" s="30" t="s">
        <v>256</v>
      </c>
      <c r="K581" s="27">
        <v>142</v>
      </c>
      <c r="L581" s="30" t="s">
        <v>257</v>
      </c>
      <c r="M581" s="30">
        <v>1500</v>
      </c>
      <c r="N581" s="27">
        <v>1532</v>
      </c>
      <c r="O581" s="30" t="s">
        <v>1595</v>
      </c>
      <c r="P581" s="30" t="s">
        <v>275</v>
      </c>
      <c r="Q581" s="30" t="s">
        <v>49</v>
      </c>
      <c r="R581" s="27">
        <v>1024497752</v>
      </c>
      <c r="S581" s="30" t="s">
        <v>421</v>
      </c>
      <c r="T581" s="27">
        <v>0</v>
      </c>
      <c r="U581" s="27">
        <v>0</v>
      </c>
      <c r="V581" s="30">
        <v>21000000</v>
      </c>
      <c r="W581" s="30">
        <v>18433333</v>
      </c>
      <c r="X581" s="30">
        <v>2566667</v>
      </c>
      <c r="Y581" s="29">
        <v>2289</v>
      </c>
      <c r="Z581" s="33" t="s">
        <v>50</v>
      </c>
      <c r="AA581" s="29">
        <v>137035</v>
      </c>
      <c r="AB581" s="27">
        <v>1</v>
      </c>
      <c r="AC581" s="33" t="s">
        <v>34</v>
      </c>
      <c r="AD581" s="33" t="s">
        <v>48</v>
      </c>
    </row>
    <row r="582" spans="1:30" x14ac:dyDescent="0.2">
      <c r="A582" s="27">
        <v>2025</v>
      </c>
      <c r="B582" s="27">
        <v>8</v>
      </c>
      <c r="C582" s="28">
        <v>45658</v>
      </c>
      <c r="D582" s="28">
        <v>45900</v>
      </c>
      <c r="E582" s="27" t="s">
        <v>253</v>
      </c>
      <c r="F582" s="28">
        <v>45880</v>
      </c>
      <c r="G582" s="29">
        <v>12</v>
      </c>
      <c r="H582" s="30" t="s">
        <v>254</v>
      </c>
      <c r="I582" s="30" t="s">
        <v>1596</v>
      </c>
      <c r="J582" s="30" t="s">
        <v>256</v>
      </c>
      <c r="K582" s="27">
        <v>142</v>
      </c>
      <c r="L582" s="30" t="s">
        <v>257</v>
      </c>
      <c r="M582" s="30">
        <v>1333</v>
      </c>
      <c r="N582" s="27">
        <v>1533</v>
      </c>
      <c r="O582" s="30" t="s">
        <v>1597</v>
      </c>
      <c r="P582" s="30" t="s">
        <v>519</v>
      </c>
      <c r="Q582" s="30" t="s">
        <v>159</v>
      </c>
      <c r="R582" s="27">
        <v>1022972260</v>
      </c>
      <c r="S582" s="30" t="s">
        <v>1598</v>
      </c>
      <c r="T582" s="27">
        <v>0</v>
      </c>
      <c r="U582" s="27">
        <v>0</v>
      </c>
      <c r="V582" s="30">
        <v>15120000</v>
      </c>
      <c r="W582" s="30">
        <v>14616000</v>
      </c>
      <c r="X582" s="30">
        <v>504000</v>
      </c>
      <c r="Y582" s="29">
        <v>2541</v>
      </c>
      <c r="Z582" s="33" t="s">
        <v>1574</v>
      </c>
      <c r="AA582" s="29">
        <v>135120</v>
      </c>
      <c r="AB582" s="27">
        <v>3</v>
      </c>
      <c r="AC582" s="33" t="s">
        <v>66</v>
      </c>
      <c r="AD582" s="33" t="s">
        <v>158</v>
      </c>
    </row>
    <row r="583" spans="1:30" x14ac:dyDescent="0.2">
      <c r="A583" s="27">
        <v>2025</v>
      </c>
      <c r="B583" s="27">
        <v>8</v>
      </c>
      <c r="C583" s="28">
        <v>45658</v>
      </c>
      <c r="D583" s="28">
        <v>45900</v>
      </c>
      <c r="E583" s="27" t="s">
        <v>253</v>
      </c>
      <c r="F583" s="28">
        <v>45880</v>
      </c>
      <c r="G583" s="29">
        <v>12</v>
      </c>
      <c r="H583" s="30" t="s">
        <v>254</v>
      </c>
      <c r="I583" s="30" t="s">
        <v>1599</v>
      </c>
      <c r="J583" s="30" t="s">
        <v>256</v>
      </c>
      <c r="K583" s="27">
        <v>142</v>
      </c>
      <c r="L583" s="30" t="s">
        <v>257</v>
      </c>
      <c r="M583" s="30">
        <v>1425</v>
      </c>
      <c r="N583" s="27">
        <v>1534</v>
      </c>
      <c r="O583" s="30" t="s">
        <v>1600</v>
      </c>
      <c r="P583" s="30" t="s">
        <v>291</v>
      </c>
      <c r="Q583" s="30" t="s">
        <v>181</v>
      </c>
      <c r="R583" s="27">
        <v>80374930</v>
      </c>
      <c r="S583" s="30" t="s">
        <v>999</v>
      </c>
      <c r="T583" s="27">
        <v>0</v>
      </c>
      <c r="U583" s="27">
        <v>0</v>
      </c>
      <c r="V583" s="30">
        <v>8190000</v>
      </c>
      <c r="W583" s="30">
        <v>4550000</v>
      </c>
      <c r="X583" s="30">
        <v>3640000</v>
      </c>
      <c r="Y583" s="29">
        <v>2671</v>
      </c>
      <c r="Z583" s="33" t="s">
        <v>190</v>
      </c>
      <c r="AA583" s="29">
        <v>136490</v>
      </c>
      <c r="AB583" s="27">
        <v>3</v>
      </c>
      <c r="AC583" s="33" t="s">
        <v>34</v>
      </c>
      <c r="AD583" s="33" t="s">
        <v>180</v>
      </c>
    </row>
    <row r="584" spans="1:30" x14ac:dyDescent="0.2">
      <c r="A584" s="27">
        <v>2025</v>
      </c>
      <c r="B584" s="27">
        <v>8</v>
      </c>
      <c r="C584" s="28">
        <v>45658</v>
      </c>
      <c r="D584" s="28">
        <v>45900</v>
      </c>
      <c r="E584" s="27" t="s">
        <v>253</v>
      </c>
      <c r="F584" s="28">
        <v>45880</v>
      </c>
      <c r="G584" s="29">
        <v>12</v>
      </c>
      <c r="H584" s="30" t="s">
        <v>254</v>
      </c>
      <c r="I584" s="30" t="s">
        <v>1601</v>
      </c>
      <c r="J584" s="30" t="s">
        <v>256</v>
      </c>
      <c r="K584" s="27">
        <v>142</v>
      </c>
      <c r="L584" s="30" t="s">
        <v>257</v>
      </c>
      <c r="M584" s="30">
        <v>1432</v>
      </c>
      <c r="N584" s="27">
        <v>1535</v>
      </c>
      <c r="O584" s="30" t="s">
        <v>1602</v>
      </c>
      <c r="P584" s="30" t="s">
        <v>259</v>
      </c>
      <c r="Q584" s="30" t="s">
        <v>92</v>
      </c>
      <c r="R584" s="27">
        <v>1057611038</v>
      </c>
      <c r="S584" s="30" t="s">
        <v>1197</v>
      </c>
      <c r="T584" s="27">
        <v>0</v>
      </c>
      <c r="U584" s="27">
        <v>0</v>
      </c>
      <c r="V584" s="30">
        <v>18000000</v>
      </c>
      <c r="W584" s="30">
        <v>9400000</v>
      </c>
      <c r="X584" s="30">
        <v>8600000</v>
      </c>
      <c r="Y584" s="29">
        <v>2327</v>
      </c>
      <c r="Z584" s="33" t="s">
        <v>98</v>
      </c>
      <c r="AA584" s="29">
        <v>136680</v>
      </c>
      <c r="AB584" s="27">
        <v>2</v>
      </c>
      <c r="AC584" s="33" t="s">
        <v>29</v>
      </c>
      <c r="AD584" s="33" t="s">
        <v>91</v>
      </c>
    </row>
    <row r="585" spans="1:30" x14ac:dyDescent="0.2">
      <c r="A585" s="27">
        <v>2025</v>
      </c>
      <c r="B585" s="27">
        <v>8</v>
      </c>
      <c r="C585" s="28">
        <v>45658</v>
      </c>
      <c r="D585" s="28">
        <v>45900</v>
      </c>
      <c r="E585" s="27" t="s">
        <v>253</v>
      </c>
      <c r="F585" s="28">
        <v>45880</v>
      </c>
      <c r="G585" s="29">
        <v>12</v>
      </c>
      <c r="H585" s="30" t="s">
        <v>254</v>
      </c>
      <c r="I585" s="30" t="s">
        <v>1603</v>
      </c>
      <c r="J585" s="30" t="s">
        <v>256</v>
      </c>
      <c r="K585" s="27">
        <v>142</v>
      </c>
      <c r="L585" s="30" t="s">
        <v>257</v>
      </c>
      <c r="M585" s="30">
        <v>1445</v>
      </c>
      <c r="N585" s="27">
        <v>1536</v>
      </c>
      <c r="O585" s="30" t="s">
        <v>1604</v>
      </c>
      <c r="P585" s="30" t="s">
        <v>439</v>
      </c>
      <c r="Q585" s="30" t="s">
        <v>121</v>
      </c>
      <c r="R585" s="27">
        <v>1069754719</v>
      </c>
      <c r="S585" s="30" t="s">
        <v>1387</v>
      </c>
      <c r="T585" s="27">
        <v>0</v>
      </c>
      <c r="U585" s="27">
        <v>0</v>
      </c>
      <c r="V585" s="30">
        <v>6000000</v>
      </c>
      <c r="W585" s="30">
        <v>0</v>
      </c>
      <c r="X585" s="30">
        <v>6000000</v>
      </c>
      <c r="Y585" s="29">
        <v>2388</v>
      </c>
      <c r="Z585" s="33" t="s">
        <v>126</v>
      </c>
      <c r="AA585" s="29">
        <v>136716</v>
      </c>
      <c r="AB585" s="27">
        <v>3</v>
      </c>
      <c r="AC585" s="33" t="s">
        <v>66</v>
      </c>
      <c r="AD585" s="33" t="s">
        <v>120</v>
      </c>
    </row>
    <row r="586" spans="1:30" x14ac:dyDescent="0.2">
      <c r="A586" s="27">
        <v>2025</v>
      </c>
      <c r="B586" s="27">
        <v>8</v>
      </c>
      <c r="C586" s="28">
        <v>45658</v>
      </c>
      <c r="D586" s="28">
        <v>45900</v>
      </c>
      <c r="E586" s="27" t="s">
        <v>253</v>
      </c>
      <c r="F586" s="28">
        <v>45880</v>
      </c>
      <c r="G586" s="29">
        <v>12</v>
      </c>
      <c r="H586" s="30" t="s">
        <v>254</v>
      </c>
      <c r="I586" s="30" t="s">
        <v>1605</v>
      </c>
      <c r="J586" s="30" t="s">
        <v>256</v>
      </c>
      <c r="K586" s="27">
        <v>142</v>
      </c>
      <c r="L586" s="30" t="s">
        <v>257</v>
      </c>
      <c r="M586" s="30">
        <v>1444</v>
      </c>
      <c r="N586" s="27">
        <v>1537</v>
      </c>
      <c r="O586" s="30" t="s">
        <v>1606</v>
      </c>
      <c r="P586" s="30" t="s">
        <v>583</v>
      </c>
      <c r="Q586" s="30" t="s">
        <v>192</v>
      </c>
      <c r="R586" s="27">
        <v>1032656551</v>
      </c>
      <c r="S586" s="30" t="s">
        <v>1119</v>
      </c>
      <c r="T586" s="27">
        <v>0</v>
      </c>
      <c r="U586" s="27">
        <v>0</v>
      </c>
      <c r="V586" s="30">
        <v>2415000</v>
      </c>
      <c r="W586" s="30">
        <v>0</v>
      </c>
      <c r="X586" s="30">
        <v>2415000</v>
      </c>
      <c r="Y586" s="29">
        <v>2682</v>
      </c>
      <c r="Z586" s="33" t="s">
        <v>193</v>
      </c>
      <c r="AA586" s="29">
        <v>136678</v>
      </c>
      <c r="AB586" s="27">
        <v>2</v>
      </c>
      <c r="AC586" s="33" t="s">
        <v>34</v>
      </c>
      <c r="AD586" s="33" t="s">
        <v>180</v>
      </c>
    </row>
    <row r="587" spans="1:30" x14ac:dyDescent="0.2">
      <c r="A587" s="27">
        <v>2025</v>
      </c>
      <c r="B587" s="27">
        <v>8</v>
      </c>
      <c r="C587" s="28">
        <v>45658</v>
      </c>
      <c r="D587" s="28">
        <v>45900</v>
      </c>
      <c r="E587" s="27" t="s">
        <v>253</v>
      </c>
      <c r="F587" s="28">
        <v>45880</v>
      </c>
      <c r="G587" s="29">
        <v>12</v>
      </c>
      <c r="H587" s="30" t="s">
        <v>254</v>
      </c>
      <c r="I587" s="30" t="s">
        <v>1607</v>
      </c>
      <c r="J587" s="30" t="s">
        <v>256</v>
      </c>
      <c r="K587" s="27">
        <v>142</v>
      </c>
      <c r="L587" s="30" t="s">
        <v>257</v>
      </c>
      <c r="M587" s="30">
        <v>1442</v>
      </c>
      <c r="N587" s="27">
        <v>1538</v>
      </c>
      <c r="O587" s="30" t="s">
        <v>1608</v>
      </c>
      <c r="P587" s="30" t="s">
        <v>583</v>
      </c>
      <c r="Q587" s="30" t="s">
        <v>192</v>
      </c>
      <c r="R587" s="27">
        <v>1000694141</v>
      </c>
      <c r="S587" s="30" t="s">
        <v>993</v>
      </c>
      <c r="T587" s="27">
        <v>0</v>
      </c>
      <c r="U587" s="27">
        <v>0</v>
      </c>
      <c r="V587" s="30">
        <v>3622500</v>
      </c>
      <c r="W587" s="30">
        <v>0</v>
      </c>
      <c r="X587" s="30">
        <v>3622500</v>
      </c>
      <c r="Y587" s="29">
        <v>2682</v>
      </c>
      <c r="Z587" s="33" t="s">
        <v>193</v>
      </c>
      <c r="AA587" s="29">
        <v>136474</v>
      </c>
      <c r="AB587" s="27">
        <v>2</v>
      </c>
      <c r="AC587" s="33" t="s">
        <v>34</v>
      </c>
      <c r="AD587" s="33" t="s">
        <v>180</v>
      </c>
    </row>
    <row r="588" spans="1:30" x14ac:dyDescent="0.2">
      <c r="A588" s="27">
        <v>2025</v>
      </c>
      <c r="B588" s="27">
        <v>8</v>
      </c>
      <c r="C588" s="28">
        <v>45658</v>
      </c>
      <c r="D588" s="28">
        <v>45900</v>
      </c>
      <c r="E588" s="27" t="s">
        <v>253</v>
      </c>
      <c r="F588" s="28">
        <v>45880</v>
      </c>
      <c r="G588" s="29">
        <v>12</v>
      </c>
      <c r="H588" s="30" t="s">
        <v>254</v>
      </c>
      <c r="I588" s="30" t="s">
        <v>1609</v>
      </c>
      <c r="J588" s="30" t="s">
        <v>256</v>
      </c>
      <c r="K588" s="27">
        <v>142</v>
      </c>
      <c r="L588" s="30" t="s">
        <v>257</v>
      </c>
      <c r="M588" s="30">
        <v>1435</v>
      </c>
      <c r="N588" s="27">
        <v>1539</v>
      </c>
      <c r="O588" s="30" t="s">
        <v>1610</v>
      </c>
      <c r="P588" s="30" t="s">
        <v>259</v>
      </c>
      <c r="Q588" s="30" t="s">
        <v>92</v>
      </c>
      <c r="R588" s="27">
        <v>1031159833</v>
      </c>
      <c r="S588" s="30" t="s">
        <v>1218</v>
      </c>
      <c r="T588" s="27">
        <v>0</v>
      </c>
      <c r="U588" s="27">
        <v>0</v>
      </c>
      <c r="V588" s="30">
        <v>25200000</v>
      </c>
      <c r="W588" s="30">
        <v>8400000</v>
      </c>
      <c r="X588" s="30">
        <v>16800000</v>
      </c>
      <c r="Y588" s="29">
        <v>2327</v>
      </c>
      <c r="Z588" s="33" t="s">
        <v>98</v>
      </c>
      <c r="AA588" s="29">
        <v>136687</v>
      </c>
      <c r="AB588" s="27">
        <v>2</v>
      </c>
      <c r="AC588" s="33" t="s">
        <v>29</v>
      </c>
      <c r="AD588" s="33" t="s">
        <v>91</v>
      </c>
    </row>
    <row r="589" spans="1:30" x14ac:dyDescent="0.2">
      <c r="A589" s="27">
        <v>2025</v>
      </c>
      <c r="B589" s="27">
        <v>8</v>
      </c>
      <c r="C589" s="28">
        <v>45658</v>
      </c>
      <c r="D589" s="28">
        <v>45900</v>
      </c>
      <c r="E589" s="27" t="s">
        <v>253</v>
      </c>
      <c r="F589" s="28">
        <v>45880</v>
      </c>
      <c r="G589" s="29">
        <v>12</v>
      </c>
      <c r="H589" s="30" t="s">
        <v>254</v>
      </c>
      <c r="I589" s="30" t="s">
        <v>1611</v>
      </c>
      <c r="J589" s="30" t="s">
        <v>256</v>
      </c>
      <c r="K589" s="27">
        <v>142</v>
      </c>
      <c r="L589" s="30" t="s">
        <v>257</v>
      </c>
      <c r="M589" s="30">
        <v>1446</v>
      </c>
      <c r="N589" s="27">
        <v>1540</v>
      </c>
      <c r="O589" s="30" t="s">
        <v>1612</v>
      </c>
      <c r="P589" s="30" t="s">
        <v>259</v>
      </c>
      <c r="Q589" s="30" t="s">
        <v>92</v>
      </c>
      <c r="R589" s="27">
        <v>1022422381</v>
      </c>
      <c r="S589" s="30" t="s">
        <v>1266</v>
      </c>
      <c r="T589" s="27">
        <v>0</v>
      </c>
      <c r="U589" s="27">
        <v>0</v>
      </c>
      <c r="V589" s="30">
        <v>5635000</v>
      </c>
      <c r="W589" s="30">
        <v>0</v>
      </c>
      <c r="X589" s="30">
        <v>5635000</v>
      </c>
      <c r="Y589" s="29">
        <v>2327</v>
      </c>
      <c r="Z589" s="33" t="s">
        <v>98</v>
      </c>
      <c r="AA589" s="29">
        <v>136330</v>
      </c>
      <c r="AB589" s="27">
        <v>2</v>
      </c>
      <c r="AC589" s="33" t="s">
        <v>29</v>
      </c>
      <c r="AD589" s="33" t="s">
        <v>91</v>
      </c>
    </row>
    <row r="590" spans="1:30" x14ac:dyDescent="0.2">
      <c r="A590" s="27">
        <v>2025</v>
      </c>
      <c r="B590" s="27">
        <v>8</v>
      </c>
      <c r="C590" s="28">
        <v>45658</v>
      </c>
      <c r="D590" s="28">
        <v>45900</v>
      </c>
      <c r="E590" s="27" t="s">
        <v>253</v>
      </c>
      <c r="F590" s="28">
        <v>45880</v>
      </c>
      <c r="G590" s="29">
        <v>12</v>
      </c>
      <c r="H590" s="30" t="s">
        <v>254</v>
      </c>
      <c r="I590" s="30" t="s">
        <v>1613</v>
      </c>
      <c r="J590" s="30" t="s">
        <v>256</v>
      </c>
      <c r="K590" s="27">
        <v>142</v>
      </c>
      <c r="L590" s="30" t="s">
        <v>257</v>
      </c>
      <c r="M590" s="30">
        <v>1493</v>
      </c>
      <c r="N590" s="27">
        <v>1541</v>
      </c>
      <c r="O590" s="30" t="s">
        <v>1614</v>
      </c>
      <c r="P590" s="30" t="s">
        <v>432</v>
      </c>
      <c r="Q590" s="30" t="s">
        <v>198</v>
      </c>
      <c r="R590" s="27">
        <v>1033773200</v>
      </c>
      <c r="S590" s="30" t="s">
        <v>1254</v>
      </c>
      <c r="T590" s="27">
        <v>0</v>
      </c>
      <c r="U590" s="27">
        <v>0</v>
      </c>
      <c r="V590" s="30">
        <v>18600000</v>
      </c>
      <c r="W590" s="30">
        <v>0</v>
      </c>
      <c r="X590" s="30">
        <v>18600000</v>
      </c>
      <c r="Y590" s="29">
        <v>2689</v>
      </c>
      <c r="Z590" s="82" t="s">
        <v>199</v>
      </c>
      <c r="AA590" s="29">
        <v>136661</v>
      </c>
      <c r="AB590" s="27">
        <v>2</v>
      </c>
      <c r="AC590" s="33" t="s">
        <v>34</v>
      </c>
      <c r="AD590" s="33" t="s">
        <v>197</v>
      </c>
    </row>
    <row r="591" spans="1:30" x14ac:dyDescent="0.2">
      <c r="A591" s="27">
        <v>2025</v>
      </c>
      <c r="B591" s="27">
        <v>8</v>
      </c>
      <c r="C591" s="28">
        <v>45658</v>
      </c>
      <c r="D591" s="28">
        <v>45900</v>
      </c>
      <c r="E591" s="27" t="s">
        <v>253</v>
      </c>
      <c r="F591" s="28">
        <v>45880</v>
      </c>
      <c r="G591" s="29">
        <v>12</v>
      </c>
      <c r="H591" s="30" t="s">
        <v>254</v>
      </c>
      <c r="I591" s="30" t="s">
        <v>1615</v>
      </c>
      <c r="J591" s="30" t="s">
        <v>256</v>
      </c>
      <c r="K591" s="27">
        <v>142</v>
      </c>
      <c r="L591" s="30" t="s">
        <v>257</v>
      </c>
      <c r="M591" s="30">
        <v>1466</v>
      </c>
      <c r="N591" s="27">
        <v>1542</v>
      </c>
      <c r="O591" s="30" t="s">
        <v>1616</v>
      </c>
      <c r="P591" s="30" t="s">
        <v>291</v>
      </c>
      <c r="Q591" s="30" t="s">
        <v>181</v>
      </c>
      <c r="R591" s="27">
        <v>7180598</v>
      </c>
      <c r="S591" s="30" t="s">
        <v>982</v>
      </c>
      <c r="T591" s="27">
        <v>0</v>
      </c>
      <c r="U591" s="27">
        <v>0</v>
      </c>
      <c r="V591" s="30">
        <v>22050000</v>
      </c>
      <c r="W591" s="30">
        <v>13965000</v>
      </c>
      <c r="X591" s="30">
        <v>8085000</v>
      </c>
      <c r="Y591" s="29">
        <v>2671</v>
      </c>
      <c r="Z591" s="33" t="s">
        <v>190</v>
      </c>
      <c r="AA591" s="29">
        <v>136638</v>
      </c>
      <c r="AB591" s="27">
        <v>3</v>
      </c>
      <c r="AC591" s="33" t="s">
        <v>34</v>
      </c>
      <c r="AD591" s="33" t="s">
        <v>180</v>
      </c>
    </row>
    <row r="592" spans="1:30" x14ac:dyDescent="0.2">
      <c r="A592" s="27">
        <v>2025</v>
      </c>
      <c r="B592" s="27">
        <v>8</v>
      </c>
      <c r="C592" s="28">
        <v>45658</v>
      </c>
      <c r="D592" s="28">
        <v>45900</v>
      </c>
      <c r="E592" s="27" t="s">
        <v>253</v>
      </c>
      <c r="F592" s="28">
        <v>45880</v>
      </c>
      <c r="G592" s="29">
        <v>12</v>
      </c>
      <c r="H592" s="30" t="s">
        <v>254</v>
      </c>
      <c r="I592" s="30" t="s">
        <v>1617</v>
      </c>
      <c r="J592" s="30" t="s">
        <v>256</v>
      </c>
      <c r="K592" s="27">
        <v>142</v>
      </c>
      <c r="L592" s="30" t="s">
        <v>257</v>
      </c>
      <c r="M592" s="30">
        <v>1453</v>
      </c>
      <c r="N592" s="27">
        <v>1543</v>
      </c>
      <c r="O592" s="30" t="s">
        <v>1618</v>
      </c>
      <c r="P592" s="30" t="s">
        <v>291</v>
      </c>
      <c r="Q592" s="30" t="s">
        <v>181</v>
      </c>
      <c r="R592" s="27">
        <v>1069751551</v>
      </c>
      <c r="S592" s="30" t="s">
        <v>802</v>
      </c>
      <c r="T592" s="27">
        <v>0</v>
      </c>
      <c r="U592" s="27">
        <v>0</v>
      </c>
      <c r="V592" s="30">
        <v>17325000</v>
      </c>
      <c r="W592" s="30">
        <v>12320000</v>
      </c>
      <c r="X592" s="30">
        <v>5005000</v>
      </c>
      <c r="Y592" s="29">
        <v>2671</v>
      </c>
      <c r="Z592" s="82" t="s">
        <v>186</v>
      </c>
      <c r="AA592" s="29">
        <v>136319</v>
      </c>
      <c r="AB592" s="27">
        <v>4</v>
      </c>
      <c r="AC592" s="33" t="s">
        <v>34</v>
      </c>
      <c r="AD592" s="33" t="s">
        <v>180</v>
      </c>
    </row>
    <row r="593" spans="1:30" x14ac:dyDescent="0.2">
      <c r="A593" s="27">
        <v>2025</v>
      </c>
      <c r="B593" s="27">
        <v>8</v>
      </c>
      <c r="C593" s="28">
        <v>45658</v>
      </c>
      <c r="D593" s="28">
        <v>45900</v>
      </c>
      <c r="E593" s="27" t="s">
        <v>253</v>
      </c>
      <c r="F593" s="28">
        <v>45880</v>
      </c>
      <c r="G593" s="29">
        <v>12</v>
      </c>
      <c r="H593" s="30" t="s">
        <v>254</v>
      </c>
      <c r="I593" s="30" t="s">
        <v>1619</v>
      </c>
      <c r="J593" s="30" t="s">
        <v>256</v>
      </c>
      <c r="K593" s="27">
        <v>142</v>
      </c>
      <c r="L593" s="30" t="s">
        <v>257</v>
      </c>
      <c r="M593" s="30">
        <v>1489</v>
      </c>
      <c r="N593" s="27">
        <v>1544</v>
      </c>
      <c r="O593" s="30" t="s">
        <v>1620</v>
      </c>
      <c r="P593" s="30" t="s">
        <v>583</v>
      </c>
      <c r="Q593" s="30" t="s">
        <v>192</v>
      </c>
      <c r="R593" s="27">
        <v>1032656231</v>
      </c>
      <c r="S593" s="30" t="s">
        <v>781</v>
      </c>
      <c r="T593" s="27">
        <v>0</v>
      </c>
      <c r="U593" s="27">
        <v>0</v>
      </c>
      <c r="V593" s="30">
        <v>4830000</v>
      </c>
      <c r="W593" s="30">
        <v>402500</v>
      </c>
      <c r="X593" s="30">
        <v>4427500</v>
      </c>
      <c r="Y593" s="29">
        <v>2682</v>
      </c>
      <c r="Z593" s="33" t="s">
        <v>193</v>
      </c>
      <c r="AA593" s="29">
        <v>136301</v>
      </c>
      <c r="AB593" s="27">
        <v>2</v>
      </c>
      <c r="AC593" s="33" t="s">
        <v>34</v>
      </c>
      <c r="AD593" s="33" t="s">
        <v>180</v>
      </c>
    </row>
    <row r="594" spans="1:30" x14ac:dyDescent="0.2">
      <c r="A594" s="27">
        <v>2025</v>
      </c>
      <c r="B594" s="27">
        <v>8</v>
      </c>
      <c r="C594" s="28">
        <v>45658</v>
      </c>
      <c r="D594" s="28">
        <v>45900</v>
      </c>
      <c r="E594" s="27" t="s">
        <v>253</v>
      </c>
      <c r="F594" s="28">
        <v>45880</v>
      </c>
      <c r="G594" s="29">
        <v>12</v>
      </c>
      <c r="H594" s="30" t="s">
        <v>254</v>
      </c>
      <c r="I594" s="30" t="s">
        <v>1621</v>
      </c>
      <c r="J594" s="30" t="s">
        <v>256</v>
      </c>
      <c r="K594" s="27">
        <v>142</v>
      </c>
      <c r="L594" s="30" t="s">
        <v>257</v>
      </c>
      <c r="M594" s="30">
        <v>1487</v>
      </c>
      <c r="N594" s="27">
        <v>1545</v>
      </c>
      <c r="O594" s="30" t="s">
        <v>1622</v>
      </c>
      <c r="P594" s="30" t="s">
        <v>583</v>
      </c>
      <c r="Q594" s="30" t="s">
        <v>192</v>
      </c>
      <c r="R594" s="27">
        <v>1071549304</v>
      </c>
      <c r="S594" s="30" t="s">
        <v>584</v>
      </c>
      <c r="T594" s="27">
        <v>0</v>
      </c>
      <c r="U594" s="27">
        <v>0</v>
      </c>
      <c r="V594" s="30">
        <v>4830000</v>
      </c>
      <c r="W594" s="30">
        <v>1368500</v>
      </c>
      <c r="X594" s="30">
        <v>3461500</v>
      </c>
      <c r="Y594" s="29">
        <v>2682</v>
      </c>
      <c r="Z594" s="33" t="s">
        <v>193</v>
      </c>
      <c r="AA594" s="29">
        <v>136299</v>
      </c>
      <c r="AB594" s="27">
        <v>2</v>
      </c>
      <c r="AC594" s="33" t="s">
        <v>34</v>
      </c>
      <c r="AD594" s="33" t="s">
        <v>180</v>
      </c>
    </row>
    <row r="595" spans="1:30" x14ac:dyDescent="0.2">
      <c r="A595" s="27">
        <v>2025</v>
      </c>
      <c r="B595" s="27">
        <v>8</v>
      </c>
      <c r="C595" s="28">
        <v>45658</v>
      </c>
      <c r="D595" s="28">
        <v>45900</v>
      </c>
      <c r="E595" s="27" t="s">
        <v>253</v>
      </c>
      <c r="F595" s="28">
        <v>45881</v>
      </c>
      <c r="G595" s="29">
        <v>12</v>
      </c>
      <c r="H595" s="30" t="s">
        <v>254</v>
      </c>
      <c r="I595" s="30" t="s">
        <v>1623</v>
      </c>
      <c r="J595" s="30" t="s">
        <v>256</v>
      </c>
      <c r="K595" s="27">
        <v>142</v>
      </c>
      <c r="L595" s="30" t="s">
        <v>257</v>
      </c>
      <c r="M595" s="30">
        <v>1434</v>
      </c>
      <c r="N595" s="27">
        <v>1546</v>
      </c>
      <c r="O595" s="30" t="s">
        <v>1624</v>
      </c>
      <c r="P595" s="30" t="s">
        <v>259</v>
      </c>
      <c r="Q595" s="30" t="s">
        <v>92</v>
      </c>
      <c r="R595" s="27">
        <v>79577246</v>
      </c>
      <c r="S595" s="30" t="s">
        <v>1137</v>
      </c>
      <c r="T595" s="27">
        <v>0</v>
      </c>
      <c r="U595" s="27">
        <v>0</v>
      </c>
      <c r="V595" s="30">
        <v>8550000</v>
      </c>
      <c r="W595" s="30">
        <v>4465000</v>
      </c>
      <c r="X595" s="30">
        <v>4085000</v>
      </c>
      <c r="Y595" s="29">
        <v>2327</v>
      </c>
      <c r="Z595" s="33" t="s">
        <v>98</v>
      </c>
      <c r="AA595" s="29">
        <v>136326</v>
      </c>
      <c r="AB595" s="27">
        <v>2</v>
      </c>
      <c r="AC595" s="33" t="s">
        <v>29</v>
      </c>
      <c r="AD595" s="33" t="s">
        <v>91</v>
      </c>
    </row>
    <row r="596" spans="1:30" x14ac:dyDescent="0.2">
      <c r="A596" s="27">
        <v>2025</v>
      </c>
      <c r="B596" s="27">
        <v>8</v>
      </c>
      <c r="C596" s="28">
        <v>45658</v>
      </c>
      <c r="D596" s="28">
        <v>45900</v>
      </c>
      <c r="E596" s="27" t="s">
        <v>253</v>
      </c>
      <c r="F596" s="28">
        <v>45881</v>
      </c>
      <c r="G596" s="29">
        <v>12</v>
      </c>
      <c r="H596" s="30" t="s">
        <v>254</v>
      </c>
      <c r="I596" s="30" t="s">
        <v>1625</v>
      </c>
      <c r="J596" s="30" t="s">
        <v>256</v>
      </c>
      <c r="K596" s="27">
        <v>142</v>
      </c>
      <c r="L596" s="30" t="s">
        <v>257</v>
      </c>
      <c r="M596" s="30">
        <v>1431</v>
      </c>
      <c r="N596" s="27">
        <v>1547</v>
      </c>
      <c r="O596" s="30" t="s">
        <v>1626</v>
      </c>
      <c r="P596" s="30" t="s">
        <v>259</v>
      </c>
      <c r="Q596" s="30" t="s">
        <v>92</v>
      </c>
      <c r="R596" s="27">
        <v>1017258647</v>
      </c>
      <c r="S596" s="30" t="s">
        <v>1155</v>
      </c>
      <c r="T596" s="27">
        <v>0</v>
      </c>
      <c r="U596" s="27">
        <v>0</v>
      </c>
      <c r="V596" s="30">
        <v>12000000</v>
      </c>
      <c r="W596" s="30">
        <v>6266667</v>
      </c>
      <c r="X596" s="30">
        <v>5733333</v>
      </c>
      <c r="Y596" s="29">
        <v>2327</v>
      </c>
      <c r="Z596" s="33" t="s">
        <v>98</v>
      </c>
      <c r="AA596" s="29">
        <v>136679</v>
      </c>
      <c r="AB596" s="27">
        <v>2</v>
      </c>
      <c r="AC596" s="33" t="s">
        <v>29</v>
      </c>
      <c r="AD596" s="33" t="s">
        <v>91</v>
      </c>
    </row>
    <row r="597" spans="1:30" x14ac:dyDescent="0.2">
      <c r="A597" s="27">
        <v>2025</v>
      </c>
      <c r="B597" s="27">
        <v>8</v>
      </c>
      <c r="C597" s="28">
        <v>45658</v>
      </c>
      <c r="D597" s="28">
        <v>45900</v>
      </c>
      <c r="E597" s="27" t="s">
        <v>253</v>
      </c>
      <c r="F597" s="28">
        <v>45881</v>
      </c>
      <c r="G597" s="29">
        <v>12</v>
      </c>
      <c r="H597" s="30" t="s">
        <v>254</v>
      </c>
      <c r="I597" s="30" t="s">
        <v>1627</v>
      </c>
      <c r="J597" s="30" t="s">
        <v>256</v>
      </c>
      <c r="K597" s="27">
        <v>142</v>
      </c>
      <c r="L597" s="30" t="s">
        <v>257</v>
      </c>
      <c r="M597" s="30">
        <v>1451</v>
      </c>
      <c r="N597" s="27">
        <v>1548</v>
      </c>
      <c r="O597" s="30" t="s">
        <v>1628</v>
      </c>
      <c r="P597" s="30" t="s">
        <v>386</v>
      </c>
      <c r="Q597" s="30" t="s">
        <v>76</v>
      </c>
      <c r="R597" s="27">
        <v>1022991460</v>
      </c>
      <c r="S597" s="30" t="s">
        <v>728</v>
      </c>
      <c r="T597" s="27">
        <v>0</v>
      </c>
      <c r="U597" s="27">
        <v>0</v>
      </c>
      <c r="V597" s="30">
        <v>21600000</v>
      </c>
      <c r="W597" s="30">
        <v>16080000</v>
      </c>
      <c r="X597" s="30">
        <v>5520000</v>
      </c>
      <c r="Y597" s="29">
        <v>2324</v>
      </c>
      <c r="Z597" s="82" t="s">
        <v>83</v>
      </c>
      <c r="AA597" s="29">
        <v>136045</v>
      </c>
      <c r="AB597" s="27">
        <v>2</v>
      </c>
      <c r="AC597" s="33" t="s">
        <v>66</v>
      </c>
      <c r="AD597" s="33" t="s">
        <v>75</v>
      </c>
    </row>
    <row r="598" spans="1:30" x14ac:dyDescent="0.2">
      <c r="A598" s="27">
        <v>2025</v>
      </c>
      <c r="B598" s="27">
        <v>8</v>
      </c>
      <c r="C598" s="28">
        <v>45658</v>
      </c>
      <c r="D598" s="28">
        <v>45900</v>
      </c>
      <c r="E598" s="27" t="s">
        <v>253</v>
      </c>
      <c r="F598" s="28">
        <v>45881</v>
      </c>
      <c r="G598" s="29">
        <v>12</v>
      </c>
      <c r="H598" s="30" t="s">
        <v>254</v>
      </c>
      <c r="I598" s="30" t="s">
        <v>1629</v>
      </c>
      <c r="J598" s="30" t="s">
        <v>256</v>
      </c>
      <c r="K598" s="27">
        <v>142</v>
      </c>
      <c r="L598" s="30" t="s">
        <v>257</v>
      </c>
      <c r="M598" s="30">
        <v>1467</v>
      </c>
      <c r="N598" s="27">
        <v>1549</v>
      </c>
      <c r="O598" s="30" t="s">
        <v>1630</v>
      </c>
      <c r="P598" s="30" t="s">
        <v>259</v>
      </c>
      <c r="Q598" s="30" t="s">
        <v>92</v>
      </c>
      <c r="R598" s="27">
        <v>80767768</v>
      </c>
      <c r="S598" s="30" t="s">
        <v>1052</v>
      </c>
      <c r="T598" s="27">
        <v>0</v>
      </c>
      <c r="U598" s="27">
        <v>0</v>
      </c>
      <c r="V598" s="30">
        <v>15300000</v>
      </c>
      <c r="W598" s="30">
        <v>9690000</v>
      </c>
      <c r="X598" s="30">
        <v>5610000</v>
      </c>
      <c r="Y598" s="29">
        <v>2327</v>
      </c>
      <c r="Z598" s="33" t="s">
        <v>98</v>
      </c>
      <c r="AA598" s="29">
        <v>136517</v>
      </c>
      <c r="AB598" s="27">
        <v>2</v>
      </c>
      <c r="AC598" s="33" t="s">
        <v>29</v>
      </c>
      <c r="AD598" s="33" t="s">
        <v>91</v>
      </c>
    </row>
    <row r="599" spans="1:30" x14ac:dyDescent="0.2">
      <c r="A599" s="27">
        <v>2025</v>
      </c>
      <c r="B599" s="27">
        <v>8</v>
      </c>
      <c r="C599" s="28">
        <v>45658</v>
      </c>
      <c r="D599" s="28">
        <v>45900</v>
      </c>
      <c r="E599" s="27" t="s">
        <v>253</v>
      </c>
      <c r="F599" s="28">
        <v>45881</v>
      </c>
      <c r="G599" s="29">
        <v>12</v>
      </c>
      <c r="H599" s="30" t="s">
        <v>254</v>
      </c>
      <c r="I599" s="30" t="s">
        <v>1631</v>
      </c>
      <c r="J599" s="30" t="s">
        <v>256</v>
      </c>
      <c r="K599" s="27">
        <v>142</v>
      </c>
      <c r="L599" s="30" t="s">
        <v>257</v>
      </c>
      <c r="M599" s="30">
        <v>1420</v>
      </c>
      <c r="N599" s="27">
        <v>1550</v>
      </c>
      <c r="O599" s="30" t="s">
        <v>1632</v>
      </c>
      <c r="P599" s="30" t="s">
        <v>865</v>
      </c>
      <c r="Q599" s="30" t="s">
        <v>146</v>
      </c>
      <c r="R599" s="27">
        <v>80811956</v>
      </c>
      <c r="S599" s="30" t="s">
        <v>875</v>
      </c>
      <c r="T599" s="27">
        <v>0</v>
      </c>
      <c r="U599" s="27">
        <v>0</v>
      </c>
      <c r="V599" s="30">
        <v>15120000</v>
      </c>
      <c r="W599" s="30">
        <v>9576000</v>
      </c>
      <c r="X599" s="30">
        <v>5544000</v>
      </c>
      <c r="Y599" s="29">
        <v>2486</v>
      </c>
      <c r="Z599" s="33" t="s">
        <v>151</v>
      </c>
      <c r="AA599" s="29">
        <v>136327</v>
      </c>
      <c r="AB599" s="27">
        <v>1</v>
      </c>
      <c r="AC599" s="33" t="s">
        <v>66</v>
      </c>
      <c r="AD599" s="33" t="s">
        <v>120</v>
      </c>
    </row>
    <row r="600" spans="1:30" x14ac:dyDescent="0.2">
      <c r="A600" s="27">
        <v>2025</v>
      </c>
      <c r="B600" s="27">
        <v>8</v>
      </c>
      <c r="C600" s="28">
        <v>45658</v>
      </c>
      <c r="D600" s="28">
        <v>45900</v>
      </c>
      <c r="E600" s="27" t="s">
        <v>253</v>
      </c>
      <c r="F600" s="28">
        <v>45881</v>
      </c>
      <c r="G600" s="29">
        <v>12</v>
      </c>
      <c r="H600" s="30" t="s">
        <v>254</v>
      </c>
      <c r="I600" s="30" t="s">
        <v>1633</v>
      </c>
      <c r="J600" s="30" t="s">
        <v>256</v>
      </c>
      <c r="K600" s="27">
        <v>142</v>
      </c>
      <c r="L600" s="30" t="s">
        <v>257</v>
      </c>
      <c r="M600" s="30">
        <v>1480</v>
      </c>
      <c r="N600" s="27">
        <v>1551</v>
      </c>
      <c r="O600" s="30" t="s">
        <v>1634</v>
      </c>
      <c r="P600" s="30" t="s">
        <v>432</v>
      </c>
      <c r="Q600" s="30" t="s">
        <v>198</v>
      </c>
      <c r="R600" s="27">
        <v>1010193626</v>
      </c>
      <c r="S600" s="30" t="s">
        <v>1128</v>
      </c>
      <c r="T600" s="27">
        <v>0</v>
      </c>
      <c r="U600" s="27">
        <v>0</v>
      </c>
      <c r="V600" s="30">
        <v>21105000</v>
      </c>
      <c r="W600" s="30">
        <v>11021500</v>
      </c>
      <c r="X600" s="30">
        <v>10083500</v>
      </c>
      <c r="Y600" s="29">
        <v>2689</v>
      </c>
      <c r="Z600" s="33" t="s">
        <v>201</v>
      </c>
      <c r="AA600" s="29">
        <v>136640</v>
      </c>
      <c r="AB600" s="27">
        <v>1</v>
      </c>
      <c r="AC600" s="33" t="s">
        <v>34</v>
      </c>
      <c r="AD600" s="33" t="s">
        <v>197</v>
      </c>
    </row>
    <row r="601" spans="1:30" x14ac:dyDescent="0.2">
      <c r="A601" s="27">
        <v>2025</v>
      </c>
      <c r="B601" s="27">
        <v>8</v>
      </c>
      <c r="C601" s="28">
        <v>45658</v>
      </c>
      <c r="D601" s="28">
        <v>45900</v>
      </c>
      <c r="E601" s="27" t="s">
        <v>253</v>
      </c>
      <c r="F601" s="28">
        <v>45881</v>
      </c>
      <c r="G601" s="29">
        <v>12</v>
      </c>
      <c r="H601" s="30" t="s">
        <v>254</v>
      </c>
      <c r="I601" s="30" t="s">
        <v>1635</v>
      </c>
      <c r="J601" s="30" t="s">
        <v>256</v>
      </c>
      <c r="K601" s="27">
        <v>142</v>
      </c>
      <c r="L601" s="30" t="s">
        <v>257</v>
      </c>
      <c r="M601" s="30">
        <v>1472</v>
      </c>
      <c r="N601" s="27">
        <v>1552</v>
      </c>
      <c r="O601" s="30" t="s">
        <v>1636</v>
      </c>
      <c r="P601" s="30" t="s">
        <v>259</v>
      </c>
      <c r="Q601" s="30" t="s">
        <v>92</v>
      </c>
      <c r="R601" s="27">
        <v>52463042</v>
      </c>
      <c r="S601" s="30" t="s">
        <v>1014</v>
      </c>
      <c r="T601" s="27">
        <v>0</v>
      </c>
      <c r="U601" s="27">
        <v>0</v>
      </c>
      <c r="V601" s="30">
        <v>15300000</v>
      </c>
      <c r="W601" s="30">
        <v>8500000</v>
      </c>
      <c r="X601" s="30">
        <v>6800000</v>
      </c>
      <c r="Y601" s="29">
        <v>2327</v>
      </c>
      <c r="Z601" s="33" t="s">
        <v>98</v>
      </c>
      <c r="AA601" s="29">
        <v>136647</v>
      </c>
      <c r="AB601" s="27">
        <v>2</v>
      </c>
      <c r="AC601" s="33" t="s">
        <v>29</v>
      </c>
      <c r="AD601" s="33" t="s">
        <v>91</v>
      </c>
    </row>
    <row r="602" spans="1:30" x14ac:dyDescent="0.2">
      <c r="A602" s="27">
        <v>2025</v>
      </c>
      <c r="B602" s="27">
        <v>8</v>
      </c>
      <c r="C602" s="28">
        <v>45658</v>
      </c>
      <c r="D602" s="28">
        <v>45900</v>
      </c>
      <c r="E602" s="27" t="s">
        <v>253</v>
      </c>
      <c r="F602" s="28">
        <v>45881</v>
      </c>
      <c r="G602" s="29">
        <v>12</v>
      </c>
      <c r="H602" s="30" t="s">
        <v>254</v>
      </c>
      <c r="I602" s="30" t="s">
        <v>1637</v>
      </c>
      <c r="J602" s="30" t="s">
        <v>256</v>
      </c>
      <c r="K602" s="27">
        <v>142</v>
      </c>
      <c r="L602" s="30" t="s">
        <v>257</v>
      </c>
      <c r="M602" s="30">
        <v>1459</v>
      </c>
      <c r="N602" s="27">
        <v>1553</v>
      </c>
      <c r="O602" s="30" t="s">
        <v>1638</v>
      </c>
      <c r="P602" s="30" t="s">
        <v>259</v>
      </c>
      <c r="Q602" s="30" t="s">
        <v>92</v>
      </c>
      <c r="R602" s="27">
        <v>1032462292</v>
      </c>
      <c r="S602" s="30" t="s">
        <v>1032</v>
      </c>
      <c r="T602" s="27">
        <v>0</v>
      </c>
      <c r="U602" s="27">
        <v>0</v>
      </c>
      <c r="V602" s="30">
        <v>8550000</v>
      </c>
      <c r="W602" s="30">
        <v>5415000</v>
      </c>
      <c r="X602" s="30">
        <v>3135000</v>
      </c>
      <c r="Y602" s="29">
        <v>2327</v>
      </c>
      <c r="Z602" s="33" t="s">
        <v>98</v>
      </c>
      <c r="AA602" s="29">
        <v>136652</v>
      </c>
      <c r="AB602" s="27">
        <v>2</v>
      </c>
      <c r="AC602" s="33" t="s">
        <v>29</v>
      </c>
      <c r="AD602" s="33" t="s">
        <v>91</v>
      </c>
    </row>
    <row r="603" spans="1:30" x14ac:dyDescent="0.2">
      <c r="A603" s="27">
        <v>2025</v>
      </c>
      <c r="B603" s="27">
        <v>8</v>
      </c>
      <c r="C603" s="28">
        <v>45658</v>
      </c>
      <c r="D603" s="28">
        <v>45900</v>
      </c>
      <c r="E603" s="27" t="s">
        <v>253</v>
      </c>
      <c r="F603" s="28">
        <v>45881</v>
      </c>
      <c r="G603" s="29">
        <v>12</v>
      </c>
      <c r="H603" s="30" t="s">
        <v>254</v>
      </c>
      <c r="I603" s="30" t="s">
        <v>1639</v>
      </c>
      <c r="J603" s="30" t="s">
        <v>256</v>
      </c>
      <c r="K603" s="27">
        <v>142</v>
      </c>
      <c r="L603" s="30" t="s">
        <v>257</v>
      </c>
      <c r="M603" s="30">
        <v>1465</v>
      </c>
      <c r="N603" s="27">
        <v>1554</v>
      </c>
      <c r="O603" s="30" t="s">
        <v>1640</v>
      </c>
      <c r="P603" s="30" t="s">
        <v>456</v>
      </c>
      <c r="Q603" s="30" t="s">
        <v>61</v>
      </c>
      <c r="R603" s="27">
        <v>1030695925</v>
      </c>
      <c r="S603" s="30" t="s">
        <v>1008</v>
      </c>
      <c r="T603" s="27">
        <v>0</v>
      </c>
      <c r="U603" s="27">
        <v>0</v>
      </c>
      <c r="V603" s="30">
        <v>9075000</v>
      </c>
      <c r="W603" s="30">
        <v>5747500</v>
      </c>
      <c r="X603" s="30">
        <v>3327500</v>
      </c>
      <c r="Y603" s="29">
        <v>2315</v>
      </c>
      <c r="Z603" s="33" t="s">
        <v>62</v>
      </c>
      <c r="AA603" s="29">
        <v>136645</v>
      </c>
      <c r="AB603" s="27">
        <v>1</v>
      </c>
      <c r="AC603" s="33" t="s">
        <v>41</v>
      </c>
      <c r="AD603" s="33" t="s">
        <v>42</v>
      </c>
    </row>
    <row r="604" spans="1:30" x14ac:dyDescent="0.2">
      <c r="A604" s="27">
        <v>2025</v>
      </c>
      <c r="B604" s="27">
        <v>8</v>
      </c>
      <c r="C604" s="28">
        <v>45658</v>
      </c>
      <c r="D604" s="28">
        <v>45900</v>
      </c>
      <c r="E604" s="27" t="s">
        <v>253</v>
      </c>
      <c r="F604" s="28">
        <v>45881</v>
      </c>
      <c r="G604" s="29">
        <v>12</v>
      </c>
      <c r="H604" s="30" t="s">
        <v>254</v>
      </c>
      <c r="I604" s="30" t="s">
        <v>1641</v>
      </c>
      <c r="J604" s="30" t="s">
        <v>256</v>
      </c>
      <c r="K604" s="27">
        <v>142</v>
      </c>
      <c r="L604" s="30" t="s">
        <v>257</v>
      </c>
      <c r="M604" s="30">
        <v>1464</v>
      </c>
      <c r="N604" s="27">
        <v>1555</v>
      </c>
      <c r="O604" s="30" t="s">
        <v>1642</v>
      </c>
      <c r="P604" s="30" t="s">
        <v>659</v>
      </c>
      <c r="Q604" s="30" t="s">
        <v>68</v>
      </c>
      <c r="R604" s="27">
        <v>1073170778</v>
      </c>
      <c r="S604" s="30" t="s">
        <v>1022</v>
      </c>
      <c r="T604" s="27">
        <v>0</v>
      </c>
      <c r="U604" s="27">
        <v>0</v>
      </c>
      <c r="V604" s="30">
        <v>18900000</v>
      </c>
      <c r="W604" s="30">
        <v>11970000</v>
      </c>
      <c r="X604" s="30">
        <v>6930000</v>
      </c>
      <c r="Y604" s="29">
        <v>2319</v>
      </c>
      <c r="Z604" s="33" t="s">
        <v>72</v>
      </c>
      <c r="AA604" s="29">
        <v>136641</v>
      </c>
      <c r="AB604" s="27">
        <v>3</v>
      </c>
      <c r="AC604" s="33" t="s">
        <v>66</v>
      </c>
      <c r="AD604" s="33" t="s">
        <v>67</v>
      </c>
    </row>
    <row r="605" spans="1:30" x14ac:dyDescent="0.2">
      <c r="A605" s="27">
        <v>2025</v>
      </c>
      <c r="B605" s="27">
        <v>8</v>
      </c>
      <c r="C605" s="28">
        <v>45658</v>
      </c>
      <c r="D605" s="28">
        <v>45900</v>
      </c>
      <c r="E605" s="27" t="s">
        <v>253</v>
      </c>
      <c r="F605" s="28">
        <v>45881</v>
      </c>
      <c r="G605" s="29">
        <v>12</v>
      </c>
      <c r="H605" s="30" t="s">
        <v>254</v>
      </c>
      <c r="I605" s="30" t="s">
        <v>1643</v>
      </c>
      <c r="J605" s="30" t="s">
        <v>256</v>
      </c>
      <c r="K605" s="27">
        <v>142</v>
      </c>
      <c r="L605" s="30" t="s">
        <v>257</v>
      </c>
      <c r="M605" s="30">
        <v>1488</v>
      </c>
      <c r="N605" s="27">
        <v>1556</v>
      </c>
      <c r="O605" s="30" t="s">
        <v>1644</v>
      </c>
      <c r="P605" s="30" t="s">
        <v>659</v>
      </c>
      <c r="Q605" s="30" t="s">
        <v>68</v>
      </c>
      <c r="R605" s="27">
        <v>1024577117</v>
      </c>
      <c r="S605" s="30" t="s">
        <v>660</v>
      </c>
      <c r="T605" s="27">
        <v>0</v>
      </c>
      <c r="U605" s="27">
        <v>0</v>
      </c>
      <c r="V605" s="30">
        <v>7100000</v>
      </c>
      <c r="W605" s="30">
        <v>1420000</v>
      </c>
      <c r="X605" s="30">
        <v>5680000</v>
      </c>
      <c r="Y605" s="29">
        <v>2319</v>
      </c>
      <c r="Z605" s="33" t="s">
        <v>72</v>
      </c>
      <c r="AA605" s="29">
        <v>136300</v>
      </c>
      <c r="AB605" s="27">
        <v>3</v>
      </c>
      <c r="AC605" s="33" t="s">
        <v>66</v>
      </c>
      <c r="AD605" s="33" t="s">
        <v>67</v>
      </c>
    </row>
    <row r="606" spans="1:30" x14ac:dyDescent="0.2">
      <c r="A606" s="27">
        <v>2025</v>
      </c>
      <c r="B606" s="27">
        <v>8</v>
      </c>
      <c r="C606" s="28">
        <v>45658</v>
      </c>
      <c r="D606" s="28">
        <v>45900</v>
      </c>
      <c r="E606" s="27" t="s">
        <v>253</v>
      </c>
      <c r="F606" s="28">
        <v>45881</v>
      </c>
      <c r="G606" s="29">
        <v>12</v>
      </c>
      <c r="H606" s="30" t="s">
        <v>254</v>
      </c>
      <c r="I606" s="30" t="s">
        <v>1645</v>
      </c>
      <c r="J606" s="30" t="s">
        <v>256</v>
      </c>
      <c r="K606" s="27">
        <v>142</v>
      </c>
      <c r="L606" s="30" t="s">
        <v>257</v>
      </c>
      <c r="M606" s="30">
        <v>1396</v>
      </c>
      <c r="N606" s="27">
        <v>1557</v>
      </c>
      <c r="O606" s="30" t="s">
        <v>1646</v>
      </c>
      <c r="P606" s="30" t="s">
        <v>865</v>
      </c>
      <c r="Q606" s="30" t="s">
        <v>146</v>
      </c>
      <c r="R606" s="27">
        <v>80499300</v>
      </c>
      <c r="S606" s="30" t="s">
        <v>866</v>
      </c>
      <c r="T606" s="27">
        <v>0</v>
      </c>
      <c r="U606" s="27">
        <v>0</v>
      </c>
      <c r="V606" s="30">
        <v>15120000</v>
      </c>
      <c r="W606" s="30">
        <v>9576000</v>
      </c>
      <c r="X606" s="30">
        <v>5544000</v>
      </c>
      <c r="Y606" s="29">
        <v>2486</v>
      </c>
      <c r="Z606" s="33" t="s">
        <v>151</v>
      </c>
      <c r="AA606" s="29">
        <v>136272</v>
      </c>
      <c r="AB606" s="27">
        <v>1</v>
      </c>
      <c r="AC606" s="33" t="s">
        <v>66</v>
      </c>
      <c r="AD606" s="33" t="s">
        <v>120</v>
      </c>
    </row>
    <row r="607" spans="1:30" x14ac:dyDescent="0.2">
      <c r="A607" s="27">
        <v>2025</v>
      </c>
      <c r="B607" s="27">
        <v>8</v>
      </c>
      <c r="C607" s="28">
        <v>45658</v>
      </c>
      <c r="D607" s="28">
        <v>45900</v>
      </c>
      <c r="E607" s="27" t="s">
        <v>253</v>
      </c>
      <c r="F607" s="28">
        <v>45881</v>
      </c>
      <c r="G607" s="29">
        <v>12</v>
      </c>
      <c r="H607" s="30" t="s">
        <v>254</v>
      </c>
      <c r="I607" s="30" t="s">
        <v>1647</v>
      </c>
      <c r="J607" s="30" t="s">
        <v>256</v>
      </c>
      <c r="K607" s="27">
        <v>142</v>
      </c>
      <c r="L607" s="30" t="s">
        <v>257</v>
      </c>
      <c r="M607" s="30">
        <v>1461</v>
      </c>
      <c r="N607" s="27">
        <v>1558</v>
      </c>
      <c r="O607" s="30" t="s">
        <v>1648</v>
      </c>
      <c r="P607" s="30" t="s">
        <v>259</v>
      </c>
      <c r="Q607" s="30" t="s">
        <v>92</v>
      </c>
      <c r="R607" s="27">
        <v>1061720393</v>
      </c>
      <c r="S607" s="30" t="s">
        <v>829</v>
      </c>
      <c r="T607" s="27">
        <v>0</v>
      </c>
      <c r="U607" s="27">
        <v>0</v>
      </c>
      <c r="V607" s="30">
        <v>8820000</v>
      </c>
      <c r="W607" s="30">
        <v>5586000</v>
      </c>
      <c r="X607" s="30">
        <v>3234000</v>
      </c>
      <c r="Y607" s="29">
        <v>2327</v>
      </c>
      <c r="Z607" s="33" t="s">
        <v>98</v>
      </c>
      <c r="AA607" s="29">
        <v>136595</v>
      </c>
      <c r="AB607" s="27">
        <v>2</v>
      </c>
      <c r="AC607" s="33" t="s">
        <v>29</v>
      </c>
      <c r="AD607" s="33" t="s">
        <v>91</v>
      </c>
    </row>
    <row r="608" spans="1:30" x14ac:dyDescent="0.2">
      <c r="A608" s="27">
        <v>2025</v>
      </c>
      <c r="B608" s="27">
        <v>8</v>
      </c>
      <c r="C608" s="28">
        <v>45658</v>
      </c>
      <c r="D608" s="28">
        <v>45900</v>
      </c>
      <c r="E608" s="27" t="s">
        <v>253</v>
      </c>
      <c r="F608" s="28">
        <v>45881</v>
      </c>
      <c r="G608" s="29">
        <v>12</v>
      </c>
      <c r="H608" s="30" t="s">
        <v>254</v>
      </c>
      <c r="I608" s="30" t="s">
        <v>1649</v>
      </c>
      <c r="J608" s="30" t="s">
        <v>256</v>
      </c>
      <c r="K608" s="27">
        <v>142</v>
      </c>
      <c r="L608" s="30" t="s">
        <v>257</v>
      </c>
      <c r="M608" s="30">
        <v>1452</v>
      </c>
      <c r="N608" s="27">
        <v>1559</v>
      </c>
      <c r="O608" s="30" t="s">
        <v>1650</v>
      </c>
      <c r="P608" s="30" t="s">
        <v>259</v>
      </c>
      <c r="Q608" s="30" t="s">
        <v>92</v>
      </c>
      <c r="R608" s="27">
        <v>1030521003</v>
      </c>
      <c r="S608" s="30" t="s">
        <v>760</v>
      </c>
      <c r="T608" s="27">
        <v>0</v>
      </c>
      <c r="U608" s="27">
        <v>0</v>
      </c>
      <c r="V608" s="30">
        <v>9075000</v>
      </c>
      <c r="W608" s="30">
        <v>6554167</v>
      </c>
      <c r="X608" s="30">
        <v>2520833</v>
      </c>
      <c r="Y608" s="29">
        <v>2327</v>
      </c>
      <c r="Z608" s="33" t="s">
        <v>98</v>
      </c>
      <c r="AA608" s="29">
        <v>136598</v>
      </c>
      <c r="AB608" s="27">
        <v>2</v>
      </c>
      <c r="AC608" s="33" t="s">
        <v>29</v>
      </c>
      <c r="AD608" s="33" t="s">
        <v>91</v>
      </c>
    </row>
    <row r="609" spans="1:30" x14ac:dyDescent="0.2">
      <c r="A609" s="27">
        <v>2025</v>
      </c>
      <c r="B609" s="27">
        <v>8</v>
      </c>
      <c r="C609" s="28">
        <v>45658</v>
      </c>
      <c r="D609" s="28">
        <v>45900</v>
      </c>
      <c r="E609" s="27" t="s">
        <v>253</v>
      </c>
      <c r="F609" s="28">
        <v>45881</v>
      </c>
      <c r="G609" s="29">
        <v>12</v>
      </c>
      <c r="H609" s="30" t="s">
        <v>254</v>
      </c>
      <c r="I609" s="30" t="s">
        <v>1651</v>
      </c>
      <c r="J609" s="30" t="s">
        <v>256</v>
      </c>
      <c r="K609" s="27">
        <v>142</v>
      </c>
      <c r="L609" s="30" t="s">
        <v>257</v>
      </c>
      <c r="M609" s="30">
        <v>1475</v>
      </c>
      <c r="N609" s="27">
        <v>1560</v>
      </c>
      <c r="O609" s="30" t="s">
        <v>1652</v>
      </c>
      <c r="P609" s="30" t="s">
        <v>439</v>
      </c>
      <c r="Q609" s="30" t="s">
        <v>121</v>
      </c>
      <c r="R609" s="27">
        <v>28869214</v>
      </c>
      <c r="S609" s="30" t="s">
        <v>1653</v>
      </c>
      <c r="T609" s="27">
        <v>0</v>
      </c>
      <c r="U609" s="27">
        <v>0</v>
      </c>
      <c r="V609" s="30">
        <v>18900000</v>
      </c>
      <c r="W609" s="30">
        <v>12600000</v>
      </c>
      <c r="X609" s="30">
        <v>6300000</v>
      </c>
      <c r="Y609" s="29">
        <v>2388</v>
      </c>
      <c r="Z609" s="82" t="s">
        <v>124</v>
      </c>
      <c r="AA609" s="29">
        <v>136816</v>
      </c>
      <c r="AB609" s="27">
        <v>1</v>
      </c>
      <c r="AC609" s="33" t="s">
        <v>66</v>
      </c>
      <c r="AD609" s="33" t="s">
        <v>120</v>
      </c>
    </row>
    <row r="610" spans="1:30" x14ac:dyDescent="0.2">
      <c r="A610" s="27">
        <v>2025</v>
      </c>
      <c r="B610" s="27">
        <v>8</v>
      </c>
      <c r="C610" s="28">
        <v>45658</v>
      </c>
      <c r="D610" s="28">
        <v>45900</v>
      </c>
      <c r="E610" s="27" t="s">
        <v>253</v>
      </c>
      <c r="F610" s="28">
        <v>45881</v>
      </c>
      <c r="G610" s="29">
        <v>12</v>
      </c>
      <c r="H610" s="30" t="s">
        <v>254</v>
      </c>
      <c r="I610" s="30" t="s">
        <v>1654</v>
      </c>
      <c r="J610" s="30" t="s">
        <v>256</v>
      </c>
      <c r="K610" s="27">
        <v>142</v>
      </c>
      <c r="L610" s="30" t="s">
        <v>257</v>
      </c>
      <c r="M610" s="30">
        <v>1479</v>
      </c>
      <c r="N610" s="27">
        <v>1561</v>
      </c>
      <c r="O610" s="30" t="s">
        <v>1655</v>
      </c>
      <c r="P610" s="30" t="s">
        <v>275</v>
      </c>
      <c r="Q610" s="30" t="s">
        <v>49</v>
      </c>
      <c r="R610" s="27">
        <v>1014264739</v>
      </c>
      <c r="S610" s="30" t="s">
        <v>1103</v>
      </c>
      <c r="T610" s="27">
        <v>0</v>
      </c>
      <c r="U610" s="27">
        <v>0</v>
      </c>
      <c r="V610" s="30">
        <v>10500000</v>
      </c>
      <c r="W610" s="30">
        <v>5833333</v>
      </c>
      <c r="X610" s="30">
        <v>4666667</v>
      </c>
      <c r="Y610" s="29">
        <v>2289</v>
      </c>
      <c r="Z610" s="33" t="s">
        <v>50</v>
      </c>
      <c r="AA610" s="29">
        <v>136516</v>
      </c>
      <c r="AB610" s="27">
        <v>1</v>
      </c>
      <c r="AC610" s="33" t="s">
        <v>34</v>
      </c>
      <c r="AD610" s="33" t="s">
        <v>48</v>
      </c>
    </row>
    <row r="611" spans="1:30" x14ac:dyDescent="0.2">
      <c r="A611" s="27">
        <v>2025</v>
      </c>
      <c r="B611" s="27">
        <v>8</v>
      </c>
      <c r="C611" s="28">
        <v>45658</v>
      </c>
      <c r="D611" s="28">
        <v>45900</v>
      </c>
      <c r="E611" s="27" t="s">
        <v>253</v>
      </c>
      <c r="F611" s="28">
        <v>45881</v>
      </c>
      <c r="G611" s="29">
        <v>12</v>
      </c>
      <c r="H611" s="30" t="s">
        <v>254</v>
      </c>
      <c r="I611" s="30" t="s">
        <v>1656</v>
      </c>
      <c r="J611" s="30" t="s">
        <v>256</v>
      </c>
      <c r="K611" s="27">
        <v>142</v>
      </c>
      <c r="L611" s="30" t="s">
        <v>257</v>
      </c>
      <c r="M611" s="30">
        <v>1470</v>
      </c>
      <c r="N611" s="27">
        <v>1562</v>
      </c>
      <c r="O611" s="30" t="s">
        <v>1657</v>
      </c>
      <c r="P611" s="30" t="s">
        <v>259</v>
      </c>
      <c r="Q611" s="30" t="s">
        <v>92</v>
      </c>
      <c r="R611" s="27">
        <v>1069757495</v>
      </c>
      <c r="S611" s="30" t="s">
        <v>939</v>
      </c>
      <c r="T611" s="27">
        <v>0</v>
      </c>
      <c r="U611" s="27">
        <v>0</v>
      </c>
      <c r="V611" s="30">
        <v>9075000</v>
      </c>
      <c r="W611" s="30">
        <v>5041667</v>
      </c>
      <c r="X611" s="30">
        <v>4033333</v>
      </c>
      <c r="Y611" s="29">
        <v>2327</v>
      </c>
      <c r="Z611" s="33" t="s">
        <v>98</v>
      </c>
      <c r="AA611" s="29">
        <v>136247</v>
      </c>
      <c r="AB611" s="27">
        <v>2</v>
      </c>
      <c r="AC611" s="33" t="s">
        <v>29</v>
      </c>
      <c r="AD611" s="33" t="s">
        <v>91</v>
      </c>
    </row>
    <row r="612" spans="1:30" x14ac:dyDescent="0.2">
      <c r="A612" s="27">
        <v>2025</v>
      </c>
      <c r="B612" s="27">
        <v>8</v>
      </c>
      <c r="C612" s="28">
        <v>45658</v>
      </c>
      <c r="D612" s="28">
        <v>45900</v>
      </c>
      <c r="E612" s="27" t="s">
        <v>253</v>
      </c>
      <c r="F612" s="28">
        <v>45881</v>
      </c>
      <c r="G612" s="29">
        <v>12</v>
      </c>
      <c r="H612" s="30" t="s">
        <v>254</v>
      </c>
      <c r="I612" s="30" t="s">
        <v>1658</v>
      </c>
      <c r="J612" s="30" t="s">
        <v>256</v>
      </c>
      <c r="K612" s="27">
        <v>142</v>
      </c>
      <c r="L612" s="30" t="s">
        <v>257</v>
      </c>
      <c r="M612" s="30">
        <v>1463</v>
      </c>
      <c r="N612" s="27">
        <v>1563</v>
      </c>
      <c r="O612" s="30" t="s">
        <v>1659</v>
      </c>
      <c r="P612" s="30" t="s">
        <v>259</v>
      </c>
      <c r="Q612" s="30" t="s">
        <v>92</v>
      </c>
      <c r="R612" s="27">
        <v>52524470</v>
      </c>
      <c r="S612" s="30" t="s">
        <v>847</v>
      </c>
      <c r="T612" s="27">
        <v>0</v>
      </c>
      <c r="U612" s="27">
        <v>0</v>
      </c>
      <c r="V612" s="30">
        <v>13770000</v>
      </c>
      <c r="W612" s="30">
        <v>8721000</v>
      </c>
      <c r="X612" s="30">
        <v>5049000</v>
      </c>
      <c r="Y612" s="29">
        <v>2327</v>
      </c>
      <c r="Z612" s="33" t="s">
        <v>98</v>
      </c>
      <c r="AA612" s="29">
        <v>136625</v>
      </c>
      <c r="AB612" s="27">
        <v>2</v>
      </c>
      <c r="AC612" s="33" t="s">
        <v>29</v>
      </c>
      <c r="AD612" s="33" t="s">
        <v>91</v>
      </c>
    </row>
    <row r="613" spans="1:30" x14ac:dyDescent="0.2">
      <c r="A613" s="27">
        <v>2025</v>
      </c>
      <c r="B613" s="27">
        <v>8</v>
      </c>
      <c r="C613" s="28">
        <v>45658</v>
      </c>
      <c r="D613" s="28">
        <v>45900</v>
      </c>
      <c r="E613" s="27" t="s">
        <v>253</v>
      </c>
      <c r="F613" s="28">
        <v>45881</v>
      </c>
      <c r="G613" s="29">
        <v>12</v>
      </c>
      <c r="H613" s="30" t="s">
        <v>254</v>
      </c>
      <c r="I613" s="30" t="s">
        <v>1660</v>
      </c>
      <c r="J613" s="30" t="s">
        <v>256</v>
      </c>
      <c r="K613" s="27">
        <v>142</v>
      </c>
      <c r="L613" s="30" t="s">
        <v>257</v>
      </c>
      <c r="M613" s="30">
        <v>1494</v>
      </c>
      <c r="N613" s="27">
        <v>1564</v>
      </c>
      <c r="O613" s="30" t="s">
        <v>1661</v>
      </c>
      <c r="P613" s="30" t="s">
        <v>432</v>
      </c>
      <c r="Q613" s="30" t="s">
        <v>198</v>
      </c>
      <c r="R613" s="27">
        <v>1022934873</v>
      </c>
      <c r="S613" s="30" t="s">
        <v>1662</v>
      </c>
      <c r="T613" s="27">
        <v>0</v>
      </c>
      <c r="U613" s="27">
        <v>0</v>
      </c>
      <c r="V613" s="30">
        <v>7750000</v>
      </c>
      <c r="W613" s="30">
        <v>6200000</v>
      </c>
      <c r="X613" s="30">
        <v>1550000</v>
      </c>
      <c r="Y613" s="29">
        <v>2689</v>
      </c>
      <c r="Z613" s="82" t="s">
        <v>201</v>
      </c>
      <c r="AA613" s="29">
        <v>136676</v>
      </c>
      <c r="AB613" s="27">
        <v>1</v>
      </c>
      <c r="AC613" s="33" t="s">
        <v>34</v>
      </c>
      <c r="AD613" s="33" t="s">
        <v>197</v>
      </c>
    </row>
    <row r="614" spans="1:30" x14ac:dyDescent="0.2">
      <c r="A614" s="27">
        <v>2025</v>
      </c>
      <c r="B614" s="27">
        <v>8</v>
      </c>
      <c r="C614" s="28">
        <v>45658</v>
      </c>
      <c r="D614" s="28">
        <v>45900</v>
      </c>
      <c r="E614" s="27" t="s">
        <v>253</v>
      </c>
      <c r="F614" s="28">
        <v>45881</v>
      </c>
      <c r="G614" s="29">
        <v>12</v>
      </c>
      <c r="H614" s="30" t="s">
        <v>254</v>
      </c>
      <c r="I614" s="30" t="s">
        <v>1663</v>
      </c>
      <c r="J614" s="30" t="s">
        <v>256</v>
      </c>
      <c r="K614" s="27">
        <v>142</v>
      </c>
      <c r="L614" s="30" t="s">
        <v>257</v>
      </c>
      <c r="M614" s="30">
        <v>1418</v>
      </c>
      <c r="N614" s="27">
        <v>1565</v>
      </c>
      <c r="O614" s="30" t="s">
        <v>1664</v>
      </c>
      <c r="P614" s="30" t="s">
        <v>259</v>
      </c>
      <c r="Q614" s="30" t="s">
        <v>92</v>
      </c>
      <c r="R614" s="27">
        <v>1069743456</v>
      </c>
      <c r="S614" s="30" t="s">
        <v>979</v>
      </c>
      <c r="T614" s="27">
        <v>0</v>
      </c>
      <c r="U614" s="27">
        <v>0</v>
      </c>
      <c r="V614" s="30">
        <v>7560000</v>
      </c>
      <c r="W614" s="30">
        <v>2520000</v>
      </c>
      <c r="X614" s="30">
        <v>5040000</v>
      </c>
      <c r="Y614" s="29">
        <v>2327</v>
      </c>
      <c r="Z614" s="33" t="s">
        <v>98</v>
      </c>
      <c r="AA614" s="29">
        <v>136483</v>
      </c>
      <c r="AB614" s="27">
        <v>2</v>
      </c>
      <c r="AC614" s="33" t="s">
        <v>29</v>
      </c>
      <c r="AD614" s="33" t="s">
        <v>91</v>
      </c>
    </row>
    <row r="615" spans="1:30" x14ac:dyDescent="0.2">
      <c r="A615" s="27">
        <v>2025</v>
      </c>
      <c r="B615" s="27">
        <v>8</v>
      </c>
      <c r="C615" s="28">
        <v>45658</v>
      </c>
      <c r="D615" s="28">
        <v>45900</v>
      </c>
      <c r="E615" s="27" t="s">
        <v>253</v>
      </c>
      <c r="F615" s="28">
        <v>45881</v>
      </c>
      <c r="G615" s="29">
        <v>12</v>
      </c>
      <c r="H615" s="30" t="s">
        <v>254</v>
      </c>
      <c r="I615" s="30" t="s">
        <v>1665</v>
      </c>
      <c r="J615" s="30" t="s">
        <v>256</v>
      </c>
      <c r="K615" s="27">
        <v>142</v>
      </c>
      <c r="L615" s="30" t="s">
        <v>257</v>
      </c>
      <c r="M615" s="30">
        <v>1428</v>
      </c>
      <c r="N615" s="27">
        <v>1566</v>
      </c>
      <c r="O615" s="30" t="s">
        <v>1666</v>
      </c>
      <c r="P615" s="30" t="s">
        <v>310</v>
      </c>
      <c r="Q615" s="30" t="s">
        <v>173</v>
      </c>
      <c r="R615" s="27">
        <v>80018799</v>
      </c>
      <c r="S615" s="30" t="s">
        <v>1038</v>
      </c>
      <c r="T615" s="27">
        <v>0</v>
      </c>
      <c r="U615" s="27">
        <v>0</v>
      </c>
      <c r="V615" s="30">
        <v>19500000</v>
      </c>
      <c r="W615" s="30">
        <v>0</v>
      </c>
      <c r="X615" s="30">
        <v>19500000</v>
      </c>
      <c r="Y615" s="29">
        <v>2666</v>
      </c>
      <c r="Z615" s="82" t="s">
        <v>178</v>
      </c>
      <c r="AA615" s="29">
        <v>136329</v>
      </c>
      <c r="AB615" s="27">
        <v>1</v>
      </c>
      <c r="AC615" s="33" t="s">
        <v>66</v>
      </c>
      <c r="AD615" s="33" t="s">
        <v>172</v>
      </c>
    </row>
    <row r="616" spans="1:30" x14ac:dyDescent="0.2">
      <c r="A616" s="27">
        <v>2025</v>
      </c>
      <c r="B616" s="27">
        <v>8</v>
      </c>
      <c r="C616" s="28">
        <v>45658</v>
      </c>
      <c r="D616" s="28">
        <v>45900</v>
      </c>
      <c r="E616" s="27" t="s">
        <v>253</v>
      </c>
      <c r="F616" s="28">
        <v>45881</v>
      </c>
      <c r="G616" s="29">
        <v>12</v>
      </c>
      <c r="H616" s="30" t="s">
        <v>254</v>
      </c>
      <c r="I616" s="30" t="s">
        <v>1667</v>
      </c>
      <c r="J616" s="30" t="s">
        <v>256</v>
      </c>
      <c r="K616" s="27">
        <v>142</v>
      </c>
      <c r="L616" s="30" t="s">
        <v>257</v>
      </c>
      <c r="M616" s="30">
        <v>1543</v>
      </c>
      <c r="N616" s="27">
        <v>1567</v>
      </c>
      <c r="O616" s="30" t="s">
        <v>1668</v>
      </c>
      <c r="P616" s="30" t="s">
        <v>432</v>
      </c>
      <c r="Q616" s="30" t="s">
        <v>198</v>
      </c>
      <c r="R616" s="27">
        <v>11382243</v>
      </c>
      <c r="S616" s="30" t="s">
        <v>1230</v>
      </c>
      <c r="T616" s="27">
        <v>0</v>
      </c>
      <c r="U616" s="27">
        <v>0</v>
      </c>
      <c r="V616" s="30">
        <v>7750000</v>
      </c>
      <c r="W616" s="30">
        <v>2790000</v>
      </c>
      <c r="X616" s="30">
        <v>4960000</v>
      </c>
      <c r="Y616" s="29">
        <v>2689</v>
      </c>
      <c r="Z616" s="33" t="s">
        <v>201</v>
      </c>
      <c r="AA616" s="29">
        <v>136660</v>
      </c>
      <c r="AB616" s="27">
        <v>1</v>
      </c>
      <c r="AC616" s="33" t="s">
        <v>34</v>
      </c>
      <c r="AD616" s="33" t="s">
        <v>197</v>
      </c>
    </row>
    <row r="617" spans="1:30" x14ac:dyDescent="0.2">
      <c r="A617" s="27">
        <v>2025</v>
      </c>
      <c r="B617" s="27">
        <v>8</v>
      </c>
      <c r="C617" s="28">
        <v>45658</v>
      </c>
      <c r="D617" s="28">
        <v>45900</v>
      </c>
      <c r="E617" s="27" t="s">
        <v>253</v>
      </c>
      <c r="F617" s="28">
        <v>45881</v>
      </c>
      <c r="G617" s="29">
        <v>12</v>
      </c>
      <c r="H617" s="30" t="s">
        <v>254</v>
      </c>
      <c r="I617" s="30" t="s">
        <v>1669</v>
      </c>
      <c r="J617" s="30" t="s">
        <v>256</v>
      </c>
      <c r="K617" s="27">
        <v>142</v>
      </c>
      <c r="L617" s="30" t="s">
        <v>257</v>
      </c>
      <c r="M617" s="30">
        <v>1462</v>
      </c>
      <c r="N617" s="27">
        <v>1568</v>
      </c>
      <c r="O617" s="30" t="s">
        <v>1670</v>
      </c>
      <c r="P617" s="30" t="s">
        <v>386</v>
      </c>
      <c r="Q617" s="30" t="s">
        <v>76</v>
      </c>
      <c r="R617" s="27">
        <v>1000691517</v>
      </c>
      <c r="S617" s="30" t="s">
        <v>872</v>
      </c>
      <c r="T617" s="27">
        <v>0</v>
      </c>
      <c r="U617" s="27">
        <v>0</v>
      </c>
      <c r="V617" s="30">
        <v>13740000</v>
      </c>
      <c r="W617" s="30">
        <v>5648667</v>
      </c>
      <c r="X617" s="30">
        <v>8091333</v>
      </c>
      <c r="Y617" s="29">
        <v>2324</v>
      </c>
      <c r="Z617" s="82" t="s">
        <v>77</v>
      </c>
      <c r="AA617" s="29">
        <v>136621</v>
      </c>
      <c r="AB617" s="27">
        <v>3</v>
      </c>
      <c r="AC617" s="33" t="s">
        <v>66</v>
      </c>
      <c r="AD617" s="33" t="s">
        <v>75</v>
      </c>
    </row>
    <row r="618" spans="1:30" x14ac:dyDescent="0.2">
      <c r="A618" s="27">
        <v>2025</v>
      </c>
      <c r="B618" s="27">
        <v>8</v>
      </c>
      <c r="C618" s="28">
        <v>45658</v>
      </c>
      <c r="D618" s="28">
        <v>45900</v>
      </c>
      <c r="E618" s="27" t="s">
        <v>253</v>
      </c>
      <c r="F618" s="28">
        <v>45881</v>
      </c>
      <c r="G618" s="29">
        <v>12</v>
      </c>
      <c r="H618" s="30" t="s">
        <v>254</v>
      </c>
      <c r="I618" s="30" t="s">
        <v>1671</v>
      </c>
      <c r="J618" s="30" t="s">
        <v>256</v>
      </c>
      <c r="K618" s="27">
        <v>142</v>
      </c>
      <c r="L618" s="30" t="s">
        <v>257</v>
      </c>
      <c r="M618" s="30">
        <v>1474</v>
      </c>
      <c r="N618" s="27">
        <v>1569</v>
      </c>
      <c r="O618" s="30" t="s">
        <v>1672</v>
      </c>
      <c r="P618" s="30" t="s">
        <v>386</v>
      </c>
      <c r="Q618" s="30" t="s">
        <v>76</v>
      </c>
      <c r="R618" s="27">
        <v>1015473918</v>
      </c>
      <c r="S618" s="30" t="s">
        <v>931</v>
      </c>
      <c r="T618" s="27">
        <v>0</v>
      </c>
      <c r="U618" s="27">
        <v>0</v>
      </c>
      <c r="V618" s="30">
        <v>18900000</v>
      </c>
      <c r="W618" s="30">
        <v>10500000</v>
      </c>
      <c r="X618" s="30">
        <v>8400000</v>
      </c>
      <c r="Y618" s="29">
        <v>2324</v>
      </c>
      <c r="Z618" s="33" t="s">
        <v>87</v>
      </c>
      <c r="AA618" s="29">
        <v>136654</v>
      </c>
      <c r="AB618" s="27">
        <v>6</v>
      </c>
      <c r="AC618" s="33" t="s">
        <v>66</v>
      </c>
      <c r="AD618" s="33" t="s">
        <v>75</v>
      </c>
    </row>
    <row r="619" spans="1:30" x14ac:dyDescent="0.2">
      <c r="A619" s="27">
        <v>2025</v>
      </c>
      <c r="B619" s="27">
        <v>8</v>
      </c>
      <c r="C619" s="28">
        <v>45658</v>
      </c>
      <c r="D619" s="28">
        <v>45900</v>
      </c>
      <c r="E619" s="27" t="s">
        <v>253</v>
      </c>
      <c r="F619" s="28">
        <v>45881</v>
      </c>
      <c r="G619" s="29">
        <v>12</v>
      </c>
      <c r="H619" s="30" t="s">
        <v>254</v>
      </c>
      <c r="I619" s="30" t="s">
        <v>1673</v>
      </c>
      <c r="J619" s="30" t="s">
        <v>256</v>
      </c>
      <c r="K619" s="27">
        <v>142</v>
      </c>
      <c r="L619" s="30" t="s">
        <v>257</v>
      </c>
      <c r="M619" s="30">
        <v>1450</v>
      </c>
      <c r="N619" s="27">
        <v>1570</v>
      </c>
      <c r="O619" s="30" t="s">
        <v>1674</v>
      </c>
      <c r="P619" s="30" t="s">
        <v>259</v>
      </c>
      <c r="Q619" s="30" t="s">
        <v>92</v>
      </c>
      <c r="R619" s="27">
        <v>1032506354</v>
      </c>
      <c r="S619" s="30" t="s">
        <v>1675</v>
      </c>
      <c r="T619" s="27">
        <v>0</v>
      </c>
      <c r="U619" s="27">
        <v>0</v>
      </c>
      <c r="V619" s="30">
        <v>9075000</v>
      </c>
      <c r="W619" s="30">
        <v>7865000</v>
      </c>
      <c r="X619" s="30">
        <v>1210000</v>
      </c>
      <c r="Y619" s="29">
        <v>2327</v>
      </c>
      <c r="Z619" s="33" t="s">
        <v>98</v>
      </c>
      <c r="AA619" s="29">
        <v>136561</v>
      </c>
      <c r="AB619" s="27">
        <v>2</v>
      </c>
      <c r="AC619" s="33" t="s">
        <v>29</v>
      </c>
      <c r="AD619" s="33" t="s">
        <v>91</v>
      </c>
    </row>
    <row r="620" spans="1:30" x14ac:dyDescent="0.2">
      <c r="A620" s="27">
        <v>2025</v>
      </c>
      <c r="B620" s="27">
        <v>8</v>
      </c>
      <c r="C620" s="28">
        <v>45658</v>
      </c>
      <c r="D620" s="28">
        <v>45900</v>
      </c>
      <c r="E620" s="27" t="s">
        <v>253</v>
      </c>
      <c r="F620" s="28">
        <v>45881</v>
      </c>
      <c r="G620" s="29">
        <v>12</v>
      </c>
      <c r="H620" s="30" t="s">
        <v>254</v>
      </c>
      <c r="I620" s="30" t="s">
        <v>1676</v>
      </c>
      <c r="J620" s="30" t="s">
        <v>256</v>
      </c>
      <c r="K620" s="27">
        <v>142</v>
      </c>
      <c r="L620" s="30" t="s">
        <v>257</v>
      </c>
      <c r="M620" s="30">
        <v>1429</v>
      </c>
      <c r="N620" s="27">
        <v>1571</v>
      </c>
      <c r="O620" s="30" t="s">
        <v>1677</v>
      </c>
      <c r="P620" s="30" t="s">
        <v>439</v>
      </c>
      <c r="Q620" s="30" t="s">
        <v>121</v>
      </c>
      <c r="R620" s="27">
        <v>1016098648</v>
      </c>
      <c r="S620" s="30" t="s">
        <v>814</v>
      </c>
      <c r="T620" s="27">
        <v>0</v>
      </c>
      <c r="U620" s="27">
        <v>0</v>
      </c>
      <c r="V620" s="30">
        <v>15120000</v>
      </c>
      <c r="W620" s="30">
        <v>8400000</v>
      </c>
      <c r="X620" s="30">
        <v>6720000</v>
      </c>
      <c r="Y620" s="29">
        <v>2388</v>
      </c>
      <c r="Z620" s="33" t="s">
        <v>126</v>
      </c>
      <c r="AA620" s="29">
        <v>136323</v>
      </c>
      <c r="AB620" s="27">
        <v>3</v>
      </c>
      <c r="AC620" s="33" t="s">
        <v>66</v>
      </c>
      <c r="AD620" s="33" t="s">
        <v>120</v>
      </c>
    </row>
    <row r="621" spans="1:30" x14ac:dyDescent="0.2">
      <c r="A621" s="27">
        <v>2025</v>
      </c>
      <c r="B621" s="27">
        <v>8</v>
      </c>
      <c r="C621" s="28">
        <v>45658</v>
      </c>
      <c r="D621" s="28">
        <v>45900</v>
      </c>
      <c r="E621" s="27" t="s">
        <v>253</v>
      </c>
      <c r="F621" s="28">
        <v>45881</v>
      </c>
      <c r="G621" s="29">
        <v>12</v>
      </c>
      <c r="H621" s="30" t="s">
        <v>254</v>
      </c>
      <c r="I621" s="30" t="s">
        <v>1678</v>
      </c>
      <c r="J621" s="30" t="s">
        <v>256</v>
      </c>
      <c r="K621" s="27">
        <v>142</v>
      </c>
      <c r="L621" s="30" t="s">
        <v>257</v>
      </c>
      <c r="M621" s="30">
        <v>1421</v>
      </c>
      <c r="N621" s="27">
        <v>1572</v>
      </c>
      <c r="O621" s="30" t="s">
        <v>1679</v>
      </c>
      <c r="P621" s="30" t="s">
        <v>439</v>
      </c>
      <c r="Q621" s="30" t="s">
        <v>121</v>
      </c>
      <c r="R621" s="27">
        <v>1072896239</v>
      </c>
      <c r="S621" s="30" t="s">
        <v>913</v>
      </c>
      <c r="T621" s="27">
        <v>0</v>
      </c>
      <c r="U621" s="27">
        <v>0</v>
      </c>
      <c r="V621" s="30">
        <v>15120000</v>
      </c>
      <c r="W621" s="30">
        <v>9576000</v>
      </c>
      <c r="X621" s="30">
        <v>5544000</v>
      </c>
      <c r="Y621" s="29">
        <v>2388</v>
      </c>
      <c r="Z621" s="33" t="s">
        <v>126</v>
      </c>
      <c r="AA621" s="29">
        <v>136328</v>
      </c>
      <c r="AB621" s="27">
        <v>3</v>
      </c>
      <c r="AC621" s="33" t="s">
        <v>66</v>
      </c>
      <c r="AD621" s="33" t="s">
        <v>120</v>
      </c>
    </row>
    <row r="622" spans="1:30" x14ac:dyDescent="0.2">
      <c r="A622" s="27">
        <v>2025</v>
      </c>
      <c r="B622" s="27">
        <v>8</v>
      </c>
      <c r="C622" s="28">
        <v>45658</v>
      </c>
      <c r="D622" s="28">
        <v>45900</v>
      </c>
      <c r="E622" s="27" t="s">
        <v>253</v>
      </c>
      <c r="F622" s="28">
        <v>45881</v>
      </c>
      <c r="G622" s="29">
        <v>12</v>
      </c>
      <c r="H622" s="30" t="s">
        <v>254</v>
      </c>
      <c r="I622" s="30" t="s">
        <v>1680</v>
      </c>
      <c r="J622" s="30" t="s">
        <v>256</v>
      </c>
      <c r="K622" s="27">
        <v>142</v>
      </c>
      <c r="L622" s="30" t="s">
        <v>257</v>
      </c>
      <c r="M622" s="30">
        <v>1492</v>
      </c>
      <c r="N622" s="27">
        <v>1573</v>
      </c>
      <c r="O622" s="30" t="s">
        <v>1681</v>
      </c>
      <c r="P622" s="30" t="s">
        <v>386</v>
      </c>
      <c r="Q622" s="30" t="s">
        <v>76</v>
      </c>
      <c r="R622" s="27">
        <v>1023029865</v>
      </c>
      <c r="S622" s="30" t="s">
        <v>862</v>
      </c>
      <c r="T622" s="27">
        <v>0</v>
      </c>
      <c r="U622" s="27">
        <v>0</v>
      </c>
      <c r="V622" s="30">
        <v>15120000</v>
      </c>
      <c r="W622" s="30">
        <v>9576000</v>
      </c>
      <c r="X622" s="30">
        <v>5544000</v>
      </c>
      <c r="Y622" s="29">
        <v>2324</v>
      </c>
      <c r="Z622" s="82" t="s">
        <v>81</v>
      </c>
      <c r="AA622" s="29">
        <v>136614</v>
      </c>
      <c r="AB622" s="27">
        <v>5</v>
      </c>
      <c r="AC622" s="33" t="s">
        <v>66</v>
      </c>
      <c r="AD622" s="33" t="s">
        <v>75</v>
      </c>
    </row>
    <row r="623" spans="1:30" x14ac:dyDescent="0.2">
      <c r="A623" s="27">
        <v>2025</v>
      </c>
      <c r="B623" s="27">
        <v>8</v>
      </c>
      <c r="C623" s="28">
        <v>45658</v>
      </c>
      <c r="D623" s="28">
        <v>45900</v>
      </c>
      <c r="E623" s="27" t="s">
        <v>253</v>
      </c>
      <c r="F623" s="28">
        <v>45882</v>
      </c>
      <c r="G623" s="29">
        <v>31</v>
      </c>
      <c r="H623" s="30" t="s">
        <v>691</v>
      </c>
      <c r="I623" s="30" t="s">
        <v>1682</v>
      </c>
      <c r="J623" s="30" t="s">
        <v>692</v>
      </c>
      <c r="K623" s="27">
        <v>141</v>
      </c>
      <c r="L623" s="30" t="s">
        <v>257</v>
      </c>
      <c r="M623" s="30">
        <v>1549</v>
      </c>
      <c r="N623" s="27">
        <v>1574</v>
      </c>
      <c r="O623" s="30" t="s">
        <v>693</v>
      </c>
      <c r="P623" s="30" t="s">
        <v>275</v>
      </c>
      <c r="Q623" s="30" t="s">
        <v>49</v>
      </c>
      <c r="R623" s="27">
        <v>860011153</v>
      </c>
      <c r="S623" s="30" t="s">
        <v>694</v>
      </c>
      <c r="T623" s="27">
        <v>0</v>
      </c>
      <c r="U623" s="27">
        <v>0</v>
      </c>
      <c r="V623" s="30">
        <v>184100</v>
      </c>
      <c r="W623" s="30">
        <v>184100</v>
      </c>
      <c r="X623" s="30">
        <v>0</v>
      </c>
      <c r="Y623" s="29">
        <v>2289</v>
      </c>
      <c r="Z623" s="33" t="s">
        <v>50</v>
      </c>
      <c r="AA623" s="29" t="s">
        <v>695</v>
      </c>
      <c r="AB623" s="27">
        <v>1</v>
      </c>
      <c r="AC623" s="33" t="s">
        <v>34</v>
      </c>
      <c r="AD623" s="33" t="s">
        <v>48</v>
      </c>
    </row>
    <row r="624" spans="1:30" x14ac:dyDescent="0.2">
      <c r="A624" s="27">
        <v>2025</v>
      </c>
      <c r="B624" s="27">
        <v>8</v>
      </c>
      <c r="C624" s="28">
        <v>45658</v>
      </c>
      <c r="D624" s="28">
        <v>45900</v>
      </c>
      <c r="E624" s="27" t="s">
        <v>253</v>
      </c>
      <c r="F624" s="28">
        <v>45882</v>
      </c>
      <c r="G624" s="29">
        <v>31</v>
      </c>
      <c r="H624" s="30" t="s">
        <v>691</v>
      </c>
      <c r="I624" s="30" t="s">
        <v>1682</v>
      </c>
      <c r="J624" s="30" t="s">
        <v>692</v>
      </c>
      <c r="K624" s="27">
        <v>141</v>
      </c>
      <c r="L624" s="30" t="s">
        <v>257</v>
      </c>
      <c r="M624" s="30">
        <v>1549</v>
      </c>
      <c r="N624" s="27">
        <v>1574</v>
      </c>
      <c r="O624" s="30" t="s">
        <v>693</v>
      </c>
      <c r="P624" s="30" t="s">
        <v>583</v>
      </c>
      <c r="Q624" s="30" t="s">
        <v>192</v>
      </c>
      <c r="R624" s="27">
        <v>860011153</v>
      </c>
      <c r="S624" s="30" t="s">
        <v>694</v>
      </c>
      <c r="T624" s="27">
        <v>0</v>
      </c>
      <c r="U624" s="27">
        <v>0</v>
      </c>
      <c r="V624" s="30">
        <v>372000</v>
      </c>
      <c r="W624" s="30">
        <v>372000</v>
      </c>
      <c r="X624" s="30">
        <v>0</v>
      </c>
      <c r="Y624" s="29">
        <v>2682</v>
      </c>
      <c r="Z624" s="33" t="s">
        <v>193</v>
      </c>
      <c r="AA624" s="29" t="s">
        <v>695</v>
      </c>
      <c r="AB624" s="27">
        <v>2</v>
      </c>
      <c r="AC624" s="33" t="s">
        <v>34</v>
      </c>
      <c r="AD624" s="33" t="s">
        <v>180</v>
      </c>
    </row>
    <row r="625" spans="1:30" x14ac:dyDescent="0.2">
      <c r="A625" s="27">
        <v>2025</v>
      </c>
      <c r="B625" s="27">
        <v>8</v>
      </c>
      <c r="C625" s="28">
        <v>45658</v>
      </c>
      <c r="D625" s="28">
        <v>45900</v>
      </c>
      <c r="E625" s="27" t="s">
        <v>253</v>
      </c>
      <c r="F625" s="28">
        <v>45882</v>
      </c>
      <c r="G625" s="29">
        <v>145</v>
      </c>
      <c r="H625" s="30" t="s">
        <v>624</v>
      </c>
      <c r="I625" s="30" t="s">
        <v>1683</v>
      </c>
      <c r="J625" s="30" t="s">
        <v>626</v>
      </c>
      <c r="K625" s="27">
        <v>141</v>
      </c>
      <c r="L625" s="30" t="s">
        <v>257</v>
      </c>
      <c r="M625" s="30">
        <v>1548</v>
      </c>
      <c r="N625" s="27">
        <v>1575</v>
      </c>
      <c r="O625" s="30" t="s">
        <v>1684</v>
      </c>
      <c r="P625" s="30" t="s">
        <v>519</v>
      </c>
      <c r="Q625" s="30" t="s">
        <v>159</v>
      </c>
      <c r="R625" s="27">
        <v>1015467013</v>
      </c>
      <c r="S625" s="30" t="s">
        <v>520</v>
      </c>
      <c r="T625" s="27">
        <v>0</v>
      </c>
      <c r="U625" s="27">
        <v>0</v>
      </c>
      <c r="V625" s="30">
        <v>15120000</v>
      </c>
      <c r="W625" s="30">
        <v>13272000</v>
      </c>
      <c r="X625" s="30">
        <v>1848000</v>
      </c>
      <c r="Y625" s="29">
        <v>2541</v>
      </c>
      <c r="Z625" s="33" t="s">
        <v>161</v>
      </c>
      <c r="AA625" s="29">
        <v>138291</v>
      </c>
      <c r="AB625" s="27">
        <v>1</v>
      </c>
      <c r="AC625" s="33" t="s">
        <v>66</v>
      </c>
      <c r="AD625" s="33" t="s">
        <v>158</v>
      </c>
    </row>
    <row r="626" spans="1:30" x14ac:dyDescent="0.2">
      <c r="A626" s="27">
        <v>2025</v>
      </c>
      <c r="B626" s="27">
        <v>8</v>
      </c>
      <c r="C626" s="28">
        <v>45658</v>
      </c>
      <c r="D626" s="28">
        <v>45900</v>
      </c>
      <c r="E626" s="27" t="s">
        <v>253</v>
      </c>
      <c r="F626" s="28">
        <v>45882</v>
      </c>
      <c r="G626" s="29">
        <v>145</v>
      </c>
      <c r="H626" s="30" t="s">
        <v>624</v>
      </c>
      <c r="I626" s="30" t="s">
        <v>1685</v>
      </c>
      <c r="J626" s="30" t="s">
        <v>626</v>
      </c>
      <c r="K626" s="27">
        <v>141</v>
      </c>
      <c r="L626" s="30" t="s">
        <v>257</v>
      </c>
      <c r="M626" s="30">
        <v>1456</v>
      </c>
      <c r="N626" s="27">
        <v>1576</v>
      </c>
      <c r="O626" s="30" t="s">
        <v>1686</v>
      </c>
      <c r="P626" s="30" t="s">
        <v>415</v>
      </c>
      <c r="Q626" s="30" t="s">
        <v>134</v>
      </c>
      <c r="R626" s="27">
        <v>52372021</v>
      </c>
      <c r="S626" s="30" t="s">
        <v>838</v>
      </c>
      <c r="T626" s="27">
        <v>0</v>
      </c>
      <c r="U626" s="27">
        <v>0</v>
      </c>
      <c r="V626" s="30">
        <v>19530000</v>
      </c>
      <c r="W626" s="30">
        <v>12586000</v>
      </c>
      <c r="X626" s="30">
        <v>6944000</v>
      </c>
      <c r="Y626" s="29">
        <v>2398</v>
      </c>
      <c r="Z626" s="82" t="s">
        <v>137</v>
      </c>
      <c r="AA626" s="29">
        <v>136315</v>
      </c>
      <c r="AB626" s="27">
        <v>1</v>
      </c>
      <c r="AC626" s="33" t="s">
        <v>66</v>
      </c>
      <c r="AD626" s="33" t="s">
        <v>133</v>
      </c>
    </row>
    <row r="627" spans="1:30" x14ac:dyDescent="0.2">
      <c r="A627" s="27">
        <v>2025</v>
      </c>
      <c r="B627" s="27">
        <v>8</v>
      </c>
      <c r="C627" s="28">
        <v>45658</v>
      </c>
      <c r="D627" s="28">
        <v>45900</v>
      </c>
      <c r="E627" s="27" t="s">
        <v>253</v>
      </c>
      <c r="F627" s="28">
        <v>45882</v>
      </c>
      <c r="G627" s="29">
        <v>145</v>
      </c>
      <c r="H627" s="30" t="s">
        <v>624</v>
      </c>
      <c r="I627" s="30" t="s">
        <v>1687</v>
      </c>
      <c r="J627" s="30" t="s">
        <v>626</v>
      </c>
      <c r="K627" s="27">
        <v>141</v>
      </c>
      <c r="L627" s="30" t="s">
        <v>257</v>
      </c>
      <c r="M627" s="30">
        <v>1437</v>
      </c>
      <c r="N627" s="27">
        <v>1577</v>
      </c>
      <c r="O627" s="30" t="s">
        <v>1688</v>
      </c>
      <c r="P627" s="30" t="s">
        <v>259</v>
      </c>
      <c r="Q627" s="30" t="s">
        <v>92</v>
      </c>
      <c r="R627" s="27">
        <v>1022958537</v>
      </c>
      <c r="S627" s="30" t="s">
        <v>1242</v>
      </c>
      <c r="T627" s="27">
        <v>0</v>
      </c>
      <c r="U627" s="27">
        <v>0</v>
      </c>
      <c r="V627" s="30">
        <v>18900000</v>
      </c>
      <c r="W627" s="30">
        <v>6090000</v>
      </c>
      <c r="X627" s="30">
        <v>12810000</v>
      </c>
      <c r="Y627" s="29">
        <v>2327</v>
      </c>
      <c r="Z627" s="33" t="s">
        <v>98</v>
      </c>
      <c r="AA627" s="29">
        <v>136701</v>
      </c>
      <c r="AB627" s="27">
        <v>2</v>
      </c>
      <c r="AC627" s="33" t="s">
        <v>29</v>
      </c>
      <c r="AD627" s="33" t="s">
        <v>91</v>
      </c>
    </row>
    <row r="628" spans="1:30" x14ac:dyDescent="0.2">
      <c r="A628" s="27">
        <v>2025</v>
      </c>
      <c r="B628" s="27">
        <v>8</v>
      </c>
      <c r="C628" s="28">
        <v>45658</v>
      </c>
      <c r="D628" s="28">
        <v>45900</v>
      </c>
      <c r="E628" s="27" t="s">
        <v>253</v>
      </c>
      <c r="F628" s="28">
        <v>45882</v>
      </c>
      <c r="G628" s="29">
        <v>145</v>
      </c>
      <c r="H628" s="30" t="s">
        <v>624</v>
      </c>
      <c r="I628" s="30" t="s">
        <v>1689</v>
      </c>
      <c r="J628" s="30" t="s">
        <v>626</v>
      </c>
      <c r="K628" s="27">
        <v>141</v>
      </c>
      <c r="L628" s="30" t="s">
        <v>257</v>
      </c>
      <c r="M628" s="30">
        <v>1415</v>
      </c>
      <c r="N628" s="27">
        <v>1578</v>
      </c>
      <c r="O628" s="30" t="s">
        <v>1690</v>
      </c>
      <c r="P628" s="30" t="s">
        <v>259</v>
      </c>
      <c r="Q628" s="30" t="s">
        <v>92</v>
      </c>
      <c r="R628" s="27">
        <v>52211430</v>
      </c>
      <c r="S628" s="30" t="s">
        <v>826</v>
      </c>
      <c r="T628" s="27">
        <v>0</v>
      </c>
      <c r="U628" s="27">
        <v>0</v>
      </c>
      <c r="V628" s="30">
        <v>27000000</v>
      </c>
      <c r="W628" s="30">
        <v>17400000</v>
      </c>
      <c r="X628" s="30">
        <v>9600000</v>
      </c>
      <c r="Y628" s="29">
        <v>2327</v>
      </c>
      <c r="Z628" s="33" t="s">
        <v>98</v>
      </c>
      <c r="AA628" s="29">
        <v>136322</v>
      </c>
      <c r="AB628" s="27">
        <v>2</v>
      </c>
      <c r="AC628" s="33" t="s">
        <v>29</v>
      </c>
      <c r="AD628" s="33" t="s">
        <v>91</v>
      </c>
    </row>
    <row r="629" spans="1:30" x14ac:dyDescent="0.2">
      <c r="A629" s="27">
        <v>2025</v>
      </c>
      <c r="B629" s="27">
        <v>8</v>
      </c>
      <c r="C629" s="28">
        <v>45658</v>
      </c>
      <c r="D629" s="28">
        <v>45900</v>
      </c>
      <c r="E629" s="27" t="s">
        <v>253</v>
      </c>
      <c r="F629" s="28">
        <v>45882</v>
      </c>
      <c r="G629" s="29">
        <v>145</v>
      </c>
      <c r="H629" s="30" t="s">
        <v>624</v>
      </c>
      <c r="I629" s="30" t="s">
        <v>1691</v>
      </c>
      <c r="J629" s="30" t="s">
        <v>626</v>
      </c>
      <c r="K629" s="27">
        <v>141</v>
      </c>
      <c r="L629" s="30" t="s">
        <v>257</v>
      </c>
      <c r="M629" s="30">
        <v>1423</v>
      </c>
      <c r="N629" s="27">
        <v>1579</v>
      </c>
      <c r="O629" s="30" t="s">
        <v>1692</v>
      </c>
      <c r="P629" s="30" t="s">
        <v>721</v>
      </c>
      <c r="Q629" s="30" t="s">
        <v>36</v>
      </c>
      <c r="R629" s="27">
        <v>1053611272</v>
      </c>
      <c r="S629" s="30" t="s">
        <v>889</v>
      </c>
      <c r="T629" s="27">
        <v>0</v>
      </c>
      <c r="U629" s="27">
        <v>0</v>
      </c>
      <c r="V629" s="30">
        <v>22995000</v>
      </c>
      <c r="W629" s="30">
        <v>14819000</v>
      </c>
      <c r="X629" s="30">
        <v>8176000</v>
      </c>
      <c r="Y629" s="29">
        <v>2278</v>
      </c>
      <c r="Z629" s="33" t="s">
        <v>37</v>
      </c>
      <c r="AA629" s="29">
        <v>136325</v>
      </c>
      <c r="AB629" s="27">
        <v>1</v>
      </c>
      <c r="AC629" s="33" t="s">
        <v>34</v>
      </c>
      <c r="AD629" s="33" t="s">
        <v>35</v>
      </c>
    </row>
    <row r="630" spans="1:30" x14ac:dyDescent="0.2">
      <c r="A630" s="27">
        <v>2025</v>
      </c>
      <c r="B630" s="27">
        <v>8</v>
      </c>
      <c r="C630" s="28">
        <v>45658</v>
      </c>
      <c r="D630" s="28">
        <v>45900</v>
      </c>
      <c r="E630" s="27" t="s">
        <v>253</v>
      </c>
      <c r="F630" s="28">
        <v>45882</v>
      </c>
      <c r="G630" s="29">
        <v>148</v>
      </c>
      <c r="H630" s="30" t="s">
        <v>629</v>
      </c>
      <c r="I630" s="30" t="s">
        <v>1693</v>
      </c>
      <c r="J630" s="30" t="s">
        <v>631</v>
      </c>
      <c r="K630" s="27">
        <v>141</v>
      </c>
      <c r="L630" s="30" t="s">
        <v>257</v>
      </c>
      <c r="M630" s="30">
        <v>1430</v>
      </c>
      <c r="N630" s="27">
        <v>1580</v>
      </c>
      <c r="O630" s="30" t="s">
        <v>1694</v>
      </c>
      <c r="P630" s="30" t="s">
        <v>310</v>
      </c>
      <c r="Q630" s="30" t="s">
        <v>173</v>
      </c>
      <c r="R630" s="27">
        <v>1011321001</v>
      </c>
      <c r="S630" s="30" t="s">
        <v>1152</v>
      </c>
      <c r="T630" s="27">
        <v>0</v>
      </c>
      <c r="U630" s="27">
        <v>0</v>
      </c>
      <c r="V630" s="30">
        <v>6000000</v>
      </c>
      <c r="W630" s="30">
        <v>3200000</v>
      </c>
      <c r="X630" s="30">
        <v>2800000</v>
      </c>
      <c r="Y630" s="29">
        <v>2666</v>
      </c>
      <c r="Z630" s="82" t="s">
        <v>178</v>
      </c>
      <c r="AA630" s="29">
        <v>136321</v>
      </c>
      <c r="AB630" s="27">
        <v>1</v>
      </c>
      <c r="AC630" s="33" t="s">
        <v>66</v>
      </c>
      <c r="AD630" s="33" t="s">
        <v>172</v>
      </c>
    </row>
    <row r="631" spans="1:30" x14ac:dyDescent="0.2">
      <c r="A631" s="27">
        <v>2025</v>
      </c>
      <c r="B631" s="27">
        <v>8</v>
      </c>
      <c r="C631" s="28">
        <v>45658</v>
      </c>
      <c r="D631" s="28">
        <v>45900</v>
      </c>
      <c r="E631" s="27" t="s">
        <v>253</v>
      </c>
      <c r="F631" s="28">
        <v>45882</v>
      </c>
      <c r="G631" s="29">
        <v>148</v>
      </c>
      <c r="H631" s="30" t="s">
        <v>629</v>
      </c>
      <c r="I631" s="30" t="s">
        <v>1695</v>
      </c>
      <c r="J631" s="30" t="s">
        <v>631</v>
      </c>
      <c r="K631" s="27">
        <v>141</v>
      </c>
      <c r="L631" s="30" t="s">
        <v>257</v>
      </c>
      <c r="M631" s="30">
        <v>1417</v>
      </c>
      <c r="N631" s="27">
        <v>1581</v>
      </c>
      <c r="O631" s="30" t="s">
        <v>1696</v>
      </c>
      <c r="P631" s="30" t="s">
        <v>259</v>
      </c>
      <c r="Q631" s="30" t="s">
        <v>92</v>
      </c>
      <c r="R631" s="27">
        <v>1031157856</v>
      </c>
      <c r="S631" s="30" t="s">
        <v>1057</v>
      </c>
      <c r="T631" s="27">
        <v>0</v>
      </c>
      <c r="U631" s="27">
        <v>0</v>
      </c>
      <c r="V631" s="30">
        <v>9075000</v>
      </c>
      <c r="W631" s="30">
        <v>5747500</v>
      </c>
      <c r="X631" s="30">
        <v>3327500</v>
      </c>
      <c r="Y631" s="29">
        <v>2327</v>
      </c>
      <c r="Z631" s="33" t="s">
        <v>98</v>
      </c>
      <c r="AA631" s="29">
        <v>136479</v>
      </c>
      <c r="AB631" s="27">
        <v>2</v>
      </c>
      <c r="AC631" s="33" t="s">
        <v>29</v>
      </c>
      <c r="AD631" s="33" t="s">
        <v>91</v>
      </c>
    </row>
    <row r="632" spans="1:30" x14ac:dyDescent="0.2">
      <c r="A632" s="27">
        <v>2025</v>
      </c>
      <c r="B632" s="27">
        <v>8</v>
      </c>
      <c r="C632" s="28">
        <v>45658</v>
      </c>
      <c r="D632" s="28">
        <v>45900</v>
      </c>
      <c r="E632" s="27" t="s">
        <v>253</v>
      </c>
      <c r="F632" s="28">
        <v>45882</v>
      </c>
      <c r="G632" s="29">
        <v>145</v>
      </c>
      <c r="H632" s="30" t="s">
        <v>624</v>
      </c>
      <c r="I632" s="30" t="s">
        <v>1697</v>
      </c>
      <c r="J632" s="30" t="s">
        <v>626</v>
      </c>
      <c r="K632" s="27">
        <v>141</v>
      </c>
      <c r="L632" s="30" t="s">
        <v>257</v>
      </c>
      <c r="M632" s="30">
        <v>1339</v>
      </c>
      <c r="N632" s="27">
        <v>1582</v>
      </c>
      <c r="O632" s="30" t="s">
        <v>1698</v>
      </c>
      <c r="P632" s="30" t="s">
        <v>259</v>
      </c>
      <c r="Q632" s="30" t="s">
        <v>92</v>
      </c>
      <c r="R632" s="27">
        <v>79378493</v>
      </c>
      <c r="S632" s="30" t="s">
        <v>725</v>
      </c>
      <c r="T632" s="27">
        <v>0</v>
      </c>
      <c r="U632" s="27">
        <v>0</v>
      </c>
      <c r="V632" s="30">
        <v>17325000</v>
      </c>
      <c r="W632" s="30">
        <v>12897500</v>
      </c>
      <c r="X632" s="30">
        <v>4427500</v>
      </c>
      <c r="Y632" s="29">
        <v>2327</v>
      </c>
      <c r="Z632" s="33" t="s">
        <v>98</v>
      </c>
      <c r="AA632" s="29">
        <v>136047</v>
      </c>
      <c r="AB632" s="27">
        <v>2</v>
      </c>
      <c r="AC632" s="33" t="s">
        <v>29</v>
      </c>
      <c r="AD632" s="33" t="s">
        <v>91</v>
      </c>
    </row>
    <row r="633" spans="1:30" x14ac:dyDescent="0.2">
      <c r="A633" s="27">
        <v>2025</v>
      </c>
      <c r="B633" s="27">
        <v>8</v>
      </c>
      <c r="C633" s="28">
        <v>45658</v>
      </c>
      <c r="D633" s="28">
        <v>45900</v>
      </c>
      <c r="E633" s="27" t="s">
        <v>253</v>
      </c>
      <c r="F633" s="28">
        <v>45882</v>
      </c>
      <c r="G633" s="29">
        <v>145</v>
      </c>
      <c r="H633" s="30" t="s">
        <v>624</v>
      </c>
      <c r="I633" s="30" t="s">
        <v>1699</v>
      </c>
      <c r="J633" s="30" t="s">
        <v>626</v>
      </c>
      <c r="K633" s="27">
        <v>141</v>
      </c>
      <c r="L633" s="30" t="s">
        <v>257</v>
      </c>
      <c r="M633" s="30">
        <v>1454</v>
      </c>
      <c r="N633" s="27">
        <v>1583</v>
      </c>
      <c r="O633" s="30" t="s">
        <v>1700</v>
      </c>
      <c r="P633" s="30" t="s">
        <v>491</v>
      </c>
      <c r="Q633" s="30" t="s">
        <v>31</v>
      </c>
      <c r="R633" s="27">
        <v>29180253</v>
      </c>
      <c r="S633" s="30" t="s">
        <v>823</v>
      </c>
      <c r="T633" s="27">
        <v>0</v>
      </c>
      <c r="U633" s="27">
        <v>0</v>
      </c>
      <c r="V633" s="30">
        <v>19500000</v>
      </c>
      <c r="W633" s="30">
        <v>12566667</v>
      </c>
      <c r="X633" s="30">
        <v>6933333</v>
      </c>
      <c r="Y633" s="29">
        <v>2265</v>
      </c>
      <c r="Z633" s="33" t="s">
        <v>32</v>
      </c>
      <c r="AA633" s="29">
        <v>136602</v>
      </c>
      <c r="AB633" s="27">
        <v>1</v>
      </c>
      <c r="AC633" s="33" t="s">
        <v>29</v>
      </c>
      <c r="AD633" s="33" t="s">
        <v>30</v>
      </c>
    </row>
    <row r="634" spans="1:30" x14ac:dyDescent="0.2">
      <c r="A634" s="27">
        <v>2025</v>
      </c>
      <c r="B634" s="27">
        <v>8</v>
      </c>
      <c r="C634" s="28">
        <v>45658</v>
      </c>
      <c r="D634" s="28">
        <v>45900</v>
      </c>
      <c r="E634" s="27" t="s">
        <v>253</v>
      </c>
      <c r="F634" s="28">
        <v>45882</v>
      </c>
      <c r="G634" s="29">
        <v>148</v>
      </c>
      <c r="H634" s="30" t="s">
        <v>629</v>
      </c>
      <c r="I634" s="30" t="s">
        <v>1701</v>
      </c>
      <c r="J634" s="30" t="s">
        <v>631</v>
      </c>
      <c r="K634" s="27">
        <v>141</v>
      </c>
      <c r="L634" s="30" t="s">
        <v>257</v>
      </c>
      <c r="M634" s="30">
        <v>1335</v>
      </c>
      <c r="N634" s="27">
        <v>1584</v>
      </c>
      <c r="O634" s="30" t="s">
        <v>1702</v>
      </c>
      <c r="P634" s="30" t="s">
        <v>259</v>
      </c>
      <c r="Q634" s="30" t="s">
        <v>92</v>
      </c>
      <c r="R634" s="27">
        <v>79556596</v>
      </c>
      <c r="S634" s="30" t="s">
        <v>678</v>
      </c>
      <c r="T634" s="27">
        <v>0</v>
      </c>
      <c r="U634" s="27">
        <v>0</v>
      </c>
      <c r="V634" s="30">
        <v>13500000</v>
      </c>
      <c r="W634" s="30">
        <v>10650000</v>
      </c>
      <c r="X634" s="30">
        <v>2850000</v>
      </c>
      <c r="Y634" s="29">
        <v>2327</v>
      </c>
      <c r="Z634" s="33" t="s">
        <v>98</v>
      </c>
      <c r="AA634" s="29">
        <v>135662</v>
      </c>
      <c r="AB634" s="27">
        <v>2</v>
      </c>
      <c r="AC634" s="33" t="s">
        <v>29</v>
      </c>
      <c r="AD634" s="33" t="s">
        <v>91</v>
      </c>
    </row>
    <row r="635" spans="1:30" x14ac:dyDescent="0.2">
      <c r="A635" s="27">
        <v>2025</v>
      </c>
      <c r="B635" s="27">
        <v>8</v>
      </c>
      <c r="C635" s="28">
        <v>45658</v>
      </c>
      <c r="D635" s="28">
        <v>45900</v>
      </c>
      <c r="E635" s="27" t="s">
        <v>253</v>
      </c>
      <c r="F635" s="28">
        <v>45882</v>
      </c>
      <c r="G635" s="29">
        <v>148</v>
      </c>
      <c r="H635" s="30" t="s">
        <v>629</v>
      </c>
      <c r="I635" s="30" t="s">
        <v>1703</v>
      </c>
      <c r="J635" s="30" t="s">
        <v>631</v>
      </c>
      <c r="K635" s="27">
        <v>141</v>
      </c>
      <c r="L635" s="30" t="s">
        <v>257</v>
      </c>
      <c r="M635" s="30">
        <v>1441</v>
      </c>
      <c r="N635" s="27">
        <v>1585</v>
      </c>
      <c r="O635" s="30" t="s">
        <v>1704</v>
      </c>
      <c r="P635" s="30" t="s">
        <v>259</v>
      </c>
      <c r="Q635" s="30" t="s">
        <v>92</v>
      </c>
      <c r="R635" s="27">
        <v>1022992907</v>
      </c>
      <c r="S635" s="30" t="s">
        <v>850</v>
      </c>
      <c r="T635" s="27">
        <v>0</v>
      </c>
      <c r="U635" s="27">
        <v>0</v>
      </c>
      <c r="V635" s="30">
        <v>2940000</v>
      </c>
      <c r="W635" s="30">
        <v>0</v>
      </c>
      <c r="X635" s="30">
        <v>2940000</v>
      </c>
      <c r="Y635" s="29">
        <v>2327</v>
      </c>
      <c r="Z635" s="33" t="s">
        <v>98</v>
      </c>
      <c r="AA635" s="29">
        <v>136324</v>
      </c>
      <c r="AB635" s="27">
        <v>2</v>
      </c>
      <c r="AC635" s="33" t="s">
        <v>29</v>
      </c>
      <c r="AD635" s="33" t="s">
        <v>91</v>
      </c>
    </row>
    <row r="636" spans="1:30" x14ac:dyDescent="0.2">
      <c r="A636" s="27">
        <v>2025</v>
      </c>
      <c r="B636" s="27">
        <v>8</v>
      </c>
      <c r="C636" s="28">
        <v>45658</v>
      </c>
      <c r="D636" s="28">
        <v>45900</v>
      </c>
      <c r="E636" s="27" t="s">
        <v>253</v>
      </c>
      <c r="F636" s="28">
        <v>45882</v>
      </c>
      <c r="G636" s="29">
        <v>145</v>
      </c>
      <c r="H636" s="30" t="s">
        <v>624</v>
      </c>
      <c r="I636" s="30" t="s">
        <v>1705</v>
      </c>
      <c r="J636" s="30" t="s">
        <v>626</v>
      </c>
      <c r="K636" s="27">
        <v>141</v>
      </c>
      <c r="L636" s="30" t="s">
        <v>257</v>
      </c>
      <c r="M636" s="30">
        <v>1426</v>
      </c>
      <c r="N636" s="27">
        <v>1586</v>
      </c>
      <c r="O636" s="30" t="s">
        <v>1706</v>
      </c>
      <c r="P636" s="30" t="s">
        <v>259</v>
      </c>
      <c r="Q636" s="30" t="s">
        <v>92</v>
      </c>
      <c r="R636" s="27">
        <v>1012398831</v>
      </c>
      <c r="S636" s="30" t="s">
        <v>1707</v>
      </c>
      <c r="T636" s="27">
        <v>0</v>
      </c>
      <c r="U636" s="27">
        <v>0</v>
      </c>
      <c r="V636" s="30">
        <v>15000000</v>
      </c>
      <c r="W636" s="30">
        <v>5000000</v>
      </c>
      <c r="X636" s="30">
        <v>10000000</v>
      </c>
      <c r="Y636" s="29">
        <v>2327</v>
      </c>
      <c r="Z636" s="33" t="s">
        <v>98</v>
      </c>
      <c r="AA636" s="29">
        <v>136512</v>
      </c>
      <c r="AB636" s="27">
        <v>2</v>
      </c>
      <c r="AC636" s="33" t="s">
        <v>29</v>
      </c>
      <c r="AD636" s="33" t="s">
        <v>91</v>
      </c>
    </row>
    <row r="637" spans="1:30" x14ac:dyDescent="0.2">
      <c r="A637" s="27">
        <v>2025</v>
      </c>
      <c r="B637" s="27">
        <v>8</v>
      </c>
      <c r="C637" s="28">
        <v>45658</v>
      </c>
      <c r="D637" s="28">
        <v>45900</v>
      </c>
      <c r="E637" s="27" t="s">
        <v>253</v>
      </c>
      <c r="F637" s="28">
        <v>45882</v>
      </c>
      <c r="G637" s="29">
        <v>148</v>
      </c>
      <c r="H637" s="30" t="s">
        <v>629</v>
      </c>
      <c r="I637" s="30" t="s">
        <v>1708</v>
      </c>
      <c r="J637" s="30" t="s">
        <v>631</v>
      </c>
      <c r="K637" s="27">
        <v>141</v>
      </c>
      <c r="L637" s="30" t="s">
        <v>257</v>
      </c>
      <c r="M637" s="30">
        <v>1409</v>
      </c>
      <c r="N637" s="27">
        <v>1587</v>
      </c>
      <c r="O637" s="30" t="s">
        <v>1709</v>
      </c>
      <c r="P637" s="30" t="s">
        <v>561</v>
      </c>
      <c r="Q637" s="30" t="s">
        <v>205</v>
      </c>
      <c r="R637" s="27">
        <v>1033707611</v>
      </c>
      <c r="S637" s="30" t="s">
        <v>672</v>
      </c>
      <c r="T637" s="27">
        <v>0</v>
      </c>
      <c r="U637" s="27">
        <v>0</v>
      </c>
      <c r="V637" s="30">
        <v>4200000</v>
      </c>
      <c r="W637" s="30">
        <v>490000</v>
      </c>
      <c r="X637" s="30">
        <v>3710000</v>
      </c>
      <c r="Y637" s="29">
        <v>2696</v>
      </c>
      <c r="Z637" s="33" t="s">
        <v>208</v>
      </c>
      <c r="AA637" s="29">
        <v>136269</v>
      </c>
      <c r="AB637" s="27">
        <v>5</v>
      </c>
      <c r="AC637" s="33" t="s">
        <v>29</v>
      </c>
      <c r="AD637" s="33" t="s">
        <v>114</v>
      </c>
    </row>
    <row r="638" spans="1:30" x14ac:dyDescent="0.2">
      <c r="A638" s="27">
        <v>2025</v>
      </c>
      <c r="B638" s="27">
        <v>8</v>
      </c>
      <c r="C638" s="28">
        <v>45658</v>
      </c>
      <c r="D638" s="28">
        <v>45900</v>
      </c>
      <c r="E638" s="27" t="s">
        <v>253</v>
      </c>
      <c r="F638" s="28">
        <v>45882</v>
      </c>
      <c r="G638" s="29">
        <v>145</v>
      </c>
      <c r="H638" s="30" t="s">
        <v>624</v>
      </c>
      <c r="I638" s="30" t="s">
        <v>1710</v>
      </c>
      <c r="J638" s="30" t="s">
        <v>626</v>
      </c>
      <c r="K638" s="27">
        <v>141</v>
      </c>
      <c r="L638" s="30" t="s">
        <v>257</v>
      </c>
      <c r="M638" s="30">
        <v>1458</v>
      </c>
      <c r="N638" s="27">
        <v>1588</v>
      </c>
      <c r="O638" s="30" t="s">
        <v>1711</v>
      </c>
      <c r="P638" s="30" t="s">
        <v>452</v>
      </c>
      <c r="Q638" s="30" t="s">
        <v>218</v>
      </c>
      <c r="R638" s="27">
        <v>1022966845</v>
      </c>
      <c r="S638" s="30" t="s">
        <v>925</v>
      </c>
      <c r="T638" s="27">
        <v>0</v>
      </c>
      <c r="U638" s="27">
        <v>0</v>
      </c>
      <c r="V638" s="30">
        <v>15120000</v>
      </c>
      <c r="W638" s="30">
        <v>9576000</v>
      </c>
      <c r="X638" s="30">
        <v>5544000</v>
      </c>
      <c r="Y638" s="29">
        <v>2703</v>
      </c>
      <c r="Z638" s="33" t="s">
        <v>222</v>
      </c>
      <c r="AA638" s="29">
        <v>136811</v>
      </c>
      <c r="AB638" s="27">
        <v>4</v>
      </c>
      <c r="AC638" s="33" t="s">
        <v>41</v>
      </c>
      <c r="AD638" s="33" t="s">
        <v>217</v>
      </c>
    </row>
    <row r="639" spans="1:30" x14ac:dyDescent="0.2">
      <c r="A639" s="27">
        <v>2025</v>
      </c>
      <c r="B639" s="27">
        <v>8</v>
      </c>
      <c r="C639" s="28">
        <v>45658</v>
      </c>
      <c r="D639" s="28">
        <v>45900</v>
      </c>
      <c r="E639" s="27" t="s">
        <v>253</v>
      </c>
      <c r="F639" s="28">
        <v>45882</v>
      </c>
      <c r="G639" s="29">
        <v>145</v>
      </c>
      <c r="H639" s="30" t="s">
        <v>624</v>
      </c>
      <c r="I639" s="30" t="s">
        <v>1712</v>
      </c>
      <c r="J639" s="30" t="s">
        <v>626</v>
      </c>
      <c r="K639" s="27">
        <v>141</v>
      </c>
      <c r="L639" s="30" t="s">
        <v>257</v>
      </c>
      <c r="M639" s="30">
        <v>1473</v>
      </c>
      <c r="N639" s="27">
        <v>1589</v>
      </c>
      <c r="O639" s="30" t="s">
        <v>1713</v>
      </c>
      <c r="P639" s="30" t="s">
        <v>659</v>
      </c>
      <c r="Q639" s="30" t="s">
        <v>68</v>
      </c>
      <c r="R639" s="27">
        <v>11224706</v>
      </c>
      <c r="S639" s="30" t="s">
        <v>1714</v>
      </c>
      <c r="T639" s="27">
        <v>0</v>
      </c>
      <c r="U639" s="27">
        <v>0</v>
      </c>
      <c r="V639" s="30">
        <v>16905000</v>
      </c>
      <c r="W639" s="30">
        <v>9391667</v>
      </c>
      <c r="X639" s="30">
        <v>7513333</v>
      </c>
      <c r="Y639" s="29">
        <v>2319</v>
      </c>
      <c r="Z639" s="33" t="s">
        <v>72</v>
      </c>
      <c r="AA639" s="29">
        <v>136814</v>
      </c>
      <c r="AB639" s="27">
        <v>3</v>
      </c>
      <c r="AC639" s="33" t="s">
        <v>66</v>
      </c>
      <c r="AD639" s="33" t="s">
        <v>67</v>
      </c>
    </row>
    <row r="640" spans="1:30" x14ac:dyDescent="0.2">
      <c r="A640" s="27">
        <v>2025</v>
      </c>
      <c r="B640" s="27">
        <v>8</v>
      </c>
      <c r="C640" s="28">
        <v>45658</v>
      </c>
      <c r="D640" s="28">
        <v>45900</v>
      </c>
      <c r="E640" s="27" t="s">
        <v>253</v>
      </c>
      <c r="F640" s="28">
        <v>45882</v>
      </c>
      <c r="G640" s="29">
        <v>148</v>
      </c>
      <c r="H640" s="30" t="s">
        <v>629</v>
      </c>
      <c r="I640" s="30" t="s">
        <v>1715</v>
      </c>
      <c r="J640" s="30" t="s">
        <v>631</v>
      </c>
      <c r="K640" s="27">
        <v>141</v>
      </c>
      <c r="L640" s="30" t="s">
        <v>257</v>
      </c>
      <c r="M640" s="30">
        <v>1477</v>
      </c>
      <c r="N640" s="27">
        <v>1590</v>
      </c>
      <c r="O640" s="30" t="s">
        <v>1716</v>
      </c>
      <c r="P640" s="30" t="s">
        <v>415</v>
      </c>
      <c r="Q640" s="30" t="s">
        <v>134</v>
      </c>
      <c r="R640" s="27">
        <v>1022998108</v>
      </c>
      <c r="S640" s="30" t="s">
        <v>1097</v>
      </c>
      <c r="T640" s="27">
        <v>0</v>
      </c>
      <c r="U640" s="27">
        <v>0</v>
      </c>
      <c r="V640" s="30">
        <v>13740000</v>
      </c>
      <c r="W640" s="30">
        <v>7633333</v>
      </c>
      <c r="X640" s="30">
        <v>6106667</v>
      </c>
      <c r="Y640" s="29">
        <v>2398</v>
      </c>
      <c r="Z640" s="82" t="s">
        <v>137</v>
      </c>
      <c r="AA640" s="29">
        <v>136514</v>
      </c>
      <c r="AB640" s="27">
        <v>1</v>
      </c>
      <c r="AC640" s="33" t="s">
        <v>66</v>
      </c>
      <c r="AD640" s="33" t="s">
        <v>133</v>
      </c>
    </row>
    <row r="641" spans="1:30" x14ac:dyDescent="0.2">
      <c r="A641" s="27">
        <v>2025</v>
      </c>
      <c r="B641" s="27">
        <v>8</v>
      </c>
      <c r="C641" s="28">
        <v>45658</v>
      </c>
      <c r="D641" s="28">
        <v>45900</v>
      </c>
      <c r="E641" s="27" t="s">
        <v>253</v>
      </c>
      <c r="F641" s="28">
        <v>45882</v>
      </c>
      <c r="G641" s="29">
        <v>148</v>
      </c>
      <c r="H641" s="30" t="s">
        <v>629</v>
      </c>
      <c r="I641" s="30" t="s">
        <v>1717</v>
      </c>
      <c r="J641" s="30" t="s">
        <v>631</v>
      </c>
      <c r="K641" s="27">
        <v>141</v>
      </c>
      <c r="L641" s="30" t="s">
        <v>257</v>
      </c>
      <c r="M641" s="30">
        <v>1436</v>
      </c>
      <c r="N641" s="27">
        <v>1591</v>
      </c>
      <c r="O641" s="30" t="s">
        <v>1718</v>
      </c>
      <c r="P641" s="30" t="s">
        <v>259</v>
      </c>
      <c r="Q641" s="30" t="s">
        <v>92</v>
      </c>
      <c r="R641" s="27">
        <v>1010012275</v>
      </c>
      <c r="S641" s="30" t="s">
        <v>1221</v>
      </c>
      <c r="T641" s="27">
        <v>0</v>
      </c>
      <c r="U641" s="27">
        <v>0</v>
      </c>
      <c r="V641" s="30">
        <v>10890000</v>
      </c>
      <c r="W641" s="30">
        <v>3630000</v>
      </c>
      <c r="X641" s="30">
        <v>7260000</v>
      </c>
      <c r="Y641" s="29">
        <v>2327</v>
      </c>
      <c r="Z641" s="33" t="s">
        <v>98</v>
      </c>
      <c r="AA641" s="29">
        <v>136681</v>
      </c>
      <c r="AB641" s="27">
        <v>2</v>
      </c>
      <c r="AC641" s="33" t="s">
        <v>29</v>
      </c>
      <c r="AD641" s="33" t="s">
        <v>91</v>
      </c>
    </row>
    <row r="642" spans="1:30" x14ac:dyDescent="0.2">
      <c r="A642" s="27">
        <v>2025</v>
      </c>
      <c r="B642" s="27">
        <v>8</v>
      </c>
      <c r="C642" s="28">
        <v>45658</v>
      </c>
      <c r="D642" s="28">
        <v>45900</v>
      </c>
      <c r="E642" s="27" t="s">
        <v>253</v>
      </c>
      <c r="F642" s="28">
        <v>45882</v>
      </c>
      <c r="G642" s="29">
        <v>148</v>
      </c>
      <c r="H642" s="30" t="s">
        <v>629</v>
      </c>
      <c r="I642" s="30" t="s">
        <v>1719</v>
      </c>
      <c r="J642" s="30" t="s">
        <v>631</v>
      </c>
      <c r="K642" s="27">
        <v>141</v>
      </c>
      <c r="L642" s="30" t="s">
        <v>257</v>
      </c>
      <c r="M642" s="30">
        <v>1478</v>
      </c>
      <c r="N642" s="27">
        <v>1592</v>
      </c>
      <c r="O642" s="30" t="s">
        <v>1720</v>
      </c>
      <c r="P642" s="30" t="s">
        <v>519</v>
      </c>
      <c r="Q642" s="30" t="s">
        <v>159</v>
      </c>
      <c r="R642" s="27">
        <v>1019127487</v>
      </c>
      <c r="S642" s="30" t="s">
        <v>1721</v>
      </c>
      <c r="T642" s="27">
        <v>0</v>
      </c>
      <c r="U642" s="27">
        <v>0</v>
      </c>
      <c r="V642" s="30">
        <v>19500000</v>
      </c>
      <c r="W642" s="30">
        <v>13000000</v>
      </c>
      <c r="X642" s="30">
        <v>6500000</v>
      </c>
      <c r="Y642" s="29">
        <v>2541</v>
      </c>
      <c r="Z642" s="33" t="s">
        <v>1574</v>
      </c>
      <c r="AA642" s="29">
        <v>136515</v>
      </c>
      <c r="AB642" s="27">
        <v>3</v>
      </c>
      <c r="AC642" s="33" t="s">
        <v>66</v>
      </c>
      <c r="AD642" s="33" t="s">
        <v>158</v>
      </c>
    </row>
    <row r="643" spans="1:30" x14ac:dyDescent="0.2">
      <c r="A643" s="27">
        <v>2025</v>
      </c>
      <c r="B643" s="27">
        <v>8</v>
      </c>
      <c r="C643" s="28">
        <v>45658</v>
      </c>
      <c r="D643" s="28">
        <v>45900</v>
      </c>
      <c r="E643" s="27" t="s">
        <v>253</v>
      </c>
      <c r="F643" s="28">
        <v>45882</v>
      </c>
      <c r="G643" s="29">
        <v>148</v>
      </c>
      <c r="H643" s="30" t="s">
        <v>629</v>
      </c>
      <c r="I643" s="30" t="s">
        <v>1722</v>
      </c>
      <c r="J643" s="30" t="s">
        <v>631</v>
      </c>
      <c r="K643" s="27">
        <v>141</v>
      </c>
      <c r="L643" s="30" t="s">
        <v>257</v>
      </c>
      <c r="M643" s="30">
        <v>1433</v>
      </c>
      <c r="N643" s="27">
        <v>1593</v>
      </c>
      <c r="O643" s="30" t="s">
        <v>1723</v>
      </c>
      <c r="P643" s="30" t="s">
        <v>275</v>
      </c>
      <c r="Q643" s="30" t="s">
        <v>49</v>
      </c>
      <c r="R643" s="27">
        <v>39767738</v>
      </c>
      <c r="S643" s="30" t="s">
        <v>1724</v>
      </c>
      <c r="T643" s="27">
        <v>0</v>
      </c>
      <c r="U643" s="27">
        <v>0</v>
      </c>
      <c r="V643" s="30">
        <v>6930000</v>
      </c>
      <c r="W643" s="30">
        <v>6930000</v>
      </c>
      <c r="X643" s="30">
        <v>0</v>
      </c>
      <c r="Y643" s="29">
        <v>2289</v>
      </c>
      <c r="Z643" s="33" t="s">
        <v>50</v>
      </c>
      <c r="AA643" s="29">
        <v>136508</v>
      </c>
      <c r="AB643" s="27">
        <v>1</v>
      </c>
      <c r="AC643" s="33" t="s">
        <v>34</v>
      </c>
      <c r="AD643" s="33" t="s">
        <v>48</v>
      </c>
    </row>
    <row r="644" spans="1:30" x14ac:dyDescent="0.2">
      <c r="A644" s="27">
        <v>2025</v>
      </c>
      <c r="B644" s="27">
        <v>8</v>
      </c>
      <c r="C644" s="28">
        <v>45658</v>
      </c>
      <c r="D644" s="28">
        <v>45900</v>
      </c>
      <c r="E644" s="27" t="s">
        <v>253</v>
      </c>
      <c r="F644" s="28">
        <v>45882</v>
      </c>
      <c r="G644" s="29">
        <v>148</v>
      </c>
      <c r="H644" s="30" t="s">
        <v>629</v>
      </c>
      <c r="I644" s="30" t="s">
        <v>1725</v>
      </c>
      <c r="J644" s="30" t="s">
        <v>631</v>
      </c>
      <c r="K644" s="27">
        <v>141</v>
      </c>
      <c r="L644" s="30" t="s">
        <v>257</v>
      </c>
      <c r="M644" s="30">
        <v>1440</v>
      </c>
      <c r="N644" s="27">
        <v>1594</v>
      </c>
      <c r="O644" s="30" t="s">
        <v>1726</v>
      </c>
      <c r="P644" s="30" t="s">
        <v>259</v>
      </c>
      <c r="Q644" s="30" t="s">
        <v>92</v>
      </c>
      <c r="R644" s="27">
        <v>82389886</v>
      </c>
      <c r="S644" s="30" t="s">
        <v>1248</v>
      </c>
      <c r="T644" s="27">
        <v>0</v>
      </c>
      <c r="U644" s="27">
        <v>0</v>
      </c>
      <c r="V644" s="30">
        <v>8550000</v>
      </c>
      <c r="W644" s="30">
        <v>0</v>
      </c>
      <c r="X644" s="30">
        <v>8550000</v>
      </c>
      <c r="Y644" s="29">
        <v>2327</v>
      </c>
      <c r="Z644" s="33" t="s">
        <v>98</v>
      </c>
      <c r="AA644" s="29">
        <v>136710</v>
      </c>
      <c r="AB644" s="27">
        <v>2</v>
      </c>
      <c r="AC644" s="33" t="s">
        <v>29</v>
      </c>
      <c r="AD644" s="33" t="s">
        <v>91</v>
      </c>
    </row>
    <row r="645" spans="1:30" x14ac:dyDescent="0.2">
      <c r="A645" s="27">
        <v>2025</v>
      </c>
      <c r="B645" s="27">
        <v>8</v>
      </c>
      <c r="C645" s="28">
        <v>45658</v>
      </c>
      <c r="D645" s="28">
        <v>45900</v>
      </c>
      <c r="E645" s="27" t="s">
        <v>253</v>
      </c>
      <c r="F645" s="28">
        <v>45882</v>
      </c>
      <c r="G645" s="29">
        <v>148</v>
      </c>
      <c r="H645" s="30" t="s">
        <v>629</v>
      </c>
      <c r="I645" s="30" t="s">
        <v>1727</v>
      </c>
      <c r="J645" s="30" t="s">
        <v>631</v>
      </c>
      <c r="K645" s="27">
        <v>141</v>
      </c>
      <c r="L645" s="30" t="s">
        <v>257</v>
      </c>
      <c r="M645" s="30">
        <v>1439</v>
      </c>
      <c r="N645" s="27">
        <v>1595</v>
      </c>
      <c r="O645" s="30" t="s">
        <v>1728</v>
      </c>
      <c r="P645" s="30" t="s">
        <v>865</v>
      </c>
      <c r="Q645" s="30" t="s">
        <v>146</v>
      </c>
      <c r="R645" s="27">
        <v>1022944534</v>
      </c>
      <c r="S645" s="30" t="s">
        <v>1729</v>
      </c>
      <c r="T645" s="27">
        <v>0</v>
      </c>
      <c r="U645" s="27">
        <v>0</v>
      </c>
      <c r="V645" s="30">
        <v>6562500</v>
      </c>
      <c r="W645" s="30">
        <v>5250000</v>
      </c>
      <c r="X645" s="30">
        <v>1312500</v>
      </c>
      <c r="Y645" s="29">
        <v>2486</v>
      </c>
      <c r="Z645" s="33" t="s">
        <v>151</v>
      </c>
      <c r="AA645" s="29">
        <v>136715</v>
      </c>
      <c r="AB645" s="27">
        <v>1</v>
      </c>
      <c r="AC645" s="33" t="s">
        <v>66</v>
      </c>
      <c r="AD645" s="33" t="s">
        <v>120</v>
      </c>
    </row>
    <row r="646" spans="1:30" x14ac:dyDescent="0.2">
      <c r="A646" s="27">
        <v>2025</v>
      </c>
      <c r="B646" s="27">
        <v>8</v>
      </c>
      <c r="C646" s="28">
        <v>45658</v>
      </c>
      <c r="D646" s="28">
        <v>45900</v>
      </c>
      <c r="E646" s="27" t="s">
        <v>253</v>
      </c>
      <c r="F646" s="28">
        <v>45882</v>
      </c>
      <c r="G646" s="29">
        <v>145</v>
      </c>
      <c r="H646" s="30" t="s">
        <v>624</v>
      </c>
      <c r="I646" s="30" t="s">
        <v>1730</v>
      </c>
      <c r="J646" s="30" t="s">
        <v>626</v>
      </c>
      <c r="K646" s="27">
        <v>141</v>
      </c>
      <c r="L646" s="30" t="s">
        <v>257</v>
      </c>
      <c r="M646" s="30">
        <v>1419</v>
      </c>
      <c r="N646" s="27">
        <v>1596</v>
      </c>
      <c r="O646" s="30" t="s">
        <v>1731</v>
      </c>
      <c r="P646" s="30" t="s">
        <v>456</v>
      </c>
      <c r="Q646" s="30" t="s">
        <v>61</v>
      </c>
      <c r="R646" s="27">
        <v>80453113</v>
      </c>
      <c r="S646" s="30" t="s">
        <v>991</v>
      </c>
      <c r="T646" s="27">
        <v>0</v>
      </c>
      <c r="U646" s="27">
        <v>0</v>
      </c>
      <c r="V646" s="30">
        <v>18900000</v>
      </c>
      <c r="W646" s="30">
        <v>11970000</v>
      </c>
      <c r="X646" s="30">
        <v>6930000</v>
      </c>
      <c r="Y646" s="29">
        <v>2315</v>
      </c>
      <c r="Z646" s="33" t="s">
        <v>62</v>
      </c>
      <c r="AA646" s="29">
        <v>136509</v>
      </c>
      <c r="AB646" s="27">
        <v>1</v>
      </c>
      <c r="AC646" s="33" t="s">
        <v>41</v>
      </c>
      <c r="AD646" s="33" t="s">
        <v>42</v>
      </c>
    </row>
    <row r="647" spans="1:30" x14ac:dyDescent="0.2">
      <c r="A647" s="27">
        <v>2025</v>
      </c>
      <c r="B647" s="27">
        <v>8</v>
      </c>
      <c r="C647" s="28">
        <v>45658</v>
      </c>
      <c r="D647" s="28">
        <v>45900</v>
      </c>
      <c r="E647" s="27" t="s">
        <v>253</v>
      </c>
      <c r="F647" s="28">
        <v>45882</v>
      </c>
      <c r="G647" s="29">
        <v>148</v>
      </c>
      <c r="H647" s="30" t="s">
        <v>629</v>
      </c>
      <c r="I647" s="30" t="s">
        <v>1732</v>
      </c>
      <c r="J647" s="30" t="s">
        <v>631</v>
      </c>
      <c r="K647" s="27">
        <v>141</v>
      </c>
      <c r="L647" s="30" t="s">
        <v>257</v>
      </c>
      <c r="M647" s="30">
        <v>1482</v>
      </c>
      <c r="N647" s="27">
        <v>1597</v>
      </c>
      <c r="O647" s="30" t="s">
        <v>1733</v>
      </c>
      <c r="P647" s="30" t="s">
        <v>405</v>
      </c>
      <c r="Q647" s="30" t="s">
        <v>22</v>
      </c>
      <c r="R647" s="27">
        <v>1023036543</v>
      </c>
      <c r="S647" s="30" t="s">
        <v>1173</v>
      </c>
      <c r="T647" s="27">
        <v>0</v>
      </c>
      <c r="U647" s="27">
        <v>0</v>
      </c>
      <c r="V647" s="30">
        <v>8505000</v>
      </c>
      <c r="W647" s="30">
        <v>4441500</v>
      </c>
      <c r="X647" s="30">
        <v>4063500</v>
      </c>
      <c r="Y647" s="29">
        <v>2230</v>
      </c>
      <c r="Z647" s="33" t="s">
        <v>23</v>
      </c>
      <c r="AA647" s="29">
        <v>136513</v>
      </c>
      <c r="AB647" s="27">
        <v>1</v>
      </c>
      <c r="AC647" s="33" t="s">
        <v>20</v>
      </c>
      <c r="AD647" s="33" t="s">
        <v>21</v>
      </c>
    </row>
    <row r="648" spans="1:30" x14ac:dyDescent="0.2">
      <c r="A648" s="27">
        <v>2025</v>
      </c>
      <c r="B648" s="27">
        <v>8</v>
      </c>
      <c r="C648" s="28">
        <v>45658</v>
      </c>
      <c r="D648" s="28">
        <v>45900</v>
      </c>
      <c r="E648" s="27" t="s">
        <v>253</v>
      </c>
      <c r="F648" s="28">
        <v>45882</v>
      </c>
      <c r="G648" s="29">
        <v>145</v>
      </c>
      <c r="H648" s="30" t="s">
        <v>624</v>
      </c>
      <c r="I648" s="30" t="s">
        <v>1734</v>
      </c>
      <c r="J648" s="30" t="s">
        <v>626</v>
      </c>
      <c r="K648" s="27">
        <v>141</v>
      </c>
      <c r="L648" s="30" t="s">
        <v>257</v>
      </c>
      <c r="M648" s="30">
        <v>1469</v>
      </c>
      <c r="N648" s="27">
        <v>1598</v>
      </c>
      <c r="O648" s="30" t="s">
        <v>1735</v>
      </c>
      <c r="P648" s="30" t="s">
        <v>275</v>
      </c>
      <c r="Q648" s="30" t="s">
        <v>49</v>
      </c>
      <c r="R648" s="27">
        <v>1126242343</v>
      </c>
      <c r="S648" s="30" t="s">
        <v>844</v>
      </c>
      <c r="T648" s="27">
        <v>0</v>
      </c>
      <c r="U648" s="27">
        <v>0</v>
      </c>
      <c r="V648" s="30">
        <v>22800000</v>
      </c>
      <c r="W648" s="30">
        <v>14440000</v>
      </c>
      <c r="X648" s="30">
        <v>8360000</v>
      </c>
      <c r="Y648" s="29">
        <v>2289</v>
      </c>
      <c r="Z648" s="33" t="s">
        <v>50</v>
      </c>
      <c r="AA648" s="29">
        <v>136232</v>
      </c>
      <c r="AB648" s="27">
        <v>1</v>
      </c>
      <c r="AC648" s="33" t="s">
        <v>34</v>
      </c>
      <c r="AD648" s="33" t="s">
        <v>48</v>
      </c>
    </row>
    <row r="649" spans="1:30" x14ac:dyDescent="0.2">
      <c r="A649" s="27">
        <v>2025</v>
      </c>
      <c r="B649" s="27">
        <v>8</v>
      </c>
      <c r="C649" s="28">
        <v>45658</v>
      </c>
      <c r="D649" s="28">
        <v>45900</v>
      </c>
      <c r="E649" s="27" t="s">
        <v>253</v>
      </c>
      <c r="F649" s="28">
        <v>45882</v>
      </c>
      <c r="G649" s="29">
        <v>148</v>
      </c>
      <c r="H649" s="30" t="s">
        <v>629</v>
      </c>
      <c r="I649" s="30" t="s">
        <v>1736</v>
      </c>
      <c r="J649" s="30" t="s">
        <v>631</v>
      </c>
      <c r="K649" s="27">
        <v>141</v>
      </c>
      <c r="L649" s="30" t="s">
        <v>257</v>
      </c>
      <c r="M649" s="30">
        <v>1499</v>
      </c>
      <c r="N649" s="27">
        <v>1599</v>
      </c>
      <c r="O649" s="30" t="s">
        <v>1737</v>
      </c>
      <c r="P649" s="30" t="s">
        <v>386</v>
      </c>
      <c r="Q649" s="30" t="s">
        <v>76</v>
      </c>
      <c r="R649" s="27">
        <v>1015472708</v>
      </c>
      <c r="S649" s="30" t="s">
        <v>525</v>
      </c>
      <c r="T649" s="27">
        <v>0</v>
      </c>
      <c r="U649" s="27">
        <v>0</v>
      </c>
      <c r="V649" s="30">
        <v>8820000</v>
      </c>
      <c r="W649" s="30">
        <v>7742000</v>
      </c>
      <c r="X649" s="30">
        <v>1078000</v>
      </c>
      <c r="Y649" s="29">
        <v>2324</v>
      </c>
      <c r="Z649" s="33" t="s">
        <v>87</v>
      </c>
      <c r="AA649" s="29">
        <v>137083</v>
      </c>
      <c r="AB649" s="27">
        <v>6</v>
      </c>
      <c r="AC649" s="33" t="s">
        <v>66</v>
      </c>
      <c r="AD649" s="33" t="s">
        <v>75</v>
      </c>
    </row>
    <row r="650" spans="1:30" x14ac:dyDescent="0.2">
      <c r="A650" s="27">
        <v>2025</v>
      </c>
      <c r="B650" s="27">
        <v>8</v>
      </c>
      <c r="C650" s="28">
        <v>45658</v>
      </c>
      <c r="D650" s="28">
        <v>45900</v>
      </c>
      <c r="E650" s="27" t="s">
        <v>253</v>
      </c>
      <c r="F650" s="28">
        <v>45883</v>
      </c>
      <c r="G650" s="29">
        <v>148</v>
      </c>
      <c r="H650" s="30" t="s">
        <v>629</v>
      </c>
      <c r="I650" s="30" t="s">
        <v>1738</v>
      </c>
      <c r="J650" s="30" t="s">
        <v>631</v>
      </c>
      <c r="K650" s="27">
        <v>139</v>
      </c>
      <c r="L650" s="30" t="s">
        <v>257</v>
      </c>
      <c r="M650" s="30">
        <v>1486</v>
      </c>
      <c r="N650" s="27">
        <v>1600</v>
      </c>
      <c r="O650" s="30" t="s">
        <v>1739</v>
      </c>
      <c r="P650" s="30" t="s">
        <v>259</v>
      </c>
      <c r="Q650" s="30" t="s">
        <v>92</v>
      </c>
      <c r="R650" s="27">
        <v>1000365003</v>
      </c>
      <c r="S650" s="30" t="s">
        <v>443</v>
      </c>
      <c r="T650" s="27">
        <v>0</v>
      </c>
      <c r="U650" s="27">
        <v>0</v>
      </c>
      <c r="V650" s="30">
        <v>6050000</v>
      </c>
      <c r="W650" s="30">
        <v>1815000</v>
      </c>
      <c r="X650" s="30">
        <v>4235000</v>
      </c>
      <c r="Y650" s="29">
        <v>2327</v>
      </c>
      <c r="Z650" s="33" t="s">
        <v>98</v>
      </c>
      <c r="AA650" s="29">
        <v>136580</v>
      </c>
      <c r="AB650" s="27">
        <v>2</v>
      </c>
      <c r="AC650" s="33" t="s">
        <v>29</v>
      </c>
      <c r="AD650" s="33" t="s">
        <v>91</v>
      </c>
    </row>
    <row r="651" spans="1:30" x14ac:dyDescent="0.2">
      <c r="A651" s="27">
        <v>2025</v>
      </c>
      <c r="B651" s="27">
        <v>8</v>
      </c>
      <c r="C651" s="28">
        <v>45658</v>
      </c>
      <c r="D651" s="28">
        <v>45900</v>
      </c>
      <c r="E651" s="27" t="s">
        <v>253</v>
      </c>
      <c r="F651" s="28">
        <v>45883</v>
      </c>
      <c r="G651" s="29">
        <v>145</v>
      </c>
      <c r="H651" s="30" t="s">
        <v>624</v>
      </c>
      <c r="I651" s="30" t="s">
        <v>1740</v>
      </c>
      <c r="J651" s="30" t="s">
        <v>626</v>
      </c>
      <c r="K651" s="27">
        <v>139</v>
      </c>
      <c r="L651" s="30" t="s">
        <v>257</v>
      </c>
      <c r="M651" s="30">
        <v>1455</v>
      </c>
      <c r="N651" s="27">
        <v>1601</v>
      </c>
      <c r="O651" s="30" t="s">
        <v>1741</v>
      </c>
      <c r="P651" s="30" t="s">
        <v>415</v>
      </c>
      <c r="Q651" s="30" t="s">
        <v>134</v>
      </c>
      <c r="R651" s="27">
        <v>1018492459</v>
      </c>
      <c r="S651" s="30" t="s">
        <v>778</v>
      </c>
      <c r="T651" s="27">
        <v>0</v>
      </c>
      <c r="U651" s="27">
        <v>0</v>
      </c>
      <c r="V651" s="30">
        <v>15120000</v>
      </c>
      <c r="W651" s="30">
        <v>9744000</v>
      </c>
      <c r="X651" s="30">
        <v>5376000</v>
      </c>
      <c r="Y651" s="29">
        <v>2398</v>
      </c>
      <c r="Z651" s="82" t="s">
        <v>137</v>
      </c>
      <c r="AA651" s="29">
        <v>136302</v>
      </c>
      <c r="AB651" s="27">
        <v>1</v>
      </c>
      <c r="AC651" s="33" t="s">
        <v>66</v>
      </c>
      <c r="AD651" s="33" t="s">
        <v>133</v>
      </c>
    </row>
    <row r="652" spans="1:30" x14ac:dyDescent="0.2">
      <c r="A652" s="27">
        <v>2025</v>
      </c>
      <c r="B652" s="27">
        <v>8</v>
      </c>
      <c r="C652" s="28">
        <v>45658</v>
      </c>
      <c r="D652" s="28">
        <v>45900</v>
      </c>
      <c r="E652" s="27" t="s">
        <v>253</v>
      </c>
      <c r="F652" s="28">
        <v>45883</v>
      </c>
      <c r="G652" s="29">
        <v>145</v>
      </c>
      <c r="H652" s="30" t="s">
        <v>624</v>
      </c>
      <c r="I652" s="30" t="s">
        <v>1742</v>
      </c>
      <c r="J652" s="30" t="s">
        <v>626</v>
      </c>
      <c r="K652" s="27">
        <v>139</v>
      </c>
      <c r="L652" s="30" t="s">
        <v>257</v>
      </c>
      <c r="M652" s="30">
        <v>1438</v>
      </c>
      <c r="N652" s="27">
        <v>1602</v>
      </c>
      <c r="O652" s="30" t="s">
        <v>1743</v>
      </c>
      <c r="P652" s="30" t="s">
        <v>259</v>
      </c>
      <c r="Q652" s="30" t="s">
        <v>92</v>
      </c>
      <c r="R652" s="27">
        <v>1013613113</v>
      </c>
      <c r="S652" s="30" t="s">
        <v>1257</v>
      </c>
      <c r="T652" s="27">
        <v>0</v>
      </c>
      <c r="U652" s="27">
        <v>0</v>
      </c>
      <c r="V652" s="30">
        <v>20000000</v>
      </c>
      <c r="W652" s="30">
        <v>7466667</v>
      </c>
      <c r="X652" s="30">
        <v>12533333</v>
      </c>
      <c r="Y652" s="29">
        <v>2327</v>
      </c>
      <c r="Z652" s="33" t="s">
        <v>98</v>
      </c>
      <c r="AA652" s="29">
        <v>136707</v>
      </c>
      <c r="AB652" s="27">
        <v>2</v>
      </c>
      <c r="AC652" s="33" t="s">
        <v>29</v>
      </c>
      <c r="AD652" s="33" t="s">
        <v>91</v>
      </c>
    </row>
    <row r="653" spans="1:30" x14ac:dyDescent="0.2">
      <c r="A653" s="27">
        <v>2025</v>
      </c>
      <c r="B653" s="27">
        <v>8</v>
      </c>
      <c r="C653" s="28">
        <v>45658</v>
      </c>
      <c r="D653" s="28">
        <v>45900</v>
      </c>
      <c r="E653" s="27" t="s">
        <v>253</v>
      </c>
      <c r="F653" s="28">
        <v>45883</v>
      </c>
      <c r="G653" s="29">
        <v>145</v>
      </c>
      <c r="H653" s="30" t="s">
        <v>624</v>
      </c>
      <c r="I653" s="30" t="s">
        <v>1744</v>
      </c>
      <c r="J653" s="30" t="s">
        <v>626</v>
      </c>
      <c r="K653" s="27">
        <v>139</v>
      </c>
      <c r="L653" s="30" t="s">
        <v>257</v>
      </c>
      <c r="M653" s="30">
        <v>1565</v>
      </c>
      <c r="N653" s="27">
        <v>1603</v>
      </c>
      <c r="O653" s="30" t="s">
        <v>1745</v>
      </c>
      <c r="P653" s="30" t="s">
        <v>291</v>
      </c>
      <c r="Q653" s="30" t="s">
        <v>181</v>
      </c>
      <c r="R653" s="27">
        <v>1022380296</v>
      </c>
      <c r="S653" s="30" t="s">
        <v>606</v>
      </c>
      <c r="T653" s="27">
        <v>0</v>
      </c>
      <c r="U653" s="27">
        <v>0</v>
      </c>
      <c r="V653" s="30">
        <v>12600000</v>
      </c>
      <c r="W653" s="30">
        <v>12600000</v>
      </c>
      <c r="X653" s="30">
        <v>0</v>
      </c>
      <c r="Y653" s="29">
        <v>2671</v>
      </c>
      <c r="Z653" s="33" t="s">
        <v>182</v>
      </c>
      <c r="AA653" s="29">
        <v>139190</v>
      </c>
      <c r="AB653" s="27">
        <v>1</v>
      </c>
      <c r="AC653" s="33" t="s">
        <v>34</v>
      </c>
      <c r="AD653" s="33" t="s">
        <v>180</v>
      </c>
    </row>
    <row r="654" spans="1:30" x14ac:dyDescent="0.2">
      <c r="A654" s="27">
        <v>2025</v>
      </c>
      <c r="B654" s="27">
        <v>8</v>
      </c>
      <c r="C654" s="28">
        <v>45658</v>
      </c>
      <c r="D654" s="28">
        <v>45900</v>
      </c>
      <c r="E654" s="27" t="s">
        <v>253</v>
      </c>
      <c r="F654" s="28">
        <v>45883</v>
      </c>
      <c r="G654" s="29">
        <v>21</v>
      </c>
      <c r="H654" s="30" t="s">
        <v>1416</v>
      </c>
      <c r="I654" s="30" t="s">
        <v>1746</v>
      </c>
      <c r="J654" s="30" t="s">
        <v>1418</v>
      </c>
      <c r="K654" s="27">
        <v>139</v>
      </c>
      <c r="L654" s="30" t="s">
        <v>257</v>
      </c>
      <c r="M654" s="30">
        <v>1546</v>
      </c>
      <c r="N654" s="27">
        <v>1604</v>
      </c>
      <c r="O654" s="30" t="s">
        <v>1747</v>
      </c>
      <c r="P654" s="30" t="s">
        <v>415</v>
      </c>
      <c r="Q654" s="30" t="s">
        <v>134</v>
      </c>
      <c r="R654" s="27">
        <v>899999061</v>
      </c>
      <c r="S654" s="30" t="s">
        <v>1748</v>
      </c>
      <c r="T654" s="27">
        <v>0</v>
      </c>
      <c r="U654" s="27">
        <v>0</v>
      </c>
      <c r="V654" s="30">
        <v>228750000</v>
      </c>
      <c r="W654" s="30">
        <v>228750000</v>
      </c>
      <c r="X654" s="30">
        <v>0</v>
      </c>
      <c r="Y654" s="29">
        <v>2398</v>
      </c>
      <c r="Z654" s="33" t="s">
        <v>137</v>
      </c>
      <c r="AA654" s="37">
        <v>138090</v>
      </c>
      <c r="AB654" s="27">
        <v>1</v>
      </c>
      <c r="AC654" s="33" t="s">
        <v>66</v>
      </c>
      <c r="AD654" s="33" t="s">
        <v>133</v>
      </c>
    </row>
    <row r="655" spans="1:30" x14ac:dyDescent="0.2">
      <c r="A655" s="27">
        <v>2025</v>
      </c>
      <c r="B655" s="27">
        <v>8</v>
      </c>
      <c r="C655" s="28">
        <v>45658</v>
      </c>
      <c r="D655" s="28">
        <v>45900</v>
      </c>
      <c r="E655" s="27" t="s">
        <v>253</v>
      </c>
      <c r="F655" s="28">
        <v>45883</v>
      </c>
      <c r="G655" s="29">
        <v>21</v>
      </c>
      <c r="H655" s="30" t="s">
        <v>1416</v>
      </c>
      <c r="I655" s="30" t="s">
        <v>1746</v>
      </c>
      <c r="J655" s="30" t="s">
        <v>1418</v>
      </c>
      <c r="K655" s="27">
        <v>139</v>
      </c>
      <c r="L655" s="30" t="s">
        <v>257</v>
      </c>
      <c r="M655" s="30">
        <v>1546</v>
      </c>
      <c r="N655" s="27">
        <v>1604</v>
      </c>
      <c r="O655" s="30" t="s">
        <v>1747</v>
      </c>
      <c r="P655" s="30" t="s">
        <v>415</v>
      </c>
      <c r="Q655" s="30" t="s">
        <v>134</v>
      </c>
      <c r="R655" s="27">
        <v>899999061</v>
      </c>
      <c r="S655" s="30" t="s">
        <v>1748</v>
      </c>
      <c r="T655" s="27">
        <v>0</v>
      </c>
      <c r="U655" s="27">
        <v>0</v>
      </c>
      <c r="V655" s="30">
        <v>320250000</v>
      </c>
      <c r="W655" s="30">
        <v>320250000</v>
      </c>
      <c r="X655" s="30">
        <v>0</v>
      </c>
      <c r="Y655" s="29">
        <v>2398</v>
      </c>
      <c r="Z655" s="33" t="s">
        <v>135</v>
      </c>
      <c r="AA655" s="37">
        <v>138090</v>
      </c>
      <c r="AB655" s="27">
        <v>2</v>
      </c>
      <c r="AC655" s="33" t="s">
        <v>66</v>
      </c>
      <c r="AD655" s="33" t="s">
        <v>133</v>
      </c>
    </row>
    <row r="656" spans="1:30" x14ac:dyDescent="0.2">
      <c r="A656" s="27">
        <v>2025</v>
      </c>
      <c r="B656" s="27">
        <v>8</v>
      </c>
      <c r="C656" s="28">
        <v>45658</v>
      </c>
      <c r="D656" s="28">
        <v>45900</v>
      </c>
      <c r="E656" s="27" t="s">
        <v>253</v>
      </c>
      <c r="F656" s="28">
        <v>45884</v>
      </c>
      <c r="G656" s="29">
        <v>145</v>
      </c>
      <c r="H656" s="30" t="s">
        <v>624</v>
      </c>
      <c r="I656" s="30" t="s">
        <v>1749</v>
      </c>
      <c r="J656" s="30" t="s">
        <v>626</v>
      </c>
      <c r="K656" s="27">
        <v>138</v>
      </c>
      <c r="L656" s="30" t="s">
        <v>257</v>
      </c>
      <c r="M656" s="30">
        <v>1422</v>
      </c>
      <c r="N656" s="27">
        <v>1605</v>
      </c>
      <c r="O656" s="30" t="s">
        <v>1750</v>
      </c>
      <c r="P656" s="30" t="s">
        <v>259</v>
      </c>
      <c r="Q656" s="30" t="s">
        <v>92</v>
      </c>
      <c r="R656" s="27">
        <v>38286243</v>
      </c>
      <c r="S656" s="30" t="s">
        <v>960</v>
      </c>
      <c r="T656" s="27">
        <v>0</v>
      </c>
      <c r="U656" s="27">
        <v>0</v>
      </c>
      <c r="V656" s="30">
        <v>18900000</v>
      </c>
      <c r="W656" s="30">
        <v>10500000</v>
      </c>
      <c r="X656" s="30">
        <v>8400000</v>
      </c>
      <c r="Y656" s="29">
        <v>2327</v>
      </c>
      <c r="Z656" s="33" t="s">
        <v>98</v>
      </c>
      <c r="AA656" s="29">
        <v>136484</v>
      </c>
      <c r="AB656" s="27">
        <v>2</v>
      </c>
      <c r="AC656" s="33" t="s">
        <v>29</v>
      </c>
      <c r="AD656" s="33" t="s">
        <v>91</v>
      </c>
    </row>
    <row r="657" spans="1:30" x14ac:dyDescent="0.2">
      <c r="A657" s="27">
        <v>2025</v>
      </c>
      <c r="B657" s="27">
        <v>8</v>
      </c>
      <c r="C657" s="28">
        <v>45658</v>
      </c>
      <c r="D657" s="28">
        <v>45900</v>
      </c>
      <c r="E657" s="27" t="s">
        <v>253</v>
      </c>
      <c r="F657" s="28">
        <v>45884</v>
      </c>
      <c r="G657" s="29">
        <v>145</v>
      </c>
      <c r="H657" s="30" t="s">
        <v>624</v>
      </c>
      <c r="I657" s="30" t="s">
        <v>1751</v>
      </c>
      <c r="J657" s="30" t="s">
        <v>626</v>
      </c>
      <c r="K657" s="27">
        <v>138</v>
      </c>
      <c r="L657" s="30" t="s">
        <v>257</v>
      </c>
      <c r="M657" s="30">
        <v>1542</v>
      </c>
      <c r="N657" s="27">
        <v>1606</v>
      </c>
      <c r="O657" s="30" t="s">
        <v>1752</v>
      </c>
      <c r="P657" s="30" t="s">
        <v>275</v>
      </c>
      <c r="Q657" s="30" t="s">
        <v>49</v>
      </c>
      <c r="R657" s="27">
        <v>79367360</v>
      </c>
      <c r="S657" s="30" t="s">
        <v>1753</v>
      </c>
      <c r="T657" s="27">
        <v>0</v>
      </c>
      <c r="U657" s="27">
        <v>0</v>
      </c>
      <c r="V657" s="30">
        <v>21900000</v>
      </c>
      <c r="W657" s="30">
        <v>14600000</v>
      </c>
      <c r="X657" s="30">
        <v>7300000</v>
      </c>
      <c r="Y657" s="29">
        <v>2289</v>
      </c>
      <c r="Z657" s="33" t="s">
        <v>50</v>
      </c>
      <c r="AA657" s="29">
        <v>137631</v>
      </c>
      <c r="AB657" s="27">
        <v>1</v>
      </c>
      <c r="AC657" s="33" t="s">
        <v>34</v>
      </c>
      <c r="AD657" s="33" t="s">
        <v>48</v>
      </c>
    </row>
    <row r="658" spans="1:30" x14ac:dyDescent="0.2">
      <c r="A658" s="27">
        <v>2025</v>
      </c>
      <c r="B658" s="27">
        <v>8</v>
      </c>
      <c r="C658" s="28">
        <v>45658</v>
      </c>
      <c r="D658" s="28">
        <v>45900</v>
      </c>
      <c r="E658" s="27" t="s">
        <v>253</v>
      </c>
      <c r="F658" s="28">
        <v>45884</v>
      </c>
      <c r="G658" s="29">
        <v>145</v>
      </c>
      <c r="H658" s="30" t="s">
        <v>624</v>
      </c>
      <c r="I658" s="30" t="s">
        <v>1754</v>
      </c>
      <c r="J658" s="30" t="s">
        <v>626</v>
      </c>
      <c r="K658" s="27">
        <v>138</v>
      </c>
      <c r="L658" s="30" t="s">
        <v>257</v>
      </c>
      <c r="M658" s="30">
        <v>1502</v>
      </c>
      <c r="N658" s="27">
        <v>1607</v>
      </c>
      <c r="O658" s="30" t="s">
        <v>1755</v>
      </c>
      <c r="P658" s="30" t="s">
        <v>259</v>
      </c>
      <c r="Q658" s="30" t="s">
        <v>92</v>
      </c>
      <c r="R658" s="27">
        <v>1014256316</v>
      </c>
      <c r="S658" s="30" t="s">
        <v>621</v>
      </c>
      <c r="T658" s="27">
        <v>0</v>
      </c>
      <c r="U658" s="27">
        <v>0</v>
      </c>
      <c r="V658" s="30">
        <v>18900000</v>
      </c>
      <c r="W658" s="30">
        <v>15330000</v>
      </c>
      <c r="X658" s="30">
        <v>3570000</v>
      </c>
      <c r="Y658" s="29">
        <v>2327</v>
      </c>
      <c r="Z658" s="33" t="s">
        <v>98</v>
      </c>
      <c r="AA658" s="29">
        <v>136582</v>
      </c>
      <c r="AB658" s="27">
        <v>2</v>
      </c>
      <c r="AC658" s="33" t="s">
        <v>29</v>
      </c>
      <c r="AD658" s="33" t="s">
        <v>91</v>
      </c>
    </row>
    <row r="659" spans="1:30" x14ac:dyDescent="0.2">
      <c r="A659" s="27">
        <v>2025</v>
      </c>
      <c r="B659" s="27">
        <v>8</v>
      </c>
      <c r="C659" s="28">
        <v>45658</v>
      </c>
      <c r="D659" s="28">
        <v>45900</v>
      </c>
      <c r="E659" s="27" t="s">
        <v>253</v>
      </c>
      <c r="F659" s="28">
        <v>45884</v>
      </c>
      <c r="G659" s="29">
        <v>148</v>
      </c>
      <c r="H659" s="30" t="s">
        <v>629</v>
      </c>
      <c r="I659" s="30" t="s">
        <v>1756</v>
      </c>
      <c r="J659" s="30" t="s">
        <v>631</v>
      </c>
      <c r="K659" s="27">
        <v>138</v>
      </c>
      <c r="L659" s="30" t="s">
        <v>257</v>
      </c>
      <c r="M659" s="30">
        <v>1503</v>
      </c>
      <c r="N659" s="27">
        <v>1608</v>
      </c>
      <c r="O659" s="30" t="s">
        <v>1757</v>
      </c>
      <c r="P659" s="30" t="s">
        <v>275</v>
      </c>
      <c r="Q659" s="30" t="s">
        <v>49</v>
      </c>
      <c r="R659" s="27">
        <v>1053609479</v>
      </c>
      <c r="S659" s="30" t="s">
        <v>656</v>
      </c>
      <c r="T659" s="27">
        <v>0</v>
      </c>
      <c r="U659" s="27">
        <v>0</v>
      </c>
      <c r="V659" s="30">
        <v>12600000</v>
      </c>
      <c r="W659" s="30">
        <v>10080000</v>
      </c>
      <c r="X659" s="30">
        <v>2520000</v>
      </c>
      <c r="Y659" s="29">
        <v>2289</v>
      </c>
      <c r="Z659" s="33" t="s">
        <v>50</v>
      </c>
      <c r="AA659" s="29">
        <v>136983</v>
      </c>
      <c r="AB659" s="27">
        <v>1</v>
      </c>
      <c r="AC659" s="33" t="s">
        <v>34</v>
      </c>
      <c r="AD659" s="33" t="s">
        <v>48</v>
      </c>
    </row>
    <row r="660" spans="1:30" x14ac:dyDescent="0.2">
      <c r="A660" s="27">
        <v>2025</v>
      </c>
      <c r="B660" s="27">
        <v>8</v>
      </c>
      <c r="C660" s="28">
        <v>45658</v>
      </c>
      <c r="D660" s="28">
        <v>45900</v>
      </c>
      <c r="E660" s="27" t="s">
        <v>253</v>
      </c>
      <c r="F660" s="28">
        <v>45884</v>
      </c>
      <c r="G660" s="29">
        <v>145</v>
      </c>
      <c r="H660" s="30" t="s">
        <v>624</v>
      </c>
      <c r="I660" s="30" t="s">
        <v>1758</v>
      </c>
      <c r="J660" s="30" t="s">
        <v>626</v>
      </c>
      <c r="K660" s="27">
        <v>138</v>
      </c>
      <c r="L660" s="30" t="s">
        <v>257</v>
      </c>
      <c r="M660" s="30">
        <v>1560</v>
      </c>
      <c r="N660" s="27">
        <v>1609</v>
      </c>
      <c r="O660" s="30" t="s">
        <v>1759</v>
      </c>
      <c r="P660" s="30" t="s">
        <v>452</v>
      </c>
      <c r="Q660" s="30" t="s">
        <v>218</v>
      </c>
      <c r="R660" s="27">
        <v>1012460887</v>
      </c>
      <c r="S660" s="30" t="s">
        <v>922</v>
      </c>
      <c r="T660" s="27">
        <v>0</v>
      </c>
      <c r="U660" s="27">
        <v>0</v>
      </c>
      <c r="V660" s="30">
        <v>15120000</v>
      </c>
      <c r="W660" s="30">
        <v>9576000</v>
      </c>
      <c r="X660" s="30">
        <v>5544000</v>
      </c>
      <c r="Y660" s="29">
        <v>2703</v>
      </c>
      <c r="Z660" s="33" t="s">
        <v>222</v>
      </c>
      <c r="AA660" s="29">
        <v>138217</v>
      </c>
      <c r="AB660" s="27">
        <v>4</v>
      </c>
      <c r="AC660" s="33" t="s">
        <v>41</v>
      </c>
      <c r="AD660" s="33" t="s">
        <v>217</v>
      </c>
    </row>
    <row r="661" spans="1:30" x14ac:dyDescent="0.2">
      <c r="A661" s="27">
        <v>2025</v>
      </c>
      <c r="B661" s="27">
        <v>8</v>
      </c>
      <c r="C661" s="28">
        <v>45658</v>
      </c>
      <c r="D661" s="28">
        <v>45900</v>
      </c>
      <c r="E661" s="27" t="s">
        <v>253</v>
      </c>
      <c r="F661" s="28">
        <v>45884</v>
      </c>
      <c r="G661" s="29">
        <v>145</v>
      </c>
      <c r="H661" s="30" t="s">
        <v>624</v>
      </c>
      <c r="I661" s="30" t="s">
        <v>1760</v>
      </c>
      <c r="J661" s="30" t="s">
        <v>626</v>
      </c>
      <c r="K661" s="27">
        <v>138</v>
      </c>
      <c r="L661" s="30" t="s">
        <v>257</v>
      </c>
      <c r="M661" s="30">
        <v>1498</v>
      </c>
      <c r="N661" s="27">
        <v>1610</v>
      </c>
      <c r="O661" s="30" t="s">
        <v>1761</v>
      </c>
      <c r="P661" s="30" t="s">
        <v>439</v>
      </c>
      <c r="Q661" s="30" t="s">
        <v>121</v>
      </c>
      <c r="R661" s="27">
        <v>1018481815</v>
      </c>
      <c r="S661" s="30" t="s">
        <v>440</v>
      </c>
      <c r="T661" s="27">
        <v>0</v>
      </c>
      <c r="U661" s="27">
        <v>0</v>
      </c>
      <c r="V661" s="30">
        <v>27000000</v>
      </c>
      <c r="W661" s="30">
        <v>21000000</v>
      </c>
      <c r="X661" s="30">
        <v>6000000</v>
      </c>
      <c r="Y661" s="29">
        <v>2388</v>
      </c>
      <c r="Z661" s="82" t="s">
        <v>124</v>
      </c>
      <c r="AA661" s="29">
        <v>137169</v>
      </c>
      <c r="AB661" s="27">
        <v>1</v>
      </c>
      <c r="AC661" s="33" t="s">
        <v>66</v>
      </c>
      <c r="AD661" s="33" t="s">
        <v>120</v>
      </c>
    </row>
    <row r="662" spans="1:30" x14ac:dyDescent="0.2">
      <c r="A662" s="27">
        <v>2025</v>
      </c>
      <c r="B662" s="27">
        <v>8</v>
      </c>
      <c r="C662" s="28">
        <v>45658</v>
      </c>
      <c r="D662" s="28">
        <v>45900</v>
      </c>
      <c r="E662" s="27" t="s">
        <v>253</v>
      </c>
      <c r="F662" s="28">
        <v>45884</v>
      </c>
      <c r="G662" s="29">
        <v>148</v>
      </c>
      <c r="H662" s="30" t="s">
        <v>629</v>
      </c>
      <c r="I662" s="30" t="s">
        <v>1762</v>
      </c>
      <c r="J662" s="30" t="s">
        <v>631</v>
      </c>
      <c r="K662" s="27">
        <v>138</v>
      </c>
      <c r="L662" s="30" t="s">
        <v>257</v>
      </c>
      <c r="M662" s="30">
        <v>1491</v>
      </c>
      <c r="N662" s="27">
        <v>1611</v>
      </c>
      <c r="O662" s="30" t="s">
        <v>1763</v>
      </c>
      <c r="P662" s="30" t="s">
        <v>259</v>
      </c>
      <c r="Q662" s="30" t="s">
        <v>92</v>
      </c>
      <c r="R662" s="27">
        <v>1032656009</v>
      </c>
      <c r="S662" s="30" t="s">
        <v>853</v>
      </c>
      <c r="T662" s="27">
        <v>0</v>
      </c>
      <c r="U662" s="27">
        <v>0</v>
      </c>
      <c r="V662" s="30">
        <v>4410000</v>
      </c>
      <c r="W662" s="30">
        <v>0</v>
      </c>
      <c r="X662" s="30">
        <v>4410000</v>
      </c>
      <c r="Y662" s="29">
        <v>2327</v>
      </c>
      <c r="Z662" s="33" t="s">
        <v>98</v>
      </c>
      <c r="AA662" s="29">
        <v>136608</v>
      </c>
      <c r="AB662" s="27">
        <v>2</v>
      </c>
      <c r="AC662" s="33" t="s">
        <v>29</v>
      </c>
      <c r="AD662" s="33" t="s">
        <v>91</v>
      </c>
    </row>
    <row r="663" spans="1:30" x14ac:dyDescent="0.2">
      <c r="A663" s="27">
        <v>2025</v>
      </c>
      <c r="B663" s="27">
        <v>8</v>
      </c>
      <c r="C663" s="28">
        <v>45658</v>
      </c>
      <c r="D663" s="28">
        <v>45900</v>
      </c>
      <c r="E663" s="27" t="s">
        <v>253</v>
      </c>
      <c r="F663" s="28">
        <v>45884</v>
      </c>
      <c r="G663" s="29">
        <v>148</v>
      </c>
      <c r="H663" s="30" t="s">
        <v>629</v>
      </c>
      <c r="I663" s="30" t="s">
        <v>1764</v>
      </c>
      <c r="J663" s="30" t="s">
        <v>631</v>
      </c>
      <c r="K663" s="27">
        <v>138</v>
      </c>
      <c r="L663" s="30" t="s">
        <v>257</v>
      </c>
      <c r="M663" s="30">
        <v>1490</v>
      </c>
      <c r="N663" s="27">
        <v>1612</v>
      </c>
      <c r="O663" s="30" t="s">
        <v>1765</v>
      </c>
      <c r="P663" s="30" t="s">
        <v>259</v>
      </c>
      <c r="Q663" s="30" t="s">
        <v>92</v>
      </c>
      <c r="R663" s="27">
        <v>1022949328</v>
      </c>
      <c r="S663" s="30" t="s">
        <v>841</v>
      </c>
      <c r="T663" s="27">
        <v>0</v>
      </c>
      <c r="U663" s="27">
        <v>0</v>
      </c>
      <c r="V663" s="30">
        <v>2940000</v>
      </c>
      <c r="W663" s="30">
        <v>0</v>
      </c>
      <c r="X663" s="30">
        <v>2940000</v>
      </c>
      <c r="Y663" s="29">
        <v>2327</v>
      </c>
      <c r="Z663" s="33" t="s">
        <v>98</v>
      </c>
      <c r="AA663" s="29">
        <v>136604</v>
      </c>
      <c r="AB663" s="27">
        <v>2</v>
      </c>
      <c r="AC663" s="33" t="s">
        <v>29</v>
      </c>
      <c r="AD663" s="33" t="s">
        <v>91</v>
      </c>
    </row>
    <row r="664" spans="1:30" x14ac:dyDescent="0.2">
      <c r="A664" s="27">
        <v>2025</v>
      </c>
      <c r="B664" s="27">
        <v>8</v>
      </c>
      <c r="C664" s="28">
        <v>45658</v>
      </c>
      <c r="D664" s="28">
        <v>45900</v>
      </c>
      <c r="E664" s="27" t="s">
        <v>253</v>
      </c>
      <c r="F664" s="28">
        <v>45884</v>
      </c>
      <c r="G664" s="29">
        <v>145</v>
      </c>
      <c r="H664" s="30" t="s">
        <v>624</v>
      </c>
      <c r="I664" s="30" t="s">
        <v>299</v>
      </c>
      <c r="J664" s="30" t="s">
        <v>626</v>
      </c>
      <c r="K664" s="27">
        <v>138</v>
      </c>
      <c r="L664" s="30" t="s">
        <v>257</v>
      </c>
      <c r="M664" s="30">
        <v>1567</v>
      </c>
      <c r="N664" s="27">
        <v>1613</v>
      </c>
      <c r="O664" s="30" t="s">
        <v>1766</v>
      </c>
      <c r="P664" s="30" t="s">
        <v>259</v>
      </c>
      <c r="Q664" s="30" t="s">
        <v>92</v>
      </c>
      <c r="R664" s="27">
        <v>1000601472</v>
      </c>
      <c r="S664" s="30" t="s">
        <v>301</v>
      </c>
      <c r="T664" s="27">
        <v>0</v>
      </c>
      <c r="U664" s="27">
        <v>0</v>
      </c>
      <c r="V664" s="30">
        <v>18000000</v>
      </c>
      <c r="W664" s="30">
        <v>15000000</v>
      </c>
      <c r="X664" s="30">
        <v>3000000</v>
      </c>
      <c r="Y664" s="29">
        <v>2327</v>
      </c>
      <c r="Z664" s="33" t="s">
        <v>98</v>
      </c>
      <c r="AA664" s="29">
        <v>139558</v>
      </c>
      <c r="AB664" s="27">
        <v>2</v>
      </c>
      <c r="AC664" s="33" t="s">
        <v>29</v>
      </c>
      <c r="AD664" s="33" t="s">
        <v>91</v>
      </c>
    </row>
    <row r="665" spans="1:30" x14ac:dyDescent="0.2">
      <c r="A665" s="27">
        <v>2025</v>
      </c>
      <c r="B665" s="27">
        <v>8</v>
      </c>
      <c r="C665" s="28">
        <v>45658</v>
      </c>
      <c r="D665" s="28">
        <v>45900</v>
      </c>
      <c r="E665" s="27" t="s">
        <v>253</v>
      </c>
      <c r="F665" s="28">
        <v>45885</v>
      </c>
      <c r="G665" s="29">
        <v>53</v>
      </c>
      <c r="H665" s="30" t="s">
        <v>744</v>
      </c>
      <c r="I665" s="30" t="s">
        <v>1767</v>
      </c>
      <c r="J665" s="30" t="s">
        <v>746</v>
      </c>
      <c r="K665" s="27">
        <v>138</v>
      </c>
      <c r="L665" s="30" t="s">
        <v>257</v>
      </c>
      <c r="M665" s="30">
        <v>1501</v>
      </c>
      <c r="N665" s="27">
        <v>1614</v>
      </c>
      <c r="O665" s="30" t="s">
        <v>1768</v>
      </c>
      <c r="P665" s="30" t="s">
        <v>275</v>
      </c>
      <c r="Q665" s="30" t="s">
        <v>49</v>
      </c>
      <c r="R665" s="27">
        <v>860524654</v>
      </c>
      <c r="S665" s="30" t="s">
        <v>748</v>
      </c>
      <c r="T665" s="27">
        <v>0</v>
      </c>
      <c r="U665" s="27">
        <v>0</v>
      </c>
      <c r="V665" s="30">
        <v>25225343</v>
      </c>
      <c r="W665" s="30">
        <v>0</v>
      </c>
      <c r="X665" s="30">
        <v>25225343</v>
      </c>
      <c r="Y665" s="29">
        <v>2289</v>
      </c>
      <c r="Z665" s="33" t="s">
        <v>50</v>
      </c>
      <c r="AA665" s="29">
        <v>137660</v>
      </c>
      <c r="AB665" s="27">
        <v>1</v>
      </c>
      <c r="AC665" s="33" t="s">
        <v>34</v>
      </c>
      <c r="AD665" s="33" t="s">
        <v>48</v>
      </c>
    </row>
    <row r="666" spans="1:30" x14ac:dyDescent="0.2">
      <c r="A666" s="27">
        <v>2025</v>
      </c>
      <c r="B666" s="27">
        <v>8</v>
      </c>
      <c r="C666" s="28">
        <v>45658</v>
      </c>
      <c r="D666" s="28">
        <v>45900</v>
      </c>
      <c r="E666" s="27" t="s">
        <v>253</v>
      </c>
      <c r="F666" s="28">
        <v>45888</v>
      </c>
      <c r="G666" s="29">
        <v>145</v>
      </c>
      <c r="H666" s="30" t="s">
        <v>624</v>
      </c>
      <c r="I666" s="30" t="s">
        <v>1769</v>
      </c>
      <c r="J666" s="30" t="s">
        <v>626</v>
      </c>
      <c r="K666" s="27">
        <v>134</v>
      </c>
      <c r="L666" s="30" t="s">
        <v>257</v>
      </c>
      <c r="M666" s="30">
        <v>1457</v>
      </c>
      <c r="N666" s="27">
        <v>1615</v>
      </c>
      <c r="O666" s="30" t="s">
        <v>1770</v>
      </c>
      <c r="P666" s="30" t="s">
        <v>376</v>
      </c>
      <c r="Q666" s="30" t="s">
        <v>53</v>
      </c>
      <c r="R666" s="27">
        <v>1023029369</v>
      </c>
      <c r="S666" s="30" t="s">
        <v>805</v>
      </c>
      <c r="T666" s="27">
        <v>0</v>
      </c>
      <c r="U666" s="27">
        <v>0</v>
      </c>
      <c r="V666" s="30">
        <v>20475000</v>
      </c>
      <c r="W666" s="30">
        <v>13195000</v>
      </c>
      <c r="X666" s="30">
        <v>7280000</v>
      </c>
      <c r="Y666" s="29">
        <v>2290</v>
      </c>
      <c r="Z666" s="82" t="s">
        <v>58</v>
      </c>
      <c r="AA666" s="29">
        <v>136318</v>
      </c>
      <c r="AB666" s="27">
        <v>3</v>
      </c>
      <c r="AC666" s="33" t="s">
        <v>20</v>
      </c>
      <c r="AD666" s="33" t="s">
        <v>52</v>
      </c>
    </row>
    <row r="667" spans="1:30" x14ac:dyDescent="0.2">
      <c r="A667" s="27">
        <v>2025</v>
      </c>
      <c r="B667" s="27">
        <v>8</v>
      </c>
      <c r="C667" s="28">
        <v>45658</v>
      </c>
      <c r="D667" s="28">
        <v>45900</v>
      </c>
      <c r="E667" s="27" t="s">
        <v>253</v>
      </c>
      <c r="F667" s="28">
        <v>45888</v>
      </c>
      <c r="G667" s="29">
        <v>148</v>
      </c>
      <c r="H667" s="30" t="s">
        <v>629</v>
      </c>
      <c r="I667" s="30" t="s">
        <v>1771</v>
      </c>
      <c r="J667" s="30" t="s">
        <v>631</v>
      </c>
      <c r="K667" s="27">
        <v>134</v>
      </c>
      <c r="L667" s="30" t="s">
        <v>257</v>
      </c>
      <c r="M667" s="30">
        <v>1443</v>
      </c>
      <c r="N667" s="27">
        <v>1616</v>
      </c>
      <c r="O667" s="30" t="s">
        <v>1772</v>
      </c>
      <c r="P667" s="30" t="s">
        <v>583</v>
      </c>
      <c r="Q667" s="30" t="s">
        <v>192</v>
      </c>
      <c r="R667" s="27">
        <v>80812274</v>
      </c>
      <c r="S667" s="30" t="s">
        <v>1003</v>
      </c>
      <c r="T667" s="27">
        <v>0</v>
      </c>
      <c r="U667" s="27">
        <v>0</v>
      </c>
      <c r="V667" s="30">
        <v>2415000</v>
      </c>
      <c r="W667" s="30">
        <v>0</v>
      </c>
      <c r="X667" s="30">
        <v>2415000</v>
      </c>
      <c r="Y667" s="29">
        <v>2682</v>
      </c>
      <c r="Z667" s="33" t="s">
        <v>193</v>
      </c>
      <c r="AA667" s="29">
        <v>136511</v>
      </c>
      <c r="AB667" s="27">
        <v>2</v>
      </c>
      <c r="AC667" s="33" t="s">
        <v>34</v>
      </c>
      <c r="AD667" s="33" t="s">
        <v>180</v>
      </c>
    </row>
    <row r="668" spans="1:30" x14ac:dyDescent="0.2">
      <c r="A668" s="27">
        <v>2025</v>
      </c>
      <c r="B668" s="27">
        <v>8</v>
      </c>
      <c r="C668" s="28">
        <v>45658</v>
      </c>
      <c r="D668" s="28">
        <v>45900</v>
      </c>
      <c r="E668" s="27" t="s">
        <v>253</v>
      </c>
      <c r="F668" s="28">
        <v>45890</v>
      </c>
      <c r="G668" s="29">
        <v>148</v>
      </c>
      <c r="H668" s="30" t="s">
        <v>629</v>
      </c>
      <c r="I668" s="30" t="s">
        <v>1773</v>
      </c>
      <c r="J668" s="30" t="s">
        <v>631</v>
      </c>
      <c r="K668" s="27">
        <v>132</v>
      </c>
      <c r="L668" s="30" t="s">
        <v>257</v>
      </c>
      <c r="M668" s="30">
        <v>1533</v>
      </c>
      <c r="N668" s="27">
        <v>1617</v>
      </c>
      <c r="O668" s="30" t="s">
        <v>1774</v>
      </c>
      <c r="P668" s="30" t="s">
        <v>456</v>
      </c>
      <c r="Q668" s="30" t="s">
        <v>61</v>
      </c>
      <c r="R668" s="27">
        <v>52305417</v>
      </c>
      <c r="S668" s="30" t="s">
        <v>1275</v>
      </c>
      <c r="T668" s="27">
        <v>0</v>
      </c>
      <c r="U668" s="27">
        <v>0</v>
      </c>
      <c r="V668" s="30">
        <v>4160000</v>
      </c>
      <c r="W668" s="30">
        <v>416000</v>
      </c>
      <c r="X668" s="30">
        <v>3744000</v>
      </c>
      <c r="Y668" s="29">
        <v>2315</v>
      </c>
      <c r="Z668" s="33" t="s">
        <v>62</v>
      </c>
      <c r="AA668" s="29">
        <v>137025</v>
      </c>
      <c r="AB668" s="27">
        <v>1</v>
      </c>
      <c r="AC668" s="33" t="s">
        <v>41</v>
      </c>
      <c r="AD668" s="33" t="s">
        <v>42</v>
      </c>
    </row>
    <row r="669" spans="1:30" x14ac:dyDescent="0.2">
      <c r="A669" s="27">
        <v>2025</v>
      </c>
      <c r="B669" s="27">
        <v>8</v>
      </c>
      <c r="C669" s="28">
        <v>45658</v>
      </c>
      <c r="D669" s="28">
        <v>45900</v>
      </c>
      <c r="E669" s="27" t="s">
        <v>253</v>
      </c>
      <c r="F669" s="28">
        <v>45890</v>
      </c>
      <c r="G669" s="29">
        <v>148</v>
      </c>
      <c r="H669" s="30" t="s">
        <v>629</v>
      </c>
      <c r="I669" s="30" t="s">
        <v>1775</v>
      </c>
      <c r="J669" s="30" t="s">
        <v>631</v>
      </c>
      <c r="K669" s="27">
        <v>132</v>
      </c>
      <c r="L669" s="30" t="s">
        <v>257</v>
      </c>
      <c r="M669" s="30">
        <v>1483</v>
      </c>
      <c r="N669" s="27">
        <v>1618</v>
      </c>
      <c r="O669" s="30" t="s">
        <v>1776</v>
      </c>
      <c r="P669" s="30" t="s">
        <v>865</v>
      </c>
      <c r="Q669" s="30" t="s">
        <v>146</v>
      </c>
      <c r="R669" s="27">
        <v>1032656486</v>
      </c>
      <c r="S669" s="30" t="s">
        <v>1176</v>
      </c>
      <c r="T669" s="27">
        <v>0</v>
      </c>
      <c r="U669" s="27">
        <v>0</v>
      </c>
      <c r="V669" s="30">
        <v>7875000</v>
      </c>
      <c r="W669" s="30">
        <v>4112500</v>
      </c>
      <c r="X669" s="30">
        <v>3762500</v>
      </c>
      <c r="Y669" s="29">
        <v>2486</v>
      </c>
      <c r="Z669" s="33" t="s">
        <v>151</v>
      </c>
      <c r="AA669" s="29">
        <v>136674</v>
      </c>
      <c r="AB669" s="27">
        <v>1</v>
      </c>
      <c r="AC669" s="33" t="s">
        <v>66</v>
      </c>
      <c r="AD669" s="33" t="s">
        <v>120</v>
      </c>
    </row>
    <row r="670" spans="1:30" x14ac:dyDescent="0.2">
      <c r="A670" s="27">
        <v>2025</v>
      </c>
      <c r="B670" s="27">
        <v>8</v>
      </c>
      <c r="C670" s="28">
        <v>45658</v>
      </c>
      <c r="D670" s="28">
        <v>45900</v>
      </c>
      <c r="E670" s="27" t="s">
        <v>253</v>
      </c>
      <c r="F670" s="28">
        <v>45890</v>
      </c>
      <c r="G670" s="29">
        <v>148</v>
      </c>
      <c r="H670" s="30" t="s">
        <v>629</v>
      </c>
      <c r="I670" s="30" t="s">
        <v>1777</v>
      </c>
      <c r="J670" s="30" t="s">
        <v>631</v>
      </c>
      <c r="K670" s="27">
        <v>132</v>
      </c>
      <c r="L670" s="30" t="s">
        <v>257</v>
      </c>
      <c r="M670" s="30">
        <v>1531</v>
      </c>
      <c r="N670" s="27">
        <v>1619</v>
      </c>
      <c r="O670" s="30" t="s">
        <v>1778</v>
      </c>
      <c r="P670" s="30" t="s">
        <v>310</v>
      </c>
      <c r="Q670" s="30" t="s">
        <v>173</v>
      </c>
      <c r="R670" s="27">
        <v>1001170050</v>
      </c>
      <c r="S670" s="30" t="s">
        <v>568</v>
      </c>
      <c r="T670" s="27">
        <v>0</v>
      </c>
      <c r="U670" s="27">
        <v>0</v>
      </c>
      <c r="V670" s="30">
        <v>4620000</v>
      </c>
      <c r="W670" s="30">
        <v>1309000</v>
      </c>
      <c r="X670" s="30">
        <v>3311000</v>
      </c>
      <c r="Y670" s="29">
        <v>2666</v>
      </c>
      <c r="Z670" s="82" t="s">
        <v>178</v>
      </c>
      <c r="AA670" s="29">
        <v>137087</v>
      </c>
      <c r="AB670" s="27">
        <v>1</v>
      </c>
      <c r="AC670" s="33" t="s">
        <v>66</v>
      </c>
      <c r="AD670" s="33" t="s">
        <v>172</v>
      </c>
    </row>
    <row r="671" spans="1:30" x14ac:dyDescent="0.2">
      <c r="A671" s="27">
        <v>2025</v>
      </c>
      <c r="B671" s="27">
        <v>8</v>
      </c>
      <c r="C671" s="28">
        <v>45658</v>
      </c>
      <c r="D671" s="28">
        <v>45900</v>
      </c>
      <c r="E671" s="27" t="s">
        <v>253</v>
      </c>
      <c r="F671" s="28">
        <v>45890</v>
      </c>
      <c r="G671" s="29">
        <v>145</v>
      </c>
      <c r="H671" s="30" t="s">
        <v>624</v>
      </c>
      <c r="I671" s="30" t="s">
        <v>1779</v>
      </c>
      <c r="J671" s="30" t="s">
        <v>626</v>
      </c>
      <c r="K671" s="27">
        <v>132</v>
      </c>
      <c r="L671" s="30" t="s">
        <v>257</v>
      </c>
      <c r="M671" s="30">
        <v>1558</v>
      </c>
      <c r="N671" s="27">
        <v>1620</v>
      </c>
      <c r="O671" s="30" t="s">
        <v>1780</v>
      </c>
      <c r="P671" s="30" t="s">
        <v>259</v>
      </c>
      <c r="Q671" s="30" t="s">
        <v>92</v>
      </c>
      <c r="R671" s="27">
        <v>1033820336</v>
      </c>
      <c r="S671" s="30" t="s">
        <v>754</v>
      </c>
      <c r="T671" s="27">
        <v>0</v>
      </c>
      <c r="U671" s="27">
        <v>0</v>
      </c>
      <c r="V671" s="30">
        <v>18900000</v>
      </c>
      <c r="W671" s="30">
        <v>13650000</v>
      </c>
      <c r="X671" s="30">
        <v>5250000</v>
      </c>
      <c r="Y671" s="29">
        <v>2327</v>
      </c>
      <c r="Z671" s="33" t="s">
        <v>98</v>
      </c>
      <c r="AA671" s="29">
        <v>138368</v>
      </c>
      <c r="AB671" s="27">
        <v>2</v>
      </c>
      <c r="AC671" s="33" t="s">
        <v>29</v>
      </c>
      <c r="AD671" s="33" t="s">
        <v>91</v>
      </c>
    </row>
    <row r="672" spans="1:30" x14ac:dyDescent="0.2">
      <c r="A672" s="27">
        <v>2025</v>
      </c>
      <c r="B672" s="27">
        <v>8</v>
      </c>
      <c r="C672" s="28">
        <v>45658</v>
      </c>
      <c r="D672" s="28">
        <v>45900</v>
      </c>
      <c r="E672" s="27" t="s">
        <v>253</v>
      </c>
      <c r="F672" s="28">
        <v>45890</v>
      </c>
      <c r="G672" s="29">
        <v>145</v>
      </c>
      <c r="H672" s="30" t="s">
        <v>624</v>
      </c>
      <c r="I672" s="30" t="s">
        <v>1781</v>
      </c>
      <c r="J672" s="30" t="s">
        <v>626</v>
      </c>
      <c r="K672" s="27">
        <v>132</v>
      </c>
      <c r="L672" s="30" t="s">
        <v>257</v>
      </c>
      <c r="M672" s="30">
        <v>1522</v>
      </c>
      <c r="N672" s="27">
        <v>1621</v>
      </c>
      <c r="O672" s="30" t="s">
        <v>1782</v>
      </c>
      <c r="P672" s="30" t="s">
        <v>275</v>
      </c>
      <c r="Q672" s="30" t="s">
        <v>49</v>
      </c>
      <c r="R672" s="27">
        <v>52034115</v>
      </c>
      <c r="S672" s="30" t="s">
        <v>1086</v>
      </c>
      <c r="T672" s="27">
        <v>0</v>
      </c>
      <c r="U672" s="27">
        <v>0</v>
      </c>
      <c r="V672" s="30">
        <v>16800000</v>
      </c>
      <c r="W672" s="30">
        <v>9333333</v>
      </c>
      <c r="X672" s="30">
        <v>7466667</v>
      </c>
      <c r="Y672" s="29">
        <v>2289</v>
      </c>
      <c r="Z672" s="33" t="s">
        <v>50</v>
      </c>
      <c r="AA672" s="29">
        <v>137013</v>
      </c>
      <c r="AB672" s="27">
        <v>1</v>
      </c>
      <c r="AC672" s="33" t="s">
        <v>34</v>
      </c>
      <c r="AD672" s="33" t="s">
        <v>48</v>
      </c>
    </row>
    <row r="673" spans="1:30" x14ac:dyDescent="0.2">
      <c r="A673" s="27">
        <v>2025</v>
      </c>
      <c r="B673" s="27">
        <v>8</v>
      </c>
      <c r="C673" s="28">
        <v>45658</v>
      </c>
      <c r="D673" s="28">
        <v>45900</v>
      </c>
      <c r="E673" s="27" t="s">
        <v>253</v>
      </c>
      <c r="F673" s="28">
        <v>45890</v>
      </c>
      <c r="G673" s="29">
        <v>148</v>
      </c>
      <c r="H673" s="30" t="s">
        <v>629</v>
      </c>
      <c r="I673" s="30" t="s">
        <v>1783</v>
      </c>
      <c r="J673" s="30" t="s">
        <v>631</v>
      </c>
      <c r="K673" s="27">
        <v>132</v>
      </c>
      <c r="L673" s="30" t="s">
        <v>257</v>
      </c>
      <c r="M673" s="30">
        <v>1534</v>
      </c>
      <c r="N673" s="27">
        <v>1622</v>
      </c>
      <c r="O673" s="30" t="s">
        <v>1784</v>
      </c>
      <c r="P673" s="30" t="s">
        <v>583</v>
      </c>
      <c r="Q673" s="30" t="s">
        <v>192</v>
      </c>
      <c r="R673" s="27">
        <v>39797262</v>
      </c>
      <c r="S673" s="30" t="s">
        <v>1001</v>
      </c>
      <c r="T673" s="27">
        <v>0</v>
      </c>
      <c r="U673" s="27">
        <v>0</v>
      </c>
      <c r="V673" s="30">
        <v>2415000</v>
      </c>
      <c r="W673" s="30">
        <v>0</v>
      </c>
      <c r="X673" s="30">
        <v>2415000</v>
      </c>
      <c r="Y673" s="29">
        <v>2682</v>
      </c>
      <c r="Z673" s="33" t="s">
        <v>193</v>
      </c>
      <c r="AA673" s="29">
        <v>137092</v>
      </c>
      <c r="AB673" s="27">
        <v>2</v>
      </c>
      <c r="AC673" s="33" t="s">
        <v>34</v>
      </c>
      <c r="AD673" s="33" t="s">
        <v>180</v>
      </c>
    </row>
    <row r="674" spans="1:30" x14ac:dyDescent="0.2">
      <c r="A674" s="27">
        <v>2025</v>
      </c>
      <c r="B674" s="27">
        <v>8</v>
      </c>
      <c r="C674" s="28">
        <v>45658</v>
      </c>
      <c r="D674" s="28">
        <v>45900</v>
      </c>
      <c r="E674" s="27" t="s">
        <v>253</v>
      </c>
      <c r="F674" s="28">
        <v>45890</v>
      </c>
      <c r="G674" s="29">
        <v>148</v>
      </c>
      <c r="H674" s="30" t="s">
        <v>629</v>
      </c>
      <c r="I674" s="30" t="s">
        <v>1785</v>
      </c>
      <c r="J674" s="30" t="s">
        <v>631</v>
      </c>
      <c r="K674" s="27">
        <v>132</v>
      </c>
      <c r="L674" s="30" t="s">
        <v>257</v>
      </c>
      <c r="M674" s="30">
        <v>1468</v>
      </c>
      <c r="N674" s="27">
        <v>1623</v>
      </c>
      <c r="O674" s="30" t="s">
        <v>1786</v>
      </c>
      <c r="P674" s="30" t="s">
        <v>275</v>
      </c>
      <c r="Q674" s="30" t="s">
        <v>49</v>
      </c>
      <c r="R674" s="27">
        <v>19271225</v>
      </c>
      <c r="S674" s="30" t="s">
        <v>784</v>
      </c>
      <c r="T674" s="27">
        <v>0</v>
      </c>
      <c r="U674" s="27">
        <v>0</v>
      </c>
      <c r="V674" s="30">
        <v>9075000</v>
      </c>
      <c r="W674" s="30">
        <v>5747500</v>
      </c>
      <c r="X674" s="30">
        <v>3327500</v>
      </c>
      <c r="Y674" s="29">
        <v>2289</v>
      </c>
      <c r="Z674" s="33" t="s">
        <v>50</v>
      </c>
      <c r="AA674" s="29">
        <v>136246</v>
      </c>
      <c r="AB674" s="27">
        <v>1</v>
      </c>
      <c r="AC674" s="33" t="s">
        <v>34</v>
      </c>
      <c r="AD674" s="33" t="s">
        <v>48</v>
      </c>
    </row>
    <row r="675" spans="1:30" x14ac:dyDescent="0.2">
      <c r="A675" s="27">
        <v>2025</v>
      </c>
      <c r="B675" s="27">
        <v>8</v>
      </c>
      <c r="C675" s="28">
        <v>45658</v>
      </c>
      <c r="D675" s="28">
        <v>45900</v>
      </c>
      <c r="E675" s="27" t="s">
        <v>253</v>
      </c>
      <c r="F675" s="28">
        <v>45890</v>
      </c>
      <c r="G675" s="29">
        <v>145</v>
      </c>
      <c r="H675" s="30" t="s">
        <v>624</v>
      </c>
      <c r="I675" s="30" t="s">
        <v>1787</v>
      </c>
      <c r="J675" s="30" t="s">
        <v>626</v>
      </c>
      <c r="K675" s="27">
        <v>132</v>
      </c>
      <c r="L675" s="30" t="s">
        <v>257</v>
      </c>
      <c r="M675" s="30">
        <v>1517</v>
      </c>
      <c r="N675" s="27">
        <v>1624</v>
      </c>
      <c r="O675" s="30" t="s">
        <v>1788</v>
      </c>
      <c r="P675" s="30" t="s">
        <v>275</v>
      </c>
      <c r="Q675" s="30" t="s">
        <v>49</v>
      </c>
      <c r="R675" s="27">
        <v>1030641865</v>
      </c>
      <c r="S675" s="30" t="s">
        <v>1054</v>
      </c>
      <c r="T675" s="27">
        <v>0</v>
      </c>
      <c r="U675" s="27">
        <v>0</v>
      </c>
      <c r="V675" s="30">
        <v>21900000</v>
      </c>
      <c r="W675" s="30">
        <v>13870000</v>
      </c>
      <c r="X675" s="30">
        <v>8030000</v>
      </c>
      <c r="Y675" s="29">
        <v>2289</v>
      </c>
      <c r="Z675" s="33" t="s">
        <v>50</v>
      </c>
      <c r="AA675" s="29">
        <v>137052</v>
      </c>
      <c r="AB675" s="27">
        <v>1</v>
      </c>
      <c r="AC675" s="33" t="s">
        <v>34</v>
      </c>
      <c r="AD675" s="33" t="s">
        <v>48</v>
      </c>
    </row>
    <row r="676" spans="1:30" x14ac:dyDescent="0.2">
      <c r="A676" s="27">
        <v>2025</v>
      </c>
      <c r="B676" s="27">
        <v>8</v>
      </c>
      <c r="C676" s="28">
        <v>45658</v>
      </c>
      <c r="D676" s="28">
        <v>45900</v>
      </c>
      <c r="E676" s="27" t="s">
        <v>253</v>
      </c>
      <c r="F676" s="28">
        <v>45890</v>
      </c>
      <c r="G676" s="29">
        <v>148</v>
      </c>
      <c r="H676" s="30" t="s">
        <v>629</v>
      </c>
      <c r="I676" s="30" t="s">
        <v>1789</v>
      </c>
      <c r="J676" s="30" t="s">
        <v>631</v>
      </c>
      <c r="K676" s="27">
        <v>132</v>
      </c>
      <c r="L676" s="30" t="s">
        <v>257</v>
      </c>
      <c r="M676" s="30">
        <v>1566</v>
      </c>
      <c r="N676" s="27">
        <v>1625</v>
      </c>
      <c r="O676" s="30" t="s">
        <v>1790</v>
      </c>
      <c r="P676" s="30" t="s">
        <v>259</v>
      </c>
      <c r="Q676" s="30" t="s">
        <v>92</v>
      </c>
      <c r="R676" s="27">
        <v>1032656434</v>
      </c>
      <c r="S676" s="30" t="s">
        <v>712</v>
      </c>
      <c r="T676" s="27">
        <v>0</v>
      </c>
      <c r="U676" s="27">
        <v>0</v>
      </c>
      <c r="V676" s="30">
        <v>10890000</v>
      </c>
      <c r="W676" s="30">
        <v>8470000</v>
      </c>
      <c r="X676" s="30">
        <v>2420000</v>
      </c>
      <c r="Y676" s="29">
        <v>2327</v>
      </c>
      <c r="Z676" s="33" t="s">
        <v>98</v>
      </c>
      <c r="AA676" s="29">
        <v>138154</v>
      </c>
      <c r="AB676" s="27">
        <v>2</v>
      </c>
      <c r="AC676" s="33" t="s">
        <v>29</v>
      </c>
      <c r="AD676" s="33" t="s">
        <v>91</v>
      </c>
    </row>
    <row r="677" spans="1:30" x14ac:dyDescent="0.2">
      <c r="A677" s="27">
        <v>2025</v>
      </c>
      <c r="B677" s="27">
        <v>8</v>
      </c>
      <c r="C677" s="28">
        <v>45658</v>
      </c>
      <c r="D677" s="28">
        <v>45900</v>
      </c>
      <c r="E677" s="27" t="s">
        <v>253</v>
      </c>
      <c r="F677" s="28">
        <v>45890</v>
      </c>
      <c r="G677" s="29">
        <v>145</v>
      </c>
      <c r="H677" s="30" t="s">
        <v>624</v>
      </c>
      <c r="I677" s="30" t="s">
        <v>1791</v>
      </c>
      <c r="J677" s="30" t="s">
        <v>626</v>
      </c>
      <c r="K677" s="27">
        <v>132</v>
      </c>
      <c r="L677" s="30" t="s">
        <v>257</v>
      </c>
      <c r="M677" s="30">
        <v>1504</v>
      </c>
      <c r="N677" s="27">
        <v>1626</v>
      </c>
      <c r="O677" s="30" t="s">
        <v>1792</v>
      </c>
      <c r="P677" s="30" t="s">
        <v>721</v>
      </c>
      <c r="Q677" s="30" t="s">
        <v>36</v>
      </c>
      <c r="R677" s="27">
        <v>1052409028</v>
      </c>
      <c r="S677" s="30" t="s">
        <v>722</v>
      </c>
      <c r="T677" s="27">
        <v>0</v>
      </c>
      <c r="U677" s="27">
        <v>0</v>
      </c>
      <c r="V677" s="30">
        <v>21000000</v>
      </c>
      <c r="W677" s="30">
        <v>15633333</v>
      </c>
      <c r="X677" s="30">
        <v>5366667</v>
      </c>
      <c r="Y677" s="29">
        <v>2278</v>
      </c>
      <c r="Z677" s="33" t="s">
        <v>37</v>
      </c>
      <c r="AA677" s="29">
        <v>137089</v>
      </c>
      <c r="AB677" s="27">
        <v>1</v>
      </c>
      <c r="AC677" s="33" t="s">
        <v>34</v>
      </c>
      <c r="AD677" s="33" t="s">
        <v>35</v>
      </c>
    </row>
    <row r="678" spans="1:30" x14ac:dyDescent="0.2">
      <c r="A678" s="27">
        <v>2025</v>
      </c>
      <c r="B678" s="27">
        <v>8</v>
      </c>
      <c r="C678" s="28">
        <v>45658</v>
      </c>
      <c r="D678" s="28">
        <v>45900</v>
      </c>
      <c r="E678" s="27" t="s">
        <v>253</v>
      </c>
      <c r="F678" s="28">
        <v>45891</v>
      </c>
      <c r="G678" s="29">
        <v>148</v>
      </c>
      <c r="H678" s="30" t="s">
        <v>629</v>
      </c>
      <c r="I678" s="30" t="s">
        <v>1793</v>
      </c>
      <c r="J678" s="30" t="s">
        <v>631</v>
      </c>
      <c r="K678" s="27">
        <v>131</v>
      </c>
      <c r="L678" s="30" t="s">
        <v>257</v>
      </c>
      <c r="M678" s="30">
        <v>1460</v>
      </c>
      <c r="N678" s="27">
        <v>1627</v>
      </c>
      <c r="O678" s="30" t="s">
        <v>1794</v>
      </c>
      <c r="P678" s="30" t="s">
        <v>259</v>
      </c>
      <c r="Q678" s="30" t="s">
        <v>92</v>
      </c>
      <c r="R678" s="27">
        <v>1033767652</v>
      </c>
      <c r="S678" s="30" t="s">
        <v>945</v>
      </c>
      <c r="T678" s="27">
        <v>0</v>
      </c>
      <c r="U678" s="27">
        <v>0</v>
      </c>
      <c r="V678" s="30">
        <v>8550000</v>
      </c>
      <c r="W678" s="30">
        <v>5415000</v>
      </c>
      <c r="X678" s="30">
        <v>3135000</v>
      </c>
      <c r="Y678" s="29">
        <v>2327</v>
      </c>
      <c r="Z678" s="33" t="s">
        <v>98</v>
      </c>
      <c r="AA678" s="29">
        <v>136630</v>
      </c>
      <c r="AB678" s="27">
        <v>2</v>
      </c>
      <c r="AC678" s="33" t="s">
        <v>29</v>
      </c>
      <c r="AD678" s="33" t="s">
        <v>91</v>
      </c>
    </row>
    <row r="679" spans="1:30" x14ac:dyDescent="0.2">
      <c r="A679" s="27">
        <v>2025</v>
      </c>
      <c r="B679" s="27">
        <v>8</v>
      </c>
      <c r="C679" s="28">
        <v>45658</v>
      </c>
      <c r="D679" s="28">
        <v>45900</v>
      </c>
      <c r="E679" s="27" t="s">
        <v>253</v>
      </c>
      <c r="F679" s="28">
        <v>45891</v>
      </c>
      <c r="G679" s="29">
        <v>145</v>
      </c>
      <c r="H679" s="30" t="s">
        <v>624</v>
      </c>
      <c r="I679" s="30" t="s">
        <v>1795</v>
      </c>
      <c r="J679" s="30" t="s">
        <v>626</v>
      </c>
      <c r="K679" s="27">
        <v>131</v>
      </c>
      <c r="L679" s="30" t="s">
        <v>257</v>
      </c>
      <c r="M679" s="30">
        <v>1507</v>
      </c>
      <c r="N679" s="27">
        <v>1628</v>
      </c>
      <c r="O679" s="30" t="s">
        <v>1796</v>
      </c>
      <c r="P679" s="30" t="s">
        <v>432</v>
      </c>
      <c r="Q679" s="30" t="s">
        <v>198</v>
      </c>
      <c r="R679" s="27">
        <v>1032460215</v>
      </c>
      <c r="S679" s="30" t="s">
        <v>1797</v>
      </c>
      <c r="T679" s="27">
        <v>0</v>
      </c>
      <c r="U679" s="27">
        <v>0</v>
      </c>
      <c r="V679" s="30">
        <v>21000000</v>
      </c>
      <c r="W679" s="30">
        <v>14000000</v>
      </c>
      <c r="X679" s="30">
        <v>7000000</v>
      </c>
      <c r="Y679" s="29">
        <v>2689</v>
      </c>
      <c r="Z679" s="82" t="s">
        <v>201</v>
      </c>
      <c r="AA679" s="29">
        <v>136990</v>
      </c>
      <c r="AB679" s="27">
        <v>1</v>
      </c>
      <c r="AC679" s="33" t="s">
        <v>34</v>
      </c>
      <c r="AD679" s="33" t="s">
        <v>197</v>
      </c>
    </row>
    <row r="680" spans="1:30" x14ac:dyDescent="0.2">
      <c r="A680" s="27">
        <v>2025</v>
      </c>
      <c r="B680" s="27">
        <v>8</v>
      </c>
      <c r="C680" s="28">
        <v>45658</v>
      </c>
      <c r="D680" s="28">
        <v>45900</v>
      </c>
      <c r="E680" s="27" t="s">
        <v>253</v>
      </c>
      <c r="F680" s="28">
        <v>45891</v>
      </c>
      <c r="G680" s="29">
        <v>148</v>
      </c>
      <c r="H680" s="30" t="s">
        <v>629</v>
      </c>
      <c r="I680" s="30" t="s">
        <v>1798</v>
      </c>
      <c r="J680" s="30" t="s">
        <v>631</v>
      </c>
      <c r="K680" s="27">
        <v>131</v>
      </c>
      <c r="L680" s="30" t="s">
        <v>257</v>
      </c>
      <c r="M680" s="30">
        <v>1481</v>
      </c>
      <c r="N680" s="27">
        <v>1629</v>
      </c>
      <c r="O680" s="30" t="s">
        <v>1799</v>
      </c>
      <c r="P680" s="30" t="s">
        <v>386</v>
      </c>
      <c r="Q680" s="30" t="s">
        <v>76</v>
      </c>
      <c r="R680" s="27">
        <v>1001170014</v>
      </c>
      <c r="S680" s="30" t="s">
        <v>1134</v>
      </c>
      <c r="T680" s="27">
        <v>0</v>
      </c>
      <c r="U680" s="27">
        <v>0</v>
      </c>
      <c r="V680" s="30">
        <v>7875000</v>
      </c>
      <c r="W680" s="30">
        <v>4112500</v>
      </c>
      <c r="X680" s="30">
        <v>3762500</v>
      </c>
      <c r="Y680" s="29">
        <v>2324</v>
      </c>
      <c r="Z680" s="82" t="s">
        <v>87</v>
      </c>
      <c r="AA680" s="29">
        <v>136675</v>
      </c>
      <c r="AB680" s="27">
        <v>6</v>
      </c>
      <c r="AC680" s="33" t="s">
        <v>66</v>
      </c>
      <c r="AD680" s="33" t="s">
        <v>75</v>
      </c>
    </row>
    <row r="681" spans="1:30" x14ac:dyDescent="0.2">
      <c r="A681" s="27">
        <v>2025</v>
      </c>
      <c r="B681" s="27">
        <v>8</v>
      </c>
      <c r="C681" s="28">
        <v>45658</v>
      </c>
      <c r="D681" s="28">
        <v>45900</v>
      </c>
      <c r="E681" s="27" t="s">
        <v>253</v>
      </c>
      <c r="F681" s="28">
        <v>45891</v>
      </c>
      <c r="G681" s="29">
        <v>145</v>
      </c>
      <c r="H681" s="30" t="s">
        <v>624</v>
      </c>
      <c r="I681" s="30" t="s">
        <v>1800</v>
      </c>
      <c r="J681" s="30" t="s">
        <v>626</v>
      </c>
      <c r="K681" s="27">
        <v>131</v>
      </c>
      <c r="L681" s="30" t="s">
        <v>257</v>
      </c>
      <c r="M681" s="30">
        <v>1519</v>
      </c>
      <c r="N681" s="27">
        <v>1630</v>
      </c>
      <c r="O681" s="30" t="s">
        <v>1801</v>
      </c>
      <c r="P681" s="30" t="s">
        <v>456</v>
      </c>
      <c r="Q681" s="30" t="s">
        <v>61</v>
      </c>
      <c r="R681" s="27">
        <v>1082969203</v>
      </c>
      <c r="S681" s="30" t="s">
        <v>1094</v>
      </c>
      <c r="T681" s="27">
        <v>0</v>
      </c>
      <c r="U681" s="27">
        <v>0</v>
      </c>
      <c r="V681" s="30">
        <v>20475000</v>
      </c>
      <c r="W681" s="30">
        <v>11375000</v>
      </c>
      <c r="X681" s="30">
        <v>9100000</v>
      </c>
      <c r="Y681" s="29">
        <v>2315</v>
      </c>
      <c r="Z681" s="33" t="s">
        <v>62</v>
      </c>
      <c r="AA681" s="29">
        <v>137016</v>
      </c>
      <c r="AB681" s="27">
        <v>1</v>
      </c>
      <c r="AC681" s="33" t="s">
        <v>41</v>
      </c>
      <c r="AD681" s="33" t="s">
        <v>42</v>
      </c>
    </row>
    <row r="682" spans="1:30" x14ac:dyDescent="0.2">
      <c r="A682" s="27">
        <v>2025</v>
      </c>
      <c r="B682" s="27">
        <v>8</v>
      </c>
      <c r="C682" s="28">
        <v>45658</v>
      </c>
      <c r="D682" s="28">
        <v>45900</v>
      </c>
      <c r="E682" s="27" t="s">
        <v>253</v>
      </c>
      <c r="F682" s="28">
        <v>45895</v>
      </c>
      <c r="G682" s="29">
        <v>145</v>
      </c>
      <c r="H682" s="30" t="s">
        <v>624</v>
      </c>
      <c r="I682" s="30" t="s">
        <v>1802</v>
      </c>
      <c r="J682" s="30" t="s">
        <v>626</v>
      </c>
      <c r="K682" s="27">
        <v>127</v>
      </c>
      <c r="L682" s="30" t="s">
        <v>257</v>
      </c>
      <c r="M682" s="30">
        <v>1554</v>
      </c>
      <c r="N682" s="27">
        <v>1631</v>
      </c>
      <c r="O682" s="30" t="s">
        <v>1803</v>
      </c>
      <c r="P682" s="30" t="s">
        <v>275</v>
      </c>
      <c r="Q682" s="30" t="s">
        <v>49</v>
      </c>
      <c r="R682" s="27">
        <v>80217670</v>
      </c>
      <c r="S682" s="30" t="s">
        <v>1804</v>
      </c>
      <c r="T682" s="27">
        <v>0</v>
      </c>
      <c r="U682" s="27">
        <v>0</v>
      </c>
      <c r="V682" s="30">
        <v>29250000</v>
      </c>
      <c r="W682" s="30">
        <v>13866667</v>
      </c>
      <c r="X682" s="30">
        <v>15383333</v>
      </c>
      <c r="Y682" s="29">
        <v>2289</v>
      </c>
      <c r="Z682" s="33" t="s">
        <v>50</v>
      </c>
      <c r="AA682" s="29">
        <v>138189</v>
      </c>
      <c r="AB682" s="27">
        <v>1</v>
      </c>
      <c r="AC682" s="33" t="s">
        <v>34</v>
      </c>
      <c r="AD682" s="33" t="s">
        <v>48</v>
      </c>
    </row>
    <row r="683" spans="1:30" x14ac:dyDescent="0.2">
      <c r="A683" s="27">
        <v>2025</v>
      </c>
      <c r="B683" s="27">
        <v>8</v>
      </c>
      <c r="C683" s="28">
        <v>45658</v>
      </c>
      <c r="D683" s="28">
        <v>45900</v>
      </c>
      <c r="E683" s="27" t="s">
        <v>253</v>
      </c>
      <c r="F683" s="28">
        <v>45895</v>
      </c>
      <c r="G683" s="29">
        <v>145</v>
      </c>
      <c r="H683" s="30" t="s">
        <v>624</v>
      </c>
      <c r="I683" s="30" t="s">
        <v>1805</v>
      </c>
      <c r="J683" s="30" t="s">
        <v>626</v>
      </c>
      <c r="K683" s="27">
        <v>127</v>
      </c>
      <c r="L683" s="30" t="s">
        <v>257</v>
      </c>
      <c r="M683" s="30">
        <v>1556</v>
      </c>
      <c r="N683" s="27">
        <v>1632</v>
      </c>
      <c r="O683" s="30" t="s">
        <v>1806</v>
      </c>
      <c r="P683" s="30" t="s">
        <v>456</v>
      </c>
      <c r="Q683" s="30" t="s">
        <v>61</v>
      </c>
      <c r="R683" s="27">
        <v>52351640</v>
      </c>
      <c r="S683" s="30" t="s">
        <v>1807</v>
      </c>
      <c r="T683" s="27">
        <v>0</v>
      </c>
      <c r="U683" s="27">
        <v>0</v>
      </c>
      <c r="V683" s="30">
        <v>36000000</v>
      </c>
      <c r="W683" s="30">
        <v>18600000</v>
      </c>
      <c r="X683" s="30">
        <v>17400000</v>
      </c>
      <c r="Y683" s="29">
        <v>2315</v>
      </c>
      <c r="Z683" s="33" t="s">
        <v>62</v>
      </c>
      <c r="AA683" s="29">
        <v>138261</v>
      </c>
      <c r="AB683" s="27">
        <v>1</v>
      </c>
      <c r="AC683" s="33" t="s">
        <v>41</v>
      </c>
      <c r="AD683" s="33" t="s">
        <v>42</v>
      </c>
    </row>
    <row r="684" spans="1:30" x14ac:dyDescent="0.2">
      <c r="A684" s="27">
        <v>2025</v>
      </c>
      <c r="B684" s="27">
        <v>8</v>
      </c>
      <c r="C684" s="28">
        <v>45658</v>
      </c>
      <c r="D684" s="28">
        <v>45900</v>
      </c>
      <c r="E684" s="27" t="s">
        <v>253</v>
      </c>
      <c r="F684" s="28">
        <v>45895</v>
      </c>
      <c r="G684" s="29">
        <v>53</v>
      </c>
      <c r="H684" s="30" t="s">
        <v>744</v>
      </c>
      <c r="I684" s="30" t="s">
        <v>1808</v>
      </c>
      <c r="J684" s="30" t="s">
        <v>746</v>
      </c>
      <c r="K684" s="27">
        <v>127</v>
      </c>
      <c r="L684" s="30" t="s">
        <v>257</v>
      </c>
      <c r="M684" s="30">
        <v>1575</v>
      </c>
      <c r="N684" s="27">
        <v>1633</v>
      </c>
      <c r="O684" s="30" t="s">
        <v>1809</v>
      </c>
      <c r="P684" s="30" t="s">
        <v>275</v>
      </c>
      <c r="Q684" s="30" t="s">
        <v>49</v>
      </c>
      <c r="R684" s="27">
        <v>860524654</v>
      </c>
      <c r="S684" s="30" t="s">
        <v>748</v>
      </c>
      <c r="T684" s="27">
        <v>0</v>
      </c>
      <c r="U684" s="27">
        <v>0</v>
      </c>
      <c r="V684" s="30">
        <v>8596113</v>
      </c>
      <c r="W684" s="30">
        <v>0</v>
      </c>
      <c r="X684" s="30">
        <v>8596113</v>
      </c>
      <c r="Y684" s="29">
        <v>2289</v>
      </c>
      <c r="Z684" s="33" t="s">
        <v>50</v>
      </c>
      <c r="AA684" s="29">
        <v>140624</v>
      </c>
      <c r="AB684" s="27">
        <v>1</v>
      </c>
      <c r="AC684" s="33" t="s">
        <v>34</v>
      </c>
      <c r="AD684" s="33" t="s">
        <v>48</v>
      </c>
    </row>
    <row r="685" spans="1:30" x14ac:dyDescent="0.2">
      <c r="A685" s="27">
        <v>2025</v>
      </c>
      <c r="B685" s="27">
        <v>8</v>
      </c>
      <c r="C685" s="28">
        <v>45658</v>
      </c>
      <c r="D685" s="28">
        <v>45900</v>
      </c>
      <c r="E685" s="27" t="s">
        <v>253</v>
      </c>
      <c r="F685" s="28">
        <v>45896</v>
      </c>
      <c r="G685" s="29">
        <v>148</v>
      </c>
      <c r="H685" s="30" t="s">
        <v>629</v>
      </c>
      <c r="I685" s="30" t="s">
        <v>1810</v>
      </c>
      <c r="J685" s="30" t="s">
        <v>631</v>
      </c>
      <c r="K685" s="27">
        <v>126</v>
      </c>
      <c r="L685" s="30" t="s">
        <v>257</v>
      </c>
      <c r="M685" s="30">
        <v>1505</v>
      </c>
      <c r="N685" s="27">
        <v>1634</v>
      </c>
      <c r="O685" s="30" t="s">
        <v>1811</v>
      </c>
      <c r="P685" s="30" t="s">
        <v>259</v>
      </c>
      <c r="Q685" s="30" t="s">
        <v>92</v>
      </c>
      <c r="R685" s="27">
        <v>1031133957</v>
      </c>
      <c r="S685" s="30" t="s">
        <v>817</v>
      </c>
      <c r="T685" s="27">
        <v>0</v>
      </c>
      <c r="U685" s="27">
        <v>0</v>
      </c>
      <c r="V685" s="30">
        <v>10890000</v>
      </c>
      <c r="W685" s="30">
        <v>7018000</v>
      </c>
      <c r="X685" s="30">
        <v>3872000</v>
      </c>
      <c r="Y685" s="29">
        <v>2327</v>
      </c>
      <c r="Z685" s="33" t="s">
        <v>98</v>
      </c>
      <c r="AA685" s="29">
        <v>136985</v>
      </c>
      <c r="AB685" s="27">
        <v>2</v>
      </c>
      <c r="AC685" s="33" t="s">
        <v>29</v>
      </c>
      <c r="AD685" s="33" t="s">
        <v>91</v>
      </c>
    </row>
    <row r="686" spans="1:30" x14ac:dyDescent="0.2">
      <c r="A686" s="27">
        <v>2025</v>
      </c>
      <c r="B686" s="27">
        <v>8</v>
      </c>
      <c r="C686" s="28">
        <v>45658</v>
      </c>
      <c r="D686" s="28">
        <v>45900</v>
      </c>
      <c r="E686" s="27" t="s">
        <v>253</v>
      </c>
      <c r="F686" s="28">
        <v>45896</v>
      </c>
      <c r="G686" s="29">
        <v>43</v>
      </c>
      <c r="H686" s="30" t="s">
        <v>323</v>
      </c>
      <c r="I686" s="30" t="s">
        <v>1812</v>
      </c>
      <c r="J686" s="30" t="s">
        <v>325</v>
      </c>
      <c r="K686" s="27">
        <v>126</v>
      </c>
      <c r="L686" s="30" t="s">
        <v>257</v>
      </c>
      <c r="M686" s="30">
        <v>1591</v>
      </c>
      <c r="N686" s="27">
        <v>1635</v>
      </c>
      <c r="O686" s="30" t="s">
        <v>1813</v>
      </c>
      <c r="P686" s="30" t="s">
        <v>561</v>
      </c>
      <c r="Q686" s="30" t="s">
        <v>205</v>
      </c>
      <c r="R686" s="27">
        <v>901901789</v>
      </c>
      <c r="S686" s="30" t="s">
        <v>1814</v>
      </c>
      <c r="T686" s="27">
        <v>0</v>
      </c>
      <c r="U686" s="27">
        <v>0</v>
      </c>
      <c r="V686" s="30">
        <v>57357860</v>
      </c>
      <c r="W686" s="30">
        <v>0</v>
      </c>
      <c r="X686" s="30">
        <v>57357860</v>
      </c>
      <c r="Y686" s="29">
        <v>2696</v>
      </c>
      <c r="Z686" s="82" t="s">
        <v>206</v>
      </c>
      <c r="AA686" s="29">
        <v>138755</v>
      </c>
      <c r="AB686" s="27">
        <v>2</v>
      </c>
      <c r="AC686" s="33" t="s">
        <v>29</v>
      </c>
      <c r="AD686" s="33" t="s">
        <v>114</v>
      </c>
    </row>
    <row r="687" spans="1:30" x14ac:dyDescent="0.2">
      <c r="A687" s="27">
        <v>2025</v>
      </c>
      <c r="B687" s="27">
        <v>8</v>
      </c>
      <c r="C687" s="28">
        <v>45658</v>
      </c>
      <c r="D687" s="28">
        <v>45900</v>
      </c>
      <c r="E687" s="27" t="s">
        <v>253</v>
      </c>
      <c r="F687" s="28">
        <v>45896</v>
      </c>
      <c r="G687" s="29">
        <v>148</v>
      </c>
      <c r="H687" s="30" t="s">
        <v>629</v>
      </c>
      <c r="I687" s="30" t="s">
        <v>1815</v>
      </c>
      <c r="J687" s="30" t="s">
        <v>631</v>
      </c>
      <c r="K687" s="27">
        <v>126</v>
      </c>
      <c r="L687" s="30" t="s">
        <v>257</v>
      </c>
      <c r="M687" s="30">
        <v>1568</v>
      </c>
      <c r="N687" s="27">
        <v>1636</v>
      </c>
      <c r="O687" s="30" t="s">
        <v>1816</v>
      </c>
      <c r="P687" s="30" t="s">
        <v>259</v>
      </c>
      <c r="Q687" s="30" t="s">
        <v>92</v>
      </c>
      <c r="R687" s="27">
        <v>80186230</v>
      </c>
      <c r="S687" s="30" t="s">
        <v>1817</v>
      </c>
      <c r="T687" s="27">
        <v>0</v>
      </c>
      <c r="U687" s="27">
        <v>0</v>
      </c>
      <c r="V687" s="30">
        <v>9330000</v>
      </c>
      <c r="W687" s="30">
        <v>5805333</v>
      </c>
      <c r="X687" s="30">
        <v>3524667</v>
      </c>
      <c r="Y687" s="29">
        <v>2327</v>
      </c>
      <c r="Z687" s="33" t="s">
        <v>98</v>
      </c>
      <c r="AA687" s="29">
        <v>138804</v>
      </c>
      <c r="AB687" s="27">
        <v>2</v>
      </c>
      <c r="AC687" s="33" t="s">
        <v>29</v>
      </c>
      <c r="AD687" s="33" t="s">
        <v>91</v>
      </c>
    </row>
    <row r="688" spans="1:30" x14ac:dyDescent="0.2">
      <c r="A688" s="27">
        <v>2025</v>
      </c>
      <c r="B688" s="27">
        <v>8</v>
      </c>
      <c r="C688" s="28">
        <v>45658</v>
      </c>
      <c r="D688" s="28">
        <v>45900</v>
      </c>
      <c r="E688" s="27" t="s">
        <v>253</v>
      </c>
      <c r="F688" s="28">
        <v>45896</v>
      </c>
      <c r="G688" s="29">
        <v>145</v>
      </c>
      <c r="H688" s="30" t="s">
        <v>624</v>
      </c>
      <c r="I688" s="30" t="s">
        <v>1818</v>
      </c>
      <c r="J688" s="30" t="s">
        <v>626</v>
      </c>
      <c r="K688" s="27">
        <v>126</v>
      </c>
      <c r="L688" s="30" t="s">
        <v>257</v>
      </c>
      <c r="M688" s="30">
        <v>1552</v>
      </c>
      <c r="N688" s="27">
        <v>1637</v>
      </c>
      <c r="O688" s="30" t="s">
        <v>1819</v>
      </c>
      <c r="P688" s="30" t="s">
        <v>386</v>
      </c>
      <c r="Q688" s="30" t="s">
        <v>76</v>
      </c>
      <c r="R688" s="27">
        <v>45561889</v>
      </c>
      <c r="S688" s="30" t="s">
        <v>808</v>
      </c>
      <c r="T688" s="27">
        <v>0</v>
      </c>
      <c r="U688" s="27">
        <v>0</v>
      </c>
      <c r="V688" s="30">
        <v>18900000</v>
      </c>
      <c r="W688" s="30">
        <v>12180000</v>
      </c>
      <c r="X688" s="30">
        <v>6720000</v>
      </c>
      <c r="Y688" s="29">
        <v>2324</v>
      </c>
      <c r="Z688" s="82" t="s">
        <v>89</v>
      </c>
      <c r="AA688" s="29">
        <v>136303</v>
      </c>
      <c r="AB688" s="27">
        <v>1</v>
      </c>
      <c r="AC688" s="33" t="s">
        <v>66</v>
      </c>
      <c r="AD688" s="33" t="s">
        <v>75</v>
      </c>
    </row>
    <row r="689" spans="1:30" x14ac:dyDescent="0.2">
      <c r="A689" s="27">
        <v>2025</v>
      </c>
      <c r="B689" s="27">
        <v>8</v>
      </c>
      <c r="C689" s="28">
        <v>45658</v>
      </c>
      <c r="D689" s="28">
        <v>45900</v>
      </c>
      <c r="E689" s="27" t="s">
        <v>253</v>
      </c>
      <c r="F689" s="28">
        <v>45896</v>
      </c>
      <c r="G689" s="29">
        <v>73</v>
      </c>
      <c r="H689" s="30" t="s">
        <v>1303</v>
      </c>
      <c r="I689" s="30" t="s">
        <v>1820</v>
      </c>
      <c r="J689" s="30" t="s">
        <v>1305</v>
      </c>
      <c r="K689" s="27">
        <v>126</v>
      </c>
      <c r="L689" s="30" t="s">
        <v>257</v>
      </c>
      <c r="M689" s="30">
        <v>1590</v>
      </c>
      <c r="N689" s="27">
        <v>1638</v>
      </c>
      <c r="O689" s="30" t="s">
        <v>1821</v>
      </c>
      <c r="P689" s="30" t="s">
        <v>561</v>
      </c>
      <c r="Q689" s="30" t="s">
        <v>205</v>
      </c>
      <c r="R689" s="27">
        <v>901903827</v>
      </c>
      <c r="S689" s="30" t="s">
        <v>1822</v>
      </c>
      <c r="T689" s="27">
        <v>0</v>
      </c>
      <c r="U689" s="27">
        <v>0</v>
      </c>
      <c r="V689" s="30">
        <v>352746354</v>
      </c>
      <c r="W689" s="30">
        <v>0</v>
      </c>
      <c r="X689" s="30">
        <v>352746354</v>
      </c>
      <c r="Y689" s="29">
        <v>2696</v>
      </c>
      <c r="Z689" s="82" t="s">
        <v>206</v>
      </c>
      <c r="AA689" s="29">
        <v>138716</v>
      </c>
      <c r="AB689" s="27">
        <v>2</v>
      </c>
      <c r="AC689" s="33" t="s">
        <v>29</v>
      </c>
      <c r="AD689" s="33" t="s">
        <v>114</v>
      </c>
    </row>
    <row r="690" spans="1:30" x14ac:dyDescent="0.2">
      <c r="A690" s="27">
        <v>2025</v>
      </c>
      <c r="B690" s="27">
        <v>8</v>
      </c>
      <c r="C690" s="28">
        <v>45658</v>
      </c>
      <c r="D690" s="28">
        <v>45900</v>
      </c>
      <c r="E690" s="27" t="s">
        <v>253</v>
      </c>
      <c r="F690" s="28">
        <v>45896</v>
      </c>
      <c r="G690" s="29">
        <v>145</v>
      </c>
      <c r="H690" s="30" t="s">
        <v>624</v>
      </c>
      <c r="I690" s="30" t="s">
        <v>1823</v>
      </c>
      <c r="J690" s="30" t="s">
        <v>626</v>
      </c>
      <c r="K690" s="27">
        <v>126</v>
      </c>
      <c r="L690" s="30" t="s">
        <v>257</v>
      </c>
      <c r="M690" s="30">
        <v>1508</v>
      </c>
      <c r="N690" s="27">
        <v>1639</v>
      </c>
      <c r="O690" s="30" t="s">
        <v>1824</v>
      </c>
      <c r="P690" s="30" t="s">
        <v>275</v>
      </c>
      <c r="Q690" s="30" t="s">
        <v>49</v>
      </c>
      <c r="R690" s="27">
        <v>1095812772</v>
      </c>
      <c r="S690" s="30" t="s">
        <v>898</v>
      </c>
      <c r="T690" s="27">
        <v>0</v>
      </c>
      <c r="U690" s="27">
        <v>0</v>
      </c>
      <c r="V690" s="30">
        <v>19500000</v>
      </c>
      <c r="W690" s="30">
        <v>12566667</v>
      </c>
      <c r="X690" s="30">
        <v>6933333</v>
      </c>
      <c r="Y690" s="29">
        <v>2289</v>
      </c>
      <c r="Z690" s="33" t="s">
        <v>50</v>
      </c>
      <c r="AA690" s="29">
        <v>137039</v>
      </c>
      <c r="AB690" s="27">
        <v>1</v>
      </c>
      <c r="AC690" s="33" t="s">
        <v>34</v>
      </c>
      <c r="AD690" s="33" t="s">
        <v>48</v>
      </c>
    </row>
    <row r="691" spans="1:30" x14ac:dyDescent="0.2">
      <c r="A691" s="27">
        <v>2025</v>
      </c>
      <c r="B691" s="27">
        <v>8</v>
      </c>
      <c r="C691" s="28">
        <v>45658</v>
      </c>
      <c r="D691" s="28">
        <v>45900</v>
      </c>
      <c r="E691" s="27" t="s">
        <v>253</v>
      </c>
      <c r="F691" s="28">
        <v>45896</v>
      </c>
      <c r="G691" s="29">
        <v>148</v>
      </c>
      <c r="H691" s="30" t="s">
        <v>629</v>
      </c>
      <c r="I691" s="30" t="s">
        <v>1825</v>
      </c>
      <c r="J691" s="30" t="s">
        <v>631</v>
      </c>
      <c r="K691" s="27">
        <v>126</v>
      </c>
      <c r="L691" s="30" t="s">
        <v>257</v>
      </c>
      <c r="M691" s="30">
        <v>1555</v>
      </c>
      <c r="N691" s="27">
        <v>1640</v>
      </c>
      <c r="O691" s="30" t="s">
        <v>1826</v>
      </c>
      <c r="P691" s="30" t="s">
        <v>865</v>
      </c>
      <c r="Q691" s="30" t="s">
        <v>146</v>
      </c>
      <c r="R691" s="27">
        <v>1033768263</v>
      </c>
      <c r="S691" s="30" t="s">
        <v>1827</v>
      </c>
      <c r="T691" s="27">
        <v>0</v>
      </c>
      <c r="U691" s="27">
        <v>0</v>
      </c>
      <c r="V691" s="30">
        <v>14000000</v>
      </c>
      <c r="W691" s="30">
        <v>7000000</v>
      </c>
      <c r="X691" s="30">
        <v>7000000</v>
      </c>
      <c r="Y691" s="29">
        <v>2486</v>
      </c>
      <c r="Z691" s="33" t="s">
        <v>149</v>
      </c>
      <c r="AA691" s="29">
        <v>138208</v>
      </c>
      <c r="AB691" s="27">
        <v>3</v>
      </c>
      <c r="AC691" s="33" t="s">
        <v>66</v>
      </c>
      <c r="AD691" s="33" t="s">
        <v>120</v>
      </c>
    </row>
    <row r="692" spans="1:30" x14ac:dyDescent="0.2">
      <c r="A692" s="27">
        <v>2025</v>
      </c>
      <c r="B692" s="27">
        <v>8</v>
      </c>
      <c r="C692" s="28">
        <v>45658</v>
      </c>
      <c r="D692" s="28">
        <v>45900</v>
      </c>
      <c r="E692" s="27" t="s">
        <v>253</v>
      </c>
      <c r="F692" s="28">
        <v>45896</v>
      </c>
      <c r="G692" s="29">
        <v>148</v>
      </c>
      <c r="H692" s="30" t="s">
        <v>629</v>
      </c>
      <c r="I692" s="30" t="s">
        <v>1828</v>
      </c>
      <c r="J692" s="30" t="s">
        <v>631</v>
      </c>
      <c r="K692" s="27">
        <v>126</v>
      </c>
      <c r="L692" s="30" t="s">
        <v>257</v>
      </c>
      <c r="M692" s="30">
        <v>1559</v>
      </c>
      <c r="N692" s="27">
        <v>1641</v>
      </c>
      <c r="O692" s="30" t="s">
        <v>1829</v>
      </c>
      <c r="P692" s="30" t="s">
        <v>259</v>
      </c>
      <c r="Q692" s="30" t="s">
        <v>92</v>
      </c>
      <c r="R692" s="27">
        <v>79041345</v>
      </c>
      <c r="S692" s="30" t="s">
        <v>895</v>
      </c>
      <c r="T692" s="27">
        <v>0</v>
      </c>
      <c r="U692" s="27">
        <v>0</v>
      </c>
      <c r="V692" s="30">
        <v>22050000</v>
      </c>
      <c r="W692" s="30">
        <v>7350000</v>
      </c>
      <c r="X692" s="30">
        <v>14700000</v>
      </c>
      <c r="Y692" s="29">
        <v>2327</v>
      </c>
      <c r="Z692" s="82" t="s">
        <v>98</v>
      </c>
      <c r="AA692" s="29">
        <v>138197</v>
      </c>
      <c r="AB692" s="27">
        <v>2</v>
      </c>
      <c r="AC692" s="33" t="s">
        <v>29</v>
      </c>
      <c r="AD692" s="33" t="s">
        <v>91</v>
      </c>
    </row>
    <row r="693" spans="1:30" x14ac:dyDescent="0.2">
      <c r="A693" s="27">
        <v>2025</v>
      </c>
      <c r="B693" s="27">
        <v>8</v>
      </c>
      <c r="C693" s="28">
        <v>45658</v>
      </c>
      <c r="D693" s="28">
        <v>45900</v>
      </c>
      <c r="E693" s="27" t="s">
        <v>253</v>
      </c>
      <c r="F693" s="28">
        <v>45896</v>
      </c>
      <c r="G693" s="29">
        <v>148</v>
      </c>
      <c r="H693" s="30" t="s">
        <v>629</v>
      </c>
      <c r="I693" s="30" t="s">
        <v>1830</v>
      </c>
      <c r="J693" s="30" t="s">
        <v>631</v>
      </c>
      <c r="K693" s="27">
        <v>126</v>
      </c>
      <c r="L693" s="30" t="s">
        <v>257</v>
      </c>
      <c r="M693" s="30">
        <v>1512</v>
      </c>
      <c r="N693" s="27">
        <v>1642</v>
      </c>
      <c r="O693" s="30" t="s">
        <v>1831</v>
      </c>
      <c r="P693" s="30" t="s">
        <v>291</v>
      </c>
      <c r="Q693" s="30" t="s">
        <v>181</v>
      </c>
      <c r="R693" s="27">
        <v>1023019730</v>
      </c>
      <c r="S693" s="30" t="s">
        <v>859</v>
      </c>
      <c r="T693" s="27">
        <v>0</v>
      </c>
      <c r="U693" s="27">
        <v>0</v>
      </c>
      <c r="V693" s="30">
        <v>10650000</v>
      </c>
      <c r="W693" s="30">
        <v>6745000</v>
      </c>
      <c r="X693" s="30">
        <v>3905000</v>
      </c>
      <c r="Y693" s="29">
        <v>2671</v>
      </c>
      <c r="Z693" s="82" t="s">
        <v>190</v>
      </c>
      <c r="AA693" s="29">
        <v>137038</v>
      </c>
      <c r="AB693" s="27">
        <v>3</v>
      </c>
      <c r="AC693" s="33" t="s">
        <v>34</v>
      </c>
      <c r="AD693" s="33" t="s">
        <v>180</v>
      </c>
    </row>
    <row r="694" spans="1:30" x14ac:dyDescent="0.2">
      <c r="A694" s="27">
        <v>2025</v>
      </c>
      <c r="B694" s="27">
        <v>8</v>
      </c>
      <c r="C694" s="28">
        <v>45658</v>
      </c>
      <c r="D694" s="28">
        <v>45900</v>
      </c>
      <c r="E694" s="27" t="s">
        <v>253</v>
      </c>
      <c r="F694" s="28">
        <v>45896</v>
      </c>
      <c r="G694" s="29">
        <v>148</v>
      </c>
      <c r="H694" s="30" t="s">
        <v>629</v>
      </c>
      <c r="I694" s="30" t="s">
        <v>1832</v>
      </c>
      <c r="J694" s="30" t="s">
        <v>631</v>
      </c>
      <c r="K694" s="27">
        <v>126</v>
      </c>
      <c r="L694" s="30" t="s">
        <v>257</v>
      </c>
      <c r="M694" s="30">
        <v>1506</v>
      </c>
      <c r="N694" s="27">
        <v>1643</v>
      </c>
      <c r="O694" s="30" t="s">
        <v>1833</v>
      </c>
      <c r="P694" s="30" t="s">
        <v>259</v>
      </c>
      <c r="Q694" s="30" t="s">
        <v>92</v>
      </c>
      <c r="R694" s="27">
        <v>79632494</v>
      </c>
      <c r="S694" s="30" t="s">
        <v>907</v>
      </c>
      <c r="T694" s="27">
        <v>0</v>
      </c>
      <c r="U694" s="27">
        <v>0</v>
      </c>
      <c r="V694" s="30">
        <v>22050000</v>
      </c>
      <c r="W694" s="30">
        <v>14210000</v>
      </c>
      <c r="X694" s="30">
        <v>7840000</v>
      </c>
      <c r="Y694" s="29">
        <v>2327</v>
      </c>
      <c r="Z694" s="33" t="s">
        <v>98</v>
      </c>
      <c r="AA694" s="29">
        <v>136997</v>
      </c>
      <c r="AB694" s="27">
        <v>2</v>
      </c>
      <c r="AC694" s="33" t="s">
        <v>29</v>
      </c>
      <c r="AD694" s="33" t="s">
        <v>91</v>
      </c>
    </row>
    <row r="695" spans="1:30" x14ac:dyDescent="0.2">
      <c r="A695" s="27">
        <v>2025</v>
      </c>
      <c r="B695" s="27">
        <v>8</v>
      </c>
      <c r="C695" s="28">
        <v>45658</v>
      </c>
      <c r="D695" s="28">
        <v>45900</v>
      </c>
      <c r="E695" s="27" t="s">
        <v>253</v>
      </c>
      <c r="F695" s="28">
        <v>45897</v>
      </c>
      <c r="G695" s="29">
        <v>148</v>
      </c>
      <c r="H695" s="30" t="s">
        <v>629</v>
      </c>
      <c r="I695" s="30" t="s">
        <v>1834</v>
      </c>
      <c r="J695" s="30" t="s">
        <v>631</v>
      </c>
      <c r="K695" s="27">
        <v>126</v>
      </c>
      <c r="L695" s="30" t="s">
        <v>257</v>
      </c>
      <c r="M695" s="30">
        <v>1485</v>
      </c>
      <c r="N695" s="27">
        <v>1644</v>
      </c>
      <c r="O695" s="30" t="s">
        <v>1835</v>
      </c>
      <c r="P695" s="30" t="s">
        <v>291</v>
      </c>
      <c r="Q695" s="30" t="s">
        <v>181</v>
      </c>
      <c r="R695" s="27">
        <v>52303112</v>
      </c>
      <c r="S695" s="30" t="s">
        <v>363</v>
      </c>
      <c r="T695" s="27">
        <v>0</v>
      </c>
      <c r="U695" s="27">
        <v>0</v>
      </c>
      <c r="V695" s="30">
        <v>5460000</v>
      </c>
      <c r="W695" s="30">
        <v>0</v>
      </c>
      <c r="X695" s="30">
        <v>5460000</v>
      </c>
      <c r="Y695" s="29">
        <v>2671</v>
      </c>
      <c r="Z695" s="82" t="s">
        <v>190</v>
      </c>
      <c r="AA695" s="29">
        <v>136230</v>
      </c>
      <c r="AB695" s="27">
        <v>3</v>
      </c>
      <c r="AC695" s="33" t="s">
        <v>34</v>
      </c>
      <c r="AD695" s="33" t="s">
        <v>180</v>
      </c>
    </row>
    <row r="696" spans="1:30" x14ac:dyDescent="0.2">
      <c r="A696" s="27">
        <v>2025</v>
      </c>
      <c r="B696" s="27">
        <v>8</v>
      </c>
      <c r="C696" s="28">
        <v>45658</v>
      </c>
      <c r="D696" s="28">
        <v>45900</v>
      </c>
      <c r="E696" s="27" t="s">
        <v>253</v>
      </c>
      <c r="F696" s="28">
        <v>45897</v>
      </c>
      <c r="G696" s="29">
        <v>148</v>
      </c>
      <c r="H696" s="30" t="s">
        <v>629</v>
      </c>
      <c r="I696" s="30" t="s">
        <v>1836</v>
      </c>
      <c r="J696" s="30" t="s">
        <v>631</v>
      </c>
      <c r="K696" s="27">
        <v>125</v>
      </c>
      <c r="L696" s="30" t="s">
        <v>257</v>
      </c>
      <c r="M696" s="30">
        <v>1530</v>
      </c>
      <c r="N696" s="27">
        <v>1645</v>
      </c>
      <c r="O696" s="30" t="s">
        <v>1837</v>
      </c>
      <c r="P696" s="30" t="s">
        <v>865</v>
      </c>
      <c r="Q696" s="30" t="s">
        <v>146</v>
      </c>
      <c r="R696" s="27">
        <v>1010199232</v>
      </c>
      <c r="S696" s="30" t="s">
        <v>1263</v>
      </c>
      <c r="T696" s="27">
        <v>0</v>
      </c>
      <c r="U696" s="27">
        <v>0</v>
      </c>
      <c r="V696" s="30">
        <v>8875000</v>
      </c>
      <c r="W696" s="30">
        <v>2485000</v>
      </c>
      <c r="X696" s="30">
        <v>6390000</v>
      </c>
      <c r="Y696" s="29">
        <v>2486</v>
      </c>
      <c r="Z696" s="33" t="s">
        <v>151</v>
      </c>
      <c r="AA696" s="29">
        <v>137024</v>
      </c>
      <c r="AB696" s="27">
        <v>1</v>
      </c>
      <c r="AC696" s="33" t="s">
        <v>66</v>
      </c>
      <c r="AD696" s="33" t="s">
        <v>120</v>
      </c>
    </row>
    <row r="697" spans="1:30" x14ac:dyDescent="0.2">
      <c r="A697" s="27">
        <v>2025</v>
      </c>
      <c r="B697" s="27">
        <v>8</v>
      </c>
      <c r="C697" s="28">
        <v>45658</v>
      </c>
      <c r="D697" s="28">
        <v>45900</v>
      </c>
      <c r="E697" s="27" t="s">
        <v>253</v>
      </c>
      <c r="F697" s="28">
        <v>45897</v>
      </c>
      <c r="G697" s="29">
        <v>145</v>
      </c>
      <c r="H697" s="30" t="s">
        <v>624</v>
      </c>
      <c r="I697" s="30" t="s">
        <v>1838</v>
      </c>
      <c r="J697" s="30" t="s">
        <v>626</v>
      </c>
      <c r="K697" s="27">
        <v>125</v>
      </c>
      <c r="L697" s="30" t="s">
        <v>257</v>
      </c>
      <c r="M697" s="30">
        <v>1511</v>
      </c>
      <c r="N697" s="27">
        <v>1646</v>
      </c>
      <c r="O697" s="30" t="s">
        <v>1839</v>
      </c>
      <c r="P697" s="30" t="s">
        <v>259</v>
      </c>
      <c r="Q697" s="30" t="s">
        <v>92</v>
      </c>
      <c r="R697" s="27">
        <v>51620368</v>
      </c>
      <c r="S697" s="30" t="s">
        <v>904</v>
      </c>
      <c r="T697" s="27">
        <v>0</v>
      </c>
      <c r="U697" s="27">
        <v>0</v>
      </c>
      <c r="V697" s="30">
        <v>22050000</v>
      </c>
      <c r="W697" s="30">
        <v>0</v>
      </c>
      <c r="X697" s="30">
        <v>22050000</v>
      </c>
      <c r="Y697" s="29">
        <v>2327</v>
      </c>
      <c r="Z697" s="33" t="s">
        <v>98</v>
      </c>
      <c r="AA697" s="29">
        <v>136999</v>
      </c>
      <c r="AB697" s="27">
        <v>2</v>
      </c>
      <c r="AC697" s="33" t="s">
        <v>29</v>
      </c>
      <c r="AD697" s="33" t="s">
        <v>91</v>
      </c>
    </row>
    <row r="698" spans="1:30" x14ac:dyDescent="0.2">
      <c r="A698">
        <v>2025</v>
      </c>
      <c r="B698">
        <v>9</v>
      </c>
      <c r="C698">
        <v>45658</v>
      </c>
      <c r="D698">
        <v>45930</v>
      </c>
      <c r="E698" t="s">
        <v>253</v>
      </c>
      <c r="F698">
        <v>45901</v>
      </c>
      <c r="G698">
        <v>145</v>
      </c>
      <c r="H698" t="s">
        <v>624</v>
      </c>
      <c r="I698" t="s">
        <v>940</v>
      </c>
      <c r="J698" t="s">
        <v>626</v>
      </c>
      <c r="K698">
        <v>121</v>
      </c>
      <c r="L698" t="s">
        <v>257</v>
      </c>
      <c r="M698">
        <v>1510</v>
      </c>
      <c r="N698">
        <v>1647</v>
      </c>
      <c r="O698" t="s">
        <v>1856</v>
      </c>
      <c r="P698" t="s">
        <v>659</v>
      </c>
      <c r="Q698" t="s">
        <v>68</v>
      </c>
      <c r="R698">
        <v>80166167</v>
      </c>
      <c r="S698" t="s">
        <v>1857</v>
      </c>
      <c r="T698">
        <v>0</v>
      </c>
      <c r="U698">
        <v>0</v>
      </c>
      <c r="V698">
        <v>16905000</v>
      </c>
      <c r="W698">
        <v>11270000</v>
      </c>
      <c r="X698">
        <v>5635000</v>
      </c>
      <c r="Y698">
        <v>2319</v>
      </c>
      <c r="Z698" t="s">
        <v>72</v>
      </c>
      <c r="AA698" t="s">
        <v>1858</v>
      </c>
      <c r="AB698">
        <v>3</v>
      </c>
      <c r="AC698" t="s">
        <v>66</v>
      </c>
      <c r="AD698" t="s">
        <v>67</v>
      </c>
    </row>
    <row r="699" spans="1:30" x14ac:dyDescent="0.2">
      <c r="A699">
        <v>2025</v>
      </c>
      <c r="B699">
        <v>9</v>
      </c>
      <c r="C699">
        <v>45658</v>
      </c>
      <c r="D699">
        <v>45930</v>
      </c>
      <c r="E699" t="s">
        <v>253</v>
      </c>
      <c r="F699">
        <v>45901</v>
      </c>
      <c r="G699">
        <v>145</v>
      </c>
      <c r="H699" t="s">
        <v>624</v>
      </c>
      <c r="I699" t="s">
        <v>1859</v>
      </c>
      <c r="J699" t="s">
        <v>626</v>
      </c>
      <c r="K699">
        <v>121</v>
      </c>
      <c r="L699" t="s">
        <v>257</v>
      </c>
      <c r="M699">
        <v>1509</v>
      </c>
      <c r="N699">
        <v>1648</v>
      </c>
      <c r="O699" t="s">
        <v>1860</v>
      </c>
      <c r="P699" t="s">
        <v>452</v>
      </c>
      <c r="Q699" t="s">
        <v>218</v>
      </c>
      <c r="R699">
        <v>1018442398</v>
      </c>
      <c r="S699" t="s">
        <v>937</v>
      </c>
      <c r="T699">
        <v>0</v>
      </c>
      <c r="U699">
        <v>0</v>
      </c>
      <c r="V699">
        <v>24000000</v>
      </c>
      <c r="W699">
        <v>15200000</v>
      </c>
      <c r="X699">
        <v>8800000</v>
      </c>
      <c r="Y699">
        <v>2703</v>
      </c>
      <c r="Z699" t="s">
        <v>220</v>
      </c>
      <c r="AA699" t="s">
        <v>1861</v>
      </c>
      <c r="AB699">
        <v>3</v>
      </c>
      <c r="AC699" t="s">
        <v>41</v>
      </c>
      <c r="AD699" t="s">
        <v>217</v>
      </c>
    </row>
    <row r="700" spans="1:30" x14ac:dyDescent="0.2">
      <c r="A700">
        <v>2025</v>
      </c>
      <c r="B700">
        <v>9</v>
      </c>
      <c r="C700">
        <v>45658</v>
      </c>
      <c r="D700">
        <v>45930</v>
      </c>
      <c r="E700" t="s">
        <v>253</v>
      </c>
      <c r="F700">
        <v>45901</v>
      </c>
      <c r="G700">
        <v>148</v>
      </c>
      <c r="H700" t="s">
        <v>629</v>
      </c>
      <c r="I700" t="s">
        <v>1862</v>
      </c>
      <c r="J700" t="s">
        <v>631</v>
      </c>
      <c r="K700">
        <v>121</v>
      </c>
      <c r="L700" t="s">
        <v>257</v>
      </c>
      <c r="M700">
        <v>1592</v>
      </c>
      <c r="N700">
        <v>1649</v>
      </c>
      <c r="O700" t="s">
        <v>1863</v>
      </c>
      <c r="P700" t="s">
        <v>291</v>
      </c>
      <c r="Q700" t="s">
        <v>181</v>
      </c>
      <c r="R700">
        <v>1022977504</v>
      </c>
      <c r="S700" t="s">
        <v>988</v>
      </c>
      <c r="T700">
        <v>0</v>
      </c>
      <c r="U700">
        <v>0</v>
      </c>
      <c r="V700">
        <v>10650000</v>
      </c>
      <c r="W700">
        <v>6745000</v>
      </c>
      <c r="X700">
        <v>3905000</v>
      </c>
      <c r="Y700">
        <v>2671</v>
      </c>
      <c r="Z700" t="s">
        <v>186</v>
      </c>
      <c r="AA700" t="s">
        <v>1864</v>
      </c>
      <c r="AB700">
        <v>4</v>
      </c>
      <c r="AC700" t="s">
        <v>34</v>
      </c>
      <c r="AD700" t="s">
        <v>180</v>
      </c>
    </row>
    <row r="701" spans="1:30" x14ac:dyDescent="0.2">
      <c r="A701">
        <v>2025</v>
      </c>
      <c r="B701">
        <v>9</v>
      </c>
      <c r="C701">
        <v>45658</v>
      </c>
      <c r="D701">
        <v>45930</v>
      </c>
      <c r="E701" t="s">
        <v>253</v>
      </c>
      <c r="F701">
        <v>45901</v>
      </c>
      <c r="G701">
        <v>148</v>
      </c>
      <c r="H701" t="s">
        <v>629</v>
      </c>
      <c r="I701" t="s">
        <v>1865</v>
      </c>
      <c r="J701" t="s">
        <v>631</v>
      </c>
      <c r="K701">
        <v>121</v>
      </c>
      <c r="L701" t="s">
        <v>257</v>
      </c>
      <c r="M701">
        <v>1518</v>
      </c>
      <c r="N701">
        <v>1650</v>
      </c>
      <c r="O701" t="s">
        <v>1866</v>
      </c>
      <c r="P701" t="s">
        <v>376</v>
      </c>
      <c r="Q701" t="s">
        <v>53</v>
      </c>
      <c r="R701">
        <v>1032656480</v>
      </c>
      <c r="S701" t="s">
        <v>910</v>
      </c>
      <c r="T701">
        <v>0</v>
      </c>
      <c r="U701">
        <v>0</v>
      </c>
      <c r="V701">
        <v>8505000</v>
      </c>
      <c r="W701">
        <v>4725000</v>
      </c>
      <c r="X701">
        <v>3780000</v>
      </c>
      <c r="Y701">
        <v>2290</v>
      </c>
      <c r="Z701" t="s">
        <v>54</v>
      </c>
      <c r="AA701" t="s">
        <v>1867</v>
      </c>
      <c r="AB701">
        <v>4</v>
      </c>
      <c r="AC701" t="s">
        <v>20</v>
      </c>
      <c r="AD701" t="s">
        <v>52</v>
      </c>
    </row>
    <row r="702" spans="1:30" x14ac:dyDescent="0.2">
      <c r="A702">
        <v>2025</v>
      </c>
      <c r="B702">
        <v>9</v>
      </c>
      <c r="C702">
        <v>45658</v>
      </c>
      <c r="D702">
        <v>45930</v>
      </c>
      <c r="E702" t="s">
        <v>253</v>
      </c>
      <c r="F702">
        <v>45901</v>
      </c>
      <c r="G702">
        <v>145</v>
      </c>
      <c r="H702" t="s">
        <v>624</v>
      </c>
      <c r="I702" t="s">
        <v>1868</v>
      </c>
      <c r="J702" t="s">
        <v>626</v>
      </c>
      <c r="K702">
        <v>121</v>
      </c>
      <c r="L702" t="s">
        <v>257</v>
      </c>
      <c r="M702">
        <v>1561</v>
      </c>
      <c r="N702">
        <v>1651</v>
      </c>
      <c r="O702" t="s">
        <v>1869</v>
      </c>
      <c r="P702" t="s">
        <v>259</v>
      </c>
      <c r="Q702" t="s">
        <v>92</v>
      </c>
      <c r="R702">
        <v>16732656</v>
      </c>
      <c r="S702" t="s">
        <v>1011</v>
      </c>
      <c r="T702">
        <v>0</v>
      </c>
      <c r="U702">
        <v>0</v>
      </c>
      <c r="V702">
        <v>22050000</v>
      </c>
      <c r="W702">
        <v>13965000</v>
      </c>
      <c r="X702">
        <v>8085000</v>
      </c>
      <c r="Y702">
        <v>2327</v>
      </c>
      <c r="Z702" t="s">
        <v>98</v>
      </c>
      <c r="AA702" t="s">
        <v>1870</v>
      </c>
      <c r="AB702">
        <v>2</v>
      </c>
      <c r="AC702" t="s">
        <v>29</v>
      </c>
      <c r="AD702" t="s">
        <v>91</v>
      </c>
    </row>
    <row r="703" spans="1:30" x14ac:dyDescent="0.2">
      <c r="A703">
        <v>2025</v>
      </c>
      <c r="B703">
        <v>9</v>
      </c>
      <c r="C703">
        <v>45658</v>
      </c>
      <c r="D703">
        <v>45930</v>
      </c>
      <c r="E703" t="s">
        <v>253</v>
      </c>
      <c r="F703">
        <v>45901</v>
      </c>
      <c r="G703">
        <v>148</v>
      </c>
      <c r="H703" t="s">
        <v>629</v>
      </c>
      <c r="I703" t="s">
        <v>1871</v>
      </c>
      <c r="J703" t="s">
        <v>631</v>
      </c>
      <c r="K703">
        <v>121</v>
      </c>
      <c r="L703" t="s">
        <v>257</v>
      </c>
      <c r="M703">
        <v>1515</v>
      </c>
      <c r="N703">
        <v>1652</v>
      </c>
      <c r="O703" t="s">
        <v>1872</v>
      </c>
      <c r="P703" t="s">
        <v>386</v>
      </c>
      <c r="Q703" t="s">
        <v>76</v>
      </c>
      <c r="R703">
        <v>51970000</v>
      </c>
      <c r="S703" t="s">
        <v>969</v>
      </c>
      <c r="T703">
        <v>0</v>
      </c>
      <c r="U703">
        <v>0</v>
      </c>
      <c r="V703">
        <v>10080000</v>
      </c>
      <c r="W703">
        <v>6384000</v>
      </c>
      <c r="X703">
        <v>3696000</v>
      </c>
      <c r="Y703">
        <v>2324</v>
      </c>
      <c r="Z703" t="s">
        <v>87</v>
      </c>
      <c r="AA703" t="s">
        <v>1873</v>
      </c>
      <c r="AB703">
        <v>6</v>
      </c>
      <c r="AC703" t="s">
        <v>66</v>
      </c>
      <c r="AD703" t="s">
        <v>75</v>
      </c>
    </row>
    <row r="704" spans="1:30" x14ac:dyDescent="0.2">
      <c r="A704">
        <v>2025</v>
      </c>
      <c r="B704">
        <v>9</v>
      </c>
      <c r="C704">
        <v>45658</v>
      </c>
      <c r="D704">
        <v>45930</v>
      </c>
      <c r="E704" t="s">
        <v>253</v>
      </c>
      <c r="F704">
        <v>45901</v>
      </c>
      <c r="G704">
        <v>148</v>
      </c>
      <c r="H704" t="s">
        <v>629</v>
      </c>
      <c r="I704" t="s">
        <v>1874</v>
      </c>
      <c r="J704" t="s">
        <v>631</v>
      </c>
      <c r="K704">
        <v>121</v>
      </c>
      <c r="L704" t="s">
        <v>257</v>
      </c>
      <c r="M704">
        <v>1516</v>
      </c>
      <c r="N704">
        <v>1653</v>
      </c>
      <c r="O704" t="s">
        <v>1875</v>
      </c>
      <c r="P704" t="s">
        <v>259</v>
      </c>
      <c r="Q704" t="s">
        <v>92</v>
      </c>
      <c r="R704">
        <v>1032465730</v>
      </c>
      <c r="S704" t="s">
        <v>856</v>
      </c>
      <c r="T704">
        <v>10650000</v>
      </c>
      <c r="U704">
        <v>0</v>
      </c>
      <c r="V704">
        <v>0</v>
      </c>
      <c r="W704">
        <v>0</v>
      </c>
      <c r="X704">
        <v>0</v>
      </c>
      <c r="Y704">
        <v>2327</v>
      </c>
      <c r="Z704" t="s">
        <v>98</v>
      </c>
      <c r="AA704" t="s">
        <v>1876</v>
      </c>
      <c r="AB704">
        <v>2</v>
      </c>
      <c r="AC704" t="s">
        <v>29</v>
      </c>
      <c r="AD704" t="s">
        <v>91</v>
      </c>
    </row>
    <row r="705" spans="1:30" x14ac:dyDescent="0.2">
      <c r="A705">
        <v>2025</v>
      </c>
      <c r="B705">
        <v>9</v>
      </c>
      <c r="C705">
        <v>45658</v>
      </c>
      <c r="D705">
        <v>45930</v>
      </c>
      <c r="E705" t="s">
        <v>253</v>
      </c>
      <c r="F705">
        <v>45901</v>
      </c>
      <c r="G705">
        <v>148</v>
      </c>
      <c r="H705" t="s">
        <v>629</v>
      </c>
      <c r="I705" t="s">
        <v>1877</v>
      </c>
      <c r="J705" t="s">
        <v>631</v>
      </c>
      <c r="K705">
        <v>121</v>
      </c>
      <c r="L705" t="s">
        <v>257</v>
      </c>
      <c r="M705">
        <v>1514</v>
      </c>
      <c r="N705">
        <v>1654</v>
      </c>
      <c r="O705" t="s">
        <v>1878</v>
      </c>
      <c r="P705" t="s">
        <v>439</v>
      </c>
      <c r="Q705" t="s">
        <v>121</v>
      </c>
      <c r="R705">
        <v>1001170058</v>
      </c>
      <c r="S705" t="s">
        <v>948</v>
      </c>
      <c r="T705">
        <v>0</v>
      </c>
      <c r="U705">
        <v>0</v>
      </c>
      <c r="V705">
        <v>6930000</v>
      </c>
      <c r="W705">
        <v>2079000</v>
      </c>
      <c r="X705">
        <v>4851000</v>
      </c>
      <c r="Y705">
        <v>2388</v>
      </c>
      <c r="Z705" t="s">
        <v>124</v>
      </c>
      <c r="AA705" t="s">
        <v>1879</v>
      </c>
      <c r="AB705">
        <v>1</v>
      </c>
      <c r="AC705" t="s">
        <v>66</v>
      </c>
      <c r="AD705" t="s">
        <v>120</v>
      </c>
    </row>
    <row r="706" spans="1:30" x14ac:dyDescent="0.2">
      <c r="A706">
        <v>2025</v>
      </c>
      <c r="B706">
        <v>9</v>
      </c>
      <c r="C706">
        <v>45658</v>
      </c>
      <c r="D706">
        <v>45930</v>
      </c>
      <c r="E706" t="s">
        <v>253</v>
      </c>
      <c r="F706">
        <v>45901</v>
      </c>
      <c r="G706">
        <v>145</v>
      </c>
      <c r="H706" t="s">
        <v>624</v>
      </c>
      <c r="I706" t="s">
        <v>1880</v>
      </c>
      <c r="J706" t="s">
        <v>626</v>
      </c>
      <c r="K706">
        <v>121</v>
      </c>
      <c r="L706" t="s">
        <v>257</v>
      </c>
      <c r="M706">
        <v>1571</v>
      </c>
      <c r="N706">
        <v>1655</v>
      </c>
      <c r="O706" t="s">
        <v>1881</v>
      </c>
      <c r="P706" t="s">
        <v>259</v>
      </c>
      <c r="Q706" t="s">
        <v>92</v>
      </c>
      <c r="R706">
        <v>1013600388</v>
      </c>
      <c r="S706" t="s">
        <v>1882</v>
      </c>
      <c r="T706">
        <v>0</v>
      </c>
      <c r="U706">
        <v>0</v>
      </c>
      <c r="V706">
        <v>30000000</v>
      </c>
      <c r="W706">
        <v>10000000</v>
      </c>
      <c r="X706">
        <v>20000000</v>
      </c>
      <c r="Y706">
        <v>2327</v>
      </c>
      <c r="Z706" t="s">
        <v>98</v>
      </c>
      <c r="AA706" t="s">
        <v>1883</v>
      </c>
      <c r="AB706">
        <v>2</v>
      </c>
      <c r="AC706" t="s">
        <v>29</v>
      </c>
      <c r="AD706" t="s">
        <v>91</v>
      </c>
    </row>
    <row r="707" spans="1:30" x14ac:dyDescent="0.2">
      <c r="A707">
        <v>2025</v>
      </c>
      <c r="B707">
        <v>9</v>
      </c>
      <c r="C707">
        <v>45658</v>
      </c>
      <c r="D707">
        <v>45930</v>
      </c>
      <c r="E707" t="s">
        <v>253</v>
      </c>
      <c r="F707">
        <v>45903</v>
      </c>
      <c r="G707">
        <v>148</v>
      </c>
      <c r="H707" t="s">
        <v>629</v>
      </c>
      <c r="I707" t="s">
        <v>1884</v>
      </c>
      <c r="J707" t="s">
        <v>631</v>
      </c>
      <c r="K707">
        <v>119</v>
      </c>
      <c r="L707" t="s">
        <v>257</v>
      </c>
      <c r="M707">
        <v>1573</v>
      </c>
      <c r="N707">
        <v>1656</v>
      </c>
      <c r="O707" t="s">
        <v>1885</v>
      </c>
      <c r="P707" t="s">
        <v>259</v>
      </c>
      <c r="Q707" t="s">
        <v>92</v>
      </c>
      <c r="R707">
        <v>1072428609</v>
      </c>
      <c r="S707" t="s">
        <v>1886</v>
      </c>
      <c r="T707">
        <v>0</v>
      </c>
      <c r="U707">
        <v>0</v>
      </c>
      <c r="V707">
        <v>9000000</v>
      </c>
      <c r="W707">
        <v>0</v>
      </c>
      <c r="X707">
        <v>9000000</v>
      </c>
      <c r="Y707">
        <v>2327</v>
      </c>
      <c r="Z707" t="s">
        <v>98</v>
      </c>
      <c r="AA707" t="s">
        <v>1887</v>
      </c>
      <c r="AB707">
        <v>2</v>
      </c>
      <c r="AC707" t="s">
        <v>29</v>
      </c>
      <c r="AD707" t="s">
        <v>91</v>
      </c>
    </row>
    <row r="708" spans="1:30" x14ac:dyDescent="0.2">
      <c r="A708">
        <v>2025</v>
      </c>
      <c r="B708">
        <v>9</v>
      </c>
      <c r="C708">
        <v>45658</v>
      </c>
      <c r="D708">
        <v>45930</v>
      </c>
      <c r="E708" t="s">
        <v>253</v>
      </c>
      <c r="F708">
        <v>45903</v>
      </c>
      <c r="G708">
        <v>145</v>
      </c>
      <c r="H708" t="s">
        <v>624</v>
      </c>
      <c r="I708" t="s">
        <v>1888</v>
      </c>
      <c r="J708" t="s">
        <v>626</v>
      </c>
      <c r="K708">
        <v>119</v>
      </c>
      <c r="L708" t="s">
        <v>257</v>
      </c>
      <c r="M708">
        <v>1576</v>
      </c>
      <c r="N708">
        <v>1657</v>
      </c>
      <c r="O708" t="s">
        <v>1889</v>
      </c>
      <c r="P708" t="s">
        <v>259</v>
      </c>
      <c r="Q708" t="s">
        <v>92</v>
      </c>
      <c r="R708">
        <v>1010171738</v>
      </c>
      <c r="S708" t="s">
        <v>1890</v>
      </c>
      <c r="T708">
        <v>0</v>
      </c>
      <c r="U708">
        <v>0</v>
      </c>
      <c r="V708">
        <v>29250000</v>
      </c>
      <c r="W708">
        <v>11483333</v>
      </c>
      <c r="X708">
        <v>17766667</v>
      </c>
      <c r="Y708">
        <v>2327</v>
      </c>
      <c r="Z708" t="s">
        <v>98</v>
      </c>
      <c r="AA708" t="s">
        <v>1891</v>
      </c>
      <c r="AB708">
        <v>2</v>
      </c>
      <c r="AC708" t="s">
        <v>29</v>
      </c>
      <c r="AD708" t="s">
        <v>91</v>
      </c>
    </row>
    <row r="709" spans="1:30" x14ac:dyDescent="0.2">
      <c r="A709">
        <v>2025</v>
      </c>
      <c r="B709">
        <v>9</v>
      </c>
      <c r="C709">
        <v>45658</v>
      </c>
      <c r="D709">
        <v>45930</v>
      </c>
      <c r="E709" t="s">
        <v>253</v>
      </c>
      <c r="F709">
        <v>45903</v>
      </c>
      <c r="G709">
        <v>148</v>
      </c>
      <c r="H709" t="s">
        <v>629</v>
      </c>
      <c r="I709" t="s">
        <v>1892</v>
      </c>
      <c r="J709" t="s">
        <v>631</v>
      </c>
      <c r="K709">
        <v>119</v>
      </c>
      <c r="L709" t="s">
        <v>257</v>
      </c>
      <c r="M709">
        <v>1521</v>
      </c>
      <c r="N709">
        <v>1658</v>
      </c>
      <c r="O709" t="s">
        <v>1893</v>
      </c>
      <c r="P709" t="s">
        <v>439</v>
      </c>
      <c r="Q709" t="s">
        <v>121</v>
      </c>
      <c r="R709">
        <v>1022977317</v>
      </c>
      <c r="S709" t="s">
        <v>1894</v>
      </c>
      <c r="T709">
        <v>15120000</v>
      </c>
      <c r="U709">
        <v>0</v>
      </c>
      <c r="V709">
        <v>0</v>
      </c>
      <c r="W709">
        <v>0</v>
      </c>
      <c r="X709">
        <v>0</v>
      </c>
      <c r="Y709">
        <v>2388</v>
      </c>
      <c r="Z709" t="s">
        <v>126</v>
      </c>
      <c r="AA709" t="s">
        <v>1895</v>
      </c>
      <c r="AB709">
        <v>3</v>
      </c>
      <c r="AC709" t="s">
        <v>66</v>
      </c>
      <c r="AD709" t="s">
        <v>120</v>
      </c>
    </row>
    <row r="710" spans="1:30" x14ac:dyDescent="0.2">
      <c r="A710">
        <v>2025</v>
      </c>
      <c r="B710">
        <v>9</v>
      </c>
      <c r="C710">
        <v>45658</v>
      </c>
      <c r="D710">
        <v>45930</v>
      </c>
      <c r="E710" t="s">
        <v>253</v>
      </c>
      <c r="F710">
        <v>45903</v>
      </c>
      <c r="G710">
        <v>148</v>
      </c>
      <c r="H710" t="s">
        <v>629</v>
      </c>
      <c r="I710" t="s">
        <v>1896</v>
      </c>
      <c r="J710" t="s">
        <v>631</v>
      </c>
      <c r="K710">
        <v>119</v>
      </c>
      <c r="L710" t="s">
        <v>257</v>
      </c>
      <c r="M710">
        <v>1520</v>
      </c>
      <c r="N710">
        <v>1659</v>
      </c>
      <c r="O710" t="s">
        <v>1897</v>
      </c>
      <c r="P710" t="s">
        <v>259</v>
      </c>
      <c r="Q710" t="s">
        <v>92</v>
      </c>
      <c r="R710">
        <v>1012418057</v>
      </c>
      <c r="S710" t="s">
        <v>1077</v>
      </c>
      <c r="T710">
        <v>0</v>
      </c>
      <c r="U710">
        <v>0</v>
      </c>
      <c r="V710">
        <v>9900000</v>
      </c>
      <c r="W710">
        <v>2200000</v>
      </c>
      <c r="X710">
        <v>7700000</v>
      </c>
      <c r="Y710">
        <v>2327</v>
      </c>
      <c r="Z710" t="s">
        <v>98</v>
      </c>
      <c r="AA710" t="s">
        <v>1898</v>
      </c>
      <c r="AB710">
        <v>2</v>
      </c>
      <c r="AC710" t="s">
        <v>29</v>
      </c>
      <c r="AD710" t="s">
        <v>91</v>
      </c>
    </row>
    <row r="711" spans="1:30" x14ac:dyDescent="0.2">
      <c r="A711">
        <v>2025</v>
      </c>
      <c r="B711">
        <v>9</v>
      </c>
      <c r="C711">
        <v>45658</v>
      </c>
      <c r="D711">
        <v>45930</v>
      </c>
      <c r="E711" t="s">
        <v>253</v>
      </c>
      <c r="F711">
        <v>45903</v>
      </c>
      <c r="G711">
        <v>148</v>
      </c>
      <c r="H711" t="s">
        <v>629</v>
      </c>
      <c r="I711" t="s">
        <v>1899</v>
      </c>
      <c r="J711" t="s">
        <v>631</v>
      </c>
      <c r="K711">
        <v>119</v>
      </c>
      <c r="L711" t="s">
        <v>257</v>
      </c>
      <c r="M711">
        <v>1639</v>
      </c>
      <c r="N711">
        <v>1660</v>
      </c>
      <c r="O711" t="s">
        <v>1900</v>
      </c>
      <c r="P711" t="s">
        <v>405</v>
      </c>
      <c r="Q711" t="s">
        <v>22</v>
      </c>
      <c r="R711">
        <v>53119436</v>
      </c>
      <c r="S711" t="s">
        <v>951</v>
      </c>
      <c r="T711">
        <v>0</v>
      </c>
      <c r="U711">
        <v>0</v>
      </c>
      <c r="V711">
        <v>8505000</v>
      </c>
      <c r="W711">
        <v>5386500</v>
      </c>
      <c r="X711">
        <v>3118500</v>
      </c>
      <c r="Y711">
        <v>2230</v>
      </c>
      <c r="Z711" t="s">
        <v>23</v>
      </c>
      <c r="AA711" t="s">
        <v>1901</v>
      </c>
      <c r="AB711">
        <v>1</v>
      </c>
      <c r="AC711" t="s">
        <v>20</v>
      </c>
      <c r="AD711" t="s">
        <v>21</v>
      </c>
    </row>
    <row r="712" spans="1:30" x14ac:dyDescent="0.2">
      <c r="A712">
        <v>2025</v>
      </c>
      <c r="B712">
        <v>9</v>
      </c>
      <c r="C712">
        <v>45658</v>
      </c>
      <c r="D712">
        <v>45930</v>
      </c>
      <c r="E712" t="s">
        <v>253</v>
      </c>
      <c r="F712">
        <v>45903</v>
      </c>
      <c r="G712">
        <v>145</v>
      </c>
      <c r="H712" t="s">
        <v>624</v>
      </c>
      <c r="I712" t="s">
        <v>1902</v>
      </c>
      <c r="J712" t="s">
        <v>626</v>
      </c>
      <c r="K712">
        <v>119</v>
      </c>
      <c r="L712" t="s">
        <v>257</v>
      </c>
      <c r="M712">
        <v>1638</v>
      </c>
      <c r="N712">
        <v>1661</v>
      </c>
      <c r="O712" t="s">
        <v>1903</v>
      </c>
      <c r="P712" t="s">
        <v>865</v>
      </c>
      <c r="Q712" t="s">
        <v>146</v>
      </c>
      <c r="R712">
        <v>1032381512</v>
      </c>
      <c r="S712" t="s">
        <v>901</v>
      </c>
      <c r="T712">
        <v>0</v>
      </c>
      <c r="U712">
        <v>0</v>
      </c>
      <c r="V712">
        <v>15120000</v>
      </c>
      <c r="W712">
        <v>9576000</v>
      </c>
      <c r="X712">
        <v>5544000</v>
      </c>
      <c r="Y712">
        <v>2486</v>
      </c>
      <c r="Z712" t="s">
        <v>151</v>
      </c>
      <c r="AA712" t="s">
        <v>1904</v>
      </c>
      <c r="AB712">
        <v>1</v>
      </c>
      <c r="AC712" t="s">
        <v>66</v>
      </c>
      <c r="AD712" t="s">
        <v>120</v>
      </c>
    </row>
    <row r="713" spans="1:30" x14ac:dyDescent="0.2">
      <c r="A713">
        <v>2025</v>
      </c>
      <c r="B713">
        <v>9</v>
      </c>
      <c r="C713">
        <v>45658</v>
      </c>
      <c r="D713">
        <v>45930</v>
      </c>
      <c r="E713" t="s">
        <v>253</v>
      </c>
      <c r="F713">
        <v>45903</v>
      </c>
      <c r="G713">
        <v>145</v>
      </c>
      <c r="H713" t="s">
        <v>624</v>
      </c>
      <c r="I713" t="s">
        <v>1905</v>
      </c>
      <c r="J713" t="s">
        <v>626</v>
      </c>
      <c r="K713">
        <v>119</v>
      </c>
      <c r="L713" t="s">
        <v>257</v>
      </c>
      <c r="M713">
        <v>1577</v>
      </c>
      <c r="N713">
        <v>1662</v>
      </c>
      <c r="O713" t="s">
        <v>1906</v>
      </c>
      <c r="P713" t="s">
        <v>259</v>
      </c>
      <c r="Q713" t="s">
        <v>92</v>
      </c>
      <c r="R713">
        <v>1005237122</v>
      </c>
      <c r="S713" t="s">
        <v>1907</v>
      </c>
      <c r="T713">
        <v>0</v>
      </c>
      <c r="U713">
        <v>0</v>
      </c>
      <c r="V713">
        <v>18000000</v>
      </c>
      <c r="W713">
        <v>6800000</v>
      </c>
      <c r="X713">
        <v>11200000</v>
      </c>
      <c r="Y713">
        <v>2327</v>
      </c>
      <c r="Z713" t="s">
        <v>98</v>
      </c>
      <c r="AA713" t="s">
        <v>1908</v>
      </c>
      <c r="AB713">
        <v>2</v>
      </c>
      <c r="AC713" t="s">
        <v>29</v>
      </c>
      <c r="AD713" t="s">
        <v>91</v>
      </c>
    </row>
    <row r="714" spans="1:30" x14ac:dyDescent="0.2">
      <c r="A714">
        <v>2025</v>
      </c>
      <c r="B714">
        <v>9</v>
      </c>
      <c r="C714">
        <v>45658</v>
      </c>
      <c r="D714">
        <v>45930</v>
      </c>
      <c r="E714" t="s">
        <v>253</v>
      </c>
      <c r="F714">
        <v>45903</v>
      </c>
      <c r="G714">
        <v>145</v>
      </c>
      <c r="H714" t="s">
        <v>624</v>
      </c>
      <c r="I714" t="s">
        <v>1909</v>
      </c>
      <c r="J714" t="s">
        <v>626</v>
      </c>
      <c r="K714">
        <v>119</v>
      </c>
      <c r="L714" t="s">
        <v>257</v>
      </c>
      <c r="M714">
        <v>1637</v>
      </c>
      <c r="N714">
        <v>1663</v>
      </c>
      <c r="O714" t="s">
        <v>1910</v>
      </c>
      <c r="P714" t="s">
        <v>865</v>
      </c>
      <c r="Q714" t="s">
        <v>146</v>
      </c>
      <c r="R714">
        <v>1015426783</v>
      </c>
      <c r="S714" t="s">
        <v>1050</v>
      </c>
      <c r="T714">
        <v>0</v>
      </c>
      <c r="U714">
        <v>0</v>
      </c>
      <c r="V714">
        <v>25200000</v>
      </c>
      <c r="W714">
        <v>15960000</v>
      </c>
      <c r="X714">
        <v>9240000</v>
      </c>
      <c r="Y714">
        <v>2486</v>
      </c>
      <c r="Z714" t="s">
        <v>151</v>
      </c>
      <c r="AA714" t="s">
        <v>1911</v>
      </c>
      <c r="AB714">
        <v>1</v>
      </c>
      <c r="AC714" t="s">
        <v>66</v>
      </c>
      <c r="AD714" t="s">
        <v>120</v>
      </c>
    </row>
    <row r="715" spans="1:30" x14ac:dyDescent="0.2">
      <c r="A715">
        <v>2025</v>
      </c>
      <c r="B715">
        <v>9</v>
      </c>
      <c r="C715">
        <v>45658</v>
      </c>
      <c r="D715">
        <v>45930</v>
      </c>
      <c r="E715" t="s">
        <v>253</v>
      </c>
      <c r="F715">
        <v>45903</v>
      </c>
      <c r="G715">
        <v>148</v>
      </c>
      <c r="H715" t="s">
        <v>629</v>
      </c>
      <c r="I715" t="s">
        <v>1892</v>
      </c>
      <c r="J715" t="s">
        <v>631</v>
      </c>
      <c r="K715">
        <v>119</v>
      </c>
      <c r="L715" t="s">
        <v>257</v>
      </c>
      <c r="M715">
        <v>1521</v>
      </c>
      <c r="N715">
        <v>1664</v>
      </c>
      <c r="O715" t="s">
        <v>1893</v>
      </c>
      <c r="P715" t="s">
        <v>439</v>
      </c>
      <c r="Q715" t="s">
        <v>121</v>
      </c>
      <c r="R715">
        <v>1022997317</v>
      </c>
      <c r="S715" t="s">
        <v>1079</v>
      </c>
      <c r="T715">
        <v>0</v>
      </c>
      <c r="U715">
        <v>0</v>
      </c>
      <c r="V715">
        <v>15120000</v>
      </c>
      <c r="W715">
        <v>8400000</v>
      </c>
      <c r="X715">
        <v>6720000</v>
      </c>
      <c r="Y715">
        <v>2388</v>
      </c>
      <c r="Z715" t="s">
        <v>126</v>
      </c>
      <c r="AA715" t="s">
        <v>1895</v>
      </c>
      <c r="AB715">
        <v>3</v>
      </c>
      <c r="AC715" t="s">
        <v>66</v>
      </c>
      <c r="AD715" t="s">
        <v>120</v>
      </c>
    </row>
    <row r="716" spans="1:30" x14ac:dyDescent="0.2">
      <c r="A716">
        <v>2025</v>
      </c>
      <c r="B716">
        <v>9</v>
      </c>
      <c r="C716">
        <v>45658</v>
      </c>
      <c r="D716">
        <v>45930</v>
      </c>
      <c r="E716" t="s">
        <v>253</v>
      </c>
      <c r="F716">
        <v>45905</v>
      </c>
      <c r="G716">
        <v>145</v>
      </c>
      <c r="H716" t="s">
        <v>624</v>
      </c>
      <c r="I716" t="s">
        <v>1912</v>
      </c>
      <c r="J716" t="s">
        <v>626</v>
      </c>
      <c r="K716">
        <v>117</v>
      </c>
      <c r="L716" t="s">
        <v>257</v>
      </c>
      <c r="M716">
        <v>1585</v>
      </c>
      <c r="N716">
        <v>1665</v>
      </c>
      <c r="O716" t="s">
        <v>1913</v>
      </c>
      <c r="P716" t="s">
        <v>291</v>
      </c>
      <c r="Q716" t="s">
        <v>181</v>
      </c>
      <c r="R716">
        <v>1015467250</v>
      </c>
      <c r="S716" t="s">
        <v>1914</v>
      </c>
      <c r="T716">
        <v>0</v>
      </c>
      <c r="U716">
        <v>0</v>
      </c>
      <c r="V716">
        <v>15000000</v>
      </c>
      <c r="W716">
        <v>8500000</v>
      </c>
      <c r="X716">
        <v>6500000</v>
      </c>
      <c r="Y716">
        <v>2671</v>
      </c>
      <c r="Z716" t="s">
        <v>190</v>
      </c>
      <c r="AA716" t="s">
        <v>1915</v>
      </c>
      <c r="AB716">
        <v>3</v>
      </c>
      <c r="AC716" t="s">
        <v>34</v>
      </c>
      <c r="AD716" t="s">
        <v>180</v>
      </c>
    </row>
    <row r="717" spans="1:30" x14ac:dyDescent="0.2">
      <c r="A717">
        <v>2025</v>
      </c>
      <c r="B717">
        <v>9</v>
      </c>
      <c r="C717">
        <v>45658</v>
      </c>
      <c r="D717">
        <v>45930</v>
      </c>
      <c r="E717" t="s">
        <v>253</v>
      </c>
      <c r="F717">
        <v>45908</v>
      </c>
      <c r="G717">
        <v>31</v>
      </c>
      <c r="H717" t="s">
        <v>691</v>
      </c>
      <c r="I717" t="s">
        <v>1682</v>
      </c>
      <c r="J717" t="s">
        <v>692</v>
      </c>
      <c r="K717">
        <v>114</v>
      </c>
      <c r="L717" t="s">
        <v>257</v>
      </c>
      <c r="M717">
        <v>1675</v>
      </c>
      <c r="N717">
        <v>1666</v>
      </c>
      <c r="O717" t="s">
        <v>693</v>
      </c>
      <c r="P717" t="s">
        <v>275</v>
      </c>
      <c r="Q717" t="s">
        <v>49</v>
      </c>
      <c r="R717">
        <v>860011153</v>
      </c>
      <c r="S717" t="s">
        <v>694</v>
      </c>
      <c r="T717">
        <v>0</v>
      </c>
      <c r="U717">
        <v>0</v>
      </c>
      <c r="V717">
        <v>154900</v>
      </c>
      <c r="W717">
        <v>154900</v>
      </c>
      <c r="X717">
        <v>0</v>
      </c>
      <c r="Y717">
        <v>2289</v>
      </c>
      <c r="Z717" t="s">
        <v>50</v>
      </c>
      <c r="AA717" t="s">
        <v>695</v>
      </c>
      <c r="AB717">
        <v>1</v>
      </c>
      <c r="AC717" t="s">
        <v>34</v>
      </c>
      <c r="AD717" t="s">
        <v>48</v>
      </c>
    </row>
    <row r="718" spans="1:30" x14ac:dyDescent="0.2">
      <c r="A718">
        <v>2025</v>
      </c>
      <c r="B718">
        <v>9</v>
      </c>
      <c r="C718">
        <v>45658</v>
      </c>
      <c r="D718">
        <v>45930</v>
      </c>
      <c r="E718" t="s">
        <v>253</v>
      </c>
      <c r="F718">
        <v>45908</v>
      </c>
      <c r="G718">
        <v>31</v>
      </c>
      <c r="H718" t="s">
        <v>691</v>
      </c>
      <c r="I718" t="s">
        <v>1682</v>
      </c>
      <c r="J718" t="s">
        <v>692</v>
      </c>
      <c r="K718">
        <v>114</v>
      </c>
      <c r="L718" t="s">
        <v>257</v>
      </c>
      <c r="M718">
        <v>1675</v>
      </c>
      <c r="N718">
        <v>1666</v>
      </c>
      <c r="O718" t="s">
        <v>693</v>
      </c>
      <c r="P718" t="s">
        <v>583</v>
      </c>
      <c r="Q718" t="s">
        <v>192</v>
      </c>
      <c r="R718">
        <v>860011153</v>
      </c>
      <c r="S718" t="s">
        <v>694</v>
      </c>
      <c r="T718">
        <v>0</v>
      </c>
      <c r="U718">
        <v>0</v>
      </c>
      <c r="V718">
        <v>372000</v>
      </c>
      <c r="W718">
        <v>372000</v>
      </c>
      <c r="X718">
        <v>0</v>
      </c>
      <c r="Y718">
        <v>2682</v>
      </c>
      <c r="Z718" t="s">
        <v>193</v>
      </c>
      <c r="AA718" t="s">
        <v>695</v>
      </c>
      <c r="AB718">
        <v>2</v>
      </c>
      <c r="AC718" t="s">
        <v>34</v>
      </c>
      <c r="AD718" t="s">
        <v>180</v>
      </c>
    </row>
    <row r="719" spans="1:30" x14ac:dyDescent="0.2">
      <c r="A719">
        <v>2025</v>
      </c>
      <c r="B719">
        <v>9</v>
      </c>
      <c r="C719">
        <v>45658</v>
      </c>
      <c r="D719">
        <v>45930</v>
      </c>
      <c r="E719" t="s">
        <v>253</v>
      </c>
      <c r="F719">
        <v>45908</v>
      </c>
      <c r="G719">
        <v>145</v>
      </c>
      <c r="H719" t="s">
        <v>624</v>
      </c>
      <c r="I719" t="s">
        <v>1916</v>
      </c>
      <c r="J719" t="s">
        <v>626</v>
      </c>
      <c r="K719">
        <v>114</v>
      </c>
      <c r="L719" t="s">
        <v>257</v>
      </c>
      <c r="M719">
        <v>1582</v>
      </c>
      <c r="N719">
        <v>1667</v>
      </c>
      <c r="O719" t="s">
        <v>1917</v>
      </c>
      <c r="P719" t="s">
        <v>259</v>
      </c>
      <c r="Q719" t="s">
        <v>92</v>
      </c>
      <c r="R719">
        <v>1024563513</v>
      </c>
      <c r="S719" t="s">
        <v>1918</v>
      </c>
      <c r="T719">
        <v>0</v>
      </c>
      <c r="U719">
        <v>0</v>
      </c>
      <c r="V719">
        <v>24000000</v>
      </c>
      <c r="W719">
        <v>13600000</v>
      </c>
      <c r="X719">
        <v>10400000</v>
      </c>
      <c r="Y719">
        <v>2327</v>
      </c>
      <c r="Z719" t="s">
        <v>98</v>
      </c>
      <c r="AA719" t="s">
        <v>1919</v>
      </c>
      <c r="AB719">
        <v>2</v>
      </c>
      <c r="AC719" t="s">
        <v>29</v>
      </c>
      <c r="AD719" t="s">
        <v>91</v>
      </c>
    </row>
    <row r="720" spans="1:30" x14ac:dyDescent="0.2">
      <c r="A720">
        <v>2025</v>
      </c>
      <c r="B720">
        <v>9</v>
      </c>
      <c r="C720">
        <v>45658</v>
      </c>
      <c r="D720">
        <v>45930</v>
      </c>
      <c r="E720" t="s">
        <v>253</v>
      </c>
      <c r="F720">
        <v>45909</v>
      </c>
      <c r="G720">
        <v>145</v>
      </c>
      <c r="H720" t="s">
        <v>624</v>
      </c>
      <c r="I720" t="s">
        <v>1920</v>
      </c>
      <c r="J720" t="s">
        <v>626</v>
      </c>
      <c r="K720">
        <v>113</v>
      </c>
      <c r="L720" t="s">
        <v>257</v>
      </c>
      <c r="M720">
        <v>1629</v>
      </c>
      <c r="N720">
        <v>1668</v>
      </c>
      <c r="O720" t="s">
        <v>1921</v>
      </c>
      <c r="P720" t="s">
        <v>291</v>
      </c>
      <c r="Q720" t="s">
        <v>181</v>
      </c>
      <c r="R720">
        <v>1024602402</v>
      </c>
      <c r="S720" t="s">
        <v>1922</v>
      </c>
      <c r="T720">
        <v>0</v>
      </c>
      <c r="U720">
        <v>0</v>
      </c>
      <c r="V720">
        <v>20000000</v>
      </c>
      <c r="W720">
        <v>8500000</v>
      </c>
      <c r="X720">
        <v>11500000</v>
      </c>
      <c r="Y720">
        <v>2671</v>
      </c>
      <c r="Z720" t="s">
        <v>188</v>
      </c>
      <c r="AA720" t="s">
        <v>1923</v>
      </c>
      <c r="AB720">
        <v>2</v>
      </c>
      <c r="AC720" t="s">
        <v>34</v>
      </c>
      <c r="AD720" t="s">
        <v>180</v>
      </c>
    </row>
    <row r="721" spans="1:30" x14ac:dyDescent="0.2">
      <c r="A721">
        <v>2025</v>
      </c>
      <c r="B721">
        <v>9</v>
      </c>
      <c r="C721">
        <v>45658</v>
      </c>
      <c r="D721">
        <v>45930</v>
      </c>
      <c r="E721" t="s">
        <v>253</v>
      </c>
      <c r="F721">
        <v>45909</v>
      </c>
      <c r="G721">
        <v>145</v>
      </c>
      <c r="H721" t="s">
        <v>624</v>
      </c>
      <c r="I721" t="s">
        <v>1924</v>
      </c>
      <c r="J721" t="s">
        <v>626</v>
      </c>
      <c r="K721">
        <v>113</v>
      </c>
      <c r="L721" t="s">
        <v>257</v>
      </c>
      <c r="M721">
        <v>1648</v>
      </c>
      <c r="N721">
        <v>1669</v>
      </c>
      <c r="O721" t="s">
        <v>1925</v>
      </c>
      <c r="P721" t="s">
        <v>386</v>
      </c>
      <c r="Q721" t="s">
        <v>76</v>
      </c>
      <c r="R721">
        <v>1020795504</v>
      </c>
      <c r="S721" t="s">
        <v>1121</v>
      </c>
      <c r="T721">
        <v>0</v>
      </c>
      <c r="U721">
        <v>0</v>
      </c>
      <c r="V721">
        <v>18900000</v>
      </c>
      <c r="W721">
        <v>10500000</v>
      </c>
      <c r="X721">
        <v>8400000</v>
      </c>
      <c r="Y721">
        <v>2324</v>
      </c>
      <c r="Z721" t="s">
        <v>89</v>
      </c>
      <c r="AA721" t="s">
        <v>1926</v>
      </c>
      <c r="AB721">
        <v>1</v>
      </c>
      <c r="AC721" t="s">
        <v>66</v>
      </c>
      <c r="AD721" t="s">
        <v>75</v>
      </c>
    </row>
    <row r="722" spans="1:30" x14ac:dyDescent="0.2">
      <c r="A722">
        <v>2025</v>
      </c>
      <c r="B722">
        <v>9</v>
      </c>
      <c r="C722">
        <v>45658</v>
      </c>
      <c r="D722">
        <v>45930</v>
      </c>
      <c r="E722" t="s">
        <v>253</v>
      </c>
      <c r="F722">
        <v>45911</v>
      </c>
      <c r="G722">
        <v>148</v>
      </c>
      <c r="H722" t="s">
        <v>629</v>
      </c>
      <c r="I722" t="s">
        <v>1927</v>
      </c>
      <c r="J722" t="s">
        <v>631</v>
      </c>
      <c r="K722">
        <v>111</v>
      </c>
      <c r="L722" t="s">
        <v>257</v>
      </c>
      <c r="M722">
        <v>1686</v>
      </c>
      <c r="N722">
        <v>1670</v>
      </c>
      <c r="O722" t="s">
        <v>1928</v>
      </c>
      <c r="P722" t="s">
        <v>275</v>
      </c>
      <c r="Q722" t="s">
        <v>49</v>
      </c>
      <c r="R722">
        <v>1000473266</v>
      </c>
      <c r="S722" t="s">
        <v>1929</v>
      </c>
      <c r="T722">
        <v>0</v>
      </c>
      <c r="U722">
        <v>0</v>
      </c>
      <c r="V722">
        <v>9330000</v>
      </c>
      <c r="W722">
        <v>4768667</v>
      </c>
      <c r="X722">
        <v>4561333</v>
      </c>
      <c r="Y722">
        <v>2289</v>
      </c>
      <c r="Z722" t="s">
        <v>50</v>
      </c>
      <c r="AA722" t="s">
        <v>1930</v>
      </c>
      <c r="AB722">
        <v>1</v>
      </c>
      <c r="AC722" t="s">
        <v>34</v>
      </c>
      <c r="AD722" t="s">
        <v>48</v>
      </c>
    </row>
    <row r="723" spans="1:30" x14ac:dyDescent="0.2">
      <c r="A723">
        <v>2025</v>
      </c>
      <c r="B723">
        <v>9</v>
      </c>
      <c r="C723">
        <v>45658</v>
      </c>
      <c r="D723">
        <v>45930</v>
      </c>
      <c r="E723" t="s">
        <v>253</v>
      </c>
      <c r="F723">
        <v>45911</v>
      </c>
      <c r="G723">
        <v>145</v>
      </c>
      <c r="H723" t="s">
        <v>624</v>
      </c>
      <c r="I723" t="s">
        <v>1931</v>
      </c>
      <c r="J723" t="s">
        <v>626</v>
      </c>
      <c r="K723">
        <v>111</v>
      </c>
      <c r="L723" t="s">
        <v>257</v>
      </c>
      <c r="M723">
        <v>1578</v>
      </c>
      <c r="N723">
        <v>1671</v>
      </c>
      <c r="O723" t="s">
        <v>1932</v>
      </c>
      <c r="P723" t="s">
        <v>259</v>
      </c>
      <c r="Q723" t="s">
        <v>92</v>
      </c>
      <c r="R723">
        <v>52283101</v>
      </c>
      <c r="S723" t="s">
        <v>1933</v>
      </c>
      <c r="T723">
        <v>0</v>
      </c>
      <c r="U723">
        <v>0</v>
      </c>
      <c r="V723">
        <v>28000000</v>
      </c>
      <c r="W723">
        <v>10266667</v>
      </c>
      <c r="X723">
        <v>17733333</v>
      </c>
      <c r="Y723">
        <v>2327</v>
      </c>
      <c r="Z723" t="s">
        <v>98</v>
      </c>
      <c r="AA723" t="s">
        <v>1934</v>
      </c>
      <c r="AB723">
        <v>2</v>
      </c>
      <c r="AC723" t="s">
        <v>29</v>
      </c>
      <c r="AD723" t="s">
        <v>91</v>
      </c>
    </row>
    <row r="724" spans="1:30" x14ac:dyDescent="0.2">
      <c r="A724">
        <v>2025</v>
      </c>
      <c r="B724">
        <v>9</v>
      </c>
      <c r="C724">
        <v>45658</v>
      </c>
      <c r="D724">
        <v>45930</v>
      </c>
      <c r="E724" t="s">
        <v>253</v>
      </c>
      <c r="F724">
        <v>45911</v>
      </c>
      <c r="G724">
        <v>145</v>
      </c>
      <c r="H724" t="s">
        <v>624</v>
      </c>
      <c r="I724" t="s">
        <v>1935</v>
      </c>
      <c r="J724" t="s">
        <v>626</v>
      </c>
      <c r="K724">
        <v>111</v>
      </c>
      <c r="L724" t="s">
        <v>257</v>
      </c>
      <c r="M724">
        <v>1618</v>
      </c>
      <c r="N724">
        <v>1672</v>
      </c>
      <c r="O724" t="s">
        <v>1936</v>
      </c>
      <c r="P724" t="s">
        <v>491</v>
      </c>
      <c r="Q724" t="s">
        <v>31</v>
      </c>
      <c r="R724">
        <v>79756594</v>
      </c>
      <c r="S724" t="s">
        <v>1937</v>
      </c>
      <c r="T724">
        <v>0</v>
      </c>
      <c r="U724">
        <v>0</v>
      </c>
      <c r="V724">
        <v>32000000</v>
      </c>
      <c r="W724">
        <v>13333333</v>
      </c>
      <c r="X724">
        <v>18666667</v>
      </c>
      <c r="Y724">
        <v>2265</v>
      </c>
      <c r="Z724" t="s">
        <v>32</v>
      </c>
      <c r="AA724" t="s">
        <v>1938</v>
      </c>
      <c r="AB724">
        <v>1</v>
      </c>
      <c r="AC724" t="s">
        <v>29</v>
      </c>
      <c r="AD724" t="s">
        <v>30</v>
      </c>
    </row>
    <row r="725" spans="1:30" x14ac:dyDescent="0.2">
      <c r="A725">
        <v>2025</v>
      </c>
      <c r="B725">
        <v>9</v>
      </c>
      <c r="C725">
        <v>45658</v>
      </c>
      <c r="D725">
        <v>45930</v>
      </c>
      <c r="E725" t="s">
        <v>253</v>
      </c>
      <c r="F725">
        <v>45911</v>
      </c>
      <c r="G725">
        <v>148</v>
      </c>
      <c r="H725" t="s">
        <v>629</v>
      </c>
      <c r="I725" t="s">
        <v>1939</v>
      </c>
      <c r="J725" t="s">
        <v>631</v>
      </c>
      <c r="K725">
        <v>111</v>
      </c>
      <c r="L725" t="s">
        <v>257</v>
      </c>
      <c r="M725">
        <v>1476</v>
      </c>
      <c r="N725">
        <v>1673</v>
      </c>
      <c r="O725" t="s">
        <v>1940</v>
      </c>
      <c r="P725" t="s">
        <v>291</v>
      </c>
      <c r="Q725" t="s">
        <v>181</v>
      </c>
      <c r="R725">
        <v>1001170088</v>
      </c>
      <c r="S725" t="s">
        <v>1041</v>
      </c>
      <c r="T725">
        <v>0</v>
      </c>
      <c r="U725">
        <v>0</v>
      </c>
      <c r="V725">
        <v>10650000</v>
      </c>
      <c r="W725">
        <v>5916667</v>
      </c>
      <c r="X725">
        <v>4733333</v>
      </c>
      <c r="Y725">
        <v>2671</v>
      </c>
      <c r="Z725" t="s">
        <v>190</v>
      </c>
      <c r="AA725" t="s">
        <v>1941</v>
      </c>
      <c r="AB725">
        <v>3</v>
      </c>
      <c r="AC725" t="s">
        <v>34</v>
      </c>
      <c r="AD725" t="s">
        <v>180</v>
      </c>
    </row>
    <row r="726" spans="1:30" x14ac:dyDescent="0.2">
      <c r="A726">
        <v>2025</v>
      </c>
      <c r="B726">
        <v>9</v>
      </c>
      <c r="C726">
        <v>45658</v>
      </c>
      <c r="D726">
        <v>45930</v>
      </c>
      <c r="E726" t="s">
        <v>253</v>
      </c>
      <c r="F726">
        <v>45911</v>
      </c>
      <c r="G726">
        <v>148</v>
      </c>
      <c r="H726" t="s">
        <v>629</v>
      </c>
      <c r="I726" t="s">
        <v>1942</v>
      </c>
      <c r="J726" t="s">
        <v>631</v>
      </c>
      <c r="K726">
        <v>111</v>
      </c>
      <c r="L726" t="s">
        <v>257</v>
      </c>
      <c r="M726">
        <v>1581</v>
      </c>
      <c r="N726">
        <v>1674</v>
      </c>
      <c r="O726" t="s">
        <v>1943</v>
      </c>
      <c r="P726" t="s">
        <v>386</v>
      </c>
      <c r="Q726" t="s">
        <v>76</v>
      </c>
      <c r="R726">
        <v>1018474865</v>
      </c>
      <c r="S726" t="s">
        <v>1944</v>
      </c>
      <c r="T726">
        <v>0</v>
      </c>
      <c r="U726">
        <v>0</v>
      </c>
      <c r="V726">
        <v>15000000</v>
      </c>
      <c r="W726">
        <v>8333333</v>
      </c>
      <c r="X726">
        <v>6666667</v>
      </c>
      <c r="Y726">
        <v>2324</v>
      </c>
      <c r="Z726" t="s">
        <v>89</v>
      </c>
      <c r="AA726">
        <v>139042</v>
      </c>
      <c r="AB726">
        <v>1</v>
      </c>
      <c r="AC726" t="s">
        <v>66</v>
      </c>
      <c r="AD726" t="s">
        <v>75</v>
      </c>
    </row>
    <row r="727" spans="1:30" x14ac:dyDescent="0.2">
      <c r="A727">
        <v>2025</v>
      </c>
      <c r="B727">
        <v>9</v>
      </c>
      <c r="C727">
        <v>45658</v>
      </c>
      <c r="D727">
        <v>45930</v>
      </c>
      <c r="E727" t="s">
        <v>253</v>
      </c>
      <c r="F727">
        <v>45911</v>
      </c>
      <c r="G727">
        <v>145</v>
      </c>
      <c r="H727" t="s">
        <v>624</v>
      </c>
      <c r="I727" t="s">
        <v>1945</v>
      </c>
      <c r="J727" t="s">
        <v>626</v>
      </c>
      <c r="K727">
        <v>111</v>
      </c>
      <c r="L727" t="s">
        <v>257</v>
      </c>
      <c r="M727">
        <v>1630</v>
      </c>
      <c r="N727">
        <v>1675</v>
      </c>
      <c r="O727" t="s">
        <v>1946</v>
      </c>
      <c r="P727" t="s">
        <v>456</v>
      </c>
      <c r="Q727" t="s">
        <v>61</v>
      </c>
      <c r="R727">
        <v>1015438142</v>
      </c>
      <c r="S727" t="s">
        <v>1947</v>
      </c>
      <c r="T727">
        <v>0</v>
      </c>
      <c r="U727">
        <v>0</v>
      </c>
      <c r="V727">
        <v>26000000</v>
      </c>
      <c r="W727">
        <v>10833333</v>
      </c>
      <c r="X727">
        <v>15166667</v>
      </c>
      <c r="Y727">
        <v>2315</v>
      </c>
      <c r="Z727" t="s">
        <v>64</v>
      </c>
      <c r="AA727" t="s">
        <v>1948</v>
      </c>
      <c r="AB727">
        <v>2</v>
      </c>
      <c r="AC727" t="s">
        <v>41</v>
      </c>
      <c r="AD727" t="s">
        <v>42</v>
      </c>
    </row>
    <row r="728" spans="1:30" x14ac:dyDescent="0.2">
      <c r="A728">
        <v>2025</v>
      </c>
      <c r="B728">
        <v>9</v>
      </c>
      <c r="C728">
        <v>45658</v>
      </c>
      <c r="D728">
        <v>45930</v>
      </c>
      <c r="E728" t="s">
        <v>253</v>
      </c>
      <c r="F728">
        <v>45911</v>
      </c>
      <c r="G728">
        <v>145</v>
      </c>
      <c r="H728" t="s">
        <v>624</v>
      </c>
      <c r="I728" t="s">
        <v>1949</v>
      </c>
      <c r="J728" t="s">
        <v>626</v>
      </c>
      <c r="K728">
        <v>111</v>
      </c>
      <c r="L728" t="s">
        <v>257</v>
      </c>
      <c r="M728">
        <v>1623</v>
      </c>
      <c r="N728">
        <v>1676</v>
      </c>
      <c r="O728" t="s">
        <v>1950</v>
      </c>
      <c r="P728" t="s">
        <v>1393</v>
      </c>
      <c r="Q728" t="s">
        <v>115</v>
      </c>
      <c r="R728">
        <v>1012465141</v>
      </c>
      <c r="S728" t="s">
        <v>1951</v>
      </c>
      <c r="T728">
        <v>0</v>
      </c>
      <c r="U728">
        <v>0</v>
      </c>
      <c r="V728">
        <v>22400000</v>
      </c>
      <c r="W728">
        <v>8586667</v>
      </c>
      <c r="X728">
        <v>13813333</v>
      </c>
      <c r="Y728">
        <v>2386</v>
      </c>
      <c r="Z728" t="s">
        <v>118</v>
      </c>
      <c r="AA728" t="s">
        <v>1952</v>
      </c>
      <c r="AB728">
        <v>2</v>
      </c>
      <c r="AC728" t="s">
        <v>29</v>
      </c>
      <c r="AD728" t="s">
        <v>114</v>
      </c>
    </row>
    <row r="729" spans="1:30" x14ac:dyDescent="0.2">
      <c r="A729">
        <v>2025</v>
      </c>
      <c r="B729">
        <v>9</v>
      </c>
      <c r="C729">
        <v>45658</v>
      </c>
      <c r="D729">
        <v>45930</v>
      </c>
      <c r="E729" t="s">
        <v>253</v>
      </c>
      <c r="F729">
        <v>45911</v>
      </c>
      <c r="G729">
        <v>148</v>
      </c>
      <c r="H729" t="s">
        <v>629</v>
      </c>
      <c r="I729" t="s">
        <v>1953</v>
      </c>
      <c r="J729" t="s">
        <v>631</v>
      </c>
      <c r="K729">
        <v>111</v>
      </c>
      <c r="L729" t="s">
        <v>257</v>
      </c>
      <c r="M729">
        <v>1597</v>
      </c>
      <c r="N729">
        <v>1677</v>
      </c>
      <c r="O729" t="s">
        <v>1954</v>
      </c>
      <c r="P729" t="s">
        <v>456</v>
      </c>
      <c r="Q729" t="s">
        <v>61</v>
      </c>
      <c r="R729">
        <v>1193206891</v>
      </c>
      <c r="S729" t="s">
        <v>1955</v>
      </c>
      <c r="T729">
        <v>0</v>
      </c>
      <c r="U729">
        <v>0</v>
      </c>
      <c r="V729">
        <v>9330000</v>
      </c>
      <c r="W729">
        <v>4768667</v>
      </c>
      <c r="X729">
        <v>4561333</v>
      </c>
      <c r="Y729">
        <v>2315</v>
      </c>
      <c r="Z729" t="s">
        <v>62</v>
      </c>
      <c r="AA729" t="s">
        <v>1956</v>
      </c>
      <c r="AB729">
        <v>1</v>
      </c>
      <c r="AC729" t="s">
        <v>41</v>
      </c>
      <c r="AD729" t="s">
        <v>42</v>
      </c>
    </row>
    <row r="730" spans="1:30" x14ac:dyDescent="0.2">
      <c r="A730">
        <v>2025</v>
      </c>
      <c r="B730">
        <v>9</v>
      </c>
      <c r="C730">
        <v>45658</v>
      </c>
      <c r="D730">
        <v>45930</v>
      </c>
      <c r="E730" t="s">
        <v>253</v>
      </c>
      <c r="F730">
        <v>45911</v>
      </c>
      <c r="G730">
        <v>145</v>
      </c>
      <c r="H730" t="s">
        <v>624</v>
      </c>
      <c r="I730" t="s">
        <v>1957</v>
      </c>
      <c r="J730" t="s">
        <v>626</v>
      </c>
      <c r="K730">
        <v>111</v>
      </c>
      <c r="L730" t="s">
        <v>257</v>
      </c>
      <c r="M730">
        <v>1614</v>
      </c>
      <c r="N730">
        <v>1678</v>
      </c>
      <c r="O730" t="s">
        <v>1958</v>
      </c>
      <c r="P730" t="s">
        <v>1028</v>
      </c>
      <c r="Q730" t="s">
        <v>111</v>
      </c>
      <c r="R730">
        <v>1121720723</v>
      </c>
      <c r="S730" t="s">
        <v>1959</v>
      </c>
      <c r="T730">
        <v>0</v>
      </c>
      <c r="U730">
        <v>0</v>
      </c>
      <c r="V730">
        <v>17500000</v>
      </c>
      <c r="W730">
        <v>8333333</v>
      </c>
      <c r="X730">
        <v>9166667</v>
      </c>
      <c r="Y730">
        <v>2362</v>
      </c>
      <c r="Z730" t="s">
        <v>112</v>
      </c>
      <c r="AA730" t="s">
        <v>1960</v>
      </c>
      <c r="AB730">
        <v>1</v>
      </c>
      <c r="AC730" t="s">
        <v>34</v>
      </c>
      <c r="AD730" t="s">
        <v>110</v>
      </c>
    </row>
    <row r="731" spans="1:30" x14ac:dyDescent="0.2">
      <c r="A731">
        <v>2025</v>
      </c>
      <c r="B731">
        <v>9</v>
      </c>
      <c r="C731">
        <v>45658</v>
      </c>
      <c r="D731">
        <v>45930</v>
      </c>
      <c r="E731" t="s">
        <v>253</v>
      </c>
      <c r="F731">
        <v>45911</v>
      </c>
      <c r="G731">
        <v>145</v>
      </c>
      <c r="H731" t="s">
        <v>624</v>
      </c>
      <c r="I731" t="s">
        <v>1961</v>
      </c>
      <c r="J731" t="s">
        <v>626</v>
      </c>
      <c r="K731">
        <v>111</v>
      </c>
      <c r="L731" t="s">
        <v>257</v>
      </c>
      <c r="M731">
        <v>1580</v>
      </c>
      <c r="N731">
        <v>1679</v>
      </c>
      <c r="O731" t="s">
        <v>1962</v>
      </c>
      <c r="P731" t="s">
        <v>259</v>
      </c>
      <c r="Q731" t="s">
        <v>92</v>
      </c>
      <c r="R731">
        <v>52779922</v>
      </c>
      <c r="S731" t="s">
        <v>1963</v>
      </c>
      <c r="T731">
        <v>0</v>
      </c>
      <c r="U731">
        <v>0</v>
      </c>
      <c r="V731">
        <v>15000000</v>
      </c>
      <c r="W731">
        <v>7666667</v>
      </c>
      <c r="X731">
        <v>7333333</v>
      </c>
      <c r="Y731">
        <v>2327</v>
      </c>
      <c r="Z731" t="s">
        <v>98</v>
      </c>
      <c r="AA731" t="s">
        <v>1964</v>
      </c>
      <c r="AB731">
        <v>2</v>
      </c>
      <c r="AC731" t="s">
        <v>29</v>
      </c>
      <c r="AD731" t="s">
        <v>91</v>
      </c>
    </row>
    <row r="732" spans="1:30" x14ac:dyDescent="0.2">
      <c r="A732">
        <v>2025</v>
      </c>
      <c r="B732">
        <v>9</v>
      </c>
      <c r="C732">
        <v>45658</v>
      </c>
      <c r="D732">
        <v>45930</v>
      </c>
      <c r="E732" t="s">
        <v>253</v>
      </c>
      <c r="F732">
        <v>45911</v>
      </c>
      <c r="G732">
        <v>145</v>
      </c>
      <c r="H732" t="s">
        <v>624</v>
      </c>
      <c r="I732" t="s">
        <v>1965</v>
      </c>
      <c r="J732" t="s">
        <v>626</v>
      </c>
      <c r="K732">
        <v>111</v>
      </c>
      <c r="L732" t="s">
        <v>257</v>
      </c>
      <c r="M732">
        <v>1579</v>
      </c>
      <c r="N732">
        <v>1680</v>
      </c>
      <c r="O732" t="s">
        <v>1966</v>
      </c>
      <c r="P732" t="s">
        <v>259</v>
      </c>
      <c r="Q732" t="s">
        <v>92</v>
      </c>
      <c r="R732">
        <v>1013666504</v>
      </c>
      <c r="S732" t="s">
        <v>1967</v>
      </c>
      <c r="T732">
        <v>0</v>
      </c>
      <c r="U732">
        <v>0</v>
      </c>
      <c r="V732">
        <v>15000000</v>
      </c>
      <c r="W732">
        <v>7666667</v>
      </c>
      <c r="X732">
        <v>7333333</v>
      </c>
      <c r="Y732">
        <v>2327</v>
      </c>
      <c r="Z732" t="s">
        <v>98</v>
      </c>
      <c r="AA732" t="s">
        <v>1968</v>
      </c>
      <c r="AB732">
        <v>2</v>
      </c>
      <c r="AC732" t="s">
        <v>29</v>
      </c>
      <c r="AD732" t="s">
        <v>91</v>
      </c>
    </row>
    <row r="733" spans="1:30" x14ac:dyDescent="0.2">
      <c r="A733">
        <v>2025</v>
      </c>
      <c r="B733">
        <v>9</v>
      </c>
      <c r="C733">
        <v>45658</v>
      </c>
      <c r="D733">
        <v>45930</v>
      </c>
      <c r="E733" t="s">
        <v>253</v>
      </c>
      <c r="F733">
        <v>45915</v>
      </c>
      <c r="G733">
        <v>148</v>
      </c>
      <c r="H733" t="s">
        <v>629</v>
      </c>
      <c r="I733" t="s">
        <v>1969</v>
      </c>
      <c r="J733" t="s">
        <v>631</v>
      </c>
      <c r="K733">
        <v>107</v>
      </c>
      <c r="L733" t="s">
        <v>257</v>
      </c>
      <c r="M733">
        <v>1647</v>
      </c>
      <c r="N733">
        <v>1681</v>
      </c>
      <c r="O733" t="s">
        <v>1970</v>
      </c>
      <c r="P733" t="s">
        <v>865</v>
      </c>
      <c r="Q733" t="s">
        <v>146</v>
      </c>
      <c r="R733">
        <v>79594470</v>
      </c>
      <c r="S733" t="s">
        <v>1971</v>
      </c>
      <c r="T733">
        <v>0</v>
      </c>
      <c r="U733">
        <v>0</v>
      </c>
      <c r="V733">
        <v>18000000</v>
      </c>
      <c r="W733">
        <v>0</v>
      </c>
      <c r="X733">
        <v>18000000</v>
      </c>
      <c r="Y733">
        <v>2486</v>
      </c>
      <c r="Z733" t="s">
        <v>151</v>
      </c>
      <c r="AA733" t="s">
        <v>1972</v>
      </c>
      <c r="AB733">
        <v>1</v>
      </c>
      <c r="AC733" t="s">
        <v>66</v>
      </c>
      <c r="AD733" t="s">
        <v>120</v>
      </c>
    </row>
    <row r="734" spans="1:30" x14ac:dyDescent="0.2">
      <c r="A734">
        <v>2025</v>
      </c>
      <c r="B734">
        <v>9</v>
      </c>
      <c r="C734">
        <v>45658</v>
      </c>
      <c r="D734">
        <v>45930</v>
      </c>
      <c r="E734" t="s">
        <v>253</v>
      </c>
      <c r="F734">
        <v>45915</v>
      </c>
      <c r="G734">
        <v>145</v>
      </c>
      <c r="H734" t="s">
        <v>624</v>
      </c>
      <c r="I734" t="s">
        <v>1973</v>
      </c>
      <c r="J734" t="s">
        <v>626</v>
      </c>
      <c r="K734">
        <v>107</v>
      </c>
      <c r="L734" t="s">
        <v>257</v>
      </c>
      <c r="M734">
        <v>1692</v>
      </c>
      <c r="N734">
        <v>1682</v>
      </c>
      <c r="O734" t="s">
        <v>1974</v>
      </c>
      <c r="P734" t="s">
        <v>259</v>
      </c>
      <c r="Q734" t="s">
        <v>92</v>
      </c>
      <c r="R734">
        <v>51630538</v>
      </c>
      <c r="S734" t="s">
        <v>1117</v>
      </c>
      <c r="T734">
        <v>0</v>
      </c>
      <c r="U734">
        <v>0</v>
      </c>
      <c r="V734">
        <v>18900000</v>
      </c>
      <c r="W734">
        <v>10500000</v>
      </c>
      <c r="X734">
        <v>8400000</v>
      </c>
      <c r="Y734">
        <v>2327</v>
      </c>
      <c r="Z734" t="s">
        <v>98</v>
      </c>
      <c r="AA734" t="s">
        <v>1975</v>
      </c>
      <c r="AB734">
        <v>2</v>
      </c>
      <c r="AC734" t="s">
        <v>29</v>
      </c>
      <c r="AD734" t="s">
        <v>91</v>
      </c>
    </row>
    <row r="735" spans="1:30" x14ac:dyDescent="0.2">
      <c r="A735">
        <v>2025</v>
      </c>
      <c r="B735">
        <v>9</v>
      </c>
      <c r="C735">
        <v>45658</v>
      </c>
      <c r="D735">
        <v>45930</v>
      </c>
      <c r="E735" t="s">
        <v>253</v>
      </c>
      <c r="F735">
        <v>45915</v>
      </c>
      <c r="G735">
        <v>148</v>
      </c>
      <c r="H735" t="s">
        <v>629</v>
      </c>
      <c r="I735" t="s">
        <v>1976</v>
      </c>
      <c r="J735" t="s">
        <v>631</v>
      </c>
      <c r="K735">
        <v>107</v>
      </c>
      <c r="L735" t="s">
        <v>257</v>
      </c>
      <c r="M735">
        <v>1563</v>
      </c>
      <c r="N735">
        <v>1683</v>
      </c>
      <c r="O735" t="s">
        <v>1977</v>
      </c>
      <c r="P735" t="s">
        <v>561</v>
      </c>
      <c r="Q735" t="s">
        <v>205</v>
      </c>
      <c r="R735">
        <v>1019107614</v>
      </c>
      <c r="S735" t="s">
        <v>1164</v>
      </c>
      <c r="T735">
        <v>0</v>
      </c>
      <c r="U735">
        <v>0</v>
      </c>
      <c r="V735">
        <v>11700000</v>
      </c>
      <c r="W735">
        <v>6110000</v>
      </c>
      <c r="X735">
        <v>5590000</v>
      </c>
      <c r="Y735">
        <v>2696</v>
      </c>
      <c r="Z735" t="s">
        <v>211</v>
      </c>
      <c r="AA735" t="s">
        <v>1978</v>
      </c>
      <c r="AB735">
        <v>4</v>
      </c>
      <c r="AC735" t="s">
        <v>29</v>
      </c>
      <c r="AD735" t="s">
        <v>114</v>
      </c>
    </row>
    <row r="736" spans="1:30" x14ac:dyDescent="0.2">
      <c r="A736">
        <v>2025</v>
      </c>
      <c r="B736">
        <v>9</v>
      </c>
      <c r="C736">
        <v>45658</v>
      </c>
      <c r="D736">
        <v>45930</v>
      </c>
      <c r="E736" t="s">
        <v>253</v>
      </c>
      <c r="F736">
        <v>45915</v>
      </c>
      <c r="G736">
        <v>148</v>
      </c>
      <c r="H736" t="s">
        <v>629</v>
      </c>
      <c r="I736" t="s">
        <v>1979</v>
      </c>
      <c r="J736" t="s">
        <v>631</v>
      </c>
      <c r="K736">
        <v>107</v>
      </c>
      <c r="L736" t="s">
        <v>257</v>
      </c>
      <c r="M736">
        <v>1427</v>
      </c>
      <c r="N736">
        <v>1684</v>
      </c>
      <c r="O736" t="s">
        <v>1980</v>
      </c>
      <c r="P736" t="s">
        <v>291</v>
      </c>
      <c r="Q736" t="s">
        <v>181</v>
      </c>
      <c r="R736">
        <v>79519517</v>
      </c>
      <c r="S736" t="s">
        <v>1123</v>
      </c>
      <c r="T736">
        <v>0</v>
      </c>
      <c r="U736">
        <v>0</v>
      </c>
      <c r="V736">
        <v>10650000</v>
      </c>
      <c r="W736">
        <v>5916667</v>
      </c>
      <c r="X736">
        <v>4733333</v>
      </c>
      <c r="Y736">
        <v>2671</v>
      </c>
      <c r="Z736" t="s">
        <v>190</v>
      </c>
      <c r="AA736" t="s">
        <v>1981</v>
      </c>
      <c r="AB736">
        <v>3</v>
      </c>
      <c r="AC736" t="s">
        <v>34</v>
      </c>
      <c r="AD736" t="s">
        <v>180</v>
      </c>
    </row>
    <row r="737" spans="1:30" x14ac:dyDescent="0.2">
      <c r="A737">
        <v>2025</v>
      </c>
      <c r="B737">
        <v>9</v>
      </c>
      <c r="C737">
        <v>45658</v>
      </c>
      <c r="D737">
        <v>45930</v>
      </c>
      <c r="E737" t="s">
        <v>253</v>
      </c>
      <c r="F737">
        <v>45915</v>
      </c>
      <c r="G737">
        <v>148</v>
      </c>
      <c r="H737" t="s">
        <v>629</v>
      </c>
      <c r="I737" t="s">
        <v>1982</v>
      </c>
      <c r="J737" t="s">
        <v>631</v>
      </c>
      <c r="K737">
        <v>107</v>
      </c>
      <c r="L737" t="s">
        <v>257</v>
      </c>
      <c r="M737">
        <v>1562</v>
      </c>
      <c r="N737">
        <v>1685</v>
      </c>
      <c r="O737" t="s">
        <v>1983</v>
      </c>
      <c r="P737" t="s">
        <v>491</v>
      </c>
      <c r="Q737" t="s">
        <v>31</v>
      </c>
      <c r="R737">
        <v>1000133592</v>
      </c>
      <c r="S737" t="s">
        <v>1161</v>
      </c>
      <c r="T737">
        <v>0</v>
      </c>
      <c r="U737">
        <v>0</v>
      </c>
      <c r="V737">
        <v>8190000</v>
      </c>
      <c r="W737">
        <v>4277000</v>
      </c>
      <c r="X737">
        <v>3913000</v>
      </c>
      <c r="Y737">
        <v>2265</v>
      </c>
      <c r="Z737" t="s">
        <v>32</v>
      </c>
      <c r="AA737" t="s">
        <v>1984</v>
      </c>
      <c r="AB737">
        <v>1</v>
      </c>
      <c r="AC737" t="s">
        <v>29</v>
      </c>
      <c r="AD737" t="s">
        <v>30</v>
      </c>
    </row>
    <row r="738" spans="1:30" x14ac:dyDescent="0.2">
      <c r="A738">
        <v>2025</v>
      </c>
      <c r="B738">
        <v>9</v>
      </c>
      <c r="C738">
        <v>45658</v>
      </c>
      <c r="D738">
        <v>45930</v>
      </c>
      <c r="E738" t="s">
        <v>253</v>
      </c>
      <c r="F738">
        <v>45915</v>
      </c>
      <c r="G738">
        <v>145</v>
      </c>
      <c r="H738" t="s">
        <v>624</v>
      </c>
      <c r="I738" t="s">
        <v>1985</v>
      </c>
      <c r="J738" t="s">
        <v>626</v>
      </c>
      <c r="K738">
        <v>107</v>
      </c>
      <c r="L738" t="s">
        <v>257</v>
      </c>
      <c r="M738">
        <v>1672</v>
      </c>
      <c r="N738">
        <v>1686</v>
      </c>
      <c r="O738" t="s">
        <v>1986</v>
      </c>
      <c r="P738" t="s">
        <v>519</v>
      </c>
      <c r="Q738" t="s">
        <v>159</v>
      </c>
      <c r="R738">
        <v>1022389817</v>
      </c>
      <c r="S738" t="s">
        <v>1188</v>
      </c>
      <c r="T738">
        <v>0</v>
      </c>
      <c r="U738">
        <v>0</v>
      </c>
      <c r="V738">
        <v>15000000</v>
      </c>
      <c r="W738">
        <v>7833333</v>
      </c>
      <c r="X738">
        <v>7166667</v>
      </c>
      <c r="Y738">
        <v>2541</v>
      </c>
      <c r="Z738" t="s">
        <v>1574</v>
      </c>
      <c r="AA738" t="s">
        <v>1987</v>
      </c>
      <c r="AB738">
        <v>3</v>
      </c>
      <c r="AC738" t="s">
        <v>66</v>
      </c>
      <c r="AD738" t="s">
        <v>158</v>
      </c>
    </row>
    <row r="739" spans="1:30" x14ac:dyDescent="0.2">
      <c r="A739">
        <v>2025</v>
      </c>
      <c r="B739">
        <v>9</v>
      </c>
      <c r="C739">
        <v>45658</v>
      </c>
      <c r="D739">
        <v>45930</v>
      </c>
      <c r="E739" t="s">
        <v>253</v>
      </c>
      <c r="F739">
        <v>45915</v>
      </c>
      <c r="G739">
        <v>148</v>
      </c>
      <c r="H739" t="s">
        <v>629</v>
      </c>
      <c r="I739" t="s">
        <v>1988</v>
      </c>
      <c r="J739" t="s">
        <v>631</v>
      </c>
      <c r="K739">
        <v>107</v>
      </c>
      <c r="L739" t="s">
        <v>257</v>
      </c>
      <c r="M739">
        <v>1525</v>
      </c>
      <c r="N739">
        <v>1687</v>
      </c>
      <c r="O739" t="s">
        <v>1989</v>
      </c>
      <c r="P739" t="s">
        <v>405</v>
      </c>
      <c r="Q739" t="s">
        <v>22</v>
      </c>
      <c r="R739">
        <v>1032656445</v>
      </c>
      <c r="S739" t="s">
        <v>1185</v>
      </c>
      <c r="T739">
        <v>0</v>
      </c>
      <c r="U739">
        <v>0</v>
      </c>
      <c r="V739">
        <v>8505000</v>
      </c>
      <c r="W739">
        <v>4441500</v>
      </c>
      <c r="X739">
        <v>4063500</v>
      </c>
      <c r="Y739">
        <v>2230</v>
      </c>
      <c r="Z739" t="s">
        <v>23</v>
      </c>
      <c r="AA739" t="s">
        <v>1990</v>
      </c>
      <c r="AB739">
        <v>1</v>
      </c>
      <c r="AC739" t="s">
        <v>20</v>
      </c>
      <c r="AD739" t="s">
        <v>21</v>
      </c>
    </row>
    <row r="740" spans="1:30" x14ac:dyDescent="0.2">
      <c r="A740">
        <v>2025</v>
      </c>
      <c r="B740">
        <v>9</v>
      </c>
      <c r="C740">
        <v>45658</v>
      </c>
      <c r="D740">
        <v>45930</v>
      </c>
      <c r="E740" t="s">
        <v>253</v>
      </c>
      <c r="F740">
        <v>45915</v>
      </c>
      <c r="G740">
        <v>145</v>
      </c>
      <c r="H740" t="s">
        <v>624</v>
      </c>
      <c r="I740" t="s">
        <v>1991</v>
      </c>
      <c r="J740" t="s">
        <v>626</v>
      </c>
      <c r="K740">
        <v>107</v>
      </c>
      <c r="L740" t="s">
        <v>257</v>
      </c>
      <c r="M740">
        <v>1635</v>
      </c>
      <c r="N740">
        <v>1688</v>
      </c>
      <c r="O740" t="s">
        <v>1992</v>
      </c>
      <c r="P740" t="s">
        <v>659</v>
      </c>
      <c r="Q740" t="s">
        <v>68</v>
      </c>
      <c r="R740">
        <v>1136885551</v>
      </c>
      <c r="S740" t="s">
        <v>919</v>
      </c>
      <c r="T740">
        <v>0</v>
      </c>
      <c r="U740">
        <v>0</v>
      </c>
      <c r="V740">
        <v>18900000</v>
      </c>
      <c r="W740">
        <v>9240000</v>
      </c>
      <c r="X740">
        <v>9660000</v>
      </c>
      <c r="Y740">
        <v>2319</v>
      </c>
      <c r="Z740" t="s">
        <v>69</v>
      </c>
      <c r="AA740" t="s">
        <v>1993</v>
      </c>
      <c r="AB740">
        <v>1</v>
      </c>
      <c r="AC740" t="s">
        <v>66</v>
      </c>
      <c r="AD740" t="s">
        <v>67</v>
      </c>
    </row>
    <row r="741" spans="1:30" x14ac:dyDescent="0.2">
      <c r="A741">
        <v>2025</v>
      </c>
      <c r="B741">
        <v>9</v>
      </c>
      <c r="C741">
        <v>45658</v>
      </c>
      <c r="D741">
        <v>45930</v>
      </c>
      <c r="E741" t="s">
        <v>253</v>
      </c>
      <c r="F741">
        <v>45916</v>
      </c>
      <c r="G741">
        <v>148</v>
      </c>
      <c r="H741" t="s">
        <v>629</v>
      </c>
      <c r="I741" t="s">
        <v>1994</v>
      </c>
      <c r="J741" t="s">
        <v>631</v>
      </c>
      <c r="K741">
        <v>106</v>
      </c>
      <c r="L741" t="s">
        <v>257</v>
      </c>
      <c r="M741">
        <v>1625</v>
      </c>
      <c r="N741">
        <v>1689</v>
      </c>
      <c r="O741" t="s">
        <v>1995</v>
      </c>
      <c r="P741" t="s">
        <v>275</v>
      </c>
      <c r="Q741" t="s">
        <v>49</v>
      </c>
      <c r="R741">
        <v>1011097014</v>
      </c>
      <c r="S741" t="s">
        <v>1996</v>
      </c>
      <c r="T741">
        <v>0</v>
      </c>
      <c r="U741">
        <v>0</v>
      </c>
      <c r="V741">
        <v>10000000</v>
      </c>
      <c r="W741">
        <v>3666667</v>
      </c>
      <c r="X741">
        <v>6333333</v>
      </c>
      <c r="Y741">
        <v>2289</v>
      </c>
      <c r="Z741" t="s">
        <v>50</v>
      </c>
      <c r="AA741" t="s">
        <v>1997</v>
      </c>
      <c r="AB741">
        <v>1</v>
      </c>
      <c r="AC741" t="s">
        <v>34</v>
      </c>
      <c r="AD741" t="s">
        <v>48</v>
      </c>
    </row>
    <row r="742" spans="1:30" x14ac:dyDescent="0.2">
      <c r="A742">
        <v>2025</v>
      </c>
      <c r="B742">
        <v>9</v>
      </c>
      <c r="C742">
        <v>45658</v>
      </c>
      <c r="D742">
        <v>45930</v>
      </c>
      <c r="E742" t="s">
        <v>253</v>
      </c>
      <c r="F742">
        <v>45916</v>
      </c>
      <c r="G742">
        <v>148</v>
      </c>
      <c r="H742" t="s">
        <v>629</v>
      </c>
      <c r="I742" t="s">
        <v>1998</v>
      </c>
      <c r="J742" t="s">
        <v>631</v>
      </c>
      <c r="K742">
        <v>106</v>
      </c>
      <c r="L742" t="s">
        <v>257</v>
      </c>
      <c r="M742">
        <v>1537</v>
      </c>
      <c r="N742">
        <v>1690</v>
      </c>
      <c r="O742" t="s">
        <v>1999</v>
      </c>
      <c r="P742" t="s">
        <v>865</v>
      </c>
      <c r="Q742" t="s">
        <v>146</v>
      </c>
      <c r="R742">
        <v>1069230695</v>
      </c>
      <c r="S742" t="s">
        <v>1167</v>
      </c>
      <c r="T742">
        <v>0</v>
      </c>
      <c r="U742">
        <v>0</v>
      </c>
      <c r="V742">
        <v>15120000</v>
      </c>
      <c r="W742">
        <v>7896000</v>
      </c>
      <c r="X742">
        <v>7224000</v>
      </c>
      <c r="Y742">
        <v>2486</v>
      </c>
      <c r="Z742" t="s">
        <v>151</v>
      </c>
      <c r="AA742" t="s">
        <v>2000</v>
      </c>
      <c r="AB742">
        <v>1</v>
      </c>
      <c r="AC742" t="s">
        <v>66</v>
      </c>
      <c r="AD742" t="s">
        <v>120</v>
      </c>
    </row>
    <row r="743" spans="1:30" x14ac:dyDescent="0.2">
      <c r="A743">
        <v>2025</v>
      </c>
      <c r="B743">
        <v>9</v>
      </c>
      <c r="C743">
        <v>45658</v>
      </c>
      <c r="D743">
        <v>45930</v>
      </c>
      <c r="E743" t="s">
        <v>253</v>
      </c>
      <c r="F743">
        <v>45916</v>
      </c>
      <c r="G743">
        <v>145</v>
      </c>
      <c r="H743" t="s">
        <v>624</v>
      </c>
      <c r="I743" t="s">
        <v>2001</v>
      </c>
      <c r="J743" t="s">
        <v>626</v>
      </c>
      <c r="K743">
        <v>106</v>
      </c>
      <c r="L743" t="s">
        <v>257</v>
      </c>
      <c r="M743">
        <v>1616</v>
      </c>
      <c r="N743">
        <v>1691</v>
      </c>
      <c r="O743" t="s">
        <v>2002</v>
      </c>
      <c r="P743" t="s">
        <v>259</v>
      </c>
      <c r="Q743" t="s">
        <v>92</v>
      </c>
      <c r="R743">
        <v>1022989052</v>
      </c>
      <c r="S743" t="s">
        <v>2003</v>
      </c>
      <c r="T743">
        <v>0</v>
      </c>
      <c r="U743">
        <v>0</v>
      </c>
      <c r="V743">
        <v>36000000</v>
      </c>
      <c r="W743">
        <v>12000000</v>
      </c>
      <c r="X743">
        <v>24000000</v>
      </c>
      <c r="Y743">
        <v>2327</v>
      </c>
      <c r="Z743" t="s">
        <v>98</v>
      </c>
      <c r="AA743" t="s">
        <v>2004</v>
      </c>
      <c r="AB743">
        <v>2</v>
      </c>
      <c r="AC743" t="s">
        <v>29</v>
      </c>
      <c r="AD743" t="s">
        <v>91</v>
      </c>
    </row>
    <row r="744" spans="1:30" x14ac:dyDescent="0.2">
      <c r="A744">
        <v>2025</v>
      </c>
      <c r="B744">
        <v>9</v>
      </c>
      <c r="C744">
        <v>45658</v>
      </c>
      <c r="D744">
        <v>45930</v>
      </c>
      <c r="E744" t="s">
        <v>253</v>
      </c>
      <c r="F744">
        <v>45916</v>
      </c>
      <c r="G744">
        <v>145</v>
      </c>
      <c r="H744" t="s">
        <v>624</v>
      </c>
      <c r="I744" t="s">
        <v>2005</v>
      </c>
      <c r="J744" t="s">
        <v>626</v>
      </c>
      <c r="K744">
        <v>106</v>
      </c>
      <c r="L744" t="s">
        <v>257</v>
      </c>
      <c r="M744">
        <v>1643</v>
      </c>
      <c r="N744">
        <v>1692</v>
      </c>
      <c r="O744" t="s">
        <v>2006</v>
      </c>
      <c r="P744" t="s">
        <v>259</v>
      </c>
      <c r="Q744" t="s">
        <v>92</v>
      </c>
      <c r="R744">
        <v>80217750</v>
      </c>
      <c r="S744" t="s">
        <v>2007</v>
      </c>
      <c r="T744">
        <v>0</v>
      </c>
      <c r="U744">
        <v>0</v>
      </c>
      <c r="V744">
        <v>24500000</v>
      </c>
      <c r="W744">
        <v>10266667</v>
      </c>
      <c r="X744">
        <v>14233333</v>
      </c>
      <c r="Y744">
        <v>2327</v>
      </c>
      <c r="Z744" t="s">
        <v>98</v>
      </c>
      <c r="AA744" t="s">
        <v>2008</v>
      </c>
      <c r="AB744">
        <v>2</v>
      </c>
      <c r="AC744" t="s">
        <v>29</v>
      </c>
      <c r="AD744" t="s">
        <v>91</v>
      </c>
    </row>
    <row r="745" spans="1:30" x14ac:dyDescent="0.2">
      <c r="A745">
        <v>2025</v>
      </c>
      <c r="B745">
        <v>9</v>
      </c>
      <c r="C745">
        <v>45658</v>
      </c>
      <c r="D745">
        <v>45930</v>
      </c>
      <c r="E745" t="s">
        <v>253</v>
      </c>
      <c r="F745">
        <v>45916</v>
      </c>
      <c r="G745">
        <v>145</v>
      </c>
      <c r="H745" t="s">
        <v>624</v>
      </c>
      <c r="I745" t="s">
        <v>2009</v>
      </c>
      <c r="J745" t="s">
        <v>626</v>
      </c>
      <c r="K745">
        <v>106</v>
      </c>
      <c r="L745" t="s">
        <v>257</v>
      </c>
      <c r="M745">
        <v>1569</v>
      </c>
      <c r="N745">
        <v>1693</v>
      </c>
      <c r="O745" t="s">
        <v>2010</v>
      </c>
      <c r="P745" t="s">
        <v>561</v>
      </c>
      <c r="Q745" t="s">
        <v>205</v>
      </c>
      <c r="R745">
        <v>80373766</v>
      </c>
      <c r="S745" t="s">
        <v>2011</v>
      </c>
      <c r="T745">
        <v>0</v>
      </c>
      <c r="U745">
        <v>0</v>
      </c>
      <c r="V745">
        <v>16500000</v>
      </c>
      <c r="W745">
        <v>8250000</v>
      </c>
      <c r="X745">
        <v>8250000</v>
      </c>
      <c r="Y745">
        <v>2696</v>
      </c>
      <c r="Z745" t="s">
        <v>210</v>
      </c>
      <c r="AA745" t="s">
        <v>2012</v>
      </c>
      <c r="AB745">
        <v>1</v>
      </c>
      <c r="AC745" t="s">
        <v>29</v>
      </c>
      <c r="AD745" t="s">
        <v>114</v>
      </c>
    </row>
    <row r="746" spans="1:30" x14ac:dyDescent="0.2">
      <c r="A746">
        <v>2025</v>
      </c>
      <c r="B746">
        <v>9</v>
      </c>
      <c r="C746">
        <v>45658</v>
      </c>
      <c r="D746">
        <v>45930</v>
      </c>
      <c r="E746" t="s">
        <v>253</v>
      </c>
      <c r="F746">
        <v>45916</v>
      </c>
      <c r="G746">
        <v>145</v>
      </c>
      <c r="H746" t="s">
        <v>624</v>
      </c>
      <c r="I746" t="s">
        <v>2013</v>
      </c>
      <c r="J746" t="s">
        <v>626</v>
      </c>
      <c r="K746">
        <v>106</v>
      </c>
      <c r="L746" t="s">
        <v>257</v>
      </c>
      <c r="M746">
        <v>1620</v>
      </c>
      <c r="N746">
        <v>1694</v>
      </c>
      <c r="O746" t="s">
        <v>2014</v>
      </c>
      <c r="P746" t="s">
        <v>659</v>
      </c>
      <c r="Q746" t="s">
        <v>68</v>
      </c>
      <c r="R746">
        <v>1019152857</v>
      </c>
      <c r="S746" t="s">
        <v>2015</v>
      </c>
      <c r="T746">
        <v>0</v>
      </c>
      <c r="U746">
        <v>0</v>
      </c>
      <c r="V746">
        <v>20000000</v>
      </c>
      <c r="W746">
        <v>7333333</v>
      </c>
      <c r="X746">
        <v>12666667</v>
      </c>
      <c r="Y746">
        <v>2319</v>
      </c>
      <c r="Z746" t="s">
        <v>74</v>
      </c>
      <c r="AA746" t="s">
        <v>2016</v>
      </c>
      <c r="AB746">
        <v>2</v>
      </c>
      <c r="AC746" t="s">
        <v>66</v>
      </c>
      <c r="AD746" t="s">
        <v>67</v>
      </c>
    </row>
    <row r="747" spans="1:30" x14ac:dyDescent="0.2">
      <c r="A747">
        <v>2025</v>
      </c>
      <c r="B747">
        <v>9</v>
      </c>
      <c r="C747">
        <v>45658</v>
      </c>
      <c r="D747">
        <v>45930</v>
      </c>
      <c r="E747" t="s">
        <v>253</v>
      </c>
      <c r="F747">
        <v>45916</v>
      </c>
      <c r="G747">
        <v>145</v>
      </c>
      <c r="H747" t="s">
        <v>624</v>
      </c>
      <c r="I747" t="s">
        <v>2017</v>
      </c>
      <c r="J747" t="s">
        <v>626</v>
      </c>
      <c r="K747">
        <v>106</v>
      </c>
      <c r="L747" t="s">
        <v>257</v>
      </c>
      <c r="M747">
        <v>1654</v>
      </c>
      <c r="N747">
        <v>1695</v>
      </c>
      <c r="O747" t="s">
        <v>2018</v>
      </c>
      <c r="P747" t="s">
        <v>259</v>
      </c>
      <c r="Q747" t="s">
        <v>92</v>
      </c>
      <c r="R747">
        <v>1022394441</v>
      </c>
      <c r="S747" t="s">
        <v>2019</v>
      </c>
      <c r="T747">
        <v>0</v>
      </c>
      <c r="U747">
        <v>0</v>
      </c>
      <c r="V747">
        <v>16908000</v>
      </c>
      <c r="W747">
        <v>8078267</v>
      </c>
      <c r="X747">
        <v>8829733</v>
      </c>
      <c r="Y747">
        <v>2327</v>
      </c>
      <c r="Z747" t="s">
        <v>98</v>
      </c>
      <c r="AA747" t="s">
        <v>2020</v>
      </c>
      <c r="AB747">
        <v>2</v>
      </c>
      <c r="AC747" t="s">
        <v>29</v>
      </c>
      <c r="AD747" t="s">
        <v>91</v>
      </c>
    </row>
    <row r="748" spans="1:30" x14ac:dyDescent="0.2">
      <c r="A748">
        <v>2025</v>
      </c>
      <c r="B748">
        <v>9</v>
      </c>
      <c r="C748">
        <v>45658</v>
      </c>
      <c r="D748">
        <v>45930</v>
      </c>
      <c r="E748" t="s">
        <v>253</v>
      </c>
      <c r="F748">
        <v>45916</v>
      </c>
      <c r="G748">
        <v>145</v>
      </c>
      <c r="H748" t="s">
        <v>624</v>
      </c>
      <c r="I748" t="s">
        <v>2021</v>
      </c>
      <c r="J748" t="s">
        <v>626</v>
      </c>
      <c r="K748">
        <v>106</v>
      </c>
      <c r="L748" t="s">
        <v>257</v>
      </c>
      <c r="M748">
        <v>1524</v>
      </c>
      <c r="N748">
        <v>1696</v>
      </c>
      <c r="O748" t="s">
        <v>2022</v>
      </c>
      <c r="P748" t="s">
        <v>259</v>
      </c>
      <c r="Q748" t="s">
        <v>92</v>
      </c>
      <c r="R748">
        <v>79968120</v>
      </c>
      <c r="S748" t="s">
        <v>2023</v>
      </c>
      <c r="T748">
        <v>0</v>
      </c>
      <c r="U748">
        <v>0</v>
      </c>
      <c r="V748">
        <v>15750000</v>
      </c>
      <c r="W748">
        <v>8225000</v>
      </c>
      <c r="X748">
        <v>7525000</v>
      </c>
      <c r="Y748">
        <v>2327</v>
      </c>
      <c r="Z748" t="s">
        <v>98</v>
      </c>
      <c r="AA748" t="s">
        <v>2024</v>
      </c>
      <c r="AB748">
        <v>2</v>
      </c>
      <c r="AC748" t="s">
        <v>29</v>
      </c>
      <c r="AD748" t="s">
        <v>91</v>
      </c>
    </row>
    <row r="749" spans="1:30" x14ac:dyDescent="0.2">
      <c r="A749">
        <v>2025</v>
      </c>
      <c r="B749">
        <v>9</v>
      </c>
      <c r="C749">
        <v>45658</v>
      </c>
      <c r="D749">
        <v>45930</v>
      </c>
      <c r="E749" t="s">
        <v>253</v>
      </c>
      <c r="F749">
        <v>45916</v>
      </c>
      <c r="G749">
        <v>148</v>
      </c>
      <c r="H749" t="s">
        <v>629</v>
      </c>
      <c r="I749" t="s">
        <v>2025</v>
      </c>
      <c r="J749" t="s">
        <v>631</v>
      </c>
      <c r="K749">
        <v>106</v>
      </c>
      <c r="L749" t="s">
        <v>257</v>
      </c>
      <c r="M749">
        <v>1570</v>
      </c>
      <c r="N749">
        <v>1697</v>
      </c>
      <c r="O749" t="s">
        <v>2026</v>
      </c>
      <c r="P749" t="s">
        <v>561</v>
      </c>
      <c r="Q749" t="s">
        <v>205</v>
      </c>
      <c r="R749">
        <v>1032656000</v>
      </c>
      <c r="S749" t="s">
        <v>2027</v>
      </c>
      <c r="T749">
        <v>0</v>
      </c>
      <c r="U749">
        <v>0</v>
      </c>
      <c r="V749">
        <v>10080000</v>
      </c>
      <c r="W749">
        <v>6720000</v>
      </c>
      <c r="X749">
        <v>3360000</v>
      </c>
      <c r="Y749">
        <v>2696</v>
      </c>
      <c r="Z749" t="s">
        <v>208</v>
      </c>
      <c r="AA749" t="s">
        <v>2028</v>
      </c>
      <c r="AB749">
        <v>5</v>
      </c>
      <c r="AC749" t="s">
        <v>29</v>
      </c>
      <c r="AD749" t="s">
        <v>114</v>
      </c>
    </row>
    <row r="750" spans="1:30" x14ac:dyDescent="0.2">
      <c r="A750">
        <v>2025</v>
      </c>
      <c r="B750">
        <v>9</v>
      </c>
      <c r="C750">
        <v>45658</v>
      </c>
      <c r="D750">
        <v>45930</v>
      </c>
      <c r="E750" t="s">
        <v>253</v>
      </c>
      <c r="F750">
        <v>45916</v>
      </c>
      <c r="G750">
        <v>148</v>
      </c>
      <c r="H750" t="s">
        <v>629</v>
      </c>
      <c r="I750" t="s">
        <v>2029</v>
      </c>
      <c r="J750" t="s">
        <v>631</v>
      </c>
      <c r="K750">
        <v>106</v>
      </c>
      <c r="L750" t="s">
        <v>257</v>
      </c>
      <c r="M750">
        <v>1526</v>
      </c>
      <c r="N750">
        <v>1698</v>
      </c>
      <c r="O750" t="s">
        <v>2030</v>
      </c>
      <c r="P750" t="s">
        <v>386</v>
      </c>
      <c r="Q750" t="s">
        <v>76</v>
      </c>
      <c r="R750">
        <v>1069716477</v>
      </c>
      <c r="S750" t="s">
        <v>1170</v>
      </c>
      <c r="T750">
        <v>0</v>
      </c>
      <c r="U750">
        <v>0</v>
      </c>
      <c r="V750">
        <v>8505000</v>
      </c>
      <c r="W750">
        <v>4441500</v>
      </c>
      <c r="X750">
        <v>4063500</v>
      </c>
      <c r="Y750">
        <v>2324</v>
      </c>
      <c r="Z750" t="s">
        <v>85</v>
      </c>
      <c r="AA750" t="s">
        <v>2031</v>
      </c>
      <c r="AB750">
        <v>4</v>
      </c>
      <c r="AC750" t="s">
        <v>66</v>
      </c>
      <c r="AD750" t="s">
        <v>75</v>
      </c>
    </row>
    <row r="751" spans="1:30" x14ac:dyDescent="0.2">
      <c r="A751">
        <v>2025</v>
      </c>
      <c r="B751">
        <v>9</v>
      </c>
      <c r="C751">
        <v>45658</v>
      </c>
      <c r="D751">
        <v>45930</v>
      </c>
      <c r="E751" t="s">
        <v>253</v>
      </c>
      <c r="F751">
        <v>45916</v>
      </c>
      <c r="G751">
        <v>145</v>
      </c>
      <c r="H751" t="s">
        <v>624</v>
      </c>
      <c r="I751" t="s">
        <v>2032</v>
      </c>
      <c r="J751" t="s">
        <v>626</v>
      </c>
      <c r="K751">
        <v>106</v>
      </c>
      <c r="L751" t="s">
        <v>257</v>
      </c>
      <c r="M751">
        <v>1622</v>
      </c>
      <c r="N751">
        <v>1699</v>
      </c>
      <c r="O751" t="s">
        <v>2033</v>
      </c>
      <c r="P751" t="s">
        <v>259</v>
      </c>
      <c r="Q751" t="s">
        <v>92</v>
      </c>
      <c r="R751">
        <v>80149060</v>
      </c>
      <c r="S751" t="s">
        <v>2034</v>
      </c>
      <c r="T751">
        <v>0</v>
      </c>
      <c r="U751">
        <v>0</v>
      </c>
      <c r="V751">
        <v>25357500</v>
      </c>
      <c r="W751">
        <v>8452500</v>
      </c>
      <c r="X751">
        <v>16905000</v>
      </c>
      <c r="Y751">
        <v>2327</v>
      </c>
      <c r="Z751" t="s">
        <v>98</v>
      </c>
      <c r="AA751" t="s">
        <v>2035</v>
      </c>
      <c r="AB751">
        <v>2</v>
      </c>
      <c r="AC751" t="s">
        <v>29</v>
      </c>
      <c r="AD751" t="s">
        <v>91</v>
      </c>
    </row>
    <row r="752" spans="1:30" x14ac:dyDescent="0.2">
      <c r="A752">
        <v>2025</v>
      </c>
      <c r="B752">
        <v>9</v>
      </c>
      <c r="C752">
        <v>45658</v>
      </c>
      <c r="D752">
        <v>45930</v>
      </c>
      <c r="E752" t="s">
        <v>253</v>
      </c>
      <c r="F752">
        <v>45916</v>
      </c>
      <c r="G752">
        <v>145</v>
      </c>
      <c r="H752" t="s">
        <v>624</v>
      </c>
      <c r="I752" t="s">
        <v>2036</v>
      </c>
      <c r="J752" t="s">
        <v>626</v>
      </c>
      <c r="K752">
        <v>106</v>
      </c>
      <c r="L752" t="s">
        <v>257</v>
      </c>
      <c r="M752">
        <v>1587</v>
      </c>
      <c r="N752">
        <v>1700</v>
      </c>
      <c r="O752" t="s">
        <v>2037</v>
      </c>
      <c r="P752" t="s">
        <v>259</v>
      </c>
      <c r="Q752" t="s">
        <v>92</v>
      </c>
      <c r="R752">
        <v>52730999</v>
      </c>
      <c r="S752" t="s">
        <v>2038</v>
      </c>
      <c r="T752">
        <v>0</v>
      </c>
      <c r="U752">
        <v>0</v>
      </c>
      <c r="V752">
        <v>15000000</v>
      </c>
      <c r="W752">
        <v>7333333</v>
      </c>
      <c r="X752">
        <v>7666667</v>
      </c>
      <c r="Y752">
        <v>2327</v>
      </c>
      <c r="Z752" t="s">
        <v>98</v>
      </c>
      <c r="AA752" t="s">
        <v>2039</v>
      </c>
      <c r="AB752">
        <v>2</v>
      </c>
      <c r="AC752" t="s">
        <v>29</v>
      </c>
      <c r="AD752" t="s">
        <v>91</v>
      </c>
    </row>
    <row r="753" spans="1:30" x14ac:dyDescent="0.2">
      <c r="A753">
        <v>2025</v>
      </c>
      <c r="B753">
        <v>9</v>
      </c>
      <c r="C753">
        <v>45658</v>
      </c>
      <c r="D753">
        <v>45930</v>
      </c>
      <c r="E753" t="s">
        <v>253</v>
      </c>
      <c r="F753">
        <v>45917</v>
      </c>
      <c r="G753">
        <v>148</v>
      </c>
      <c r="H753" t="s">
        <v>629</v>
      </c>
      <c r="I753" t="s">
        <v>1874</v>
      </c>
      <c r="J753" t="s">
        <v>631</v>
      </c>
      <c r="K753">
        <v>105</v>
      </c>
      <c r="L753" t="s">
        <v>257</v>
      </c>
      <c r="M753">
        <v>1513</v>
      </c>
      <c r="N753">
        <v>1701</v>
      </c>
      <c r="O753" t="s">
        <v>2040</v>
      </c>
      <c r="P753" t="s">
        <v>439</v>
      </c>
      <c r="Q753" t="s">
        <v>121</v>
      </c>
      <c r="R753">
        <v>1032465730</v>
      </c>
      <c r="S753" t="s">
        <v>856</v>
      </c>
      <c r="T753">
        <v>0</v>
      </c>
      <c r="U753">
        <v>0</v>
      </c>
      <c r="V753">
        <v>10650000</v>
      </c>
      <c r="W753">
        <v>6745000</v>
      </c>
      <c r="X753">
        <v>3905000</v>
      </c>
      <c r="Y753">
        <v>2388</v>
      </c>
      <c r="Z753" t="s">
        <v>126</v>
      </c>
      <c r="AA753" t="s">
        <v>2041</v>
      </c>
      <c r="AB753">
        <v>3</v>
      </c>
      <c r="AC753" t="s">
        <v>66</v>
      </c>
      <c r="AD753" t="s">
        <v>120</v>
      </c>
    </row>
    <row r="754" spans="1:30" x14ac:dyDescent="0.2">
      <c r="A754">
        <v>2025</v>
      </c>
      <c r="B754">
        <v>9</v>
      </c>
      <c r="C754">
        <v>45658</v>
      </c>
      <c r="D754">
        <v>45930</v>
      </c>
      <c r="E754" t="s">
        <v>253</v>
      </c>
      <c r="F754">
        <v>45918</v>
      </c>
      <c r="G754">
        <v>145</v>
      </c>
      <c r="H754" t="s">
        <v>624</v>
      </c>
      <c r="I754" t="s">
        <v>2042</v>
      </c>
      <c r="J754" t="s">
        <v>626</v>
      </c>
      <c r="K754">
        <v>104</v>
      </c>
      <c r="L754" t="s">
        <v>257</v>
      </c>
      <c r="M754">
        <v>1621</v>
      </c>
      <c r="N754">
        <v>1702</v>
      </c>
      <c r="O754" t="s">
        <v>2043</v>
      </c>
      <c r="P754" t="s">
        <v>259</v>
      </c>
      <c r="Q754" t="s">
        <v>92</v>
      </c>
      <c r="R754">
        <v>80832127</v>
      </c>
      <c r="S754" t="s">
        <v>2044</v>
      </c>
      <c r="T754">
        <v>0</v>
      </c>
      <c r="U754">
        <v>0</v>
      </c>
      <c r="V754">
        <v>34000000</v>
      </c>
      <c r="W754">
        <v>3683333</v>
      </c>
      <c r="X754">
        <v>30316667</v>
      </c>
      <c r="Y754">
        <v>2327</v>
      </c>
      <c r="Z754" t="s">
        <v>98</v>
      </c>
      <c r="AA754" t="s">
        <v>2045</v>
      </c>
      <c r="AB754">
        <v>2</v>
      </c>
      <c r="AC754" t="s">
        <v>29</v>
      </c>
      <c r="AD754" t="s">
        <v>91</v>
      </c>
    </row>
    <row r="755" spans="1:30" x14ac:dyDescent="0.2">
      <c r="A755">
        <v>2025</v>
      </c>
      <c r="B755">
        <v>9</v>
      </c>
      <c r="C755">
        <v>45658</v>
      </c>
      <c r="D755">
        <v>45930</v>
      </c>
      <c r="E755" t="s">
        <v>253</v>
      </c>
      <c r="F755">
        <v>45918</v>
      </c>
      <c r="G755">
        <v>145</v>
      </c>
      <c r="H755" t="s">
        <v>624</v>
      </c>
      <c r="I755" t="s">
        <v>2046</v>
      </c>
      <c r="J755" t="s">
        <v>626</v>
      </c>
      <c r="K755">
        <v>104</v>
      </c>
      <c r="L755" t="s">
        <v>257</v>
      </c>
      <c r="M755">
        <v>1586</v>
      </c>
      <c r="N755">
        <v>1703</v>
      </c>
      <c r="O755" t="s">
        <v>2047</v>
      </c>
      <c r="P755" t="s">
        <v>259</v>
      </c>
      <c r="Q755" t="s">
        <v>92</v>
      </c>
      <c r="R755">
        <v>1047420793</v>
      </c>
      <c r="S755" t="s">
        <v>2048</v>
      </c>
      <c r="T755">
        <v>0</v>
      </c>
      <c r="U755">
        <v>0</v>
      </c>
      <c r="V755">
        <v>15000000</v>
      </c>
      <c r="W755">
        <v>0</v>
      </c>
      <c r="X755">
        <v>15000000</v>
      </c>
      <c r="Y755">
        <v>2327</v>
      </c>
      <c r="Z755" t="s">
        <v>98</v>
      </c>
      <c r="AA755" t="s">
        <v>2049</v>
      </c>
      <c r="AB755">
        <v>2</v>
      </c>
      <c r="AC755" t="s">
        <v>29</v>
      </c>
      <c r="AD755" t="s">
        <v>91</v>
      </c>
    </row>
    <row r="756" spans="1:30" x14ac:dyDescent="0.2">
      <c r="A756">
        <v>2025</v>
      </c>
      <c r="B756">
        <v>9</v>
      </c>
      <c r="C756">
        <v>45658</v>
      </c>
      <c r="D756">
        <v>45930</v>
      </c>
      <c r="E756" t="s">
        <v>253</v>
      </c>
      <c r="F756">
        <v>45918</v>
      </c>
      <c r="G756">
        <v>145</v>
      </c>
      <c r="H756" t="s">
        <v>624</v>
      </c>
      <c r="I756" t="s">
        <v>2050</v>
      </c>
      <c r="J756" t="s">
        <v>626</v>
      </c>
      <c r="K756">
        <v>104</v>
      </c>
      <c r="L756" t="s">
        <v>257</v>
      </c>
      <c r="M756">
        <v>1553</v>
      </c>
      <c r="N756">
        <v>1704</v>
      </c>
      <c r="O756" t="s">
        <v>2051</v>
      </c>
      <c r="P756" t="s">
        <v>275</v>
      </c>
      <c r="Q756" t="s">
        <v>49</v>
      </c>
      <c r="R756">
        <v>1032483972</v>
      </c>
      <c r="S756" t="s">
        <v>2052</v>
      </c>
      <c r="T756">
        <v>0</v>
      </c>
      <c r="U756">
        <v>0</v>
      </c>
      <c r="V756">
        <v>26000000</v>
      </c>
      <c r="W756">
        <v>9316667</v>
      </c>
      <c r="X756">
        <v>16683333</v>
      </c>
      <c r="Y756">
        <v>2289</v>
      </c>
      <c r="Z756" t="s">
        <v>50</v>
      </c>
      <c r="AA756" t="s">
        <v>2053</v>
      </c>
      <c r="AB756">
        <v>1</v>
      </c>
      <c r="AC756" t="s">
        <v>34</v>
      </c>
      <c r="AD756" t="s">
        <v>48</v>
      </c>
    </row>
    <row r="757" spans="1:30" x14ac:dyDescent="0.2">
      <c r="A757">
        <v>2025</v>
      </c>
      <c r="B757">
        <v>9</v>
      </c>
      <c r="C757">
        <v>45658</v>
      </c>
      <c r="D757">
        <v>45930</v>
      </c>
      <c r="E757" t="s">
        <v>253</v>
      </c>
      <c r="F757">
        <v>45918</v>
      </c>
      <c r="G757">
        <v>148</v>
      </c>
      <c r="H757" t="s">
        <v>629</v>
      </c>
      <c r="I757" t="s">
        <v>2054</v>
      </c>
      <c r="J757" t="s">
        <v>631</v>
      </c>
      <c r="K757">
        <v>104</v>
      </c>
      <c r="L757" t="s">
        <v>257</v>
      </c>
      <c r="M757">
        <v>1523</v>
      </c>
      <c r="N757">
        <v>1705</v>
      </c>
      <c r="O757" t="s">
        <v>2055</v>
      </c>
      <c r="P757" t="s">
        <v>491</v>
      </c>
      <c r="Q757" t="s">
        <v>31</v>
      </c>
      <c r="R757">
        <v>1023905930</v>
      </c>
      <c r="S757" t="s">
        <v>2056</v>
      </c>
      <c r="T757">
        <v>0</v>
      </c>
      <c r="U757">
        <v>0</v>
      </c>
      <c r="V757">
        <v>9450000</v>
      </c>
      <c r="W757">
        <v>6300000</v>
      </c>
      <c r="X757">
        <v>3150000</v>
      </c>
      <c r="Y757">
        <v>2265</v>
      </c>
      <c r="Z757" t="s">
        <v>32</v>
      </c>
      <c r="AA757" t="s">
        <v>2057</v>
      </c>
      <c r="AB757">
        <v>1</v>
      </c>
      <c r="AC757" t="s">
        <v>29</v>
      </c>
      <c r="AD757" t="s">
        <v>30</v>
      </c>
    </row>
    <row r="758" spans="1:30" x14ac:dyDescent="0.2">
      <c r="A758">
        <v>2025</v>
      </c>
      <c r="B758">
        <v>9</v>
      </c>
      <c r="C758">
        <v>45658</v>
      </c>
      <c r="D758">
        <v>45930</v>
      </c>
      <c r="E758" t="s">
        <v>253</v>
      </c>
      <c r="F758">
        <v>45918</v>
      </c>
      <c r="G758">
        <v>148</v>
      </c>
      <c r="H758" t="s">
        <v>629</v>
      </c>
      <c r="I758" t="s">
        <v>2058</v>
      </c>
      <c r="J758" t="s">
        <v>631</v>
      </c>
      <c r="K758">
        <v>104</v>
      </c>
      <c r="L758" t="s">
        <v>257</v>
      </c>
      <c r="M758">
        <v>1645</v>
      </c>
      <c r="N758">
        <v>1706</v>
      </c>
      <c r="O758" t="s">
        <v>2059</v>
      </c>
      <c r="P758" t="s">
        <v>275</v>
      </c>
      <c r="Q758" t="s">
        <v>49</v>
      </c>
      <c r="R758">
        <v>1026595569</v>
      </c>
      <c r="S758" t="s">
        <v>2060</v>
      </c>
      <c r="T758">
        <v>0</v>
      </c>
      <c r="U758">
        <v>0</v>
      </c>
      <c r="V758">
        <v>11904000</v>
      </c>
      <c r="W758">
        <v>4166400</v>
      </c>
      <c r="X758">
        <v>7737600</v>
      </c>
      <c r="Y758">
        <v>2289</v>
      </c>
      <c r="Z758" t="s">
        <v>50</v>
      </c>
      <c r="AA758" t="s">
        <v>2061</v>
      </c>
      <c r="AB758">
        <v>1</v>
      </c>
      <c r="AC758" t="s">
        <v>34</v>
      </c>
      <c r="AD758" t="s">
        <v>48</v>
      </c>
    </row>
    <row r="759" spans="1:30" x14ac:dyDescent="0.2">
      <c r="A759">
        <v>2025</v>
      </c>
      <c r="B759">
        <v>9</v>
      </c>
      <c r="C759">
        <v>45658</v>
      </c>
      <c r="D759">
        <v>45930</v>
      </c>
      <c r="E759" t="s">
        <v>253</v>
      </c>
      <c r="F759">
        <v>45918</v>
      </c>
      <c r="G759">
        <v>145</v>
      </c>
      <c r="H759" t="s">
        <v>624</v>
      </c>
      <c r="I759" t="s">
        <v>2062</v>
      </c>
      <c r="J759" t="s">
        <v>626</v>
      </c>
      <c r="K759">
        <v>104</v>
      </c>
      <c r="L759" t="s">
        <v>257</v>
      </c>
      <c r="M759">
        <v>1633</v>
      </c>
      <c r="N759">
        <v>1707</v>
      </c>
      <c r="O759" t="s">
        <v>2063</v>
      </c>
      <c r="P759" t="s">
        <v>259</v>
      </c>
      <c r="Q759" t="s">
        <v>92</v>
      </c>
      <c r="R759">
        <v>1000076677</v>
      </c>
      <c r="S759" t="s">
        <v>2064</v>
      </c>
      <c r="T759">
        <v>0</v>
      </c>
      <c r="U759">
        <v>0</v>
      </c>
      <c r="V759">
        <v>22500000</v>
      </c>
      <c r="W759">
        <v>7166667</v>
      </c>
      <c r="X759">
        <v>15333333</v>
      </c>
      <c r="Y759">
        <v>2327</v>
      </c>
      <c r="Z759" t="s">
        <v>98</v>
      </c>
      <c r="AA759" t="s">
        <v>2065</v>
      </c>
      <c r="AB759">
        <v>2</v>
      </c>
      <c r="AC759" t="s">
        <v>29</v>
      </c>
      <c r="AD759" t="s">
        <v>91</v>
      </c>
    </row>
    <row r="760" spans="1:30" x14ac:dyDescent="0.2">
      <c r="A760">
        <v>2025</v>
      </c>
      <c r="B760">
        <v>9</v>
      </c>
      <c r="C760">
        <v>45658</v>
      </c>
      <c r="D760">
        <v>45930</v>
      </c>
      <c r="E760" t="s">
        <v>253</v>
      </c>
      <c r="F760">
        <v>45918</v>
      </c>
      <c r="G760">
        <v>145</v>
      </c>
      <c r="H760" t="s">
        <v>624</v>
      </c>
      <c r="I760" t="s">
        <v>2066</v>
      </c>
      <c r="J760" t="s">
        <v>626</v>
      </c>
      <c r="K760">
        <v>104</v>
      </c>
      <c r="L760" t="s">
        <v>257</v>
      </c>
      <c r="M760">
        <v>1658</v>
      </c>
      <c r="N760">
        <v>1708</v>
      </c>
      <c r="O760" t="s">
        <v>2067</v>
      </c>
      <c r="P760" t="s">
        <v>275</v>
      </c>
      <c r="Q760" t="s">
        <v>49</v>
      </c>
      <c r="R760">
        <v>80094343</v>
      </c>
      <c r="S760" t="s">
        <v>2068</v>
      </c>
      <c r="T760">
        <v>0</v>
      </c>
      <c r="U760">
        <v>0</v>
      </c>
      <c r="V760">
        <v>15000000</v>
      </c>
      <c r="W760">
        <v>7166667</v>
      </c>
      <c r="X760">
        <v>7833333</v>
      </c>
      <c r="Y760">
        <v>2289</v>
      </c>
      <c r="Z760" t="s">
        <v>50</v>
      </c>
      <c r="AA760" t="s">
        <v>2069</v>
      </c>
      <c r="AB760">
        <v>1</v>
      </c>
      <c r="AC760" t="s">
        <v>34</v>
      </c>
      <c r="AD760" t="s">
        <v>48</v>
      </c>
    </row>
    <row r="761" spans="1:30" x14ac:dyDescent="0.2">
      <c r="A761">
        <v>2025</v>
      </c>
      <c r="B761">
        <v>9</v>
      </c>
      <c r="C761">
        <v>45658</v>
      </c>
      <c r="D761">
        <v>45930</v>
      </c>
      <c r="E761" t="s">
        <v>253</v>
      </c>
      <c r="F761">
        <v>45918</v>
      </c>
      <c r="G761">
        <v>148</v>
      </c>
      <c r="H761" t="s">
        <v>629</v>
      </c>
      <c r="I761" t="s">
        <v>2070</v>
      </c>
      <c r="J761" t="s">
        <v>631</v>
      </c>
      <c r="K761">
        <v>104</v>
      </c>
      <c r="L761" t="s">
        <v>257</v>
      </c>
      <c r="M761">
        <v>1624</v>
      </c>
      <c r="N761">
        <v>1709</v>
      </c>
      <c r="O761" t="s">
        <v>2071</v>
      </c>
      <c r="P761" t="s">
        <v>1393</v>
      </c>
      <c r="Q761" t="s">
        <v>115</v>
      </c>
      <c r="R761">
        <v>1000186337</v>
      </c>
      <c r="S761" t="s">
        <v>2072</v>
      </c>
      <c r="T761">
        <v>0</v>
      </c>
      <c r="U761">
        <v>0</v>
      </c>
      <c r="V761">
        <v>10000000</v>
      </c>
      <c r="W761">
        <v>3500000</v>
      </c>
      <c r="X761">
        <v>6500000</v>
      </c>
      <c r="Y761">
        <v>2386</v>
      </c>
      <c r="Z761" t="s">
        <v>118</v>
      </c>
      <c r="AA761" t="s">
        <v>2073</v>
      </c>
      <c r="AB761">
        <v>2</v>
      </c>
      <c r="AC761" t="s">
        <v>29</v>
      </c>
      <c r="AD761" t="s">
        <v>114</v>
      </c>
    </row>
    <row r="762" spans="1:30" x14ac:dyDescent="0.2">
      <c r="A762">
        <v>2025</v>
      </c>
      <c r="B762">
        <v>9</v>
      </c>
      <c r="C762">
        <v>45658</v>
      </c>
      <c r="D762">
        <v>45930</v>
      </c>
      <c r="E762" t="s">
        <v>253</v>
      </c>
      <c r="F762">
        <v>45918</v>
      </c>
      <c r="G762">
        <v>17</v>
      </c>
      <c r="H762" t="s">
        <v>2074</v>
      </c>
      <c r="I762" t="s">
        <v>2075</v>
      </c>
      <c r="J762" t="s">
        <v>2076</v>
      </c>
      <c r="K762">
        <v>104</v>
      </c>
      <c r="L762" t="s">
        <v>257</v>
      </c>
      <c r="M762">
        <v>1719</v>
      </c>
      <c r="N762">
        <v>1710</v>
      </c>
      <c r="O762" t="s">
        <v>2077</v>
      </c>
      <c r="P762" t="s">
        <v>491</v>
      </c>
      <c r="Q762" t="s">
        <v>31</v>
      </c>
      <c r="R762">
        <v>901655106</v>
      </c>
      <c r="S762" t="s">
        <v>2078</v>
      </c>
      <c r="T762">
        <v>0</v>
      </c>
      <c r="U762">
        <v>0</v>
      </c>
      <c r="V762">
        <v>1050000</v>
      </c>
      <c r="W762">
        <v>350000</v>
      </c>
      <c r="X762">
        <v>700000</v>
      </c>
      <c r="Y762">
        <v>2265</v>
      </c>
      <c r="Z762" t="s">
        <v>32</v>
      </c>
      <c r="AA762" t="s">
        <v>2079</v>
      </c>
      <c r="AB762">
        <v>1</v>
      </c>
      <c r="AC762" t="s">
        <v>29</v>
      </c>
      <c r="AD762" t="s">
        <v>30</v>
      </c>
    </row>
    <row r="763" spans="1:30" x14ac:dyDescent="0.2">
      <c r="A763">
        <v>2025</v>
      </c>
      <c r="B763">
        <v>9</v>
      </c>
      <c r="C763">
        <v>45658</v>
      </c>
      <c r="D763">
        <v>45930</v>
      </c>
      <c r="E763" t="s">
        <v>253</v>
      </c>
      <c r="F763">
        <v>45918</v>
      </c>
      <c r="G763">
        <v>145</v>
      </c>
      <c r="H763" t="s">
        <v>624</v>
      </c>
      <c r="I763" t="s">
        <v>2080</v>
      </c>
      <c r="J763" t="s">
        <v>626</v>
      </c>
      <c r="K763">
        <v>104</v>
      </c>
      <c r="L763" t="s">
        <v>257</v>
      </c>
      <c r="M763">
        <v>1588</v>
      </c>
      <c r="N763">
        <v>1711</v>
      </c>
      <c r="O763" t="s">
        <v>2081</v>
      </c>
      <c r="P763" t="s">
        <v>259</v>
      </c>
      <c r="Q763" t="s">
        <v>92</v>
      </c>
      <c r="R763">
        <v>80853739</v>
      </c>
      <c r="S763" t="s">
        <v>2082</v>
      </c>
      <c r="T763">
        <v>0</v>
      </c>
      <c r="U763">
        <v>0</v>
      </c>
      <c r="V763">
        <v>15000000</v>
      </c>
      <c r="W763">
        <v>6333333</v>
      </c>
      <c r="X763">
        <v>8666667</v>
      </c>
      <c r="Y763">
        <v>2327</v>
      </c>
      <c r="Z763" t="s">
        <v>98</v>
      </c>
      <c r="AA763" t="s">
        <v>2083</v>
      </c>
      <c r="AB763">
        <v>2</v>
      </c>
      <c r="AC763" t="s">
        <v>29</v>
      </c>
      <c r="AD763" t="s">
        <v>91</v>
      </c>
    </row>
    <row r="764" spans="1:30" x14ac:dyDescent="0.2">
      <c r="A764">
        <v>2025</v>
      </c>
      <c r="B764">
        <v>9</v>
      </c>
      <c r="C764">
        <v>45658</v>
      </c>
      <c r="D764">
        <v>45930</v>
      </c>
      <c r="E764" t="s">
        <v>253</v>
      </c>
      <c r="F764">
        <v>45918</v>
      </c>
      <c r="G764">
        <v>145</v>
      </c>
      <c r="H764" t="s">
        <v>624</v>
      </c>
      <c r="I764" t="s">
        <v>2084</v>
      </c>
      <c r="J764" t="s">
        <v>626</v>
      </c>
      <c r="K764">
        <v>104</v>
      </c>
      <c r="L764" t="s">
        <v>257</v>
      </c>
      <c r="M764">
        <v>1589</v>
      </c>
      <c r="N764">
        <v>1712</v>
      </c>
      <c r="O764" t="s">
        <v>2085</v>
      </c>
      <c r="P764" t="s">
        <v>1028</v>
      </c>
      <c r="Q764" t="s">
        <v>111</v>
      </c>
      <c r="R764">
        <v>80051643</v>
      </c>
      <c r="S764" t="s">
        <v>2086</v>
      </c>
      <c r="T764">
        <v>0</v>
      </c>
      <c r="U764">
        <v>0</v>
      </c>
      <c r="V764">
        <v>26250000</v>
      </c>
      <c r="W764">
        <v>9500000</v>
      </c>
      <c r="X764">
        <v>16750000</v>
      </c>
      <c r="Y764">
        <v>2362</v>
      </c>
      <c r="Z764" t="s">
        <v>112</v>
      </c>
      <c r="AA764" t="s">
        <v>2087</v>
      </c>
      <c r="AB764">
        <v>1</v>
      </c>
      <c r="AC764" t="s">
        <v>34</v>
      </c>
      <c r="AD764" t="s">
        <v>110</v>
      </c>
    </row>
    <row r="765" spans="1:30" x14ac:dyDescent="0.2">
      <c r="A765">
        <v>2025</v>
      </c>
      <c r="B765">
        <v>9</v>
      </c>
      <c r="C765">
        <v>45658</v>
      </c>
      <c r="D765">
        <v>45930</v>
      </c>
      <c r="E765" t="s">
        <v>253</v>
      </c>
      <c r="F765">
        <v>45918</v>
      </c>
      <c r="G765">
        <v>145</v>
      </c>
      <c r="H765" t="s">
        <v>624</v>
      </c>
      <c r="I765" t="s">
        <v>2088</v>
      </c>
      <c r="J765" t="s">
        <v>626</v>
      </c>
      <c r="K765">
        <v>104</v>
      </c>
      <c r="L765" t="s">
        <v>257</v>
      </c>
      <c r="M765">
        <v>1593</v>
      </c>
      <c r="N765">
        <v>1713</v>
      </c>
      <c r="O765" t="s">
        <v>2089</v>
      </c>
      <c r="P765" t="s">
        <v>456</v>
      </c>
      <c r="Q765" t="s">
        <v>61</v>
      </c>
      <c r="R765">
        <v>53094193</v>
      </c>
      <c r="S765" t="s">
        <v>2090</v>
      </c>
      <c r="T765">
        <v>0</v>
      </c>
      <c r="U765">
        <v>0</v>
      </c>
      <c r="V765">
        <v>15000000</v>
      </c>
      <c r="W765">
        <v>6333333</v>
      </c>
      <c r="X765">
        <v>8666667</v>
      </c>
      <c r="Y765">
        <v>2315</v>
      </c>
      <c r="Z765" t="s">
        <v>64</v>
      </c>
      <c r="AA765" t="s">
        <v>2091</v>
      </c>
      <c r="AB765">
        <v>2</v>
      </c>
      <c r="AC765" t="s">
        <v>41</v>
      </c>
      <c r="AD765" t="s">
        <v>42</v>
      </c>
    </row>
    <row r="766" spans="1:30" x14ac:dyDescent="0.2">
      <c r="A766">
        <v>2025</v>
      </c>
      <c r="B766">
        <v>9</v>
      </c>
      <c r="C766">
        <v>45658</v>
      </c>
      <c r="D766">
        <v>45930</v>
      </c>
      <c r="E766" t="s">
        <v>253</v>
      </c>
      <c r="F766">
        <v>45918</v>
      </c>
      <c r="G766">
        <v>145</v>
      </c>
      <c r="H766" t="s">
        <v>624</v>
      </c>
      <c r="I766" t="s">
        <v>2092</v>
      </c>
      <c r="J766" t="s">
        <v>626</v>
      </c>
      <c r="K766">
        <v>104</v>
      </c>
      <c r="L766" t="s">
        <v>257</v>
      </c>
      <c r="M766">
        <v>1649</v>
      </c>
      <c r="N766">
        <v>1714</v>
      </c>
      <c r="O766" t="s">
        <v>2093</v>
      </c>
      <c r="P766" t="s">
        <v>456</v>
      </c>
      <c r="Q766" t="s">
        <v>61</v>
      </c>
      <c r="R766">
        <v>80802834</v>
      </c>
      <c r="S766" t="s">
        <v>2094</v>
      </c>
      <c r="T766">
        <v>0</v>
      </c>
      <c r="U766">
        <v>0</v>
      </c>
      <c r="V766">
        <v>18000000</v>
      </c>
      <c r="W766">
        <v>8600000</v>
      </c>
      <c r="X766">
        <v>9400000</v>
      </c>
      <c r="Y766">
        <v>2315</v>
      </c>
      <c r="Z766" t="s">
        <v>62</v>
      </c>
      <c r="AA766" t="s">
        <v>2095</v>
      </c>
      <c r="AB766">
        <v>1</v>
      </c>
      <c r="AC766" t="s">
        <v>41</v>
      </c>
      <c r="AD766" t="s">
        <v>42</v>
      </c>
    </row>
    <row r="767" spans="1:30" x14ac:dyDescent="0.2">
      <c r="A767">
        <v>2025</v>
      </c>
      <c r="B767">
        <v>9</v>
      </c>
      <c r="C767">
        <v>45658</v>
      </c>
      <c r="D767">
        <v>45930</v>
      </c>
      <c r="E767" t="s">
        <v>253</v>
      </c>
      <c r="F767">
        <v>45918</v>
      </c>
      <c r="G767">
        <v>145</v>
      </c>
      <c r="H767" t="s">
        <v>624</v>
      </c>
      <c r="I767" t="s">
        <v>2096</v>
      </c>
      <c r="J767" t="s">
        <v>626</v>
      </c>
      <c r="K767">
        <v>104</v>
      </c>
      <c r="L767" t="s">
        <v>257</v>
      </c>
      <c r="M767">
        <v>1665</v>
      </c>
      <c r="N767">
        <v>1715</v>
      </c>
      <c r="O767" t="s">
        <v>2097</v>
      </c>
      <c r="P767" t="s">
        <v>259</v>
      </c>
      <c r="Q767" t="s">
        <v>92</v>
      </c>
      <c r="R767">
        <v>1026265853</v>
      </c>
      <c r="S767" t="s">
        <v>2098</v>
      </c>
      <c r="T767">
        <v>0</v>
      </c>
      <c r="U767">
        <v>0</v>
      </c>
      <c r="V767">
        <v>16500000</v>
      </c>
      <c r="W767">
        <v>7883333</v>
      </c>
      <c r="X767">
        <v>8616667</v>
      </c>
      <c r="Y767">
        <v>2327</v>
      </c>
      <c r="Z767" t="s">
        <v>98</v>
      </c>
      <c r="AA767" t="s">
        <v>2099</v>
      </c>
      <c r="AB767">
        <v>2</v>
      </c>
      <c r="AC767" t="s">
        <v>29</v>
      </c>
      <c r="AD767" t="s">
        <v>91</v>
      </c>
    </row>
    <row r="768" spans="1:30" x14ac:dyDescent="0.2">
      <c r="A768">
        <v>2025</v>
      </c>
      <c r="B768">
        <v>9</v>
      </c>
      <c r="C768">
        <v>45658</v>
      </c>
      <c r="D768">
        <v>45930</v>
      </c>
      <c r="E768" t="s">
        <v>253</v>
      </c>
      <c r="F768">
        <v>45922</v>
      </c>
      <c r="G768">
        <v>145</v>
      </c>
      <c r="H768" t="s">
        <v>624</v>
      </c>
      <c r="I768" t="s">
        <v>2100</v>
      </c>
      <c r="J768" t="s">
        <v>626</v>
      </c>
      <c r="K768">
        <v>100</v>
      </c>
      <c r="L768" t="s">
        <v>257</v>
      </c>
      <c r="M768">
        <v>1601</v>
      </c>
      <c r="N768">
        <v>1716</v>
      </c>
      <c r="O768" t="s">
        <v>2101</v>
      </c>
      <c r="P768" t="s">
        <v>721</v>
      </c>
      <c r="Q768" t="s">
        <v>36</v>
      </c>
      <c r="R768">
        <v>79333846</v>
      </c>
      <c r="S768" t="s">
        <v>2102</v>
      </c>
      <c r="T768">
        <v>0</v>
      </c>
      <c r="U768">
        <v>0</v>
      </c>
      <c r="V768">
        <v>15000000</v>
      </c>
      <c r="W768">
        <v>6500000</v>
      </c>
      <c r="X768">
        <v>8500000</v>
      </c>
      <c r="Y768">
        <v>2278</v>
      </c>
      <c r="Z768" t="s">
        <v>37</v>
      </c>
      <c r="AA768" t="s">
        <v>2103</v>
      </c>
      <c r="AB768">
        <v>1</v>
      </c>
      <c r="AC768" t="s">
        <v>34</v>
      </c>
      <c r="AD768" t="s">
        <v>35</v>
      </c>
    </row>
    <row r="769" spans="1:30" x14ac:dyDescent="0.2">
      <c r="A769">
        <v>2025</v>
      </c>
      <c r="B769">
        <v>9</v>
      </c>
      <c r="C769">
        <v>45658</v>
      </c>
      <c r="D769">
        <v>45930</v>
      </c>
      <c r="E769" t="s">
        <v>253</v>
      </c>
      <c r="F769">
        <v>45922</v>
      </c>
      <c r="G769">
        <v>145</v>
      </c>
      <c r="H769" t="s">
        <v>624</v>
      </c>
      <c r="I769" t="s">
        <v>2104</v>
      </c>
      <c r="J769" t="s">
        <v>626</v>
      </c>
      <c r="K769">
        <v>100</v>
      </c>
      <c r="L769" t="s">
        <v>257</v>
      </c>
      <c r="M769">
        <v>1657</v>
      </c>
      <c r="N769">
        <v>1717</v>
      </c>
      <c r="O769" t="s">
        <v>2105</v>
      </c>
      <c r="P769" t="s">
        <v>456</v>
      </c>
      <c r="Q769" t="s">
        <v>61</v>
      </c>
      <c r="R769">
        <v>1014237959</v>
      </c>
      <c r="S769" t="s">
        <v>2106</v>
      </c>
      <c r="T769">
        <v>0</v>
      </c>
      <c r="U769">
        <v>0</v>
      </c>
      <c r="V769">
        <v>15000000</v>
      </c>
      <c r="W769">
        <v>6500000</v>
      </c>
      <c r="X769">
        <v>8500000</v>
      </c>
      <c r="Y769">
        <v>2315</v>
      </c>
      <c r="Z769" t="s">
        <v>64</v>
      </c>
      <c r="AA769" t="s">
        <v>2107</v>
      </c>
      <c r="AB769">
        <v>2</v>
      </c>
      <c r="AC769" t="s">
        <v>41</v>
      </c>
      <c r="AD769" t="s">
        <v>42</v>
      </c>
    </row>
    <row r="770" spans="1:30" x14ac:dyDescent="0.2">
      <c r="A770">
        <v>2025</v>
      </c>
      <c r="B770">
        <v>9</v>
      </c>
      <c r="C770">
        <v>45658</v>
      </c>
      <c r="D770">
        <v>45930</v>
      </c>
      <c r="E770" t="s">
        <v>253</v>
      </c>
      <c r="F770">
        <v>45922</v>
      </c>
      <c r="G770">
        <v>145</v>
      </c>
      <c r="H770" t="s">
        <v>624</v>
      </c>
      <c r="I770" t="s">
        <v>2108</v>
      </c>
      <c r="J770" t="s">
        <v>626</v>
      </c>
      <c r="K770">
        <v>100</v>
      </c>
      <c r="L770" t="s">
        <v>257</v>
      </c>
      <c r="M770">
        <v>1644</v>
      </c>
      <c r="N770">
        <v>1718</v>
      </c>
      <c r="O770" t="s">
        <v>2109</v>
      </c>
      <c r="P770" t="s">
        <v>519</v>
      </c>
      <c r="Q770" t="s">
        <v>159</v>
      </c>
      <c r="R770">
        <v>1026262117</v>
      </c>
      <c r="S770" t="s">
        <v>1233</v>
      </c>
      <c r="T770">
        <v>0</v>
      </c>
      <c r="U770">
        <v>0</v>
      </c>
      <c r="V770">
        <v>29400000</v>
      </c>
      <c r="W770">
        <v>10920000</v>
      </c>
      <c r="X770">
        <v>18480000</v>
      </c>
      <c r="Y770">
        <v>2541</v>
      </c>
      <c r="Z770" t="s">
        <v>1574</v>
      </c>
      <c r="AA770" t="s">
        <v>2110</v>
      </c>
      <c r="AB770">
        <v>3</v>
      </c>
      <c r="AC770" t="s">
        <v>66</v>
      </c>
      <c r="AD770" t="s">
        <v>158</v>
      </c>
    </row>
    <row r="771" spans="1:30" x14ac:dyDescent="0.2">
      <c r="A771">
        <v>2025</v>
      </c>
      <c r="B771">
        <v>9</v>
      </c>
      <c r="C771">
        <v>45658</v>
      </c>
      <c r="D771">
        <v>45930</v>
      </c>
      <c r="E771" t="s">
        <v>253</v>
      </c>
      <c r="F771">
        <v>45922</v>
      </c>
      <c r="G771">
        <v>148</v>
      </c>
      <c r="H771" t="s">
        <v>629</v>
      </c>
      <c r="I771" t="s">
        <v>2111</v>
      </c>
      <c r="J771" t="s">
        <v>631</v>
      </c>
      <c r="K771">
        <v>100</v>
      </c>
      <c r="L771" t="s">
        <v>257</v>
      </c>
      <c r="M771">
        <v>1690</v>
      </c>
      <c r="N771">
        <v>1719</v>
      </c>
      <c r="O771" t="s">
        <v>2112</v>
      </c>
      <c r="P771" t="s">
        <v>865</v>
      </c>
      <c r="Q771" t="s">
        <v>146</v>
      </c>
      <c r="R771">
        <v>1072774992</v>
      </c>
      <c r="S771" t="s">
        <v>2113</v>
      </c>
      <c r="T771">
        <v>0</v>
      </c>
      <c r="U771">
        <v>0</v>
      </c>
      <c r="V771">
        <v>7500000</v>
      </c>
      <c r="W771">
        <v>750000</v>
      </c>
      <c r="X771">
        <v>6750000</v>
      </c>
      <c r="Y771">
        <v>2486</v>
      </c>
      <c r="Z771" t="s">
        <v>151</v>
      </c>
      <c r="AA771" t="s">
        <v>2114</v>
      </c>
      <c r="AB771">
        <v>1</v>
      </c>
      <c r="AC771" t="s">
        <v>66</v>
      </c>
      <c r="AD771" t="s">
        <v>120</v>
      </c>
    </row>
    <row r="772" spans="1:30" x14ac:dyDescent="0.2">
      <c r="A772">
        <v>2025</v>
      </c>
      <c r="B772">
        <v>9</v>
      </c>
      <c r="C772">
        <v>45658</v>
      </c>
      <c r="D772">
        <v>45930</v>
      </c>
      <c r="E772" t="s">
        <v>253</v>
      </c>
      <c r="F772">
        <v>45922</v>
      </c>
      <c r="G772">
        <v>148</v>
      </c>
      <c r="H772" t="s">
        <v>629</v>
      </c>
      <c r="I772" t="s">
        <v>2115</v>
      </c>
      <c r="J772" t="s">
        <v>631</v>
      </c>
      <c r="K772">
        <v>100</v>
      </c>
      <c r="L772" t="s">
        <v>257</v>
      </c>
      <c r="M772">
        <v>1702</v>
      </c>
      <c r="N772">
        <v>1720</v>
      </c>
      <c r="O772" t="s">
        <v>2116</v>
      </c>
      <c r="P772" t="s">
        <v>259</v>
      </c>
      <c r="Q772" t="s">
        <v>92</v>
      </c>
      <c r="R772">
        <v>1022934297</v>
      </c>
      <c r="S772" t="s">
        <v>2117</v>
      </c>
      <c r="T772">
        <v>0</v>
      </c>
      <c r="U772">
        <v>0</v>
      </c>
      <c r="V772">
        <v>6000000</v>
      </c>
      <c r="W772">
        <v>2600000</v>
      </c>
      <c r="X772">
        <v>3400000</v>
      </c>
      <c r="Y772">
        <v>2327</v>
      </c>
      <c r="Z772" t="s">
        <v>98</v>
      </c>
      <c r="AA772" t="s">
        <v>2118</v>
      </c>
      <c r="AB772">
        <v>2</v>
      </c>
      <c r="AC772" t="s">
        <v>29</v>
      </c>
      <c r="AD772" t="s">
        <v>91</v>
      </c>
    </row>
    <row r="773" spans="1:30" x14ac:dyDescent="0.2">
      <c r="A773">
        <v>2025</v>
      </c>
      <c r="B773">
        <v>9</v>
      </c>
      <c r="C773">
        <v>45658</v>
      </c>
      <c r="D773">
        <v>45930</v>
      </c>
      <c r="E773" t="s">
        <v>253</v>
      </c>
      <c r="F773">
        <v>45922</v>
      </c>
      <c r="G773">
        <v>145</v>
      </c>
      <c r="H773" t="s">
        <v>624</v>
      </c>
      <c r="I773" t="s">
        <v>2119</v>
      </c>
      <c r="J773" t="s">
        <v>626</v>
      </c>
      <c r="K773">
        <v>100</v>
      </c>
      <c r="L773" t="s">
        <v>257</v>
      </c>
      <c r="M773">
        <v>1636</v>
      </c>
      <c r="N773">
        <v>1721</v>
      </c>
      <c r="O773" t="s">
        <v>2120</v>
      </c>
      <c r="P773" t="s">
        <v>291</v>
      </c>
      <c r="Q773" t="s">
        <v>181</v>
      </c>
      <c r="R773">
        <v>79381209</v>
      </c>
      <c r="S773" t="s">
        <v>2121</v>
      </c>
      <c r="T773">
        <v>0</v>
      </c>
      <c r="U773">
        <v>0</v>
      </c>
      <c r="V773">
        <v>24000000</v>
      </c>
      <c r="W773">
        <v>7800000</v>
      </c>
      <c r="X773">
        <v>16200000</v>
      </c>
      <c r="Y773">
        <v>2671</v>
      </c>
      <c r="Z773" t="s">
        <v>188</v>
      </c>
      <c r="AA773" t="s">
        <v>2122</v>
      </c>
      <c r="AB773">
        <v>2</v>
      </c>
      <c r="AC773" t="s">
        <v>34</v>
      </c>
      <c r="AD773" t="s">
        <v>180</v>
      </c>
    </row>
    <row r="774" spans="1:30" x14ac:dyDescent="0.2">
      <c r="A774">
        <v>2025</v>
      </c>
      <c r="B774">
        <v>9</v>
      </c>
      <c r="C774">
        <v>45658</v>
      </c>
      <c r="D774">
        <v>45930</v>
      </c>
      <c r="E774" t="s">
        <v>253</v>
      </c>
      <c r="F774">
        <v>45922</v>
      </c>
      <c r="G774">
        <v>148</v>
      </c>
      <c r="H774" t="s">
        <v>629</v>
      </c>
      <c r="I774" t="s">
        <v>2123</v>
      </c>
      <c r="J774" t="s">
        <v>631</v>
      </c>
      <c r="K774">
        <v>100</v>
      </c>
      <c r="L774" t="s">
        <v>257</v>
      </c>
      <c r="M774">
        <v>1702</v>
      </c>
      <c r="N774">
        <v>1722</v>
      </c>
      <c r="O774" t="s">
        <v>2124</v>
      </c>
      <c r="P774" t="s">
        <v>259</v>
      </c>
      <c r="Q774" t="s">
        <v>92</v>
      </c>
      <c r="R774">
        <v>1000335254</v>
      </c>
      <c r="S774" t="s">
        <v>2125</v>
      </c>
      <c r="T774">
        <v>0</v>
      </c>
      <c r="U774">
        <v>0</v>
      </c>
      <c r="V774">
        <v>6000000</v>
      </c>
      <c r="W774">
        <v>0</v>
      </c>
      <c r="X774">
        <v>6000000</v>
      </c>
      <c r="Y774">
        <v>2327</v>
      </c>
      <c r="Z774" t="s">
        <v>98</v>
      </c>
      <c r="AA774" t="s">
        <v>2118</v>
      </c>
      <c r="AB774">
        <v>2</v>
      </c>
      <c r="AC774" t="s">
        <v>29</v>
      </c>
      <c r="AD774" t="s">
        <v>91</v>
      </c>
    </row>
    <row r="775" spans="1:30" x14ac:dyDescent="0.2">
      <c r="A775">
        <v>2025</v>
      </c>
      <c r="B775">
        <v>9</v>
      </c>
      <c r="C775">
        <v>45658</v>
      </c>
      <c r="D775">
        <v>45930</v>
      </c>
      <c r="E775" t="s">
        <v>253</v>
      </c>
      <c r="F775">
        <v>45922</v>
      </c>
      <c r="G775">
        <v>145</v>
      </c>
      <c r="H775" t="s">
        <v>624</v>
      </c>
      <c r="I775" t="s">
        <v>2126</v>
      </c>
      <c r="J775" t="s">
        <v>626</v>
      </c>
      <c r="K775">
        <v>100</v>
      </c>
      <c r="L775" t="s">
        <v>257</v>
      </c>
      <c r="M775">
        <v>1668</v>
      </c>
      <c r="N775">
        <v>1723</v>
      </c>
      <c r="O775" t="s">
        <v>2127</v>
      </c>
      <c r="P775" t="s">
        <v>259</v>
      </c>
      <c r="Q775" t="s">
        <v>92</v>
      </c>
      <c r="R775">
        <v>1010172202</v>
      </c>
      <c r="S775" t="s">
        <v>2128</v>
      </c>
      <c r="T775">
        <v>0</v>
      </c>
      <c r="U775">
        <v>0</v>
      </c>
      <c r="V775">
        <v>21000000</v>
      </c>
      <c r="W775">
        <v>8633333</v>
      </c>
      <c r="X775">
        <v>12366667</v>
      </c>
      <c r="Y775">
        <v>2327</v>
      </c>
      <c r="Z775" t="s">
        <v>98</v>
      </c>
      <c r="AA775" t="s">
        <v>2129</v>
      </c>
      <c r="AB775">
        <v>2</v>
      </c>
      <c r="AC775" t="s">
        <v>29</v>
      </c>
      <c r="AD775" t="s">
        <v>91</v>
      </c>
    </row>
    <row r="776" spans="1:30" x14ac:dyDescent="0.2">
      <c r="A776">
        <v>2025</v>
      </c>
      <c r="B776">
        <v>9</v>
      </c>
      <c r="C776">
        <v>45658</v>
      </c>
      <c r="D776">
        <v>45930</v>
      </c>
      <c r="E776" t="s">
        <v>253</v>
      </c>
      <c r="F776">
        <v>45922</v>
      </c>
      <c r="G776">
        <v>145</v>
      </c>
      <c r="H776" t="s">
        <v>624</v>
      </c>
      <c r="I776" t="s">
        <v>2130</v>
      </c>
      <c r="J776" t="s">
        <v>626</v>
      </c>
      <c r="K776">
        <v>100</v>
      </c>
      <c r="L776" t="s">
        <v>257</v>
      </c>
      <c r="M776">
        <v>1651</v>
      </c>
      <c r="N776">
        <v>1724</v>
      </c>
      <c r="O776" t="s">
        <v>2131</v>
      </c>
      <c r="P776" t="s">
        <v>456</v>
      </c>
      <c r="Q776" t="s">
        <v>61</v>
      </c>
      <c r="R776">
        <v>1016038411</v>
      </c>
      <c r="S776" t="s">
        <v>2132</v>
      </c>
      <c r="T776">
        <v>0</v>
      </c>
      <c r="U776">
        <v>0</v>
      </c>
      <c r="V776">
        <v>19600000</v>
      </c>
      <c r="W776">
        <v>7280000</v>
      </c>
      <c r="X776">
        <v>12320000</v>
      </c>
      <c r="Y776">
        <v>2315</v>
      </c>
      <c r="Z776" t="s">
        <v>62</v>
      </c>
      <c r="AA776" t="s">
        <v>2133</v>
      </c>
      <c r="AB776">
        <v>1</v>
      </c>
      <c r="AC776" t="s">
        <v>41</v>
      </c>
      <c r="AD776" t="s">
        <v>42</v>
      </c>
    </row>
    <row r="777" spans="1:30" x14ac:dyDescent="0.2">
      <c r="A777">
        <v>2025</v>
      </c>
      <c r="B777">
        <v>9</v>
      </c>
      <c r="C777">
        <v>45658</v>
      </c>
      <c r="D777">
        <v>45930</v>
      </c>
      <c r="E777" t="s">
        <v>253</v>
      </c>
      <c r="F777">
        <v>45922</v>
      </c>
      <c r="G777">
        <v>148</v>
      </c>
      <c r="H777" t="s">
        <v>629</v>
      </c>
      <c r="I777" t="s">
        <v>2134</v>
      </c>
      <c r="J777" t="s">
        <v>631</v>
      </c>
      <c r="K777">
        <v>100</v>
      </c>
      <c r="L777" t="s">
        <v>257</v>
      </c>
      <c r="M777">
        <v>1650</v>
      </c>
      <c r="N777">
        <v>1725</v>
      </c>
      <c r="O777" t="s">
        <v>2135</v>
      </c>
      <c r="P777" t="s">
        <v>456</v>
      </c>
      <c r="Q777" t="s">
        <v>61</v>
      </c>
      <c r="R777">
        <v>1007519817</v>
      </c>
      <c r="S777" t="s">
        <v>2136</v>
      </c>
      <c r="T777">
        <v>0</v>
      </c>
      <c r="U777">
        <v>0</v>
      </c>
      <c r="V777">
        <v>7000000</v>
      </c>
      <c r="W777">
        <v>533333</v>
      </c>
      <c r="X777">
        <v>6466667</v>
      </c>
      <c r="Y777">
        <v>2315</v>
      </c>
      <c r="Z777" t="s">
        <v>64</v>
      </c>
      <c r="AA777" t="s">
        <v>2137</v>
      </c>
      <c r="AB777">
        <v>2</v>
      </c>
      <c r="AC777" t="s">
        <v>41</v>
      </c>
      <c r="AD777" t="s">
        <v>42</v>
      </c>
    </row>
    <row r="778" spans="1:30" x14ac:dyDescent="0.2">
      <c r="A778">
        <v>2025</v>
      </c>
      <c r="B778">
        <v>9</v>
      </c>
      <c r="C778">
        <v>45658</v>
      </c>
      <c r="D778">
        <v>45930</v>
      </c>
      <c r="E778" t="s">
        <v>253</v>
      </c>
      <c r="F778">
        <v>45922</v>
      </c>
      <c r="G778">
        <v>145</v>
      </c>
      <c r="H778" t="s">
        <v>624</v>
      </c>
      <c r="I778" t="s">
        <v>2138</v>
      </c>
      <c r="J778" t="s">
        <v>626</v>
      </c>
      <c r="K778">
        <v>100</v>
      </c>
      <c r="L778" t="s">
        <v>257</v>
      </c>
      <c r="M778">
        <v>1716</v>
      </c>
      <c r="N778">
        <v>1726</v>
      </c>
      <c r="O778" t="s">
        <v>2139</v>
      </c>
      <c r="P778" t="s">
        <v>456</v>
      </c>
      <c r="Q778" t="s">
        <v>61</v>
      </c>
      <c r="R778">
        <v>52110765</v>
      </c>
      <c r="S778" t="s">
        <v>416</v>
      </c>
      <c r="T778">
        <v>0</v>
      </c>
      <c r="U778">
        <v>0</v>
      </c>
      <c r="V778">
        <v>15000000</v>
      </c>
      <c r="W778">
        <v>6500000</v>
      </c>
      <c r="X778">
        <v>8500000</v>
      </c>
      <c r="Y778">
        <v>2315</v>
      </c>
      <c r="Z778" t="s">
        <v>62</v>
      </c>
      <c r="AA778" t="s">
        <v>2140</v>
      </c>
      <c r="AB778">
        <v>1</v>
      </c>
      <c r="AC778" t="s">
        <v>41</v>
      </c>
      <c r="AD778" t="s">
        <v>42</v>
      </c>
    </row>
    <row r="779" spans="1:30" x14ac:dyDescent="0.2">
      <c r="A779">
        <v>2025</v>
      </c>
      <c r="B779">
        <v>9</v>
      </c>
      <c r="C779">
        <v>45658</v>
      </c>
      <c r="D779">
        <v>45930</v>
      </c>
      <c r="E779" t="s">
        <v>253</v>
      </c>
      <c r="F779">
        <v>45922</v>
      </c>
      <c r="G779">
        <v>145</v>
      </c>
      <c r="H779" t="s">
        <v>624</v>
      </c>
      <c r="I779" t="s">
        <v>2141</v>
      </c>
      <c r="J779" t="s">
        <v>626</v>
      </c>
      <c r="K779">
        <v>100</v>
      </c>
      <c r="L779" t="s">
        <v>257</v>
      </c>
      <c r="M779">
        <v>1636</v>
      </c>
      <c r="N779">
        <v>1727</v>
      </c>
      <c r="O779" t="s">
        <v>2142</v>
      </c>
      <c r="P779" t="s">
        <v>291</v>
      </c>
      <c r="Q779" t="s">
        <v>181</v>
      </c>
      <c r="R779">
        <v>1022994966</v>
      </c>
      <c r="S779" t="s">
        <v>2143</v>
      </c>
      <c r="T779">
        <v>0</v>
      </c>
      <c r="U779">
        <v>0</v>
      </c>
      <c r="V779">
        <v>24000000</v>
      </c>
      <c r="W779">
        <v>7600000</v>
      </c>
      <c r="X779">
        <v>16400000</v>
      </c>
      <c r="Y779">
        <v>2671</v>
      </c>
      <c r="Z779" t="s">
        <v>188</v>
      </c>
      <c r="AA779" t="s">
        <v>2122</v>
      </c>
      <c r="AB779">
        <v>2</v>
      </c>
      <c r="AC779" t="s">
        <v>34</v>
      </c>
      <c r="AD779" t="s">
        <v>180</v>
      </c>
    </row>
    <row r="780" spans="1:30" x14ac:dyDescent="0.2">
      <c r="A780">
        <v>2025</v>
      </c>
      <c r="B780">
        <v>9</v>
      </c>
      <c r="C780">
        <v>45658</v>
      </c>
      <c r="D780">
        <v>45930</v>
      </c>
      <c r="E780" t="s">
        <v>253</v>
      </c>
      <c r="F780">
        <v>45922</v>
      </c>
      <c r="G780">
        <v>145</v>
      </c>
      <c r="H780" t="s">
        <v>624</v>
      </c>
      <c r="I780" t="s">
        <v>2144</v>
      </c>
      <c r="J780" t="s">
        <v>626</v>
      </c>
      <c r="K780">
        <v>100</v>
      </c>
      <c r="L780" t="s">
        <v>257</v>
      </c>
      <c r="M780">
        <v>1586</v>
      </c>
      <c r="N780">
        <v>1728</v>
      </c>
      <c r="O780" t="s">
        <v>2145</v>
      </c>
      <c r="P780" t="s">
        <v>259</v>
      </c>
      <c r="Q780" t="s">
        <v>92</v>
      </c>
      <c r="R780">
        <v>1073234695</v>
      </c>
      <c r="S780" t="s">
        <v>2146</v>
      </c>
      <c r="T780">
        <v>0</v>
      </c>
      <c r="U780">
        <v>0</v>
      </c>
      <c r="V780">
        <v>15000000</v>
      </c>
      <c r="W780">
        <v>0</v>
      </c>
      <c r="X780">
        <v>15000000</v>
      </c>
      <c r="Y780">
        <v>2327</v>
      </c>
      <c r="Z780" t="s">
        <v>98</v>
      </c>
      <c r="AA780" t="s">
        <v>2049</v>
      </c>
      <c r="AB780">
        <v>2</v>
      </c>
      <c r="AC780" t="s">
        <v>29</v>
      </c>
      <c r="AD780" t="s">
        <v>91</v>
      </c>
    </row>
    <row r="781" spans="1:30" x14ac:dyDescent="0.2">
      <c r="A781">
        <v>2025</v>
      </c>
      <c r="B781">
        <v>9</v>
      </c>
      <c r="C781">
        <v>45658</v>
      </c>
      <c r="D781">
        <v>45930</v>
      </c>
      <c r="E781" t="s">
        <v>253</v>
      </c>
      <c r="F781">
        <v>45922</v>
      </c>
      <c r="G781">
        <v>145</v>
      </c>
      <c r="H781" t="s">
        <v>624</v>
      </c>
      <c r="I781" t="s">
        <v>2147</v>
      </c>
      <c r="J781" t="s">
        <v>626</v>
      </c>
      <c r="K781">
        <v>100</v>
      </c>
      <c r="L781" t="s">
        <v>257</v>
      </c>
      <c r="M781">
        <v>1696</v>
      </c>
      <c r="N781">
        <v>1729</v>
      </c>
      <c r="O781" t="s">
        <v>2148</v>
      </c>
      <c r="P781" t="s">
        <v>259</v>
      </c>
      <c r="Q781" t="s">
        <v>92</v>
      </c>
      <c r="R781">
        <v>80151229</v>
      </c>
      <c r="S781" t="s">
        <v>2149</v>
      </c>
      <c r="T781">
        <v>0</v>
      </c>
      <c r="U781">
        <v>0</v>
      </c>
      <c r="V781">
        <v>15000000</v>
      </c>
      <c r="W781">
        <v>6333333</v>
      </c>
      <c r="X781">
        <v>8666667</v>
      </c>
      <c r="Y781">
        <v>2327</v>
      </c>
      <c r="Z781" t="s">
        <v>98</v>
      </c>
      <c r="AA781" t="s">
        <v>2150</v>
      </c>
      <c r="AB781">
        <v>2</v>
      </c>
      <c r="AC781" t="s">
        <v>29</v>
      </c>
      <c r="AD781" t="s">
        <v>91</v>
      </c>
    </row>
    <row r="782" spans="1:30" x14ac:dyDescent="0.2">
      <c r="A782">
        <v>2025</v>
      </c>
      <c r="B782">
        <v>9</v>
      </c>
      <c r="C782">
        <v>45658</v>
      </c>
      <c r="D782">
        <v>45930</v>
      </c>
      <c r="E782" t="s">
        <v>253</v>
      </c>
      <c r="F782">
        <v>45922</v>
      </c>
      <c r="G782">
        <v>145</v>
      </c>
      <c r="H782" t="s">
        <v>624</v>
      </c>
      <c r="I782" t="s">
        <v>2151</v>
      </c>
      <c r="J782" t="s">
        <v>626</v>
      </c>
      <c r="K782">
        <v>100</v>
      </c>
      <c r="L782" t="s">
        <v>257</v>
      </c>
      <c r="M782">
        <v>1699</v>
      </c>
      <c r="N782">
        <v>1730</v>
      </c>
      <c r="O782" t="s">
        <v>2152</v>
      </c>
      <c r="P782" t="s">
        <v>259</v>
      </c>
      <c r="Q782" t="s">
        <v>92</v>
      </c>
      <c r="R782">
        <v>52283101</v>
      </c>
      <c r="S782" t="s">
        <v>1933</v>
      </c>
      <c r="T782">
        <v>0</v>
      </c>
      <c r="U782">
        <v>0</v>
      </c>
      <c r="V782">
        <v>15000000</v>
      </c>
      <c r="W782">
        <v>6000000</v>
      </c>
      <c r="X782">
        <v>9000000</v>
      </c>
      <c r="Y782">
        <v>2327</v>
      </c>
      <c r="Z782" t="s">
        <v>98</v>
      </c>
      <c r="AA782" t="s">
        <v>2153</v>
      </c>
      <c r="AB782">
        <v>2</v>
      </c>
      <c r="AC782" t="s">
        <v>29</v>
      </c>
      <c r="AD782" t="s">
        <v>91</v>
      </c>
    </row>
    <row r="783" spans="1:30" x14ac:dyDescent="0.2">
      <c r="A783">
        <v>2025</v>
      </c>
      <c r="B783">
        <v>9</v>
      </c>
      <c r="C783">
        <v>45658</v>
      </c>
      <c r="D783">
        <v>45930</v>
      </c>
      <c r="E783" t="s">
        <v>253</v>
      </c>
      <c r="F783">
        <v>45922</v>
      </c>
      <c r="G783">
        <v>145</v>
      </c>
      <c r="H783" t="s">
        <v>624</v>
      </c>
      <c r="I783" t="s">
        <v>2154</v>
      </c>
      <c r="J783" t="s">
        <v>626</v>
      </c>
      <c r="K783">
        <v>100</v>
      </c>
      <c r="L783" t="s">
        <v>257</v>
      </c>
      <c r="M783">
        <v>1658</v>
      </c>
      <c r="N783">
        <v>1731</v>
      </c>
      <c r="O783" t="s">
        <v>2155</v>
      </c>
      <c r="P783" t="s">
        <v>275</v>
      </c>
      <c r="Q783" t="s">
        <v>49</v>
      </c>
      <c r="R783">
        <v>1030637106</v>
      </c>
      <c r="S783" t="s">
        <v>2156</v>
      </c>
      <c r="T783">
        <v>0</v>
      </c>
      <c r="U783">
        <v>0</v>
      </c>
      <c r="V783">
        <v>15000000</v>
      </c>
      <c r="W783">
        <v>5833333</v>
      </c>
      <c r="X783">
        <v>9166667</v>
      </c>
      <c r="Y783">
        <v>2289</v>
      </c>
      <c r="Z783" t="s">
        <v>50</v>
      </c>
      <c r="AA783" t="s">
        <v>2069</v>
      </c>
      <c r="AB783">
        <v>1</v>
      </c>
      <c r="AC783" t="s">
        <v>34</v>
      </c>
      <c r="AD783" t="s">
        <v>48</v>
      </c>
    </row>
    <row r="784" spans="1:30" x14ac:dyDescent="0.2">
      <c r="A784">
        <v>2025</v>
      </c>
      <c r="B784">
        <v>9</v>
      </c>
      <c r="C784">
        <v>45658</v>
      </c>
      <c r="D784">
        <v>45930</v>
      </c>
      <c r="E784" t="s">
        <v>253</v>
      </c>
      <c r="F784">
        <v>45922</v>
      </c>
      <c r="G784">
        <v>148</v>
      </c>
      <c r="H784" t="s">
        <v>629</v>
      </c>
      <c r="I784" t="s">
        <v>2157</v>
      </c>
      <c r="J784" t="s">
        <v>631</v>
      </c>
      <c r="K784">
        <v>100</v>
      </c>
      <c r="L784" t="s">
        <v>257</v>
      </c>
      <c r="M784">
        <v>1640</v>
      </c>
      <c r="N784">
        <v>1732</v>
      </c>
      <c r="O784" t="s">
        <v>2158</v>
      </c>
      <c r="P784" t="s">
        <v>561</v>
      </c>
      <c r="Q784" t="s">
        <v>205</v>
      </c>
      <c r="R784">
        <v>79799540</v>
      </c>
      <c r="S784" t="s">
        <v>2159</v>
      </c>
      <c r="T784">
        <v>0</v>
      </c>
      <c r="U784">
        <v>0</v>
      </c>
      <c r="V784">
        <v>7500000</v>
      </c>
      <c r="W784">
        <v>583333</v>
      </c>
      <c r="X784">
        <v>6916667</v>
      </c>
      <c r="Y784">
        <v>2696</v>
      </c>
      <c r="Z784" t="s">
        <v>211</v>
      </c>
      <c r="AA784" t="s">
        <v>2160</v>
      </c>
      <c r="AB784">
        <v>4</v>
      </c>
      <c r="AC784" t="s">
        <v>29</v>
      </c>
      <c r="AD784" t="s">
        <v>114</v>
      </c>
    </row>
    <row r="785" spans="1:30" x14ac:dyDescent="0.2">
      <c r="A785">
        <v>2025</v>
      </c>
      <c r="B785">
        <v>9</v>
      </c>
      <c r="C785">
        <v>45658</v>
      </c>
      <c r="D785">
        <v>45930</v>
      </c>
      <c r="E785" t="s">
        <v>253</v>
      </c>
      <c r="F785">
        <v>45922</v>
      </c>
      <c r="G785">
        <v>145</v>
      </c>
      <c r="H785" t="s">
        <v>624</v>
      </c>
      <c r="I785" t="s">
        <v>2161</v>
      </c>
      <c r="J785" t="s">
        <v>626</v>
      </c>
      <c r="K785">
        <v>100</v>
      </c>
      <c r="L785" t="s">
        <v>257</v>
      </c>
      <c r="M785">
        <v>1606</v>
      </c>
      <c r="N785">
        <v>1733</v>
      </c>
      <c r="O785" t="s">
        <v>2162</v>
      </c>
      <c r="P785" t="s">
        <v>259</v>
      </c>
      <c r="Q785" t="s">
        <v>92</v>
      </c>
      <c r="R785">
        <v>1022993622</v>
      </c>
      <c r="S785" t="s">
        <v>2163</v>
      </c>
      <c r="T785">
        <v>0</v>
      </c>
      <c r="U785">
        <v>0</v>
      </c>
      <c r="V785">
        <v>15000000</v>
      </c>
      <c r="W785">
        <v>6333333</v>
      </c>
      <c r="X785">
        <v>8666667</v>
      </c>
      <c r="Y785">
        <v>2327</v>
      </c>
      <c r="Z785" t="s">
        <v>98</v>
      </c>
      <c r="AA785" t="s">
        <v>2164</v>
      </c>
      <c r="AB785">
        <v>2</v>
      </c>
      <c r="AC785" t="s">
        <v>29</v>
      </c>
      <c r="AD785" t="s">
        <v>91</v>
      </c>
    </row>
    <row r="786" spans="1:30" x14ac:dyDescent="0.2">
      <c r="A786">
        <v>2025</v>
      </c>
      <c r="B786">
        <v>9</v>
      </c>
      <c r="C786">
        <v>45658</v>
      </c>
      <c r="D786">
        <v>45930</v>
      </c>
      <c r="E786" t="s">
        <v>253</v>
      </c>
      <c r="F786">
        <v>45922</v>
      </c>
      <c r="G786">
        <v>145</v>
      </c>
      <c r="H786" t="s">
        <v>624</v>
      </c>
      <c r="I786" t="s">
        <v>2165</v>
      </c>
      <c r="J786" t="s">
        <v>626</v>
      </c>
      <c r="K786">
        <v>100</v>
      </c>
      <c r="L786" t="s">
        <v>257</v>
      </c>
      <c r="M786">
        <v>1604</v>
      </c>
      <c r="N786">
        <v>1734</v>
      </c>
      <c r="O786" t="s">
        <v>2166</v>
      </c>
      <c r="P786" t="s">
        <v>561</v>
      </c>
      <c r="Q786" t="s">
        <v>205</v>
      </c>
      <c r="R786">
        <v>1007414911</v>
      </c>
      <c r="S786" t="s">
        <v>2167</v>
      </c>
      <c r="T786">
        <v>0</v>
      </c>
      <c r="U786">
        <v>0</v>
      </c>
      <c r="V786">
        <v>15000000</v>
      </c>
      <c r="W786">
        <v>6333333</v>
      </c>
      <c r="X786">
        <v>8666667</v>
      </c>
      <c r="Y786">
        <v>2696</v>
      </c>
      <c r="Z786" t="s">
        <v>214</v>
      </c>
      <c r="AA786" t="s">
        <v>2168</v>
      </c>
      <c r="AB786">
        <v>6</v>
      </c>
      <c r="AC786" t="s">
        <v>29</v>
      </c>
      <c r="AD786" t="s">
        <v>114</v>
      </c>
    </row>
    <row r="787" spans="1:30" x14ac:dyDescent="0.2">
      <c r="A787">
        <v>2025</v>
      </c>
      <c r="B787">
        <v>9</v>
      </c>
      <c r="C787">
        <v>45658</v>
      </c>
      <c r="D787">
        <v>45930</v>
      </c>
      <c r="E787" t="s">
        <v>253</v>
      </c>
      <c r="F787">
        <v>45922</v>
      </c>
      <c r="G787">
        <v>148</v>
      </c>
      <c r="H787" t="s">
        <v>629</v>
      </c>
      <c r="I787" t="s">
        <v>2169</v>
      </c>
      <c r="J787" t="s">
        <v>631</v>
      </c>
      <c r="K787">
        <v>100</v>
      </c>
      <c r="L787" t="s">
        <v>257</v>
      </c>
      <c r="M787">
        <v>1698</v>
      </c>
      <c r="N787">
        <v>1735</v>
      </c>
      <c r="O787" t="s">
        <v>2170</v>
      </c>
      <c r="P787" t="s">
        <v>405</v>
      </c>
      <c r="Q787" t="s">
        <v>22</v>
      </c>
      <c r="R787">
        <v>1032656253</v>
      </c>
      <c r="S787" t="s">
        <v>2171</v>
      </c>
      <c r="T787">
        <v>0</v>
      </c>
      <c r="U787">
        <v>0</v>
      </c>
      <c r="V787">
        <v>7500000</v>
      </c>
      <c r="W787">
        <v>3083333</v>
      </c>
      <c r="X787">
        <v>4416667</v>
      </c>
      <c r="Y787">
        <v>2230</v>
      </c>
      <c r="Z787" t="s">
        <v>23</v>
      </c>
      <c r="AA787" t="s">
        <v>2172</v>
      </c>
      <c r="AB787">
        <v>1</v>
      </c>
      <c r="AC787" t="s">
        <v>20</v>
      </c>
      <c r="AD787" t="s">
        <v>21</v>
      </c>
    </row>
    <row r="788" spans="1:30" x14ac:dyDescent="0.2">
      <c r="A788">
        <v>2025</v>
      </c>
      <c r="B788">
        <v>9</v>
      </c>
      <c r="C788">
        <v>45658</v>
      </c>
      <c r="D788">
        <v>45930</v>
      </c>
      <c r="E788" t="s">
        <v>253</v>
      </c>
      <c r="F788">
        <v>45922</v>
      </c>
      <c r="G788">
        <v>148</v>
      </c>
      <c r="H788" t="s">
        <v>629</v>
      </c>
      <c r="I788" t="s">
        <v>2173</v>
      </c>
      <c r="J788" t="s">
        <v>631</v>
      </c>
      <c r="K788">
        <v>100</v>
      </c>
      <c r="L788" t="s">
        <v>257</v>
      </c>
      <c r="M788">
        <v>1609</v>
      </c>
      <c r="N788">
        <v>1736</v>
      </c>
      <c r="O788" t="s">
        <v>2174</v>
      </c>
      <c r="P788" t="s">
        <v>386</v>
      </c>
      <c r="Q788" t="s">
        <v>76</v>
      </c>
      <c r="R788">
        <v>1074577254</v>
      </c>
      <c r="S788" t="s">
        <v>2175</v>
      </c>
      <c r="T788">
        <v>0</v>
      </c>
      <c r="U788">
        <v>0</v>
      </c>
      <c r="V788">
        <v>9330000</v>
      </c>
      <c r="W788">
        <v>3110000</v>
      </c>
      <c r="X788">
        <v>6220000</v>
      </c>
      <c r="Y788">
        <v>2324</v>
      </c>
      <c r="Z788" t="s">
        <v>85</v>
      </c>
      <c r="AA788" t="s">
        <v>2176</v>
      </c>
      <c r="AB788">
        <v>4</v>
      </c>
      <c r="AC788" t="s">
        <v>66</v>
      </c>
      <c r="AD788" t="s">
        <v>75</v>
      </c>
    </row>
    <row r="789" spans="1:30" x14ac:dyDescent="0.2">
      <c r="A789">
        <v>2025</v>
      </c>
      <c r="B789">
        <v>9</v>
      </c>
      <c r="C789">
        <v>45658</v>
      </c>
      <c r="D789">
        <v>45930</v>
      </c>
      <c r="E789" t="s">
        <v>253</v>
      </c>
      <c r="F789">
        <v>45923</v>
      </c>
      <c r="G789">
        <v>148</v>
      </c>
      <c r="H789" t="s">
        <v>629</v>
      </c>
      <c r="I789" t="s">
        <v>2177</v>
      </c>
      <c r="J789" t="s">
        <v>631</v>
      </c>
      <c r="K789">
        <v>99</v>
      </c>
      <c r="L789" t="s">
        <v>257</v>
      </c>
      <c r="M789">
        <v>1528</v>
      </c>
      <c r="N789">
        <v>1737</v>
      </c>
      <c r="O789" t="s">
        <v>2178</v>
      </c>
      <c r="P789" t="s">
        <v>865</v>
      </c>
      <c r="Q789" t="s">
        <v>146</v>
      </c>
      <c r="R789">
        <v>1001170017</v>
      </c>
      <c r="S789" t="s">
        <v>1239</v>
      </c>
      <c r="T789">
        <v>0</v>
      </c>
      <c r="U789">
        <v>0</v>
      </c>
      <c r="V789">
        <v>6562500</v>
      </c>
      <c r="W789">
        <v>2450000</v>
      </c>
      <c r="X789">
        <v>4112500</v>
      </c>
      <c r="Y789">
        <v>2486</v>
      </c>
      <c r="Z789" t="s">
        <v>151</v>
      </c>
      <c r="AA789" t="s">
        <v>2179</v>
      </c>
      <c r="AB789">
        <v>1</v>
      </c>
      <c r="AC789" t="s">
        <v>66</v>
      </c>
      <c r="AD789" t="s">
        <v>120</v>
      </c>
    </row>
    <row r="790" spans="1:30" x14ac:dyDescent="0.2">
      <c r="A790">
        <v>2025</v>
      </c>
      <c r="B790">
        <v>9</v>
      </c>
      <c r="C790">
        <v>45658</v>
      </c>
      <c r="D790">
        <v>45930</v>
      </c>
      <c r="E790" t="s">
        <v>253</v>
      </c>
      <c r="F790">
        <v>45923</v>
      </c>
      <c r="G790">
        <v>145</v>
      </c>
      <c r="H790" t="s">
        <v>624</v>
      </c>
      <c r="I790" t="s">
        <v>2180</v>
      </c>
      <c r="J790" t="s">
        <v>626</v>
      </c>
      <c r="K790">
        <v>99</v>
      </c>
      <c r="L790" t="s">
        <v>257</v>
      </c>
      <c r="M790">
        <v>1670</v>
      </c>
      <c r="N790">
        <v>1738</v>
      </c>
      <c r="O790" t="s">
        <v>2181</v>
      </c>
      <c r="P790" t="s">
        <v>452</v>
      </c>
      <c r="Q790" t="s">
        <v>218</v>
      </c>
      <c r="R790">
        <v>52530931</v>
      </c>
      <c r="S790" t="s">
        <v>2182</v>
      </c>
      <c r="T790">
        <v>0</v>
      </c>
      <c r="U790">
        <v>0</v>
      </c>
      <c r="V790">
        <v>15000000</v>
      </c>
      <c r="W790">
        <v>6166667</v>
      </c>
      <c r="X790">
        <v>8833333</v>
      </c>
      <c r="Y790">
        <v>2703</v>
      </c>
      <c r="Z790" t="s">
        <v>220</v>
      </c>
      <c r="AA790" t="s">
        <v>2183</v>
      </c>
      <c r="AB790">
        <v>3</v>
      </c>
      <c r="AC790" t="s">
        <v>41</v>
      </c>
      <c r="AD790" t="s">
        <v>217</v>
      </c>
    </row>
    <row r="791" spans="1:30" x14ac:dyDescent="0.2">
      <c r="A791">
        <v>2025</v>
      </c>
      <c r="B791">
        <v>9</v>
      </c>
      <c r="C791">
        <v>45658</v>
      </c>
      <c r="D791">
        <v>45930</v>
      </c>
      <c r="E791" t="s">
        <v>253</v>
      </c>
      <c r="F791">
        <v>45923</v>
      </c>
      <c r="G791">
        <v>145</v>
      </c>
      <c r="H791" t="s">
        <v>624</v>
      </c>
      <c r="I791" t="s">
        <v>2184</v>
      </c>
      <c r="J791" t="s">
        <v>626</v>
      </c>
      <c r="K791">
        <v>99</v>
      </c>
      <c r="L791" t="s">
        <v>257</v>
      </c>
      <c r="M791">
        <v>1662</v>
      </c>
      <c r="N791">
        <v>1739</v>
      </c>
      <c r="O791" t="s">
        <v>2185</v>
      </c>
      <c r="P791" t="s">
        <v>439</v>
      </c>
      <c r="Q791" t="s">
        <v>121</v>
      </c>
      <c r="R791">
        <v>1032400330</v>
      </c>
      <c r="S791" t="s">
        <v>2186</v>
      </c>
      <c r="T791">
        <v>0</v>
      </c>
      <c r="U791">
        <v>0</v>
      </c>
      <c r="V791">
        <v>15000000</v>
      </c>
      <c r="W791">
        <v>6666667</v>
      </c>
      <c r="X791">
        <v>8333333</v>
      </c>
      <c r="Y791">
        <v>2388</v>
      </c>
      <c r="Z791" t="s">
        <v>124</v>
      </c>
      <c r="AA791" t="s">
        <v>2187</v>
      </c>
      <c r="AB791">
        <v>1</v>
      </c>
      <c r="AC791" t="s">
        <v>66</v>
      </c>
      <c r="AD791" t="s">
        <v>120</v>
      </c>
    </row>
    <row r="792" spans="1:30" x14ac:dyDescent="0.2">
      <c r="A792">
        <v>2025</v>
      </c>
      <c r="B792">
        <v>9</v>
      </c>
      <c r="C792">
        <v>45658</v>
      </c>
      <c r="D792">
        <v>45930</v>
      </c>
      <c r="E792" t="s">
        <v>253</v>
      </c>
      <c r="F792">
        <v>45923</v>
      </c>
      <c r="G792">
        <v>145</v>
      </c>
      <c r="H792" t="s">
        <v>624</v>
      </c>
      <c r="I792" t="s">
        <v>2188</v>
      </c>
      <c r="J792" t="s">
        <v>626</v>
      </c>
      <c r="K792">
        <v>99</v>
      </c>
      <c r="L792" t="s">
        <v>257</v>
      </c>
      <c r="M792">
        <v>1641</v>
      </c>
      <c r="N792">
        <v>1740</v>
      </c>
      <c r="O792" t="s">
        <v>2189</v>
      </c>
      <c r="P792" t="s">
        <v>561</v>
      </c>
      <c r="Q792" t="s">
        <v>205</v>
      </c>
      <c r="R792">
        <v>1001067987</v>
      </c>
      <c r="S792" t="s">
        <v>2190</v>
      </c>
      <c r="T792">
        <v>0</v>
      </c>
      <c r="U792">
        <v>0</v>
      </c>
      <c r="V792">
        <v>15000000</v>
      </c>
      <c r="W792">
        <v>6166667</v>
      </c>
      <c r="X792">
        <v>8833333</v>
      </c>
      <c r="Y792">
        <v>2696</v>
      </c>
      <c r="Z792" t="s">
        <v>211</v>
      </c>
      <c r="AA792" t="s">
        <v>2191</v>
      </c>
      <c r="AB792">
        <v>4</v>
      </c>
      <c r="AC792" t="s">
        <v>29</v>
      </c>
      <c r="AD792" t="s">
        <v>114</v>
      </c>
    </row>
    <row r="793" spans="1:30" x14ac:dyDescent="0.2">
      <c r="A793">
        <v>2025</v>
      </c>
      <c r="B793">
        <v>9</v>
      </c>
      <c r="C793">
        <v>45658</v>
      </c>
      <c r="D793">
        <v>45930</v>
      </c>
      <c r="E793" t="s">
        <v>253</v>
      </c>
      <c r="F793">
        <v>45923</v>
      </c>
      <c r="G793">
        <v>145</v>
      </c>
      <c r="H793" t="s">
        <v>624</v>
      </c>
      <c r="I793" t="s">
        <v>2192</v>
      </c>
      <c r="J793" t="s">
        <v>626</v>
      </c>
      <c r="K793">
        <v>99</v>
      </c>
      <c r="L793" t="s">
        <v>257</v>
      </c>
      <c r="M793">
        <v>1661</v>
      </c>
      <c r="N793">
        <v>1741</v>
      </c>
      <c r="O793" t="s">
        <v>2193</v>
      </c>
      <c r="P793" t="s">
        <v>452</v>
      </c>
      <c r="Q793" t="s">
        <v>218</v>
      </c>
      <c r="R793">
        <v>1000005054</v>
      </c>
      <c r="S793" t="s">
        <v>2194</v>
      </c>
      <c r="T793">
        <v>0</v>
      </c>
      <c r="U793">
        <v>0</v>
      </c>
      <c r="V793">
        <v>15000000</v>
      </c>
      <c r="W793">
        <v>6000000</v>
      </c>
      <c r="X793">
        <v>9000000</v>
      </c>
      <c r="Y793">
        <v>2703</v>
      </c>
      <c r="Z793" t="s">
        <v>220</v>
      </c>
      <c r="AA793" t="s">
        <v>2195</v>
      </c>
      <c r="AB793">
        <v>3</v>
      </c>
      <c r="AC793" t="s">
        <v>41</v>
      </c>
      <c r="AD793" t="s">
        <v>217</v>
      </c>
    </row>
    <row r="794" spans="1:30" x14ac:dyDescent="0.2">
      <c r="A794">
        <v>2025</v>
      </c>
      <c r="B794">
        <v>9</v>
      </c>
      <c r="C794">
        <v>45658</v>
      </c>
      <c r="D794">
        <v>45930</v>
      </c>
      <c r="E794" t="s">
        <v>253</v>
      </c>
      <c r="F794">
        <v>45923</v>
      </c>
      <c r="G794">
        <v>148</v>
      </c>
      <c r="H794" t="s">
        <v>629</v>
      </c>
      <c r="I794" t="s">
        <v>2196</v>
      </c>
      <c r="J794" t="s">
        <v>631</v>
      </c>
      <c r="K794">
        <v>99</v>
      </c>
      <c r="L794" t="s">
        <v>257</v>
      </c>
      <c r="M794">
        <v>1538</v>
      </c>
      <c r="N794">
        <v>1742</v>
      </c>
      <c r="O794" t="s">
        <v>2197</v>
      </c>
      <c r="P794" t="s">
        <v>259</v>
      </c>
      <c r="Q794" t="s">
        <v>92</v>
      </c>
      <c r="R794">
        <v>1032656394</v>
      </c>
      <c r="S794" t="s">
        <v>1224</v>
      </c>
      <c r="T794">
        <v>0</v>
      </c>
      <c r="U794">
        <v>0</v>
      </c>
      <c r="V794">
        <v>10890000</v>
      </c>
      <c r="W794">
        <v>3630000</v>
      </c>
      <c r="X794">
        <v>7260000</v>
      </c>
      <c r="Y794">
        <v>2327</v>
      </c>
      <c r="Z794" t="s">
        <v>98</v>
      </c>
      <c r="AA794" t="s">
        <v>2198</v>
      </c>
      <c r="AB794">
        <v>2</v>
      </c>
      <c r="AC794" t="s">
        <v>29</v>
      </c>
      <c r="AD794" t="s">
        <v>91</v>
      </c>
    </row>
    <row r="795" spans="1:30" x14ac:dyDescent="0.2">
      <c r="A795">
        <v>2025</v>
      </c>
      <c r="B795">
        <v>9</v>
      </c>
      <c r="C795">
        <v>45658</v>
      </c>
      <c r="D795">
        <v>45930</v>
      </c>
      <c r="E795" t="s">
        <v>253</v>
      </c>
      <c r="F795">
        <v>45923</v>
      </c>
      <c r="G795">
        <v>148</v>
      </c>
      <c r="H795" t="s">
        <v>629</v>
      </c>
      <c r="I795" t="s">
        <v>2199</v>
      </c>
      <c r="J795" t="s">
        <v>631</v>
      </c>
      <c r="K795">
        <v>99</v>
      </c>
      <c r="L795" t="s">
        <v>257</v>
      </c>
      <c r="M795">
        <v>1690</v>
      </c>
      <c r="N795">
        <v>1743</v>
      </c>
      <c r="O795" t="s">
        <v>2200</v>
      </c>
      <c r="P795" t="s">
        <v>865</v>
      </c>
      <c r="Q795" t="s">
        <v>146</v>
      </c>
      <c r="R795">
        <v>1001169998</v>
      </c>
      <c r="S795" t="s">
        <v>2201</v>
      </c>
      <c r="T795">
        <v>0</v>
      </c>
      <c r="U795">
        <v>0</v>
      </c>
      <c r="V795">
        <v>7500000</v>
      </c>
      <c r="W795">
        <v>3083333</v>
      </c>
      <c r="X795">
        <v>4416667</v>
      </c>
      <c r="Y795">
        <v>2486</v>
      </c>
      <c r="Z795" t="s">
        <v>151</v>
      </c>
      <c r="AA795" t="s">
        <v>2114</v>
      </c>
      <c r="AB795">
        <v>1</v>
      </c>
      <c r="AC795" t="s">
        <v>66</v>
      </c>
      <c r="AD795" t="s">
        <v>120</v>
      </c>
    </row>
    <row r="796" spans="1:30" x14ac:dyDescent="0.2">
      <c r="A796">
        <v>2025</v>
      </c>
      <c r="B796">
        <v>9</v>
      </c>
      <c r="C796">
        <v>45658</v>
      </c>
      <c r="D796">
        <v>45930</v>
      </c>
      <c r="E796" t="s">
        <v>253</v>
      </c>
      <c r="F796">
        <v>45923</v>
      </c>
      <c r="G796">
        <v>145</v>
      </c>
      <c r="H796" t="s">
        <v>624</v>
      </c>
      <c r="I796" t="s">
        <v>2202</v>
      </c>
      <c r="J796" t="s">
        <v>626</v>
      </c>
      <c r="K796">
        <v>99</v>
      </c>
      <c r="L796" t="s">
        <v>257</v>
      </c>
      <c r="M796">
        <v>1713</v>
      </c>
      <c r="N796">
        <v>1744</v>
      </c>
      <c r="O796" t="s">
        <v>2203</v>
      </c>
      <c r="P796" t="s">
        <v>366</v>
      </c>
      <c r="Q796" t="s">
        <v>165</v>
      </c>
      <c r="R796">
        <v>52740003</v>
      </c>
      <c r="S796" t="s">
        <v>2204</v>
      </c>
      <c r="T796">
        <v>0</v>
      </c>
      <c r="U796">
        <v>0</v>
      </c>
      <c r="V796">
        <v>15000000</v>
      </c>
      <c r="W796">
        <v>6166667</v>
      </c>
      <c r="X796">
        <v>8833333</v>
      </c>
      <c r="Y796">
        <v>2613</v>
      </c>
      <c r="Z796" t="s">
        <v>168</v>
      </c>
      <c r="AA796" t="s">
        <v>2205</v>
      </c>
      <c r="AB796">
        <v>2</v>
      </c>
      <c r="AC796" t="s">
        <v>34</v>
      </c>
      <c r="AD796" t="s">
        <v>164</v>
      </c>
    </row>
    <row r="797" spans="1:30" x14ac:dyDescent="0.2">
      <c r="A797">
        <v>2025</v>
      </c>
      <c r="B797">
        <v>9</v>
      </c>
      <c r="C797">
        <v>45658</v>
      </c>
      <c r="D797">
        <v>45930</v>
      </c>
      <c r="E797" t="s">
        <v>253</v>
      </c>
      <c r="F797">
        <v>45923</v>
      </c>
      <c r="G797">
        <v>145</v>
      </c>
      <c r="H797" t="s">
        <v>624</v>
      </c>
      <c r="I797" t="s">
        <v>2206</v>
      </c>
      <c r="J797" t="s">
        <v>626</v>
      </c>
      <c r="K797">
        <v>99</v>
      </c>
      <c r="L797" t="s">
        <v>257</v>
      </c>
      <c r="M797">
        <v>1652</v>
      </c>
      <c r="N797">
        <v>1745</v>
      </c>
      <c r="O797" t="s">
        <v>2207</v>
      </c>
      <c r="P797" t="s">
        <v>519</v>
      </c>
      <c r="Q797" t="s">
        <v>159</v>
      </c>
      <c r="R797">
        <v>1024591403</v>
      </c>
      <c r="S797" t="s">
        <v>2208</v>
      </c>
      <c r="T797">
        <v>0</v>
      </c>
      <c r="U797">
        <v>0</v>
      </c>
      <c r="V797">
        <v>15000000</v>
      </c>
      <c r="W797">
        <v>6666667</v>
      </c>
      <c r="X797">
        <v>8333333</v>
      </c>
      <c r="Y797">
        <v>2541</v>
      </c>
      <c r="Z797" t="s">
        <v>161</v>
      </c>
      <c r="AA797" t="s">
        <v>2209</v>
      </c>
      <c r="AB797">
        <v>1</v>
      </c>
      <c r="AC797" t="s">
        <v>66</v>
      </c>
      <c r="AD797" t="s">
        <v>158</v>
      </c>
    </row>
    <row r="798" spans="1:30" x14ac:dyDescent="0.2">
      <c r="A798">
        <v>2025</v>
      </c>
      <c r="B798">
        <v>9</v>
      </c>
      <c r="C798">
        <v>45658</v>
      </c>
      <c r="D798">
        <v>45930</v>
      </c>
      <c r="E798" t="s">
        <v>253</v>
      </c>
      <c r="F798">
        <v>45925</v>
      </c>
      <c r="G798">
        <v>145</v>
      </c>
      <c r="H798" t="s">
        <v>624</v>
      </c>
      <c r="I798" t="s">
        <v>2210</v>
      </c>
      <c r="J798" t="s">
        <v>626</v>
      </c>
      <c r="K798">
        <v>99</v>
      </c>
      <c r="L798" t="s">
        <v>257</v>
      </c>
      <c r="M798">
        <v>1674</v>
      </c>
      <c r="N798">
        <v>1746</v>
      </c>
      <c r="O798" t="s">
        <v>2211</v>
      </c>
      <c r="P798" t="s">
        <v>275</v>
      </c>
      <c r="Q798" t="s">
        <v>49</v>
      </c>
      <c r="R798">
        <v>1026273681</v>
      </c>
      <c r="S798" t="s">
        <v>2212</v>
      </c>
      <c r="T798">
        <v>0</v>
      </c>
      <c r="U798">
        <v>0</v>
      </c>
      <c r="V798">
        <v>6825000</v>
      </c>
      <c r="W798">
        <v>6825000</v>
      </c>
      <c r="X798">
        <v>0</v>
      </c>
      <c r="Y798">
        <v>2289</v>
      </c>
      <c r="Z798" t="s">
        <v>50</v>
      </c>
      <c r="AA798" t="s">
        <v>2213</v>
      </c>
      <c r="AB798">
        <v>1</v>
      </c>
      <c r="AC798" t="s">
        <v>34</v>
      </c>
      <c r="AD798" t="s">
        <v>48</v>
      </c>
    </row>
    <row r="799" spans="1:30" x14ac:dyDescent="0.2">
      <c r="A799">
        <v>2025</v>
      </c>
      <c r="B799">
        <v>9</v>
      </c>
      <c r="C799">
        <v>45658</v>
      </c>
      <c r="D799">
        <v>45930</v>
      </c>
      <c r="E799" t="s">
        <v>253</v>
      </c>
      <c r="F799">
        <v>45925</v>
      </c>
      <c r="G799">
        <v>145</v>
      </c>
      <c r="H799" t="s">
        <v>624</v>
      </c>
      <c r="I799" t="s">
        <v>2214</v>
      </c>
      <c r="J799" t="s">
        <v>626</v>
      </c>
      <c r="K799">
        <v>97</v>
      </c>
      <c r="L799" t="s">
        <v>257</v>
      </c>
      <c r="M799">
        <v>1658</v>
      </c>
      <c r="N799">
        <v>1747</v>
      </c>
      <c r="O799" t="s">
        <v>2215</v>
      </c>
      <c r="P799" t="s">
        <v>275</v>
      </c>
      <c r="Q799" t="s">
        <v>49</v>
      </c>
      <c r="R799">
        <v>40400301</v>
      </c>
      <c r="S799" t="s">
        <v>2216</v>
      </c>
      <c r="T799">
        <v>0</v>
      </c>
      <c r="U799">
        <v>0</v>
      </c>
      <c r="V799">
        <v>15000000</v>
      </c>
      <c r="W799">
        <v>6000000</v>
      </c>
      <c r="X799">
        <v>9000000</v>
      </c>
      <c r="Y799">
        <v>2289</v>
      </c>
      <c r="Z799" t="s">
        <v>50</v>
      </c>
      <c r="AA799" t="s">
        <v>2069</v>
      </c>
      <c r="AB799">
        <v>1</v>
      </c>
      <c r="AC799" t="s">
        <v>34</v>
      </c>
      <c r="AD799" t="s">
        <v>48</v>
      </c>
    </row>
    <row r="800" spans="1:30" x14ac:dyDescent="0.2">
      <c r="A800">
        <v>2025</v>
      </c>
      <c r="B800">
        <v>9</v>
      </c>
      <c r="C800">
        <v>45658</v>
      </c>
      <c r="D800">
        <v>45930</v>
      </c>
      <c r="E800" t="s">
        <v>253</v>
      </c>
      <c r="F800">
        <v>45925</v>
      </c>
      <c r="G800">
        <v>145</v>
      </c>
      <c r="H800" t="s">
        <v>624</v>
      </c>
      <c r="I800" t="s">
        <v>2217</v>
      </c>
      <c r="J800" t="s">
        <v>626</v>
      </c>
      <c r="K800">
        <v>97</v>
      </c>
      <c r="L800" t="s">
        <v>257</v>
      </c>
      <c r="M800">
        <v>1725</v>
      </c>
      <c r="N800">
        <v>1748</v>
      </c>
      <c r="O800" t="s">
        <v>2218</v>
      </c>
      <c r="P800" t="s">
        <v>259</v>
      </c>
      <c r="Q800" t="s">
        <v>92</v>
      </c>
      <c r="R800">
        <v>1051185697</v>
      </c>
      <c r="S800" t="s">
        <v>1502</v>
      </c>
      <c r="T800">
        <v>0</v>
      </c>
      <c r="U800">
        <v>0</v>
      </c>
      <c r="V800">
        <v>6300000</v>
      </c>
      <c r="W800">
        <v>6300000</v>
      </c>
      <c r="X800">
        <v>0</v>
      </c>
      <c r="Y800">
        <v>2327</v>
      </c>
      <c r="Z800" t="s">
        <v>98</v>
      </c>
      <c r="AA800" t="s">
        <v>2219</v>
      </c>
      <c r="AB800">
        <v>2</v>
      </c>
      <c r="AC800" t="s">
        <v>29</v>
      </c>
      <c r="AD800" t="s">
        <v>91</v>
      </c>
    </row>
    <row r="801" spans="1:30" x14ac:dyDescent="0.2">
      <c r="A801">
        <v>2025</v>
      </c>
      <c r="B801">
        <v>9</v>
      </c>
      <c r="C801">
        <v>45658</v>
      </c>
      <c r="D801">
        <v>45930</v>
      </c>
      <c r="E801" t="s">
        <v>253</v>
      </c>
      <c r="F801">
        <v>45925</v>
      </c>
      <c r="G801">
        <v>148</v>
      </c>
      <c r="H801" t="s">
        <v>629</v>
      </c>
      <c r="I801" t="s">
        <v>2220</v>
      </c>
      <c r="J801" t="s">
        <v>631</v>
      </c>
      <c r="K801">
        <v>97</v>
      </c>
      <c r="L801" t="s">
        <v>257</v>
      </c>
      <c r="M801">
        <v>1557</v>
      </c>
      <c r="N801">
        <v>1749</v>
      </c>
      <c r="O801" t="s">
        <v>2221</v>
      </c>
      <c r="P801" t="s">
        <v>275</v>
      </c>
      <c r="Q801" t="s">
        <v>49</v>
      </c>
      <c r="R801">
        <v>1069753609</v>
      </c>
      <c r="S801" t="s">
        <v>2222</v>
      </c>
      <c r="T801">
        <v>0</v>
      </c>
      <c r="U801">
        <v>0</v>
      </c>
      <c r="V801">
        <v>6772500</v>
      </c>
      <c r="W801">
        <v>4515000</v>
      </c>
      <c r="X801">
        <v>2257500</v>
      </c>
      <c r="Y801">
        <v>2289</v>
      </c>
      <c r="Z801" t="s">
        <v>50</v>
      </c>
      <c r="AA801" t="s">
        <v>2223</v>
      </c>
      <c r="AB801">
        <v>1</v>
      </c>
      <c r="AC801" t="s">
        <v>34</v>
      </c>
      <c r="AD801" t="s">
        <v>48</v>
      </c>
    </row>
    <row r="802" spans="1:30" x14ac:dyDescent="0.2">
      <c r="A802">
        <v>2025</v>
      </c>
      <c r="B802">
        <v>9</v>
      </c>
      <c r="C802">
        <v>45658</v>
      </c>
      <c r="D802">
        <v>45930</v>
      </c>
      <c r="E802" t="s">
        <v>253</v>
      </c>
      <c r="F802">
        <v>45925</v>
      </c>
      <c r="G802">
        <v>145</v>
      </c>
      <c r="H802" t="s">
        <v>624</v>
      </c>
      <c r="I802" t="s">
        <v>2224</v>
      </c>
      <c r="J802" t="s">
        <v>626</v>
      </c>
      <c r="K802">
        <v>97</v>
      </c>
      <c r="L802" t="s">
        <v>257</v>
      </c>
      <c r="M802">
        <v>1646</v>
      </c>
      <c r="N802">
        <v>1750</v>
      </c>
      <c r="O802" t="s">
        <v>2225</v>
      </c>
      <c r="P802" t="s">
        <v>259</v>
      </c>
      <c r="Q802" t="s">
        <v>92</v>
      </c>
      <c r="R802">
        <v>80188444</v>
      </c>
      <c r="S802" t="s">
        <v>2226</v>
      </c>
      <c r="T802">
        <v>0</v>
      </c>
      <c r="U802">
        <v>0</v>
      </c>
      <c r="V802">
        <v>16500000</v>
      </c>
      <c r="W802">
        <v>5683333</v>
      </c>
      <c r="X802">
        <v>10816667</v>
      </c>
      <c r="Y802">
        <v>2327</v>
      </c>
      <c r="Z802" t="s">
        <v>98</v>
      </c>
      <c r="AA802" t="s">
        <v>2227</v>
      </c>
      <c r="AB802">
        <v>2</v>
      </c>
      <c r="AC802" t="s">
        <v>29</v>
      </c>
      <c r="AD802" t="s">
        <v>91</v>
      </c>
    </row>
    <row r="803" spans="1:30" x14ac:dyDescent="0.2">
      <c r="A803">
        <v>2025</v>
      </c>
      <c r="B803">
        <v>9</v>
      </c>
      <c r="C803">
        <v>45658</v>
      </c>
      <c r="D803">
        <v>45930</v>
      </c>
      <c r="E803" t="s">
        <v>253</v>
      </c>
      <c r="F803">
        <v>45926</v>
      </c>
      <c r="G803">
        <v>145</v>
      </c>
      <c r="H803" t="s">
        <v>624</v>
      </c>
      <c r="I803" t="s">
        <v>2228</v>
      </c>
      <c r="J803" t="s">
        <v>626</v>
      </c>
      <c r="K803">
        <v>97</v>
      </c>
      <c r="L803" t="s">
        <v>257</v>
      </c>
      <c r="M803">
        <v>1660</v>
      </c>
      <c r="N803">
        <v>1751</v>
      </c>
      <c r="O803" t="s">
        <v>2229</v>
      </c>
      <c r="P803" t="s">
        <v>275</v>
      </c>
      <c r="Q803" t="s">
        <v>49</v>
      </c>
      <c r="R803">
        <v>1010241261</v>
      </c>
      <c r="S803" t="s">
        <v>2230</v>
      </c>
      <c r="T803">
        <v>0</v>
      </c>
      <c r="U803">
        <v>0</v>
      </c>
      <c r="V803">
        <v>26908000</v>
      </c>
      <c r="W803">
        <v>7944267</v>
      </c>
      <c r="X803">
        <v>18963733</v>
      </c>
      <c r="Y803">
        <v>2289</v>
      </c>
      <c r="Z803" t="s">
        <v>50</v>
      </c>
      <c r="AA803" t="s">
        <v>2231</v>
      </c>
      <c r="AB803">
        <v>1</v>
      </c>
      <c r="AC803" t="s">
        <v>34</v>
      </c>
      <c r="AD803" t="s">
        <v>48</v>
      </c>
    </row>
    <row r="804" spans="1:30" x14ac:dyDescent="0.2">
      <c r="A804">
        <v>2025</v>
      </c>
      <c r="B804">
        <v>9</v>
      </c>
      <c r="C804">
        <v>45658</v>
      </c>
      <c r="D804">
        <v>45930</v>
      </c>
      <c r="E804" t="s">
        <v>253</v>
      </c>
      <c r="F804">
        <v>45926</v>
      </c>
      <c r="G804">
        <v>145</v>
      </c>
      <c r="H804" t="s">
        <v>624</v>
      </c>
      <c r="I804" t="s">
        <v>2232</v>
      </c>
      <c r="J804" t="s">
        <v>626</v>
      </c>
      <c r="K804">
        <v>97</v>
      </c>
      <c r="L804" t="s">
        <v>257</v>
      </c>
      <c r="M804">
        <v>1721</v>
      </c>
      <c r="N804">
        <v>1752</v>
      </c>
      <c r="O804" t="s">
        <v>2233</v>
      </c>
      <c r="P804" t="s">
        <v>259</v>
      </c>
      <c r="Q804" t="s">
        <v>92</v>
      </c>
      <c r="R804">
        <v>52084190</v>
      </c>
      <c r="S804" t="s">
        <v>2234</v>
      </c>
      <c r="T804">
        <v>0</v>
      </c>
      <c r="U804">
        <v>0</v>
      </c>
      <c r="V804">
        <v>15000000</v>
      </c>
      <c r="W804">
        <v>5833333</v>
      </c>
      <c r="X804">
        <v>9166667</v>
      </c>
      <c r="Y804">
        <v>2327</v>
      </c>
      <c r="Z804" t="s">
        <v>98</v>
      </c>
      <c r="AA804" t="s">
        <v>2235</v>
      </c>
      <c r="AB804">
        <v>2</v>
      </c>
      <c r="AC804" t="s">
        <v>29</v>
      </c>
      <c r="AD804" t="s">
        <v>91</v>
      </c>
    </row>
    <row r="805" spans="1:30" x14ac:dyDescent="0.2">
      <c r="A805">
        <v>2025</v>
      </c>
      <c r="B805">
        <v>9</v>
      </c>
      <c r="C805">
        <v>45658</v>
      </c>
      <c r="D805">
        <v>45930</v>
      </c>
      <c r="E805" t="s">
        <v>253</v>
      </c>
      <c r="F805">
        <v>45926</v>
      </c>
      <c r="G805">
        <v>148</v>
      </c>
      <c r="H805" t="s">
        <v>629</v>
      </c>
      <c r="I805" t="s">
        <v>2236</v>
      </c>
      <c r="J805" t="s">
        <v>631</v>
      </c>
      <c r="K805">
        <v>97</v>
      </c>
      <c r="L805" t="s">
        <v>257</v>
      </c>
      <c r="M805">
        <v>1659</v>
      </c>
      <c r="N805">
        <v>1753</v>
      </c>
      <c r="O805" t="s">
        <v>2237</v>
      </c>
      <c r="P805" t="s">
        <v>259</v>
      </c>
      <c r="Q805" t="s">
        <v>92</v>
      </c>
      <c r="R805">
        <v>1016031740</v>
      </c>
      <c r="S805" t="s">
        <v>2238</v>
      </c>
      <c r="T805">
        <v>0</v>
      </c>
      <c r="U805">
        <v>0</v>
      </c>
      <c r="V805">
        <v>10850000</v>
      </c>
      <c r="W805">
        <v>6200000</v>
      </c>
      <c r="X805">
        <v>4650000</v>
      </c>
      <c r="Y805">
        <v>2327</v>
      </c>
      <c r="Z805" t="s">
        <v>98</v>
      </c>
      <c r="AA805" t="s">
        <v>2239</v>
      </c>
      <c r="AB805">
        <v>2</v>
      </c>
      <c r="AC805" t="s">
        <v>29</v>
      </c>
      <c r="AD805" t="s">
        <v>91</v>
      </c>
    </row>
    <row r="806" spans="1:30" x14ac:dyDescent="0.2">
      <c r="A806">
        <v>2025</v>
      </c>
      <c r="B806">
        <v>9</v>
      </c>
      <c r="C806">
        <v>45658</v>
      </c>
      <c r="D806">
        <v>45930</v>
      </c>
      <c r="E806" t="s">
        <v>253</v>
      </c>
      <c r="F806">
        <v>45926</v>
      </c>
      <c r="G806">
        <v>145</v>
      </c>
      <c r="H806" t="s">
        <v>624</v>
      </c>
      <c r="I806" t="s">
        <v>2240</v>
      </c>
      <c r="J806" t="s">
        <v>626</v>
      </c>
      <c r="K806">
        <v>97</v>
      </c>
      <c r="L806" t="s">
        <v>257</v>
      </c>
      <c r="M806">
        <v>1669</v>
      </c>
      <c r="N806">
        <v>1754</v>
      </c>
      <c r="O806" t="s">
        <v>2241</v>
      </c>
      <c r="P806" t="s">
        <v>259</v>
      </c>
      <c r="Q806" t="s">
        <v>92</v>
      </c>
      <c r="R806">
        <v>1007658057</v>
      </c>
      <c r="S806" t="s">
        <v>2242</v>
      </c>
      <c r="T806">
        <v>0</v>
      </c>
      <c r="U806">
        <v>0</v>
      </c>
      <c r="V806">
        <v>15000000</v>
      </c>
      <c r="W806">
        <v>5833333</v>
      </c>
      <c r="X806">
        <v>9166667</v>
      </c>
      <c r="Y806">
        <v>2327</v>
      </c>
      <c r="Z806" t="s">
        <v>98</v>
      </c>
      <c r="AA806" t="s">
        <v>2243</v>
      </c>
      <c r="AB806">
        <v>2</v>
      </c>
      <c r="AC806" t="s">
        <v>29</v>
      </c>
      <c r="AD806" t="s">
        <v>91</v>
      </c>
    </row>
    <row r="807" spans="1:30" x14ac:dyDescent="0.2">
      <c r="A807">
        <v>2025</v>
      </c>
      <c r="B807">
        <v>9</v>
      </c>
      <c r="C807">
        <v>45658</v>
      </c>
      <c r="D807">
        <v>45930</v>
      </c>
      <c r="E807" t="s">
        <v>253</v>
      </c>
      <c r="F807">
        <v>45926</v>
      </c>
      <c r="G807">
        <v>148</v>
      </c>
      <c r="H807" t="s">
        <v>629</v>
      </c>
      <c r="I807" t="s">
        <v>2244</v>
      </c>
      <c r="J807" t="s">
        <v>631</v>
      </c>
      <c r="K807">
        <v>97</v>
      </c>
      <c r="L807" t="s">
        <v>257</v>
      </c>
      <c r="M807">
        <v>1539</v>
      </c>
      <c r="N807">
        <v>1755</v>
      </c>
      <c r="O807" t="s">
        <v>2245</v>
      </c>
      <c r="P807" t="s">
        <v>865</v>
      </c>
      <c r="Q807" t="s">
        <v>146</v>
      </c>
      <c r="R807">
        <v>1110520592</v>
      </c>
      <c r="S807" t="s">
        <v>1227</v>
      </c>
      <c r="T807">
        <v>0</v>
      </c>
      <c r="U807">
        <v>0</v>
      </c>
      <c r="V807">
        <v>7875000</v>
      </c>
      <c r="W807">
        <v>2625000</v>
      </c>
      <c r="X807">
        <v>5250000</v>
      </c>
      <c r="Y807">
        <v>2486</v>
      </c>
      <c r="Z807" t="s">
        <v>151</v>
      </c>
      <c r="AA807" t="s">
        <v>2246</v>
      </c>
      <c r="AB807">
        <v>1</v>
      </c>
      <c r="AC807" t="s">
        <v>66</v>
      </c>
      <c r="AD807" t="s">
        <v>120</v>
      </c>
    </row>
    <row r="808" spans="1:30" x14ac:dyDescent="0.2">
      <c r="A808">
        <v>2025</v>
      </c>
      <c r="B808">
        <v>9</v>
      </c>
      <c r="C808">
        <v>45658</v>
      </c>
      <c r="D808">
        <v>45930</v>
      </c>
      <c r="E808" t="s">
        <v>253</v>
      </c>
      <c r="F808">
        <v>45926</v>
      </c>
      <c r="G808">
        <v>145</v>
      </c>
      <c r="H808" t="s">
        <v>624</v>
      </c>
      <c r="I808" t="s">
        <v>2247</v>
      </c>
      <c r="J808" t="s">
        <v>626</v>
      </c>
      <c r="K808">
        <v>97</v>
      </c>
      <c r="L808" t="s">
        <v>257</v>
      </c>
      <c r="M808">
        <v>1689</v>
      </c>
      <c r="N808">
        <v>1756</v>
      </c>
      <c r="O808" t="s">
        <v>2248</v>
      </c>
      <c r="P808" t="s">
        <v>1028</v>
      </c>
      <c r="Q808" t="s">
        <v>111</v>
      </c>
      <c r="R808">
        <v>1020735588</v>
      </c>
      <c r="S808" t="s">
        <v>2249</v>
      </c>
      <c r="T808">
        <v>0</v>
      </c>
      <c r="U808">
        <v>0</v>
      </c>
      <c r="V808">
        <v>18000000</v>
      </c>
      <c r="W808">
        <v>7000000</v>
      </c>
      <c r="X808">
        <v>11000000</v>
      </c>
      <c r="Y808">
        <v>2362</v>
      </c>
      <c r="Z808" t="s">
        <v>112</v>
      </c>
      <c r="AA808" t="s">
        <v>2250</v>
      </c>
      <c r="AB808">
        <v>1</v>
      </c>
      <c r="AC808" t="s">
        <v>34</v>
      </c>
      <c r="AD808" t="s">
        <v>110</v>
      </c>
    </row>
    <row r="809" spans="1:30" x14ac:dyDescent="0.2">
      <c r="A809">
        <v>2025</v>
      </c>
      <c r="B809">
        <v>9</v>
      </c>
      <c r="C809">
        <v>45658</v>
      </c>
      <c r="D809">
        <v>45930</v>
      </c>
      <c r="E809" t="s">
        <v>253</v>
      </c>
      <c r="F809">
        <v>45926</v>
      </c>
      <c r="G809">
        <v>145</v>
      </c>
      <c r="H809" t="s">
        <v>624</v>
      </c>
      <c r="I809" t="s">
        <v>2251</v>
      </c>
      <c r="J809" t="s">
        <v>626</v>
      </c>
      <c r="K809">
        <v>97</v>
      </c>
      <c r="L809" t="s">
        <v>257</v>
      </c>
      <c r="M809">
        <v>1663</v>
      </c>
      <c r="N809">
        <v>1757</v>
      </c>
      <c r="O809" t="s">
        <v>2252</v>
      </c>
      <c r="P809" t="s">
        <v>259</v>
      </c>
      <c r="Q809" t="s">
        <v>92</v>
      </c>
      <c r="R809">
        <v>82260091</v>
      </c>
      <c r="S809" t="s">
        <v>2253</v>
      </c>
      <c r="T809">
        <v>0</v>
      </c>
      <c r="U809">
        <v>0</v>
      </c>
      <c r="V809">
        <v>15000000</v>
      </c>
      <c r="W809">
        <v>0</v>
      </c>
      <c r="X809">
        <v>15000000</v>
      </c>
      <c r="Y809">
        <v>2327</v>
      </c>
      <c r="Z809" t="s">
        <v>98</v>
      </c>
      <c r="AA809" t="s">
        <v>2254</v>
      </c>
      <c r="AB809">
        <v>2</v>
      </c>
      <c r="AC809" t="s">
        <v>29</v>
      </c>
      <c r="AD809" t="s">
        <v>91</v>
      </c>
    </row>
    <row r="810" spans="1:30" x14ac:dyDescent="0.2">
      <c r="A810">
        <v>2025</v>
      </c>
      <c r="B810">
        <v>9</v>
      </c>
      <c r="C810">
        <v>45658</v>
      </c>
      <c r="D810">
        <v>45930</v>
      </c>
      <c r="E810" t="s">
        <v>253</v>
      </c>
      <c r="F810">
        <v>45926</v>
      </c>
      <c r="G810">
        <v>145</v>
      </c>
      <c r="H810" t="s">
        <v>624</v>
      </c>
      <c r="I810" t="s">
        <v>2255</v>
      </c>
      <c r="J810" t="s">
        <v>626</v>
      </c>
      <c r="K810">
        <v>97</v>
      </c>
      <c r="L810" t="s">
        <v>257</v>
      </c>
      <c r="M810">
        <v>1723</v>
      </c>
      <c r="N810">
        <v>1758</v>
      </c>
      <c r="O810" t="s">
        <v>2256</v>
      </c>
      <c r="P810" t="s">
        <v>519</v>
      </c>
      <c r="Q810" t="s">
        <v>159</v>
      </c>
      <c r="R810">
        <v>1023039722</v>
      </c>
      <c r="S810" t="s">
        <v>2257</v>
      </c>
      <c r="T810">
        <v>0</v>
      </c>
      <c r="U810">
        <v>0</v>
      </c>
      <c r="V810">
        <v>15000000</v>
      </c>
      <c r="W810">
        <v>4833333</v>
      </c>
      <c r="X810">
        <v>10166667</v>
      </c>
      <c r="Y810">
        <v>2541</v>
      </c>
      <c r="Z810" t="s">
        <v>161</v>
      </c>
      <c r="AA810" t="s">
        <v>2258</v>
      </c>
      <c r="AB810">
        <v>1</v>
      </c>
      <c r="AC810" t="s">
        <v>66</v>
      </c>
      <c r="AD810" t="s">
        <v>158</v>
      </c>
    </row>
    <row r="811" spans="1:30" x14ac:dyDescent="0.2">
      <c r="A811">
        <v>2025</v>
      </c>
      <c r="B811">
        <v>9</v>
      </c>
      <c r="C811">
        <v>45658</v>
      </c>
      <c r="D811">
        <v>45930</v>
      </c>
      <c r="E811" t="s">
        <v>253</v>
      </c>
      <c r="F811">
        <v>45926</v>
      </c>
      <c r="G811">
        <v>148</v>
      </c>
      <c r="H811" t="s">
        <v>629</v>
      </c>
      <c r="I811" t="s">
        <v>2259</v>
      </c>
      <c r="J811" t="s">
        <v>631</v>
      </c>
      <c r="K811">
        <v>97</v>
      </c>
      <c r="L811" t="s">
        <v>257</v>
      </c>
      <c r="M811">
        <v>1667</v>
      </c>
      <c r="N811">
        <v>1759</v>
      </c>
      <c r="O811" t="s">
        <v>2260</v>
      </c>
      <c r="P811" t="s">
        <v>259</v>
      </c>
      <c r="Q811" t="s">
        <v>92</v>
      </c>
      <c r="R811">
        <v>8505190</v>
      </c>
      <c r="S811" t="s">
        <v>954</v>
      </c>
      <c r="T811">
        <v>0</v>
      </c>
      <c r="U811">
        <v>0</v>
      </c>
      <c r="V811">
        <v>12250000</v>
      </c>
      <c r="W811">
        <v>0</v>
      </c>
      <c r="X811">
        <v>12250000</v>
      </c>
      <c r="Y811">
        <v>2327</v>
      </c>
      <c r="Z811" t="s">
        <v>98</v>
      </c>
      <c r="AA811" t="s">
        <v>2261</v>
      </c>
      <c r="AB811">
        <v>2</v>
      </c>
      <c r="AC811" t="s">
        <v>29</v>
      </c>
      <c r="AD811" t="s">
        <v>91</v>
      </c>
    </row>
    <row r="812" spans="1:30" x14ac:dyDescent="0.2">
      <c r="A812">
        <v>2025</v>
      </c>
      <c r="B812">
        <v>9</v>
      </c>
      <c r="C812">
        <v>45658</v>
      </c>
      <c r="D812">
        <v>45930</v>
      </c>
      <c r="E812" t="s">
        <v>253</v>
      </c>
      <c r="F812">
        <v>45929</v>
      </c>
      <c r="G812">
        <v>145</v>
      </c>
      <c r="H812" t="s">
        <v>624</v>
      </c>
      <c r="I812" t="s">
        <v>2262</v>
      </c>
      <c r="J812" t="s">
        <v>626</v>
      </c>
      <c r="K812">
        <v>93</v>
      </c>
      <c r="L812" t="s">
        <v>257</v>
      </c>
      <c r="M812">
        <v>1654</v>
      </c>
      <c r="N812">
        <v>1760</v>
      </c>
      <c r="O812" t="s">
        <v>2263</v>
      </c>
      <c r="P812" t="s">
        <v>259</v>
      </c>
      <c r="Q812" t="s">
        <v>92</v>
      </c>
      <c r="R812">
        <v>1000274172</v>
      </c>
      <c r="S812" t="s">
        <v>2264</v>
      </c>
      <c r="T812">
        <v>0</v>
      </c>
      <c r="U812">
        <v>0</v>
      </c>
      <c r="V812">
        <v>16908000</v>
      </c>
      <c r="W812">
        <v>0</v>
      </c>
      <c r="X812">
        <v>16908000</v>
      </c>
      <c r="Y812">
        <v>2327</v>
      </c>
      <c r="Z812" t="s">
        <v>98</v>
      </c>
      <c r="AA812" t="s">
        <v>2020</v>
      </c>
      <c r="AB812">
        <v>2</v>
      </c>
      <c r="AC812" t="s">
        <v>29</v>
      </c>
      <c r="AD812" t="s">
        <v>91</v>
      </c>
    </row>
    <row r="813" spans="1:30" x14ac:dyDescent="0.2">
      <c r="A813">
        <v>2025</v>
      </c>
      <c r="B813">
        <v>9</v>
      </c>
      <c r="C813">
        <v>45658</v>
      </c>
      <c r="D813">
        <v>45930</v>
      </c>
      <c r="E813" t="s">
        <v>253</v>
      </c>
      <c r="F813">
        <v>45930</v>
      </c>
      <c r="G813">
        <v>21</v>
      </c>
      <c r="H813" t="s">
        <v>1416</v>
      </c>
      <c r="I813" t="s">
        <v>2265</v>
      </c>
      <c r="J813" t="s">
        <v>1418</v>
      </c>
      <c r="K813">
        <v>92</v>
      </c>
      <c r="L813" t="s">
        <v>257</v>
      </c>
      <c r="M813">
        <v>1724</v>
      </c>
      <c r="N813">
        <v>1761</v>
      </c>
      <c r="O813" t="s">
        <v>2266</v>
      </c>
      <c r="P813" t="s">
        <v>491</v>
      </c>
      <c r="Q813" t="s">
        <v>31</v>
      </c>
      <c r="R813">
        <v>900156270</v>
      </c>
      <c r="S813" t="s">
        <v>2267</v>
      </c>
      <c r="T813">
        <v>0</v>
      </c>
      <c r="U813">
        <v>0</v>
      </c>
      <c r="V813">
        <v>58746311</v>
      </c>
      <c r="W813">
        <v>0</v>
      </c>
      <c r="X813">
        <v>58746311</v>
      </c>
      <c r="Y813">
        <v>2265</v>
      </c>
      <c r="Z813" t="s">
        <v>32</v>
      </c>
      <c r="AA813" t="s">
        <v>2268</v>
      </c>
      <c r="AB813">
        <v>1</v>
      </c>
      <c r="AC813" t="s">
        <v>29</v>
      </c>
      <c r="AD813" t="s">
        <v>30</v>
      </c>
    </row>
    <row r="814" spans="1:30" x14ac:dyDescent="0.2">
      <c r="A814">
        <v>2025</v>
      </c>
      <c r="B814">
        <v>9</v>
      </c>
      <c r="C814">
        <v>45658</v>
      </c>
      <c r="D814">
        <v>45930</v>
      </c>
      <c r="E814" t="s">
        <v>253</v>
      </c>
      <c r="F814">
        <v>45930</v>
      </c>
      <c r="G814">
        <v>145</v>
      </c>
      <c r="H814" t="s">
        <v>624</v>
      </c>
      <c r="I814" t="s">
        <v>2269</v>
      </c>
      <c r="J814" t="s">
        <v>626</v>
      </c>
      <c r="K814">
        <v>92</v>
      </c>
      <c r="L814" t="s">
        <v>257</v>
      </c>
      <c r="M814">
        <v>1656</v>
      </c>
      <c r="N814">
        <v>1762</v>
      </c>
      <c r="O814" t="s">
        <v>2270</v>
      </c>
      <c r="P814" t="s">
        <v>259</v>
      </c>
      <c r="Q814" t="s">
        <v>92</v>
      </c>
      <c r="R814">
        <v>1013602193</v>
      </c>
      <c r="S814" t="s">
        <v>2271</v>
      </c>
      <c r="T814">
        <v>0</v>
      </c>
      <c r="U814">
        <v>0</v>
      </c>
      <c r="V814">
        <v>15000000</v>
      </c>
      <c r="W814">
        <v>4666667</v>
      </c>
      <c r="X814">
        <v>10333333</v>
      </c>
      <c r="Y814">
        <v>2327</v>
      </c>
      <c r="Z814" t="s">
        <v>98</v>
      </c>
      <c r="AA814" t="s">
        <v>2272</v>
      </c>
      <c r="AB814">
        <v>2</v>
      </c>
      <c r="AC814" t="s">
        <v>29</v>
      </c>
      <c r="AD814" t="s">
        <v>91</v>
      </c>
    </row>
    <row r="815" spans="1:30" x14ac:dyDescent="0.2">
      <c r="A815">
        <v>2025</v>
      </c>
      <c r="B815">
        <v>9</v>
      </c>
      <c r="C815">
        <v>45658</v>
      </c>
      <c r="D815">
        <v>45930</v>
      </c>
      <c r="E815" t="s">
        <v>253</v>
      </c>
      <c r="F815">
        <v>45930</v>
      </c>
      <c r="G815">
        <v>145</v>
      </c>
      <c r="H815" t="s">
        <v>624</v>
      </c>
      <c r="I815" t="s">
        <v>2273</v>
      </c>
      <c r="J815" t="s">
        <v>626</v>
      </c>
      <c r="K815">
        <v>92</v>
      </c>
      <c r="L815" t="s">
        <v>257</v>
      </c>
      <c r="M815">
        <v>1705</v>
      </c>
      <c r="N815">
        <v>1763</v>
      </c>
      <c r="O815" t="s">
        <v>2274</v>
      </c>
      <c r="P815" t="s">
        <v>259</v>
      </c>
      <c r="Q815" t="s">
        <v>92</v>
      </c>
      <c r="R815">
        <v>1019026289</v>
      </c>
      <c r="S815" t="s">
        <v>2275</v>
      </c>
      <c r="T815">
        <v>0</v>
      </c>
      <c r="U815">
        <v>0</v>
      </c>
      <c r="V815">
        <v>15000000</v>
      </c>
      <c r="W815">
        <v>5000000</v>
      </c>
      <c r="X815">
        <v>10000000</v>
      </c>
      <c r="Y815">
        <v>2327</v>
      </c>
      <c r="Z815" t="s">
        <v>98</v>
      </c>
      <c r="AA815" t="s">
        <v>2276</v>
      </c>
      <c r="AB815">
        <v>2</v>
      </c>
      <c r="AC815" t="s">
        <v>29</v>
      </c>
      <c r="AD815" t="s">
        <v>91</v>
      </c>
    </row>
    <row r="816" spans="1:30" x14ac:dyDescent="0.2">
      <c r="A816">
        <v>2025</v>
      </c>
      <c r="B816">
        <v>9</v>
      </c>
      <c r="C816">
        <v>45658</v>
      </c>
      <c r="D816">
        <v>45930</v>
      </c>
      <c r="E816" t="s">
        <v>253</v>
      </c>
      <c r="F816">
        <v>45930</v>
      </c>
      <c r="G816">
        <v>145</v>
      </c>
      <c r="H816" t="s">
        <v>624</v>
      </c>
      <c r="I816" t="s">
        <v>2277</v>
      </c>
      <c r="J816" t="s">
        <v>626</v>
      </c>
      <c r="K816">
        <v>92</v>
      </c>
      <c r="L816" t="s">
        <v>257</v>
      </c>
      <c r="M816">
        <v>1727</v>
      </c>
      <c r="N816">
        <v>1764</v>
      </c>
      <c r="O816" t="s">
        <v>2278</v>
      </c>
      <c r="P816" t="s">
        <v>259</v>
      </c>
      <c r="Q816" t="s">
        <v>92</v>
      </c>
      <c r="R816">
        <v>1026295315</v>
      </c>
      <c r="S816" t="s">
        <v>266</v>
      </c>
      <c r="T816">
        <v>0</v>
      </c>
      <c r="U816">
        <v>0</v>
      </c>
      <c r="V816">
        <v>6300000</v>
      </c>
      <c r="W816">
        <v>6300000</v>
      </c>
      <c r="X816">
        <v>0</v>
      </c>
      <c r="Y816">
        <v>2327</v>
      </c>
      <c r="Z816" t="s">
        <v>98</v>
      </c>
      <c r="AA816" t="s">
        <v>2279</v>
      </c>
      <c r="AB816">
        <v>2</v>
      </c>
      <c r="AC816" t="s">
        <v>29</v>
      </c>
      <c r="AD816" t="s">
        <v>91</v>
      </c>
    </row>
    <row r="817" spans="1:30" x14ac:dyDescent="0.2">
      <c r="A817">
        <v>2025</v>
      </c>
      <c r="B817">
        <v>9</v>
      </c>
      <c r="C817">
        <v>45658</v>
      </c>
      <c r="D817">
        <v>45930</v>
      </c>
      <c r="E817" t="s">
        <v>253</v>
      </c>
      <c r="F817">
        <v>45930</v>
      </c>
      <c r="G817">
        <v>73</v>
      </c>
      <c r="H817" t="s">
        <v>1303</v>
      </c>
      <c r="I817" t="s">
        <v>2280</v>
      </c>
      <c r="J817" t="s">
        <v>1305</v>
      </c>
      <c r="K817">
        <v>92</v>
      </c>
      <c r="L817" t="s">
        <v>257</v>
      </c>
      <c r="M817">
        <v>1313</v>
      </c>
      <c r="N817">
        <v>1765</v>
      </c>
      <c r="O817" t="s">
        <v>2281</v>
      </c>
      <c r="P817" t="s">
        <v>366</v>
      </c>
      <c r="Q817" t="s">
        <v>165</v>
      </c>
      <c r="R817">
        <v>901990798</v>
      </c>
      <c r="S817" t="s">
        <v>2282</v>
      </c>
      <c r="T817">
        <v>0</v>
      </c>
      <c r="U817">
        <v>0</v>
      </c>
      <c r="V817">
        <v>4457710940</v>
      </c>
      <c r="W817">
        <v>0</v>
      </c>
      <c r="X817">
        <v>4457710940</v>
      </c>
      <c r="Y817">
        <v>2613</v>
      </c>
      <c r="Z817" t="s">
        <v>168</v>
      </c>
      <c r="AA817" t="s">
        <v>2283</v>
      </c>
      <c r="AB817">
        <v>2</v>
      </c>
      <c r="AC817" t="s">
        <v>34</v>
      </c>
      <c r="AD817" t="s">
        <v>164</v>
      </c>
    </row>
    <row r="818" spans="1:30" x14ac:dyDescent="0.2">
      <c r="A818">
        <v>2025</v>
      </c>
      <c r="B818">
        <v>10</v>
      </c>
      <c r="C818">
        <v>45658</v>
      </c>
      <c r="D818">
        <v>45961</v>
      </c>
      <c r="E818" t="s">
        <v>253</v>
      </c>
      <c r="F818">
        <v>45931</v>
      </c>
      <c r="G818">
        <v>145</v>
      </c>
      <c r="H818" t="s">
        <v>624</v>
      </c>
      <c r="I818" t="s">
        <v>2299</v>
      </c>
      <c r="J818" t="s">
        <v>626</v>
      </c>
      <c r="K818">
        <v>91</v>
      </c>
      <c r="L818" t="s">
        <v>257</v>
      </c>
      <c r="M818">
        <v>1653</v>
      </c>
      <c r="N818">
        <v>1766</v>
      </c>
      <c r="O818" t="s">
        <v>2300</v>
      </c>
      <c r="P818" t="s">
        <v>310</v>
      </c>
      <c r="Q818" t="s">
        <v>173</v>
      </c>
      <c r="R818">
        <v>1012460588</v>
      </c>
      <c r="S818" t="s">
        <v>2301</v>
      </c>
      <c r="T818">
        <v>0</v>
      </c>
      <c r="U818">
        <v>0</v>
      </c>
      <c r="V818">
        <v>15000000</v>
      </c>
      <c r="W818">
        <v>4666667</v>
      </c>
      <c r="X818">
        <v>10333333</v>
      </c>
      <c r="Y818">
        <v>2666</v>
      </c>
      <c r="Z818" t="s">
        <v>174</v>
      </c>
      <c r="AA818" t="s">
        <v>2302</v>
      </c>
      <c r="AB818">
        <v>2</v>
      </c>
      <c r="AC818" t="s">
        <v>66</v>
      </c>
      <c r="AD818" t="s">
        <v>172</v>
      </c>
    </row>
    <row r="819" spans="1:30" x14ac:dyDescent="0.2">
      <c r="A819">
        <v>2025</v>
      </c>
      <c r="B819">
        <v>10</v>
      </c>
      <c r="C819">
        <v>45658</v>
      </c>
      <c r="D819">
        <v>45961</v>
      </c>
      <c r="E819" t="s">
        <v>253</v>
      </c>
      <c r="F819">
        <v>45931</v>
      </c>
      <c r="G819">
        <v>148</v>
      </c>
      <c r="H819" t="s">
        <v>629</v>
      </c>
      <c r="I819" t="s">
        <v>2303</v>
      </c>
      <c r="J819" t="s">
        <v>631</v>
      </c>
      <c r="K819">
        <v>91</v>
      </c>
      <c r="L819" t="s">
        <v>257</v>
      </c>
      <c r="M819">
        <v>1688</v>
      </c>
      <c r="N819">
        <v>1767</v>
      </c>
      <c r="O819" t="s">
        <v>2304</v>
      </c>
      <c r="P819" t="s">
        <v>259</v>
      </c>
      <c r="Q819" t="s">
        <v>92</v>
      </c>
      <c r="R819">
        <v>1072661424</v>
      </c>
      <c r="S819" t="s">
        <v>1017</v>
      </c>
      <c r="T819">
        <v>0</v>
      </c>
      <c r="U819">
        <v>0</v>
      </c>
      <c r="V819">
        <v>10890000</v>
      </c>
      <c r="W819">
        <v>3509000</v>
      </c>
      <c r="X819">
        <v>7381000</v>
      </c>
      <c r="Y819">
        <v>2327</v>
      </c>
      <c r="Z819" t="s">
        <v>98</v>
      </c>
      <c r="AA819" t="s">
        <v>2305</v>
      </c>
      <c r="AB819">
        <v>2</v>
      </c>
      <c r="AC819" t="s">
        <v>29</v>
      </c>
      <c r="AD819" t="s">
        <v>91</v>
      </c>
    </row>
    <row r="820" spans="1:30" x14ac:dyDescent="0.2">
      <c r="A820">
        <v>2025</v>
      </c>
      <c r="B820">
        <v>10</v>
      </c>
      <c r="C820">
        <v>45658</v>
      </c>
      <c r="D820">
        <v>45961</v>
      </c>
      <c r="E820" t="s">
        <v>253</v>
      </c>
      <c r="F820">
        <v>45931</v>
      </c>
      <c r="G820">
        <v>145</v>
      </c>
      <c r="H820" t="s">
        <v>624</v>
      </c>
      <c r="I820" t="s">
        <v>2306</v>
      </c>
      <c r="J820" t="s">
        <v>626</v>
      </c>
      <c r="K820">
        <v>91</v>
      </c>
      <c r="L820" t="s">
        <v>257</v>
      </c>
      <c r="M820">
        <v>1673</v>
      </c>
      <c r="N820">
        <v>1768</v>
      </c>
      <c r="O820" t="s">
        <v>2307</v>
      </c>
      <c r="P820" t="s">
        <v>259</v>
      </c>
      <c r="Q820" t="s">
        <v>92</v>
      </c>
      <c r="R820">
        <v>1013636939</v>
      </c>
      <c r="S820" t="s">
        <v>1215</v>
      </c>
      <c r="T820">
        <v>0</v>
      </c>
      <c r="U820">
        <v>0</v>
      </c>
      <c r="V820">
        <v>26910000</v>
      </c>
      <c r="W820">
        <v>8970000</v>
      </c>
      <c r="X820">
        <v>17940000</v>
      </c>
      <c r="Y820">
        <v>2327</v>
      </c>
      <c r="Z820" t="s">
        <v>98</v>
      </c>
      <c r="AA820" t="s">
        <v>2308</v>
      </c>
      <c r="AB820">
        <v>2</v>
      </c>
      <c r="AC820" t="s">
        <v>29</v>
      </c>
      <c r="AD820" t="s">
        <v>91</v>
      </c>
    </row>
    <row r="821" spans="1:30" x14ac:dyDescent="0.2">
      <c r="A821">
        <v>2025</v>
      </c>
      <c r="B821">
        <v>10</v>
      </c>
      <c r="C821">
        <v>45658</v>
      </c>
      <c r="D821">
        <v>45961</v>
      </c>
      <c r="E821" t="s">
        <v>253</v>
      </c>
      <c r="F821">
        <v>45931</v>
      </c>
      <c r="G821">
        <v>148</v>
      </c>
      <c r="H821" t="s">
        <v>629</v>
      </c>
      <c r="I821" t="s">
        <v>2309</v>
      </c>
      <c r="J821" t="s">
        <v>631</v>
      </c>
      <c r="K821">
        <v>91</v>
      </c>
      <c r="L821" t="s">
        <v>257</v>
      </c>
      <c r="M821">
        <v>1634</v>
      </c>
      <c r="N821">
        <v>1769</v>
      </c>
      <c r="O821" t="s">
        <v>2310</v>
      </c>
      <c r="P821" t="s">
        <v>259</v>
      </c>
      <c r="Q821" t="s">
        <v>92</v>
      </c>
      <c r="R821">
        <v>52183242</v>
      </c>
      <c r="S821" t="s">
        <v>1236</v>
      </c>
      <c r="T821">
        <v>0</v>
      </c>
      <c r="U821">
        <v>0</v>
      </c>
      <c r="V821">
        <v>7500000</v>
      </c>
      <c r="W821">
        <v>2800000</v>
      </c>
      <c r="X821">
        <v>4700000</v>
      </c>
      <c r="Y821">
        <v>2327</v>
      </c>
      <c r="Z821" t="s">
        <v>98</v>
      </c>
      <c r="AA821" t="s">
        <v>2311</v>
      </c>
      <c r="AB821">
        <v>2</v>
      </c>
      <c r="AC821" t="s">
        <v>29</v>
      </c>
      <c r="AD821" t="s">
        <v>91</v>
      </c>
    </row>
    <row r="822" spans="1:30" x14ac:dyDescent="0.2">
      <c r="A822">
        <v>2025</v>
      </c>
      <c r="B822">
        <v>10</v>
      </c>
      <c r="C822">
        <v>45658</v>
      </c>
      <c r="D822">
        <v>45961</v>
      </c>
      <c r="E822" t="s">
        <v>253</v>
      </c>
      <c r="F822">
        <v>45931</v>
      </c>
      <c r="G822">
        <v>148</v>
      </c>
      <c r="H822" t="s">
        <v>629</v>
      </c>
      <c r="I822" t="s">
        <v>2312</v>
      </c>
      <c r="J822" t="s">
        <v>631</v>
      </c>
      <c r="K822">
        <v>91</v>
      </c>
      <c r="L822" t="s">
        <v>257</v>
      </c>
      <c r="M822">
        <v>1607</v>
      </c>
      <c r="N822">
        <v>1770</v>
      </c>
      <c r="O822" t="s">
        <v>2313</v>
      </c>
      <c r="P822" t="s">
        <v>259</v>
      </c>
      <c r="Q822" t="s">
        <v>92</v>
      </c>
      <c r="R822">
        <v>1074130029</v>
      </c>
      <c r="S822" t="s">
        <v>2314</v>
      </c>
      <c r="T822">
        <v>0</v>
      </c>
      <c r="U822">
        <v>0</v>
      </c>
      <c r="V822">
        <v>6000000</v>
      </c>
      <c r="W822">
        <v>1866667</v>
      </c>
      <c r="X822">
        <v>4133333</v>
      </c>
      <c r="Y822">
        <v>2327</v>
      </c>
      <c r="Z822" t="s">
        <v>98</v>
      </c>
      <c r="AA822" t="s">
        <v>2315</v>
      </c>
      <c r="AB822">
        <v>2</v>
      </c>
      <c r="AC822" t="s">
        <v>29</v>
      </c>
      <c r="AD822" t="s">
        <v>91</v>
      </c>
    </row>
    <row r="823" spans="1:30" x14ac:dyDescent="0.2">
      <c r="A823">
        <v>2025</v>
      </c>
      <c r="B823">
        <v>10</v>
      </c>
      <c r="C823">
        <v>45658</v>
      </c>
      <c r="D823">
        <v>45961</v>
      </c>
      <c r="E823" t="s">
        <v>253</v>
      </c>
      <c r="F823">
        <v>45931</v>
      </c>
      <c r="G823">
        <v>145</v>
      </c>
      <c r="H823" t="s">
        <v>624</v>
      </c>
      <c r="I823" t="s">
        <v>2316</v>
      </c>
      <c r="J823" t="s">
        <v>626</v>
      </c>
      <c r="K823">
        <v>91</v>
      </c>
      <c r="L823" t="s">
        <v>257</v>
      </c>
      <c r="M823">
        <v>1699</v>
      </c>
      <c r="N823">
        <v>1771</v>
      </c>
      <c r="O823" t="s">
        <v>2317</v>
      </c>
      <c r="P823" t="s">
        <v>259</v>
      </c>
      <c r="Q823" t="s">
        <v>92</v>
      </c>
      <c r="R823">
        <v>1007900317</v>
      </c>
      <c r="S823" t="s">
        <v>2318</v>
      </c>
      <c r="T823">
        <v>0</v>
      </c>
      <c r="U823">
        <v>0</v>
      </c>
      <c r="V823">
        <v>15000000</v>
      </c>
      <c r="W823">
        <v>4666667</v>
      </c>
      <c r="X823">
        <v>10333333</v>
      </c>
      <c r="Y823">
        <v>2327</v>
      </c>
      <c r="Z823" t="s">
        <v>98</v>
      </c>
      <c r="AA823" t="s">
        <v>2153</v>
      </c>
      <c r="AB823">
        <v>2</v>
      </c>
      <c r="AC823" t="s">
        <v>29</v>
      </c>
      <c r="AD823" t="s">
        <v>91</v>
      </c>
    </row>
    <row r="824" spans="1:30" x14ac:dyDescent="0.2">
      <c r="A824">
        <v>2025</v>
      </c>
      <c r="B824">
        <v>10</v>
      </c>
      <c r="C824">
        <v>45658</v>
      </c>
      <c r="D824">
        <v>45961</v>
      </c>
      <c r="E824" t="s">
        <v>253</v>
      </c>
      <c r="F824">
        <v>45931</v>
      </c>
      <c r="G824">
        <v>145</v>
      </c>
      <c r="H824" t="s">
        <v>624</v>
      </c>
      <c r="I824" t="s">
        <v>2319</v>
      </c>
      <c r="J824" t="s">
        <v>626</v>
      </c>
      <c r="K824">
        <v>91</v>
      </c>
      <c r="L824" t="s">
        <v>257</v>
      </c>
      <c r="M824">
        <v>1699</v>
      </c>
      <c r="N824">
        <v>1772</v>
      </c>
      <c r="O824" t="s">
        <v>2320</v>
      </c>
      <c r="P824" t="s">
        <v>259</v>
      </c>
      <c r="Q824" t="s">
        <v>92</v>
      </c>
      <c r="R824">
        <v>79604924</v>
      </c>
      <c r="S824" t="s">
        <v>2321</v>
      </c>
      <c r="T824">
        <v>0</v>
      </c>
      <c r="U824">
        <v>0</v>
      </c>
      <c r="V824">
        <v>15000000</v>
      </c>
      <c r="W824">
        <v>0</v>
      </c>
      <c r="X824">
        <v>15000000</v>
      </c>
      <c r="Y824">
        <v>2327</v>
      </c>
      <c r="Z824" t="s">
        <v>98</v>
      </c>
      <c r="AA824" t="s">
        <v>2153</v>
      </c>
      <c r="AB824">
        <v>2</v>
      </c>
      <c r="AC824" t="s">
        <v>29</v>
      </c>
      <c r="AD824" t="s">
        <v>91</v>
      </c>
    </row>
    <row r="825" spans="1:30" x14ac:dyDescent="0.2">
      <c r="A825">
        <v>2025</v>
      </c>
      <c r="B825">
        <v>10</v>
      </c>
      <c r="C825">
        <v>45658</v>
      </c>
      <c r="D825">
        <v>45961</v>
      </c>
      <c r="E825" t="s">
        <v>253</v>
      </c>
      <c r="F825">
        <v>45933</v>
      </c>
      <c r="G825">
        <v>148</v>
      </c>
      <c r="H825" t="s">
        <v>629</v>
      </c>
      <c r="I825" t="s">
        <v>2322</v>
      </c>
      <c r="J825" t="s">
        <v>631</v>
      </c>
      <c r="K825">
        <v>89</v>
      </c>
      <c r="L825" t="s">
        <v>257</v>
      </c>
      <c r="M825">
        <v>1615</v>
      </c>
      <c r="N825">
        <v>1773</v>
      </c>
      <c r="O825" t="s">
        <v>2323</v>
      </c>
      <c r="P825" t="s">
        <v>275</v>
      </c>
      <c r="Q825" t="s">
        <v>49</v>
      </c>
      <c r="R825">
        <v>1022972630</v>
      </c>
      <c r="S825" t="s">
        <v>2324</v>
      </c>
      <c r="T825">
        <v>0</v>
      </c>
      <c r="U825">
        <v>0</v>
      </c>
      <c r="V825">
        <v>8700000</v>
      </c>
      <c r="W825">
        <v>2416667</v>
      </c>
      <c r="X825">
        <v>6283333</v>
      </c>
      <c r="Y825">
        <v>2289</v>
      </c>
      <c r="Z825" t="s">
        <v>50</v>
      </c>
      <c r="AA825" t="s">
        <v>2325</v>
      </c>
      <c r="AB825">
        <v>1</v>
      </c>
      <c r="AC825" t="s">
        <v>34</v>
      </c>
      <c r="AD825" t="s">
        <v>48</v>
      </c>
    </row>
    <row r="826" spans="1:30" x14ac:dyDescent="0.2">
      <c r="A826">
        <v>2025</v>
      </c>
      <c r="B826">
        <v>10</v>
      </c>
      <c r="C826">
        <v>45658</v>
      </c>
      <c r="D826">
        <v>45961</v>
      </c>
      <c r="E826" t="s">
        <v>253</v>
      </c>
      <c r="F826">
        <v>45933</v>
      </c>
      <c r="G826">
        <v>148</v>
      </c>
      <c r="H826" t="s">
        <v>629</v>
      </c>
      <c r="I826" t="s">
        <v>2326</v>
      </c>
      <c r="J826" t="s">
        <v>631</v>
      </c>
      <c r="K826">
        <v>89</v>
      </c>
      <c r="L826" t="s">
        <v>257</v>
      </c>
      <c r="M826">
        <v>1714</v>
      </c>
      <c r="N826">
        <v>1774</v>
      </c>
      <c r="O826" t="s">
        <v>2327</v>
      </c>
      <c r="P826" t="s">
        <v>259</v>
      </c>
      <c r="Q826" t="s">
        <v>92</v>
      </c>
      <c r="R826">
        <v>1032656038</v>
      </c>
      <c r="S826" t="s">
        <v>2328</v>
      </c>
      <c r="T826">
        <v>0</v>
      </c>
      <c r="U826">
        <v>0</v>
      </c>
      <c r="V826">
        <v>6000000</v>
      </c>
      <c r="W826">
        <v>1600000</v>
      </c>
      <c r="X826">
        <v>4400000</v>
      </c>
      <c r="Y826">
        <v>2327</v>
      </c>
      <c r="Z826" t="s">
        <v>98</v>
      </c>
      <c r="AA826" t="s">
        <v>2329</v>
      </c>
      <c r="AB826">
        <v>2</v>
      </c>
      <c r="AC826" t="s">
        <v>29</v>
      </c>
      <c r="AD826" t="s">
        <v>91</v>
      </c>
    </row>
    <row r="827" spans="1:30" x14ac:dyDescent="0.2">
      <c r="A827">
        <v>2025</v>
      </c>
      <c r="B827">
        <v>10</v>
      </c>
      <c r="C827">
        <v>45658</v>
      </c>
      <c r="D827">
        <v>45961</v>
      </c>
      <c r="E827" t="s">
        <v>253</v>
      </c>
      <c r="F827">
        <v>45933</v>
      </c>
      <c r="G827">
        <v>145</v>
      </c>
      <c r="H827" t="s">
        <v>624</v>
      </c>
      <c r="I827" t="s">
        <v>2330</v>
      </c>
      <c r="J827" t="s">
        <v>626</v>
      </c>
      <c r="K827">
        <v>89</v>
      </c>
      <c r="L827" t="s">
        <v>257</v>
      </c>
      <c r="M827">
        <v>1694</v>
      </c>
      <c r="N827">
        <v>1775</v>
      </c>
      <c r="O827" t="s">
        <v>2331</v>
      </c>
      <c r="P827" t="s">
        <v>386</v>
      </c>
      <c r="Q827" t="s">
        <v>76</v>
      </c>
      <c r="R827">
        <v>1072894261</v>
      </c>
      <c r="S827" t="s">
        <v>2332</v>
      </c>
      <c r="T827">
        <v>0</v>
      </c>
      <c r="U827">
        <v>0</v>
      </c>
      <c r="V827">
        <v>15000000</v>
      </c>
      <c r="W827">
        <v>4666667</v>
      </c>
      <c r="X827">
        <v>10333333</v>
      </c>
      <c r="Y827">
        <v>2324</v>
      </c>
      <c r="Z827" t="s">
        <v>89</v>
      </c>
      <c r="AA827" t="s">
        <v>2333</v>
      </c>
      <c r="AB827">
        <v>1</v>
      </c>
      <c r="AC827" t="s">
        <v>66</v>
      </c>
      <c r="AD827" t="s">
        <v>75</v>
      </c>
    </row>
    <row r="828" spans="1:30" x14ac:dyDescent="0.2">
      <c r="A828">
        <v>2025</v>
      </c>
      <c r="B828">
        <v>10</v>
      </c>
      <c r="C828">
        <v>45658</v>
      </c>
      <c r="D828">
        <v>45961</v>
      </c>
      <c r="E828" t="s">
        <v>253</v>
      </c>
      <c r="F828">
        <v>45933</v>
      </c>
      <c r="G828">
        <v>145</v>
      </c>
      <c r="H828" t="s">
        <v>624</v>
      </c>
      <c r="I828" t="s">
        <v>2334</v>
      </c>
      <c r="J828" t="s">
        <v>626</v>
      </c>
      <c r="K828">
        <v>89</v>
      </c>
      <c r="L828" t="s">
        <v>257</v>
      </c>
      <c r="M828">
        <v>1710</v>
      </c>
      <c r="N828">
        <v>1776</v>
      </c>
      <c r="O828" t="s">
        <v>2335</v>
      </c>
      <c r="P828" t="s">
        <v>259</v>
      </c>
      <c r="Q828" t="s">
        <v>92</v>
      </c>
      <c r="R828">
        <v>1115066383</v>
      </c>
      <c r="S828" t="s">
        <v>2336</v>
      </c>
      <c r="T828">
        <v>0</v>
      </c>
      <c r="U828">
        <v>0</v>
      </c>
      <c r="V828">
        <v>15000000</v>
      </c>
      <c r="W828">
        <v>4666667</v>
      </c>
      <c r="X828">
        <v>10333333</v>
      </c>
      <c r="Y828">
        <v>2327</v>
      </c>
      <c r="Z828" t="s">
        <v>98</v>
      </c>
      <c r="AA828" t="s">
        <v>2337</v>
      </c>
      <c r="AB828">
        <v>2</v>
      </c>
      <c r="AC828" t="s">
        <v>29</v>
      </c>
      <c r="AD828" t="s">
        <v>91</v>
      </c>
    </row>
    <row r="829" spans="1:30" x14ac:dyDescent="0.2">
      <c r="A829">
        <v>2025</v>
      </c>
      <c r="B829">
        <v>10</v>
      </c>
      <c r="C829">
        <v>45658</v>
      </c>
      <c r="D829">
        <v>45961</v>
      </c>
      <c r="E829" t="s">
        <v>253</v>
      </c>
      <c r="F829">
        <v>45933</v>
      </c>
      <c r="G829">
        <v>145</v>
      </c>
      <c r="H829" t="s">
        <v>624</v>
      </c>
      <c r="I829" t="s">
        <v>2338</v>
      </c>
      <c r="J829" t="s">
        <v>626</v>
      </c>
      <c r="K829">
        <v>89</v>
      </c>
      <c r="L829" t="s">
        <v>257</v>
      </c>
      <c r="M829">
        <v>1691</v>
      </c>
      <c r="N829">
        <v>1777</v>
      </c>
      <c r="O829" t="s">
        <v>2339</v>
      </c>
      <c r="P829" t="s">
        <v>1028</v>
      </c>
      <c r="Q829" t="s">
        <v>111</v>
      </c>
      <c r="R829">
        <v>11232840</v>
      </c>
      <c r="S829" t="s">
        <v>2340</v>
      </c>
      <c r="T829">
        <v>0</v>
      </c>
      <c r="U829">
        <v>0</v>
      </c>
      <c r="V829">
        <v>15000000</v>
      </c>
      <c r="W829">
        <v>4166667</v>
      </c>
      <c r="X829">
        <v>10833333</v>
      </c>
      <c r="Y829">
        <v>2362</v>
      </c>
      <c r="Z829" t="s">
        <v>112</v>
      </c>
      <c r="AA829" t="s">
        <v>2341</v>
      </c>
      <c r="AB829">
        <v>1</v>
      </c>
      <c r="AC829" t="s">
        <v>34</v>
      </c>
      <c r="AD829" t="s">
        <v>110</v>
      </c>
    </row>
    <row r="830" spans="1:30" x14ac:dyDescent="0.2">
      <c r="A830">
        <v>2025</v>
      </c>
      <c r="B830">
        <v>10</v>
      </c>
      <c r="C830">
        <v>45658</v>
      </c>
      <c r="D830">
        <v>45961</v>
      </c>
      <c r="E830" t="s">
        <v>253</v>
      </c>
      <c r="F830">
        <v>45933</v>
      </c>
      <c r="G830">
        <v>148</v>
      </c>
      <c r="H830" t="s">
        <v>629</v>
      </c>
      <c r="I830" t="s">
        <v>2342</v>
      </c>
      <c r="J830" t="s">
        <v>631</v>
      </c>
      <c r="K830">
        <v>89</v>
      </c>
      <c r="L830" t="s">
        <v>257</v>
      </c>
      <c r="M830">
        <v>1712</v>
      </c>
      <c r="N830">
        <v>1778</v>
      </c>
      <c r="O830" t="s">
        <v>2343</v>
      </c>
      <c r="P830" t="s">
        <v>659</v>
      </c>
      <c r="Q830" t="s">
        <v>68</v>
      </c>
      <c r="R830">
        <v>1023009879</v>
      </c>
      <c r="S830" t="s">
        <v>2344</v>
      </c>
      <c r="T830">
        <v>0</v>
      </c>
      <c r="U830">
        <v>0</v>
      </c>
      <c r="V830">
        <v>9330000</v>
      </c>
      <c r="W830">
        <v>2902667</v>
      </c>
      <c r="X830">
        <v>6427333</v>
      </c>
      <c r="Y830">
        <v>2319</v>
      </c>
      <c r="Z830" t="s">
        <v>69</v>
      </c>
      <c r="AA830" t="s">
        <v>2345</v>
      </c>
      <c r="AB830">
        <v>1</v>
      </c>
      <c r="AC830" t="s">
        <v>66</v>
      </c>
      <c r="AD830" t="s">
        <v>67</v>
      </c>
    </row>
    <row r="831" spans="1:30" x14ac:dyDescent="0.2">
      <c r="A831">
        <v>2025</v>
      </c>
      <c r="B831">
        <v>10</v>
      </c>
      <c r="C831">
        <v>45658</v>
      </c>
      <c r="D831">
        <v>45961</v>
      </c>
      <c r="E831" t="s">
        <v>253</v>
      </c>
      <c r="F831">
        <v>45933</v>
      </c>
      <c r="G831">
        <v>148</v>
      </c>
      <c r="H831" t="s">
        <v>629</v>
      </c>
      <c r="I831" t="s">
        <v>2346</v>
      </c>
      <c r="J831" t="s">
        <v>631</v>
      </c>
      <c r="K831">
        <v>89</v>
      </c>
      <c r="L831" t="s">
        <v>257</v>
      </c>
      <c r="M831">
        <v>1595</v>
      </c>
      <c r="N831">
        <v>1779</v>
      </c>
      <c r="O831" t="s">
        <v>2347</v>
      </c>
      <c r="P831" t="s">
        <v>291</v>
      </c>
      <c r="Q831" t="s">
        <v>181</v>
      </c>
      <c r="R831">
        <v>1022951278</v>
      </c>
      <c r="S831" t="s">
        <v>2348</v>
      </c>
      <c r="T831">
        <v>0</v>
      </c>
      <c r="U831">
        <v>0</v>
      </c>
      <c r="V831">
        <v>7500000</v>
      </c>
      <c r="W831">
        <v>2333333</v>
      </c>
      <c r="X831">
        <v>5166667</v>
      </c>
      <c r="Y831">
        <v>2671</v>
      </c>
      <c r="Z831" t="s">
        <v>190</v>
      </c>
      <c r="AA831" t="s">
        <v>2349</v>
      </c>
      <c r="AB831">
        <v>3</v>
      </c>
      <c r="AC831" t="s">
        <v>34</v>
      </c>
      <c r="AD831" t="s">
        <v>180</v>
      </c>
    </row>
    <row r="832" spans="1:30" x14ac:dyDescent="0.2">
      <c r="A832">
        <v>2025</v>
      </c>
      <c r="B832">
        <v>10</v>
      </c>
      <c r="C832">
        <v>45658</v>
      </c>
      <c r="D832">
        <v>45961</v>
      </c>
      <c r="E832" t="s">
        <v>253</v>
      </c>
      <c r="F832">
        <v>45933</v>
      </c>
      <c r="G832">
        <v>145</v>
      </c>
      <c r="H832" t="s">
        <v>624</v>
      </c>
      <c r="I832" t="s">
        <v>2350</v>
      </c>
      <c r="J832" t="s">
        <v>626</v>
      </c>
      <c r="K832">
        <v>89</v>
      </c>
      <c r="L832" t="s">
        <v>257</v>
      </c>
      <c r="M832">
        <v>1706</v>
      </c>
      <c r="N832">
        <v>1780</v>
      </c>
      <c r="O832" t="s">
        <v>2351</v>
      </c>
      <c r="P832" t="s">
        <v>259</v>
      </c>
      <c r="Q832" t="s">
        <v>92</v>
      </c>
      <c r="R832">
        <v>53075373</v>
      </c>
      <c r="S832" t="s">
        <v>1131</v>
      </c>
      <c r="T832">
        <v>0</v>
      </c>
      <c r="U832">
        <v>0</v>
      </c>
      <c r="V832">
        <v>22500000</v>
      </c>
      <c r="W832">
        <v>6000000</v>
      </c>
      <c r="X832">
        <v>16500000</v>
      </c>
      <c r="Y832">
        <v>2327</v>
      </c>
      <c r="Z832" t="s">
        <v>98</v>
      </c>
      <c r="AA832" t="s">
        <v>2352</v>
      </c>
      <c r="AB832">
        <v>2</v>
      </c>
      <c r="AC832" t="s">
        <v>29</v>
      </c>
      <c r="AD832" t="s">
        <v>91</v>
      </c>
    </row>
    <row r="833" spans="1:30" x14ac:dyDescent="0.2">
      <c r="A833">
        <v>2025</v>
      </c>
      <c r="B833">
        <v>10</v>
      </c>
      <c r="C833">
        <v>45658</v>
      </c>
      <c r="D833">
        <v>45961</v>
      </c>
      <c r="E833" t="s">
        <v>253</v>
      </c>
      <c r="F833">
        <v>45933</v>
      </c>
      <c r="G833">
        <v>145</v>
      </c>
      <c r="H833" t="s">
        <v>624</v>
      </c>
      <c r="I833" t="s">
        <v>2353</v>
      </c>
      <c r="J833" t="s">
        <v>626</v>
      </c>
      <c r="K833">
        <v>89</v>
      </c>
      <c r="L833" t="s">
        <v>257</v>
      </c>
      <c r="M833">
        <v>1731</v>
      </c>
      <c r="N833">
        <v>1781</v>
      </c>
      <c r="O833" t="s">
        <v>2354</v>
      </c>
      <c r="P833" t="s">
        <v>259</v>
      </c>
      <c r="Q833" t="s">
        <v>92</v>
      </c>
      <c r="R833">
        <v>1055963762</v>
      </c>
      <c r="S833" t="s">
        <v>272</v>
      </c>
      <c r="T833">
        <v>0</v>
      </c>
      <c r="U833">
        <v>0</v>
      </c>
      <c r="V833">
        <v>7020000</v>
      </c>
      <c r="W833">
        <v>6318000</v>
      </c>
      <c r="X833">
        <v>702000</v>
      </c>
      <c r="Y833">
        <v>2327</v>
      </c>
      <c r="Z833" t="s">
        <v>98</v>
      </c>
      <c r="AA833" t="s">
        <v>2355</v>
      </c>
      <c r="AB833">
        <v>2</v>
      </c>
      <c r="AC833" t="s">
        <v>29</v>
      </c>
      <c r="AD833" t="s">
        <v>91</v>
      </c>
    </row>
    <row r="834" spans="1:30" x14ac:dyDescent="0.2">
      <c r="A834">
        <v>2025</v>
      </c>
      <c r="B834">
        <v>10</v>
      </c>
      <c r="C834">
        <v>45658</v>
      </c>
      <c r="D834">
        <v>45961</v>
      </c>
      <c r="E834" t="s">
        <v>253</v>
      </c>
      <c r="F834">
        <v>45933</v>
      </c>
      <c r="G834">
        <v>145</v>
      </c>
      <c r="H834" t="s">
        <v>624</v>
      </c>
      <c r="I834" t="s">
        <v>2356</v>
      </c>
      <c r="J834" t="s">
        <v>626</v>
      </c>
      <c r="K834">
        <v>89</v>
      </c>
      <c r="L834" t="s">
        <v>257</v>
      </c>
      <c r="M834">
        <v>1527</v>
      </c>
      <c r="N834">
        <v>1782</v>
      </c>
      <c r="O834" t="s">
        <v>2357</v>
      </c>
      <c r="P834" t="s">
        <v>865</v>
      </c>
      <c r="Q834" t="s">
        <v>146</v>
      </c>
      <c r="R834">
        <v>1007101395</v>
      </c>
      <c r="S834" t="s">
        <v>2358</v>
      </c>
      <c r="T834">
        <v>0</v>
      </c>
      <c r="U834">
        <v>0</v>
      </c>
      <c r="V834">
        <v>15120000</v>
      </c>
      <c r="W834">
        <v>7224000</v>
      </c>
      <c r="X834">
        <v>7896000</v>
      </c>
      <c r="Y834">
        <v>2486</v>
      </c>
      <c r="Z834" t="s">
        <v>151</v>
      </c>
      <c r="AA834" t="s">
        <v>2359</v>
      </c>
      <c r="AB834">
        <v>1</v>
      </c>
      <c r="AC834" t="s">
        <v>66</v>
      </c>
      <c r="AD834" t="s">
        <v>120</v>
      </c>
    </row>
    <row r="835" spans="1:30" x14ac:dyDescent="0.2">
      <c r="A835">
        <v>2025</v>
      </c>
      <c r="B835">
        <v>10</v>
      </c>
      <c r="C835">
        <v>45658</v>
      </c>
      <c r="D835">
        <v>45961</v>
      </c>
      <c r="E835" t="s">
        <v>253</v>
      </c>
      <c r="F835">
        <v>45933</v>
      </c>
      <c r="G835">
        <v>145</v>
      </c>
      <c r="H835" t="s">
        <v>624</v>
      </c>
      <c r="I835" t="s">
        <v>2360</v>
      </c>
      <c r="J835" t="s">
        <v>626</v>
      </c>
      <c r="K835">
        <v>89</v>
      </c>
      <c r="L835" t="s">
        <v>257</v>
      </c>
      <c r="M835">
        <v>1685</v>
      </c>
      <c r="N835">
        <v>1783</v>
      </c>
      <c r="O835" t="s">
        <v>2361</v>
      </c>
      <c r="P835" t="s">
        <v>519</v>
      </c>
      <c r="Q835" t="s">
        <v>159</v>
      </c>
      <c r="R835">
        <v>1023011538</v>
      </c>
      <c r="S835" t="s">
        <v>2362</v>
      </c>
      <c r="T835">
        <v>0</v>
      </c>
      <c r="U835">
        <v>0</v>
      </c>
      <c r="V835">
        <v>15000000</v>
      </c>
      <c r="W835">
        <v>4666667</v>
      </c>
      <c r="X835">
        <v>10333333</v>
      </c>
      <c r="Y835">
        <v>2541</v>
      </c>
      <c r="Z835" t="s">
        <v>1574</v>
      </c>
      <c r="AA835" t="s">
        <v>2363</v>
      </c>
      <c r="AB835">
        <v>3</v>
      </c>
      <c r="AC835" t="s">
        <v>66</v>
      </c>
      <c r="AD835" t="s">
        <v>158</v>
      </c>
    </row>
    <row r="836" spans="1:30" x14ac:dyDescent="0.2">
      <c r="A836">
        <v>2025</v>
      </c>
      <c r="B836">
        <v>10</v>
      </c>
      <c r="C836">
        <v>45658</v>
      </c>
      <c r="D836">
        <v>45961</v>
      </c>
      <c r="E836" t="s">
        <v>253</v>
      </c>
      <c r="F836">
        <v>45933</v>
      </c>
      <c r="G836">
        <v>145</v>
      </c>
      <c r="H836" t="s">
        <v>624</v>
      </c>
      <c r="I836" t="s">
        <v>2364</v>
      </c>
      <c r="J836" t="s">
        <v>626</v>
      </c>
      <c r="K836">
        <v>89</v>
      </c>
      <c r="L836" t="s">
        <v>257</v>
      </c>
      <c r="M836">
        <v>1613</v>
      </c>
      <c r="N836">
        <v>1784</v>
      </c>
      <c r="O836" t="s">
        <v>2365</v>
      </c>
      <c r="P836" t="s">
        <v>865</v>
      </c>
      <c r="Q836" t="s">
        <v>146</v>
      </c>
      <c r="R836">
        <v>52373257</v>
      </c>
      <c r="S836" t="s">
        <v>1140</v>
      </c>
      <c r="T836">
        <v>0</v>
      </c>
      <c r="U836">
        <v>0</v>
      </c>
      <c r="V836">
        <v>15000000</v>
      </c>
      <c r="W836">
        <v>3666667</v>
      </c>
      <c r="X836">
        <v>11333333</v>
      </c>
      <c r="Y836">
        <v>2486</v>
      </c>
      <c r="Z836" t="s">
        <v>151</v>
      </c>
      <c r="AA836" t="s">
        <v>2366</v>
      </c>
      <c r="AB836">
        <v>1</v>
      </c>
      <c r="AC836" t="s">
        <v>66</v>
      </c>
      <c r="AD836" t="s">
        <v>120</v>
      </c>
    </row>
    <row r="837" spans="1:30" x14ac:dyDescent="0.2">
      <c r="A837">
        <v>2025</v>
      </c>
      <c r="B837">
        <v>10</v>
      </c>
      <c r="C837">
        <v>45658</v>
      </c>
      <c r="D837">
        <v>45961</v>
      </c>
      <c r="E837" t="s">
        <v>253</v>
      </c>
      <c r="F837">
        <v>45933</v>
      </c>
      <c r="G837">
        <v>145</v>
      </c>
      <c r="H837" t="s">
        <v>624</v>
      </c>
      <c r="I837" t="s">
        <v>2367</v>
      </c>
      <c r="J837" t="s">
        <v>626</v>
      </c>
      <c r="K837">
        <v>89</v>
      </c>
      <c r="L837" t="s">
        <v>257</v>
      </c>
      <c r="M837">
        <v>1600</v>
      </c>
      <c r="N837">
        <v>1785</v>
      </c>
      <c r="O837" t="s">
        <v>2368</v>
      </c>
      <c r="P837" t="s">
        <v>439</v>
      </c>
      <c r="Q837" t="s">
        <v>121</v>
      </c>
      <c r="R837">
        <v>1069230460</v>
      </c>
      <c r="S837" t="s">
        <v>449</v>
      </c>
      <c r="T837">
        <v>0</v>
      </c>
      <c r="U837">
        <v>0</v>
      </c>
      <c r="V837">
        <v>18000000</v>
      </c>
      <c r="W837">
        <v>5600000</v>
      </c>
      <c r="X837">
        <v>12400000</v>
      </c>
      <c r="Y837">
        <v>2388</v>
      </c>
      <c r="Z837" t="s">
        <v>126</v>
      </c>
      <c r="AA837" t="s">
        <v>2369</v>
      </c>
      <c r="AB837">
        <v>3</v>
      </c>
      <c r="AC837" t="s">
        <v>66</v>
      </c>
      <c r="AD837" t="s">
        <v>120</v>
      </c>
    </row>
    <row r="838" spans="1:30" x14ac:dyDescent="0.2">
      <c r="A838">
        <v>2025</v>
      </c>
      <c r="B838">
        <v>10</v>
      </c>
      <c r="C838">
        <v>45658</v>
      </c>
      <c r="D838">
        <v>45961</v>
      </c>
      <c r="E838" t="s">
        <v>253</v>
      </c>
      <c r="F838">
        <v>45933</v>
      </c>
      <c r="G838">
        <v>148</v>
      </c>
      <c r="H838" t="s">
        <v>629</v>
      </c>
      <c r="I838" t="s">
        <v>2370</v>
      </c>
      <c r="J838" t="s">
        <v>631</v>
      </c>
      <c r="K838">
        <v>89</v>
      </c>
      <c r="L838" t="s">
        <v>257</v>
      </c>
      <c r="M838">
        <v>1605</v>
      </c>
      <c r="N838">
        <v>1786</v>
      </c>
      <c r="O838" t="s">
        <v>2371</v>
      </c>
      <c r="P838" t="s">
        <v>259</v>
      </c>
      <c r="Q838" t="s">
        <v>92</v>
      </c>
      <c r="R838">
        <v>1069759856</v>
      </c>
      <c r="S838" t="s">
        <v>2372</v>
      </c>
      <c r="T838">
        <v>0</v>
      </c>
      <c r="U838">
        <v>0</v>
      </c>
      <c r="V838">
        <v>7500000</v>
      </c>
      <c r="W838">
        <v>533333</v>
      </c>
      <c r="X838">
        <v>6966667</v>
      </c>
      <c r="Y838">
        <v>2327</v>
      </c>
      <c r="Z838" t="s">
        <v>98</v>
      </c>
      <c r="AA838" t="s">
        <v>2373</v>
      </c>
      <c r="AB838">
        <v>2</v>
      </c>
      <c r="AC838" t="s">
        <v>29</v>
      </c>
      <c r="AD838" t="s">
        <v>91</v>
      </c>
    </row>
    <row r="839" spans="1:30" x14ac:dyDescent="0.2">
      <c r="A839">
        <v>2025</v>
      </c>
      <c r="B839">
        <v>10</v>
      </c>
      <c r="C839">
        <v>45658</v>
      </c>
      <c r="D839">
        <v>45961</v>
      </c>
      <c r="E839" t="s">
        <v>253</v>
      </c>
      <c r="F839">
        <v>45933</v>
      </c>
      <c r="G839">
        <v>145</v>
      </c>
      <c r="H839" t="s">
        <v>624</v>
      </c>
      <c r="I839" t="s">
        <v>2374</v>
      </c>
      <c r="J839" t="s">
        <v>626</v>
      </c>
      <c r="K839">
        <v>89</v>
      </c>
      <c r="L839" t="s">
        <v>257</v>
      </c>
      <c r="M839">
        <v>1683</v>
      </c>
      <c r="N839">
        <v>1787</v>
      </c>
      <c r="O839" t="s">
        <v>2375</v>
      </c>
      <c r="P839" t="s">
        <v>519</v>
      </c>
      <c r="Q839" t="s">
        <v>159</v>
      </c>
      <c r="R839">
        <v>1022924341</v>
      </c>
      <c r="S839" t="s">
        <v>2376</v>
      </c>
      <c r="T839">
        <v>0</v>
      </c>
      <c r="U839">
        <v>0</v>
      </c>
      <c r="V839">
        <v>15000000</v>
      </c>
      <c r="W839">
        <v>4166667</v>
      </c>
      <c r="X839">
        <v>10833333</v>
      </c>
      <c r="Y839">
        <v>2541</v>
      </c>
      <c r="Z839" t="s">
        <v>1574</v>
      </c>
      <c r="AA839" t="s">
        <v>2377</v>
      </c>
      <c r="AB839">
        <v>3</v>
      </c>
      <c r="AC839" t="s">
        <v>66</v>
      </c>
      <c r="AD839" t="s">
        <v>158</v>
      </c>
    </row>
    <row r="840" spans="1:30" x14ac:dyDescent="0.2">
      <c r="A840">
        <v>2025</v>
      </c>
      <c r="B840">
        <v>10</v>
      </c>
      <c r="C840">
        <v>45658</v>
      </c>
      <c r="D840">
        <v>45961</v>
      </c>
      <c r="E840" t="s">
        <v>253</v>
      </c>
      <c r="F840">
        <v>45933</v>
      </c>
      <c r="G840">
        <v>145</v>
      </c>
      <c r="H840" t="s">
        <v>624</v>
      </c>
      <c r="I840" t="s">
        <v>2378</v>
      </c>
      <c r="J840" t="s">
        <v>626</v>
      </c>
      <c r="K840">
        <v>89</v>
      </c>
      <c r="L840" t="s">
        <v>257</v>
      </c>
      <c r="M840">
        <v>1678</v>
      </c>
      <c r="N840">
        <v>1788</v>
      </c>
      <c r="O840" t="s">
        <v>2379</v>
      </c>
      <c r="P840" t="s">
        <v>366</v>
      </c>
      <c r="Q840" t="s">
        <v>165</v>
      </c>
      <c r="R840">
        <v>1019068314</v>
      </c>
      <c r="S840" t="s">
        <v>2380</v>
      </c>
      <c r="T840">
        <v>0</v>
      </c>
      <c r="U840">
        <v>0</v>
      </c>
      <c r="V840">
        <v>15000000</v>
      </c>
      <c r="W840">
        <v>4666667</v>
      </c>
      <c r="X840">
        <v>10333333</v>
      </c>
      <c r="Y840">
        <v>2613</v>
      </c>
      <c r="Z840" t="s">
        <v>166</v>
      </c>
      <c r="AA840" t="s">
        <v>2381</v>
      </c>
      <c r="AB840">
        <v>1</v>
      </c>
      <c r="AC840" t="s">
        <v>34</v>
      </c>
      <c r="AD840" t="s">
        <v>164</v>
      </c>
    </row>
    <row r="841" spans="1:30" x14ac:dyDescent="0.2">
      <c r="A841">
        <v>2025</v>
      </c>
      <c r="B841">
        <v>10</v>
      </c>
      <c r="C841">
        <v>45658</v>
      </c>
      <c r="D841">
        <v>45961</v>
      </c>
      <c r="E841" t="s">
        <v>253</v>
      </c>
      <c r="F841">
        <v>45933</v>
      </c>
      <c r="G841">
        <v>148</v>
      </c>
      <c r="H841" t="s">
        <v>629</v>
      </c>
      <c r="I841" t="s">
        <v>2382</v>
      </c>
      <c r="J841" t="s">
        <v>631</v>
      </c>
      <c r="K841">
        <v>89</v>
      </c>
      <c r="L841" t="s">
        <v>257</v>
      </c>
      <c r="M841">
        <v>1701</v>
      </c>
      <c r="N841">
        <v>1789</v>
      </c>
      <c r="O841" t="s">
        <v>2383</v>
      </c>
      <c r="P841" t="s">
        <v>259</v>
      </c>
      <c r="Q841" t="s">
        <v>92</v>
      </c>
      <c r="R841">
        <v>1001274803</v>
      </c>
      <c r="S841" t="s">
        <v>2384</v>
      </c>
      <c r="T841">
        <v>0</v>
      </c>
      <c r="U841">
        <v>0</v>
      </c>
      <c r="V841">
        <v>10885000</v>
      </c>
      <c r="W841">
        <v>0</v>
      </c>
      <c r="X841">
        <v>10885000</v>
      </c>
      <c r="Y841">
        <v>2327</v>
      </c>
      <c r="Z841" t="s">
        <v>98</v>
      </c>
      <c r="AA841" t="s">
        <v>2385</v>
      </c>
      <c r="AB841">
        <v>2</v>
      </c>
      <c r="AC841" t="s">
        <v>29</v>
      </c>
      <c r="AD841" t="s">
        <v>91</v>
      </c>
    </row>
    <row r="842" spans="1:30" x14ac:dyDescent="0.2">
      <c r="A842">
        <v>2025</v>
      </c>
      <c r="B842">
        <v>10</v>
      </c>
      <c r="C842">
        <v>45658</v>
      </c>
      <c r="D842">
        <v>45961</v>
      </c>
      <c r="E842" t="s">
        <v>253</v>
      </c>
      <c r="F842">
        <v>45933</v>
      </c>
      <c r="G842">
        <v>145</v>
      </c>
      <c r="H842" t="s">
        <v>624</v>
      </c>
      <c r="I842" t="s">
        <v>2386</v>
      </c>
      <c r="J842" t="s">
        <v>626</v>
      </c>
      <c r="K842">
        <v>89</v>
      </c>
      <c r="L842" t="s">
        <v>257</v>
      </c>
      <c r="M842">
        <v>1664</v>
      </c>
      <c r="N842">
        <v>1790</v>
      </c>
      <c r="O842" t="s">
        <v>2387</v>
      </c>
      <c r="P842" t="s">
        <v>259</v>
      </c>
      <c r="Q842" t="s">
        <v>92</v>
      </c>
      <c r="R842">
        <v>51931349</v>
      </c>
      <c r="S842" t="s">
        <v>2388</v>
      </c>
      <c r="T842">
        <v>0</v>
      </c>
      <c r="U842">
        <v>0</v>
      </c>
      <c r="V842">
        <v>15000000</v>
      </c>
      <c r="W842">
        <v>4166667</v>
      </c>
      <c r="X842">
        <v>10833333</v>
      </c>
      <c r="Y842">
        <v>2327</v>
      </c>
      <c r="Z842" t="s">
        <v>98</v>
      </c>
      <c r="AA842" t="s">
        <v>2389</v>
      </c>
      <c r="AB842">
        <v>2</v>
      </c>
      <c r="AC842" t="s">
        <v>29</v>
      </c>
      <c r="AD842" t="s">
        <v>91</v>
      </c>
    </row>
    <row r="843" spans="1:30" x14ac:dyDescent="0.2">
      <c r="A843">
        <v>2025</v>
      </c>
      <c r="B843">
        <v>10</v>
      </c>
      <c r="C843">
        <v>45658</v>
      </c>
      <c r="D843">
        <v>45961</v>
      </c>
      <c r="E843" t="s">
        <v>253</v>
      </c>
      <c r="F843">
        <v>45933</v>
      </c>
      <c r="G843">
        <v>145</v>
      </c>
      <c r="H843" t="s">
        <v>624</v>
      </c>
      <c r="I843" t="s">
        <v>2390</v>
      </c>
      <c r="J843" t="s">
        <v>626</v>
      </c>
      <c r="K843">
        <v>89</v>
      </c>
      <c r="L843" t="s">
        <v>257</v>
      </c>
      <c r="M843">
        <v>1687</v>
      </c>
      <c r="N843">
        <v>1791</v>
      </c>
      <c r="O843" t="s">
        <v>2391</v>
      </c>
      <c r="P843" t="s">
        <v>310</v>
      </c>
      <c r="Q843" t="s">
        <v>173</v>
      </c>
      <c r="R843">
        <v>1116552588</v>
      </c>
      <c r="S843" t="s">
        <v>2392</v>
      </c>
      <c r="T843">
        <v>0</v>
      </c>
      <c r="U843">
        <v>0</v>
      </c>
      <c r="V843">
        <v>15000000</v>
      </c>
      <c r="W843">
        <v>4166667</v>
      </c>
      <c r="X843">
        <v>10833333</v>
      </c>
      <c r="Y843">
        <v>2666</v>
      </c>
      <c r="Z843" t="s">
        <v>178</v>
      </c>
      <c r="AA843" t="s">
        <v>2393</v>
      </c>
      <c r="AB843">
        <v>1</v>
      </c>
      <c r="AC843" t="s">
        <v>66</v>
      </c>
      <c r="AD843" t="s">
        <v>172</v>
      </c>
    </row>
    <row r="844" spans="1:30" x14ac:dyDescent="0.2">
      <c r="A844">
        <v>2025</v>
      </c>
      <c r="B844">
        <v>10</v>
      </c>
      <c r="C844">
        <v>45658</v>
      </c>
      <c r="D844">
        <v>45961</v>
      </c>
      <c r="E844" t="s">
        <v>253</v>
      </c>
      <c r="F844">
        <v>45933</v>
      </c>
      <c r="G844">
        <v>148</v>
      </c>
      <c r="H844" t="s">
        <v>629</v>
      </c>
      <c r="I844" t="s">
        <v>2394</v>
      </c>
      <c r="J844" t="s">
        <v>631</v>
      </c>
      <c r="K844">
        <v>89</v>
      </c>
      <c r="L844" t="s">
        <v>257</v>
      </c>
      <c r="M844">
        <v>1681</v>
      </c>
      <c r="N844">
        <v>1792</v>
      </c>
      <c r="O844" t="s">
        <v>2395</v>
      </c>
      <c r="P844" t="s">
        <v>259</v>
      </c>
      <c r="Q844" t="s">
        <v>92</v>
      </c>
      <c r="R844">
        <v>1032656560</v>
      </c>
      <c r="S844" t="s">
        <v>2396</v>
      </c>
      <c r="T844">
        <v>0</v>
      </c>
      <c r="U844">
        <v>0</v>
      </c>
      <c r="V844">
        <v>9330000</v>
      </c>
      <c r="W844">
        <v>2591667</v>
      </c>
      <c r="X844">
        <v>6738333</v>
      </c>
      <c r="Y844">
        <v>2327</v>
      </c>
      <c r="Z844" t="s">
        <v>98</v>
      </c>
      <c r="AA844" t="s">
        <v>2397</v>
      </c>
      <c r="AB844">
        <v>2</v>
      </c>
      <c r="AC844" t="s">
        <v>29</v>
      </c>
      <c r="AD844" t="s">
        <v>91</v>
      </c>
    </row>
    <row r="845" spans="1:30" x14ac:dyDescent="0.2">
      <c r="A845">
        <v>2025</v>
      </c>
      <c r="B845">
        <v>10</v>
      </c>
      <c r="C845">
        <v>45658</v>
      </c>
      <c r="D845">
        <v>45961</v>
      </c>
      <c r="E845" t="s">
        <v>253</v>
      </c>
      <c r="F845">
        <v>45933</v>
      </c>
      <c r="G845">
        <v>148</v>
      </c>
      <c r="H845" t="s">
        <v>629</v>
      </c>
      <c r="I845" t="s">
        <v>2398</v>
      </c>
      <c r="J845" t="s">
        <v>631</v>
      </c>
      <c r="K845">
        <v>89</v>
      </c>
      <c r="L845" t="s">
        <v>257</v>
      </c>
      <c r="M845">
        <v>1594</v>
      </c>
      <c r="N845">
        <v>1793</v>
      </c>
      <c r="O845" t="s">
        <v>2399</v>
      </c>
      <c r="P845" t="s">
        <v>366</v>
      </c>
      <c r="Q845" t="s">
        <v>165</v>
      </c>
      <c r="R845">
        <v>1019076155</v>
      </c>
      <c r="S845" t="s">
        <v>2400</v>
      </c>
      <c r="T845">
        <v>0</v>
      </c>
      <c r="U845">
        <v>0</v>
      </c>
      <c r="V845">
        <v>7500000</v>
      </c>
      <c r="W845">
        <v>2083333</v>
      </c>
      <c r="X845">
        <v>5416667</v>
      </c>
      <c r="Y845">
        <v>2613</v>
      </c>
      <c r="Z845" t="s">
        <v>166</v>
      </c>
      <c r="AA845" t="s">
        <v>2401</v>
      </c>
      <c r="AB845">
        <v>1</v>
      </c>
      <c r="AC845" t="s">
        <v>34</v>
      </c>
      <c r="AD845" t="s">
        <v>164</v>
      </c>
    </row>
    <row r="846" spans="1:30" x14ac:dyDescent="0.2">
      <c r="A846">
        <v>2025</v>
      </c>
      <c r="B846">
        <v>10</v>
      </c>
      <c r="C846">
        <v>45658</v>
      </c>
      <c r="D846">
        <v>45961</v>
      </c>
      <c r="E846" t="s">
        <v>253</v>
      </c>
      <c r="F846">
        <v>45936</v>
      </c>
      <c r="G846">
        <v>145</v>
      </c>
      <c r="H846" t="s">
        <v>624</v>
      </c>
      <c r="I846" t="s">
        <v>2402</v>
      </c>
      <c r="J846" t="s">
        <v>626</v>
      </c>
      <c r="K846">
        <v>86</v>
      </c>
      <c r="L846" t="s">
        <v>257</v>
      </c>
      <c r="M846">
        <v>1697</v>
      </c>
      <c r="N846">
        <v>1794</v>
      </c>
      <c r="O846" t="s">
        <v>2403</v>
      </c>
      <c r="P846" t="s">
        <v>259</v>
      </c>
      <c r="Q846" t="s">
        <v>92</v>
      </c>
      <c r="R846">
        <v>79723014</v>
      </c>
      <c r="S846" t="s">
        <v>2404</v>
      </c>
      <c r="T846">
        <v>0</v>
      </c>
      <c r="U846">
        <v>0</v>
      </c>
      <c r="V846">
        <v>16500000</v>
      </c>
      <c r="W846">
        <v>0</v>
      </c>
      <c r="X846">
        <v>16500000</v>
      </c>
      <c r="Y846">
        <v>2327</v>
      </c>
      <c r="Z846" t="s">
        <v>98</v>
      </c>
      <c r="AA846" t="s">
        <v>2405</v>
      </c>
      <c r="AB846">
        <v>2</v>
      </c>
      <c r="AC846" t="s">
        <v>29</v>
      </c>
      <c r="AD846" t="s">
        <v>91</v>
      </c>
    </row>
    <row r="847" spans="1:30" x14ac:dyDescent="0.2">
      <c r="A847">
        <v>2025</v>
      </c>
      <c r="B847">
        <v>10</v>
      </c>
      <c r="C847">
        <v>45658</v>
      </c>
      <c r="D847">
        <v>45961</v>
      </c>
      <c r="E847" t="s">
        <v>253</v>
      </c>
      <c r="F847">
        <v>45936</v>
      </c>
      <c r="G847">
        <v>145</v>
      </c>
      <c r="H847" t="s">
        <v>624</v>
      </c>
      <c r="I847" t="s">
        <v>2406</v>
      </c>
      <c r="J847" t="s">
        <v>626</v>
      </c>
      <c r="K847">
        <v>86</v>
      </c>
      <c r="L847" t="s">
        <v>257</v>
      </c>
      <c r="M847">
        <v>1717</v>
      </c>
      <c r="N847">
        <v>1795</v>
      </c>
      <c r="O847" t="s">
        <v>2407</v>
      </c>
      <c r="P847" t="s">
        <v>439</v>
      </c>
      <c r="Q847" t="s">
        <v>121</v>
      </c>
      <c r="R847">
        <v>1031152645</v>
      </c>
      <c r="S847" t="s">
        <v>2408</v>
      </c>
      <c r="T847">
        <v>0</v>
      </c>
      <c r="U847">
        <v>0</v>
      </c>
      <c r="V847">
        <v>16500000</v>
      </c>
      <c r="W847">
        <v>4583333</v>
      </c>
      <c r="X847">
        <v>11916667</v>
      </c>
      <c r="Y847">
        <v>2388</v>
      </c>
      <c r="Z847" t="s">
        <v>126</v>
      </c>
      <c r="AA847" t="s">
        <v>2409</v>
      </c>
      <c r="AB847">
        <v>3</v>
      </c>
      <c r="AC847" t="s">
        <v>66</v>
      </c>
      <c r="AD847" t="s">
        <v>120</v>
      </c>
    </row>
    <row r="848" spans="1:30" x14ac:dyDescent="0.2">
      <c r="A848">
        <v>2025</v>
      </c>
      <c r="B848">
        <v>10</v>
      </c>
      <c r="C848">
        <v>45658</v>
      </c>
      <c r="D848">
        <v>45961</v>
      </c>
      <c r="E848" t="s">
        <v>253</v>
      </c>
      <c r="F848">
        <v>45936</v>
      </c>
      <c r="G848">
        <v>145</v>
      </c>
      <c r="H848" t="s">
        <v>624</v>
      </c>
      <c r="I848" t="s">
        <v>2410</v>
      </c>
      <c r="J848" t="s">
        <v>626</v>
      </c>
      <c r="K848">
        <v>86</v>
      </c>
      <c r="L848" t="s">
        <v>257</v>
      </c>
      <c r="M848">
        <v>1676</v>
      </c>
      <c r="N848">
        <v>1796</v>
      </c>
      <c r="O848" t="s">
        <v>2411</v>
      </c>
      <c r="P848" t="s">
        <v>291</v>
      </c>
      <c r="Q848" t="s">
        <v>181</v>
      </c>
      <c r="R848">
        <v>19421336</v>
      </c>
      <c r="S848" t="s">
        <v>2412</v>
      </c>
      <c r="T848">
        <v>0</v>
      </c>
      <c r="U848">
        <v>0</v>
      </c>
      <c r="V848">
        <v>15000000</v>
      </c>
      <c r="W848">
        <v>4166667</v>
      </c>
      <c r="X848">
        <v>10833333</v>
      </c>
      <c r="Y848">
        <v>2671</v>
      </c>
      <c r="Z848" t="s">
        <v>190</v>
      </c>
      <c r="AA848" t="s">
        <v>2413</v>
      </c>
      <c r="AB848">
        <v>3</v>
      </c>
      <c r="AC848" t="s">
        <v>34</v>
      </c>
      <c r="AD848" t="s">
        <v>180</v>
      </c>
    </row>
    <row r="849" spans="1:30" x14ac:dyDescent="0.2">
      <c r="A849">
        <v>2025</v>
      </c>
      <c r="B849">
        <v>10</v>
      </c>
      <c r="C849">
        <v>45658</v>
      </c>
      <c r="D849">
        <v>45961</v>
      </c>
      <c r="E849" t="s">
        <v>253</v>
      </c>
      <c r="F849">
        <v>45936</v>
      </c>
      <c r="G849">
        <v>145</v>
      </c>
      <c r="H849" t="s">
        <v>624</v>
      </c>
      <c r="I849" t="s">
        <v>2414</v>
      </c>
      <c r="J849" t="s">
        <v>626</v>
      </c>
      <c r="K849">
        <v>86</v>
      </c>
      <c r="L849" t="s">
        <v>257</v>
      </c>
      <c r="M849">
        <v>1603</v>
      </c>
      <c r="N849">
        <v>1797</v>
      </c>
      <c r="O849" t="s">
        <v>2415</v>
      </c>
      <c r="P849" t="s">
        <v>259</v>
      </c>
      <c r="Q849" t="s">
        <v>92</v>
      </c>
      <c r="R849">
        <v>1031148066</v>
      </c>
      <c r="S849" t="s">
        <v>2416</v>
      </c>
      <c r="T849">
        <v>0</v>
      </c>
      <c r="U849">
        <v>0</v>
      </c>
      <c r="V849">
        <v>15000000</v>
      </c>
      <c r="W849">
        <v>4166667</v>
      </c>
      <c r="X849">
        <v>10833333</v>
      </c>
      <c r="Y849">
        <v>2327</v>
      </c>
      <c r="Z849" t="s">
        <v>98</v>
      </c>
      <c r="AA849" t="s">
        <v>2417</v>
      </c>
      <c r="AB849">
        <v>2</v>
      </c>
      <c r="AC849" t="s">
        <v>29</v>
      </c>
      <c r="AD849" t="s">
        <v>91</v>
      </c>
    </row>
    <row r="850" spans="1:30" x14ac:dyDescent="0.2">
      <c r="A850">
        <v>2025</v>
      </c>
      <c r="B850">
        <v>10</v>
      </c>
      <c r="C850">
        <v>45658</v>
      </c>
      <c r="D850">
        <v>45961</v>
      </c>
      <c r="E850" t="s">
        <v>253</v>
      </c>
      <c r="F850">
        <v>45936</v>
      </c>
      <c r="G850">
        <v>145</v>
      </c>
      <c r="H850" t="s">
        <v>624</v>
      </c>
      <c r="I850" t="s">
        <v>2418</v>
      </c>
      <c r="J850" t="s">
        <v>626</v>
      </c>
      <c r="K850">
        <v>86</v>
      </c>
      <c r="L850" t="s">
        <v>257</v>
      </c>
      <c r="M850">
        <v>1708</v>
      </c>
      <c r="N850">
        <v>1798</v>
      </c>
      <c r="O850" t="s">
        <v>2419</v>
      </c>
      <c r="P850" t="s">
        <v>366</v>
      </c>
      <c r="Q850" t="s">
        <v>165</v>
      </c>
      <c r="R850">
        <v>18970097</v>
      </c>
      <c r="S850" t="s">
        <v>2420</v>
      </c>
      <c r="T850">
        <v>0</v>
      </c>
      <c r="U850">
        <v>0</v>
      </c>
      <c r="V850">
        <v>31500000</v>
      </c>
      <c r="W850">
        <v>7200000</v>
      </c>
      <c r="X850">
        <v>24300000</v>
      </c>
      <c r="Y850">
        <v>2613</v>
      </c>
      <c r="Z850" t="s">
        <v>166</v>
      </c>
      <c r="AA850" t="s">
        <v>2421</v>
      </c>
      <c r="AB850">
        <v>1</v>
      </c>
      <c r="AC850" t="s">
        <v>34</v>
      </c>
      <c r="AD850" t="s">
        <v>164</v>
      </c>
    </row>
    <row r="851" spans="1:30" x14ac:dyDescent="0.2">
      <c r="A851">
        <v>2025</v>
      </c>
      <c r="B851">
        <v>10</v>
      </c>
      <c r="C851">
        <v>45658</v>
      </c>
      <c r="D851">
        <v>45961</v>
      </c>
      <c r="E851" t="s">
        <v>253</v>
      </c>
      <c r="F851">
        <v>45936</v>
      </c>
      <c r="G851">
        <v>145</v>
      </c>
      <c r="H851" t="s">
        <v>624</v>
      </c>
      <c r="I851" t="s">
        <v>2422</v>
      </c>
      <c r="J851" t="s">
        <v>626</v>
      </c>
      <c r="K851">
        <v>86</v>
      </c>
      <c r="L851" t="s">
        <v>257</v>
      </c>
      <c r="M851">
        <v>1715</v>
      </c>
      <c r="N851">
        <v>1799</v>
      </c>
      <c r="O851" t="s">
        <v>2423</v>
      </c>
      <c r="P851" t="s">
        <v>259</v>
      </c>
      <c r="Q851" t="s">
        <v>92</v>
      </c>
      <c r="R851">
        <v>79424927</v>
      </c>
      <c r="S851" t="s">
        <v>2424</v>
      </c>
      <c r="T851">
        <v>0</v>
      </c>
      <c r="U851">
        <v>0</v>
      </c>
      <c r="V851">
        <v>15000000</v>
      </c>
      <c r="W851">
        <v>0</v>
      </c>
      <c r="X851">
        <v>15000000</v>
      </c>
      <c r="Y851">
        <v>2327</v>
      </c>
      <c r="Z851" t="s">
        <v>98</v>
      </c>
      <c r="AA851" t="s">
        <v>2425</v>
      </c>
      <c r="AB851">
        <v>2</v>
      </c>
      <c r="AC851" t="s">
        <v>29</v>
      </c>
      <c r="AD851" t="s">
        <v>91</v>
      </c>
    </row>
    <row r="852" spans="1:30" x14ac:dyDescent="0.2">
      <c r="A852">
        <v>2025</v>
      </c>
      <c r="B852">
        <v>10</v>
      </c>
      <c r="C852">
        <v>45658</v>
      </c>
      <c r="D852">
        <v>45961</v>
      </c>
      <c r="E852" t="s">
        <v>253</v>
      </c>
      <c r="F852">
        <v>45936</v>
      </c>
      <c r="G852">
        <v>145</v>
      </c>
      <c r="H852" t="s">
        <v>624</v>
      </c>
      <c r="I852" t="s">
        <v>2426</v>
      </c>
      <c r="J852" t="s">
        <v>626</v>
      </c>
      <c r="K852">
        <v>86</v>
      </c>
      <c r="L852" t="s">
        <v>257</v>
      </c>
      <c r="M852">
        <v>1595</v>
      </c>
      <c r="N852">
        <v>1800</v>
      </c>
      <c r="O852" t="s">
        <v>2427</v>
      </c>
      <c r="P852" t="s">
        <v>291</v>
      </c>
      <c r="Q852" t="s">
        <v>181</v>
      </c>
      <c r="R852">
        <v>1006093160</v>
      </c>
      <c r="S852" t="s">
        <v>2428</v>
      </c>
      <c r="T852">
        <v>0</v>
      </c>
      <c r="U852">
        <v>0</v>
      </c>
      <c r="V852">
        <v>7500000</v>
      </c>
      <c r="W852">
        <v>2000000</v>
      </c>
      <c r="X852">
        <v>5500000</v>
      </c>
      <c r="Y852">
        <v>2671</v>
      </c>
      <c r="Z852" t="s">
        <v>190</v>
      </c>
      <c r="AA852" t="s">
        <v>2349</v>
      </c>
      <c r="AB852">
        <v>3</v>
      </c>
      <c r="AC852" t="s">
        <v>34</v>
      </c>
      <c r="AD852" t="s">
        <v>180</v>
      </c>
    </row>
    <row r="853" spans="1:30" x14ac:dyDescent="0.2">
      <c r="A853">
        <v>2025</v>
      </c>
      <c r="B853">
        <v>10</v>
      </c>
      <c r="C853">
        <v>45658</v>
      </c>
      <c r="D853">
        <v>45961</v>
      </c>
      <c r="E853" t="s">
        <v>253</v>
      </c>
      <c r="F853">
        <v>45936</v>
      </c>
      <c r="G853">
        <v>145</v>
      </c>
      <c r="H853" t="s">
        <v>624</v>
      </c>
      <c r="I853" t="s">
        <v>2429</v>
      </c>
      <c r="J853" t="s">
        <v>626</v>
      </c>
      <c r="K853">
        <v>86</v>
      </c>
      <c r="L853" t="s">
        <v>257</v>
      </c>
      <c r="M853">
        <v>1720</v>
      </c>
      <c r="N853">
        <v>1801</v>
      </c>
      <c r="O853" t="s">
        <v>2430</v>
      </c>
      <c r="P853" t="s">
        <v>721</v>
      </c>
      <c r="Q853" t="s">
        <v>36</v>
      </c>
      <c r="R853">
        <v>1053860281</v>
      </c>
      <c r="S853" t="s">
        <v>2431</v>
      </c>
      <c r="T853">
        <v>0</v>
      </c>
      <c r="U853">
        <v>0</v>
      </c>
      <c r="V853">
        <v>15000000</v>
      </c>
      <c r="W853">
        <v>4000000</v>
      </c>
      <c r="X853">
        <v>11000000</v>
      </c>
      <c r="Y853">
        <v>2278</v>
      </c>
      <c r="Z853" t="s">
        <v>37</v>
      </c>
      <c r="AA853" t="s">
        <v>2432</v>
      </c>
      <c r="AB853">
        <v>1</v>
      </c>
      <c r="AC853" t="s">
        <v>34</v>
      </c>
      <c r="AD853" t="s">
        <v>35</v>
      </c>
    </row>
    <row r="854" spans="1:30" x14ac:dyDescent="0.2">
      <c r="A854">
        <v>2025</v>
      </c>
      <c r="B854">
        <v>10</v>
      </c>
      <c r="C854">
        <v>45658</v>
      </c>
      <c r="D854">
        <v>45961</v>
      </c>
      <c r="E854" t="s">
        <v>253</v>
      </c>
      <c r="F854">
        <v>45936</v>
      </c>
      <c r="G854">
        <v>148</v>
      </c>
      <c r="H854" t="s">
        <v>629</v>
      </c>
      <c r="I854" t="s">
        <v>2433</v>
      </c>
      <c r="J854" t="s">
        <v>631</v>
      </c>
      <c r="K854">
        <v>86</v>
      </c>
      <c r="L854" t="s">
        <v>257</v>
      </c>
      <c r="M854">
        <v>1666</v>
      </c>
      <c r="N854">
        <v>1802</v>
      </c>
      <c r="O854" t="s">
        <v>2434</v>
      </c>
      <c r="P854" t="s">
        <v>259</v>
      </c>
      <c r="Q854" t="s">
        <v>92</v>
      </c>
      <c r="R854">
        <v>63498440</v>
      </c>
      <c r="S854" t="s">
        <v>2435</v>
      </c>
      <c r="T854">
        <v>0</v>
      </c>
      <c r="U854">
        <v>0</v>
      </c>
      <c r="V854">
        <v>9330000</v>
      </c>
      <c r="W854">
        <v>2591667</v>
      </c>
      <c r="X854">
        <v>6738333</v>
      </c>
      <c r="Y854">
        <v>2327</v>
      </c>
      <c r="Z854" t="s">
        <v>98</v>
      </c>
      <c r="AA854" t="s">
        <v>2436</v>
      </c>
      <c r="AB854">
        <v>2</v>
      </c>
      <c r="AC854" t="s">
        <v>29</v>
      </c>
      <c r="AD854" t="s">
        <v>91</v>
      </c>
    </row>
    <row r="855" spans="1:30" x14ac:dyDescent="0.2">
      <c r="A855">
        <v>2025</v>
      </c>
      <c r="B855">
        <v>10</v>
      </c>
      <c r="C855">
        <v>45658</v>
      </c>
      <c r="D855">
        <v>45961</v>
      </c>
      <c r="E855" t="s">
        <v>253</v>
      </c>
      <c r="F855">
        <v>45936</v>
      </c>
      <c r="G855">
        <v>148</v>
      </c>
      <c r="H855" t="s">
        <v>629</v>
      </c>
      <c r="I855" t="s">
        <v>2437</v>
      </c>
      <c r="J855" t="s">
        <v>631</v>
      </c>
      <c r="K855">
        <v>86</v>
      </c>
      <c r="L855" t="s">
        <v>257</v>
      </c>
      <c r="M855">
        <v>1610</v>
      </c>
      <c r="N855">
        <v>1803</v>
      </c>
      <c r="O855" t="s">
        <v>2438</v>
      </c>
      <c r="P855" t="s">
        <v>386</v>
      </c>
      <c r="Q855" t="s">
        <v>76</v>
      </c>
      <c r="R855">
        <v>1069128352</v>
      </c>
      <c r="S855" t="s">
        <v>2439</v>
      </c>
      <c r="T855">
        <v>0</v>
      </c>
      <c r="U855">
        <v>0</v>
      </c>
      <c r="V855">
        <v>9330000</v>
      </c>
      <c r="W855">
        <v>2488000</v>
      </c>
      <c r="X855">
        <v>6842000</v>
      </c>
      <c r="Y855">
        <v>2324</v>
      </c>
      <c r="Z855" t="s">
        <v>85</v>
      </c>
      <c r="AA855" t="s">
        <v>2440</v>
      </c>
      <c r="AB855">
        <v>4</v>
      </c>
      <c r="AC855" t="s">
        <v>66</v>
      </c>
      <c r="AD855" t="s">
        <v>75</v>
      </c>
    </row>
    <row r="856" spans="1:30" x14ac:dyDescent="0.2">
      <c r="A856">
        <v>2025</v>
      </c>
      <c r="B856">
        <v>10</v>
      </c>
      <c r="C856">
        <v>45658</v>
      </c>
      <c r="D856">
        <v>45961</v>
      </c>
      <c r="E856" t="s">
        <v>253</v>
      </c>
      <c r="F856">
        <v>45936</v>
      </c>
      <c r="G856">
        <v>145</v>
      </c>
      <c r="H856" t="s">
        <v>624</v>
      </c>
      <c r="I856" t="s">
        <v>2441</v>
      </c>
      <c r="J856" t="s">
        <v>626</v>
      </c>
      <c r="K856">
        <v>86</v>
      </c>
      <c r="L856" t="s">
        <v>257</v>
      </c>
      <c r="M856">
        <v>1700</v>
      </c>
      <c r="N856">
        <v>1804</v>
      </c>
      <c r="O856" t="s">
        <v>2442</v>
      </c>
      <c r="P856" t="s">
        <v>259</v>
      </c>
      <c r="Q856" t="s">
        <v>92</v>
      </c>
      <c r="R856">
        <v>79905599</v>
      </c>
      <c r="S856" t="s">
        <v>2443</v>
      </c>
      <c r="T856">
        <v>0</v>
      </c>
      <c r="U856">
        <v>0</v>
      </c>
      <c r="V856">
        <v>15000000</v>
      </c>
      <c r="W856">
        <v>4000000</v>
      </c>
      <c r="X856">
        <v>11000000</v>
      </c>
      <c r="Y856">
        <v>2327</v>
      </c>
      <c r="Z856" t="s">
        <v>98</v>
      </c>
      <c r="AA856" t="s">
        <v>2444</v>
      </c>
      <c r="AB856">
        <v>2</v>
      </c>
      <c r="AC856" t="s">
        <v>29</v>
      </c>
      <c r="AD856" t="s">
        <v>91</v>
      </c>
    </row>
    <row r="857" spans="1:30" x14ac:dyDescent="0.2">
      <c r="A857">
        <v>2025</v>
      </c>
      <c r="B857">
        <v>10</v>
      </c>
      <c r="C857">
        <v>45658</v>
      </c>
      <c r="D857">
        <v>45961</v>
      </c>
      <c r="E857" t="s">
        <v>253</v>
      </c>
      <c r="F857">
        <v>45936</v>
      </c>
      <c r="G857">
        <v>145</v>
      </c>
      <c r="H857" t="s">
        <v>624</v>
      </c>
      <c r="I857" t="s">
        <v>2445</v>
      </c>
      <c r="J857" t="s">
        <v>626</v>
      </c>
      <c r="K857">
        <v>86</v>
      </c>
      <c r="L857" t="s">
        <v>257</v>
      </c>
      <c r="M857">
        <v>1728</v>
      </c>
      <c r="N857">
        <v>1805</v>
      </c>
      <c r="O857" t="s">
        <v>2446</v>
      </c>
      <c r="P857" t="s">
        <v>259</v>
      </c>
      <c r="Q857" t="s">
        <v>92</v>
      </c>
      <c r="R857">
        <v>1023963032</v>
      </c>
      <c r="S857" t="s">
        <v>317</v>
      </c>
      <c r="T857">
        <v>0</v>
      </c>
      <c r="U857">
        <v>0</v>
      </c>
      <c r="V857">
        <v>6300000</v>
      </c>
      <c r="W857">
        <v>5250000</v>
      </c>
      <c r="X857">
        <v>1050000</v>
      </c>
      <c r="Y857">
        <v>2327</v>
      </c>
      <c r="Z857" t="s">
        <v>98</v>
      </c>
      <c r="AA857" t="s">
        <v>2447</v>
      </c>
      <c r="AB857">
        <v>2</v>
      </c>
      <c r="AC857" t="s">
        <v>29</v>
      </c>
      <c r="AD857" t="s">
        <v>91</v>
      </c>
    </row>
    <row r="858" spans="1:30" x14ac:dyDescent="0.2">
      <c r="A858">
        <v>2025</v>
      </c>
      <c r="B858">
        <v>10</v>
      </c>
      <c r="C858">
        <v>45658</v>
      </c>
      <c r="D858">
        <v>45961</v>
      </c>
      <c r="E858" t="s">
        <v>253</v>
      </c>
      <c r="F858">
        <v>45936</v>
      </c>
      <c r="G858">
        <v>145</v>
      </c>
      <c r="H858" t="s">
        <v>624</v>
      </c>
      <c r="I858" t="s">
        <v>2448</v>
      </c>
      <c r="J858" t="s">
        <v>626</v>
      </c>
      <c r="K858">
        <v>86</v>
      </c>
      <c r="L858" t="s">
        <v>257</v>
      </c>
      <c r="M858">
        <v>1617</v>
      </c>
      <c r="N858">
        <v>1806</v>
      </c>
      <c r="O858" t="s">
        <v>2449</v>
      </c>
      <c r="P858" t="s">
        <v>519</v>
      </c>
      <c r="Q858" t="s">
        <v>159</v>
      </c>
      <c r="R858">
        <v>35514996</v>
      </c>
      <c r="S858" t="s">
        <v>2450</v>
      </c>
      <c r="T858">
        <v>0</v>
      </c>
      <c r="U858">
        <v>0</v>
      </c>
      <c r="V858">
        <v>24000000</v>
      </c>
      <c r="W858">
        <v>4800000</v>
      </c>
      <c r="X858">
        <v>19200000</v>
      </c>
      <c r="Y858">
        <v>2541</v>
      </c>
      <c r="Z858" t="s">
        <v>1574</v>
      </c>
      <c r="AA858" t="s">
        <v>2451</v>
      </c>
      <c r="AB858">
        <v>3</v>
      </c>
      <c r="AC858" t="s">
        <v>66</v>
      </c>
      <c r="AD858" t="s">
        <v>158</v>
      </c>
    </row>
    <row r="859" spans="1:30" x14ac:dyDescent="0.2">
      <c r="A859">
        <v>2025</v>
      </c>
      <c r="B859">
        <v>10</v>
      </c>
      <c r="C859">
        <v>45658</v>
      </c>
      <c r="D859">
        <v>45961</v>
      </c>
      <c r="E859" t="s">
        <v>253</v>
      </c>
      <c r="F859">
        <v>45936</v>
      </c>
      <c r="G859">
        <v>148</v>
      </c>
      <c r="H859" t="s">
        <v>629</v>
      </c>
      <c r="I859" t="s">
        <v>2452</v>
      </c>
      <c r="J859" t="s">
        <v>631</v>
      </c>
      <c r="K859">
        <v>86</v>
      </c>
      <c r="L859" t="s">
        <v>257</v>
      </c>
      <c r="M859">
        <v>1598</v>
      </c>
      <c r="N859">
        <v>1807</v>
      </c>
      <c r="O859" t="s">
        <v>2453</v>
      </c>
      <c r="P859" t="s">
        <v>456</v>
      </c>
      <c r="Q859" t="s">
        <v>61</v>
      </c>
      <c r="R859">
        <v>1020781572</v>
      </c>
      <c r="S859" t="s">
        <v>2454</v>
      </c>
      <c r="T859">
        <v>0</v>
      </c>
      <c r="U859">
        <v>0</v>
      </c>
      <c r="V859">
        <v>10500000</v>
      </c>
      <c r="W859">
        <v>2450000</v>
      </c>
      <c r="X859">
        <v>8050000</v>
      </c>
      <c r="Y859">
        <v>2315</v>
      </c>
      <c r="Z859" t="s">
        <v>62</v>
      </c>
      <c r="AA859" t="s">
        <v>2455</v>
      </c>
      <c r="AB859">
        <v>1</v>
      </c>
      <c r="AC859" t="s">
        <v>41</v>
      </c>
      <c r="AD859" t="s">
        <v>42</v>
      </c>
    </row>
    <row r="860" spans="1:30" x14ac:dyDescent="0.2">
      <c r="A860">
        <v>2025</v>
      </c>
      <c r="B860">
        <v>10</v>
      </c>
      <c r="C860">
        <v>45658</v>
      </c>
      <c r="D860">
        <v>45961</v>
      </c>
      <c r="E860" t="s">
        <v>253</v>
      </c>
      <c r="F860">
        <v>45936</v>
      </c>
      <c r="G860">
        <v>148</v>
      </c>
      <c r="H860" t="s">
        <v>629</v>
      </c>
      <c r="I860" t="s">
        <v>2456</v>
      </c>
      <c r="J860" t="s">
        <v>631</v>
      </c>
      <c r="K860">
        <v>86</v>
      </c>
      <c r="L860" t="s">
        <v>257</v>
      </c>
      <c r="M860">
        <v>1612</v>
      </c>
      <c r="N860">
        <v>1808</v>
      </c>
      <c r="O860" t="s">
        <v>2457</v>
      </c>
      <c r="P860" t="s">
        <v>865</v>
      </c>
      <c r="Q860" t="s">
        <v>146</v>
      </c>
      <c r="R860">
        <v>1033761774</v>
      </c>
      <c r="S860" t="s">
        <v>2458</v>
      </c>
      <c r="T860">
        <v>0</v>
      </c>
      <c r="U860">
        <v>0</v>
      </c>
      <c r="V860">
        <v>10500000</v>
      </c>
      <c r="W860">
        <v>2800000</v>
      </c>
      <c r="X860">
        <v>7700000</v>
      </c>
      <c r="Y860">
        <v>2486</v>
      </c>
      <c r="Z860" t="s">
        <v>151</v>
      </c>
      <c r="AA860" t="s">
        <v>2459</v>
      </c>
      <c r="AB860">
        <v>1</v>
      </c>
      <c r="AC860" t="s">
        <v>66</v>
      </c>
      <c r="AD860" t="s">
        <v>120</v>
      </c>
    </row>
    <row r="861" spans="1:30" x14ac:dyDescent="0.2">
      <c r="A861">
        <v>2025</v>
      </c>
      <c r="B861">
        <v>10</v>
      </c>
      <c r="C861">
        <v>45658</v>
      </c>
      <c r="D861">
        <v>45961</v>
      </c>
      <c r="E861" t="s">
        <v>253</v>
      </c>
      <c r="F861">
        <v>45936</v>
      </c>
      <c r="G861">
        <v>145</v>
      </c>
      <c r="H861" t="s">
        <v>624</v>
      </c>
      <c r="I861" t="s">
        <v>2460</v>
      </c>
      <c r="J861" t="s">
        <v>626</v>
      </c>
      <c r="K861">
        <v>86</v>
      </c>
      <c r="L861" t="s">
        <v>257</v>
      </c>
      <c r="M861">
        <v>1596</v>
      </c>
      <c r="N861">
        <v>1809</v>
      </c>
      <c r="O861" t="s">
        <v>2461</v>
      </c>
      <c r="P861" t="s">
        <v>291</v>
      </c>
      <c r="Q861" t="s">
        <v>181</v>
      </c>
      <c r="R861">
        <v>79623621</v>
      </c>
      <c r="S861" t="s">
        <v>2462</v>
      </c>
      <c r="T861">
        <v>0</v>
      </c>
      <c r="U861">
        <v>0</v>
      </c>
      <c r="V861">
        <v>15000000</v>
      </c>
      <c r="W861">
        <v>4000000</v>
      </c>
      <c r="X861">
        <v>11000000</v>
      </c>
      <c r="Y861">
        <v>2671</v>
      </c>
      <c r="Z861" t="s">
        <v>190</v>
      </c>
      <c r="AA861" t="s">
        <v>2463</v>
      </c>
      <c r="AB861">
        <v>3</v>
      </c>
      <c r="AC861" t="s">
        <v>34</v>
      </c>
      <c r="AD861" t="s">
        <v>180</v>
      </c>
    </row>
    <row r="862" spans="1:30" x14ac:dyDescent="0.2">
      <c r="A862">
        <v>2025</v>
      </c>
      <c r="B862">
        <v>10</v>
      </c>
      <c r="C862">
        <v>45658</v>
      </c>
      <c r="D862">
        <v>45961</v>
      </c>
      <c r="E862" t="s">
        <v>253</v>
      </c>
      <c r="F862">
        <v>45936</v>
      </c>
      <c r="G862">
        <v>148</v>
      </c>
      <c r="H862" t="s">
        <v>629</v>
      </c>
      <c r="I862" t="s">
        <v>2464</v>
      </c>
      <c r="J862" t="s">
        <v>631</v>
      </c>
      <c r="K862">
        <v>86</v>
      </c>
      <c r="L862" t="s">
        <v>257</v>
      </c>
      <c r="M862">
        <v>1595</v>
      </c>
      <c r="N862">
        <v>1810</v>
      </c>
      <c r="O862" t="s">
        <v>2465</v>
      </c>
      <c r="P862" t="s">
        <v>291</v>
      </c>
      <c r="Q862" t="s">
        <v>181</v>
      </c>
      <c r="R862">
        <v>52558577</v>
      </c>
      <c r="S862" t="s">
        <v>2466</v>
      </c>
      <c r="T862">
        <v>0</v>
      </c>
      <c r="U862">
        <v>0</v>
      </c>
      <c r="V862">
        <v>7500000</v>
      </c>
      <c r="W862">
        <v>833333</v>
      </c>
      <c r="X862">
        <v>6666667</v>
      </c>
      <c r="Y862">
        <v>2671</v>
      </c>
      <c r="Z862" t="s">
        <v>190</v>
      </c>
      <c r="AA862" t="s">
        <v>2349</v>
      </c>
      <c r="AB862">
        <v>3</v>
      </c>
      <c r="AC862" t="s">
        <v>34</v>
      </c>
      <c r="AD862" t="s">
        <v>180</v>
      </c>
    </row>
    <row r="863" spans="1:30" x14ac:dyDescent="0.2">
      <c r="A863">
        <v>2025</v>
      </c>
      <c r="B863">
        <v>10</v>
      </c>
      <c r="C863">
        <v>45658</v>
      </c>
      <c r="D863">
        <v>45961</v>
      </c>
      <c r="E863" t="s">
        <v>253</v>
      </c>
      <c r="F863">
        <v>45937</v>
      </c>
      <c r="G863">
        <v>145</v>
      </c>
      <c r="H863" t="s">
        <v>624</v>
      </c>
      <c r="I863" t="s">
        <v>2467</v>
      </c>
      <c r="J863" t="s">
        <v>626</v>
      </c>
      <c r="K863">
        <v>85</v>
      </c>
      <c r="L863" t="s">
        <v>257</v>
      </c>
      <c r="M863">
        <v>1599</v>
      </c>
      <c r="N863">
        <v>1811</v>
      </c>
      <c r="O863" t="s">
        <v>2468</v>
      </c>
      <c r="P863" t="s">
        <v>456</v>
      </c>
      <c r="Q863" t="s">
        <v>61</v>
      </c>
      <c r="R863">
        <v>1026593006</v>
      </c>
      <c r="S863" t="s">
        <v>2469</v>
      </c>
      <c r="T863">
        <v>0</v>
      </c>
      <c r="U863">
        <v>0</v>
      </c>
      <c r="V863">
        <v>15000000</v>
      </c>
      <c r="W863">
        <v>3833333</v>
      </c>
      <c r="X863">
        <v>11166667</v>
      </c>
      <c r="Y863">
        <v>2315</v>
      </c>
      <c r="Z863" t="s">
        <v>62</v>
      </c>
      <c r="AA863" t="s">
        <v>2470</v>
      </c>
      <c r="AB863">
        <v>1</v>
      </c>
      <c r="AC863" t="s">
        <v>41</v>
      </c>
      <c r="AD863" t="s">
        <v>42</v>
      </c>
    </row>
    <row r="864" spans="1:30" x14ac:dyDescent="0.2">
      <c r="A864">
        <v>2025</v>
      </c>
      <c r="B864">
        <v>10</v>
      </c>
      <c r="C864">
        <v>45658</v>
      </c>
      <c r="D864">
        <v>45961</v>
      </c>
      <c r="E864" t="s">
        <v>253</v>
      </c>
      <c r="F864">
        <v>45937</v>
      </c>
      <c r="G864">
        <v>148</v>
      </c>
      <c r="H864" t="s">
        <v>629</v>
      </c>
      <c r="I864" t="s">
        <v>2471</v>
      </c>
      <c r="J864" t="s">
        <v>631</v>
      </c>
      <c r="K864">
        <v>85</v>
      </c>
      <c r="L864" t="s">
        <v>257</v>
      </c>
      <c r="M864">
        <v>1718</v>
      </c>
      <c r="N864">
        <v>1812</v>
      </c>
      <c r="O864" t="s">
        <v>2472</v>
      </c>
      <c r="P864" t="s">
        <v>275</v>
      </c>
      <c r="Q864" t="s">
        <v>49</v>
      </c>
      <c r="R864">
        <v>51994133</v>
      </c>
      <c r="S864" t="s">
        <v>973</v>
      </c>
      <c r="T864">
        <v>0</v>
      </c>
      <c r="U864">
        <v>0</v>
      </c>
      <c r="V864">
        <v>9330000</v>
      </c>
      <c r="W864">
        <v>2488000</v>
      </c>
      <c r="X864">
        <v>6842000</v>
      </c>
      <c r="Y864">
        <v>2289</v>
      </c>
      <c r="Z864" t="s">
        <v>50</v>
      </c>
      <c r="AA864" t="s">
        <v>2473</v>
      </c>
      <c r="AB864">
        <v>1</v>
      </c>
      <c r="AC864" t="s">
        <v>34</v>
      </c>
      <c r="AD864" t="s">
        <v>48</v>
      </c>
    </row>
    <row r="865" spans="1:30" x14ac:dyDescent="0.2">
      <c r="A865">
        <v>2025</v>
      </c>
      <c r="B865">
        <v>10</v>
      </c>
      <c r="C865">
        <v>45658</v>
      </c>
      <c r="D865">
        <v>45961</v>
      </c>
      <c r="E865" t="s">
        <v>253</v>
      </c>
      <c r="F865">
        <v>45938</v>
      </c>
      <c r="G865">
        <v>148</v>
      </c>
      <c r="H865" t="s">
        <v>629</v>
      </c>
      <c r="I865" t="s">
        <v>2474</v>
      </c>
      <c r="J865" t="s">
        <v>631</v>
      </c>
      <c r="K865">
        <v>84</v>
      </c>
      <c r="L865" t="s">
        <v>257</v>
      </c>
      <c r="M865">
        <v>1529</v>
      </c>
      <c r="N865">
        <v>1813</v>
      </c>
      <c r="O865" t="s">
        <v>2475</v>
      </c>
      <c r="P865" t="s">
        <v>259</v>
      </c>
      <c r="Q865" t="s">
        <v>92</v>
      </c>
      <c r="R865">
        <v>80202726</v>
      </c>
      <c r="S865" t="s">
        <v>1260</v>
      </c>
      <c r="T865">
        <v>0</v>
      </c>
      <c r="U865">
        <v>0</v>
      </c>
      <c r="V865">
        <v>12000000</v>
      </c>
      <c r="W865">
        <v>2933333</v>
      </c>
      <c r="X865">
        <v>9066667</v>
      </c>
      <c r="Y865">
        <v>2327</v>
      </c>
      <c r="Z865" t="s">
        <v>98</v>
      </c>
      <c r="AA865" t="s">
        <v>2476</v>
      </c>
      <c r="AB865">
        <v>2</v>
      </c>
      <c r="AC865" t="s">
        <v>29</v>
      </c>
      <c r="AD865" t="s">
        <v>91</v>
      </c>
    </row>
    <row r="866" spans="1:30" x14ac:dyDescent="0.2">
      <c r="A866">
        <v>2025</v>
      </c>
      <c r="B866">
        <v>10</v>
      </c>
      <c r="C866">
        <v>45658</v>
      </c>
      <c r="D866">
        <v>45961</v>
      </c>
      <c r="E866" t="s">
        <v>253</v>
      </c>
      <c r="F866">
        <v>45938</v>
      </c>
      <c r="G866">
        <v>148</v>
      </c>
      <c r="H866" t="s">
        <v>629</v>
      </c>
      <c r="I866" t="s">
        <v>2477</v>
      </c>
      <c r="J866" t="s">
        <v>631</v>
      </c>
      <c r="K866">
        <v>84</v>
      </c>
      <c r="L866" t="s">
        <v>257</v>
      </c>
      <c r="M866">
        <v>1532</v>
      </c>
      <c r="N866">
        <v>1814</v>
      </c>
      <c r="O866" t="s">
        <v>2478</v>
      </c>
      <c r="P866" t="s">
        <v>275</v>
      </c>
      <c r="Q866" t="s">
        <v>49</v>
      </c>
      <c r="R866">
        <v>1022969793</v>
      </c>
      <c r="S866" t="s">
        <v>663</v>
      </c>
      <c r="T866">
        <v>0</v>
      </c>
      <c r="U866">
        <v>0</v>
      </c>
      <c r="V866">
        <v>9160000</v>
      </c>
      <c r="W866">
        <v>1679333</v>
      </c>
      <c r="X866">
        <v>7480667</v>
      </c>
      <c r="Y866">
        <v>2289</v>
      </c>
      <c r="Z866" t="s">
        <v>50</v>
      </c>
      <c r="AA866" t="s">
        <v>2479</v>
      </c>
      <c r="AB866">
        <v>1</v>
      </c>
      <c r="AC866" t="s">
        <v>34</v>
      </c>
      <c r="AD866" t="s">
        <v>48</v>
      </c>
    </row>
    <row r="867" spans="1:30" x14ac:dyDescent="0.2">
      <c r="A867">
        <v>2025</v>
      </c>
      <c r="B867">
        <v>10</v>
      </c>
      <c r="C867">
        <v>45658</v>
      </c>
      <c r="D867">
        <v>45961</v>
      </c>
      <c r="E867" t="s">
        <v>253</v>
      </c>
      <c r="F867">
        <v>45938</v>
      </c>
      <c r="G867">
        <v>148</v>
      </c>
      <c r="H867" t="s">
        <v>629</v>
      </c>
      <c r="I867" t="s">
        <v>2480</v>
      </c>
      <c r="J867" t="s">
        <v>631</v>
      </c>
      <c r="K867">
        <v>84</v>
      </c>
      <c r="L867" t="s">
        <v>257</v>
      </c>
      <c r="M867">
        <v>1684</v>
      </c>
      <c r="N867">
        <v>1815</v>
      </c>
      <c r="O867" t="s">
        <v>2481</v>
      </c>
      <c r="P867" t="s">
        <v>519</v>
      </c>
      <c r="Q867" t="s">
        <v>159</v>
      </c>
      <c r="R867">
        <v>35416675</v>
      </c>
      <c r="S867" t="s">
        <v>916</v>
      </c>
      <c r="T867">
        <v>0</v>
      </c>
      <c r="U867">
        <v>0</v>
      </c>
      <c r="V867">
        <v>18900000</v>
      </c>
      <c r="W867">
        <v>4830000</v>
      </c>
      <c r="X867">
        <v>14070000</v>
      </c>
      <c r="Y867">
        <v>2541</v>
      </c>
      <c r="Z867" t="s">
        <v>161</v>
      </c>
      <c r="AA867" t="s">
        <v>2482</v>
      </c>
      <c r="AB867">
        <v>1</v>
      </c>
      <c r="AC867" t="s">
        <v>66</v>
      </c>
      <c r="AD867" t="s">
        <v>158</v>
      </c>
    </row>
    <row r="868" spans="1:30" x14ac:dyDescent="0.2">
      <c r="A868">
        <v>2025</v>
      </c>
      <c r="B868">
        <v>10</v>
      </c>
      <c r="C868">
        <v>45658</v>
      </c>
      <c r="D868">
        <v>45961</v>
      </c>
      <c r="E868" t="s">
        <v>253</v>
      </c>
      <c r="F868">
        <v>45939</v>
      </c>
      <c r="G868">
        <v>148</v>
      </c>
      <c r="H868" t="s">
        <v>629</v>
      </c>
      <c r="I868" t="s">
        <v>2483</v>
      </c>
      <c r="J868" t="s">
        <v>631</v>
      </c>
      <c r="K868">
        <v>84</v>
      </c>
      <c r="L868" t="s">
        <v>257</v>
      </c>
      <c r="M868">
        <v>1682</v>
      </c>
      <c r="N868">
        <v>1816</v>
      </c>
      <c r="O868" t="s">
        <v>2484</v>
      </c>
      <c r="P868" t="s">
        <v>491</v>
      </c>
      <c r="Q868" t="s">
        <v>31</v>
      </c>
      <c r="R868">
        <v>52748956</v>
      </c>
      <c r="S868" t="s">
        <v>2485</v>
      </c>
      <c r="T868">
        <v>0</v>
      </c>
      <c r="U868">
        <v>0</v>
      </c>
      <c r="V868">
        <v>6000000</v>
      </c>
      <c r="W868">
        <v>1466667</v>
      </c>
      <c r="X868">
        <v>4533333</v>
      </c>
      <c r="Y868">
        <v>2265</v>
      </c>
      <c r="Z868" t="s">
        <v>32</v>
      </c>
      <c r="AA868" t="s">
        <v>2486</v>
      </c>
      <c r="AB868">
        <v>1</v>
      </c>
      <c r="AC868" t="s">
        <v>29</v>
      </c>
      <c r="AD868" t="s">
        <v>30</v>
      </c>
    </row>
    <row r="869" spans="1:30" x14ac:dyDescent="0.2">
      <c r="A869">
        <v>2025</v>
      </c>
      <c r="B869">
        <v>10</v>
      </c>
      <c r="C869">
        <v>45658</v>
      </c>
      <c r="D869">
        <v>45961</v>
      </c>
      <c r="E869" t="s">
        <v>253</v>
      </c>
      <c r="F869">
        <v>45940</v>
      </c>
      <c r="G869">
        <v>53</v>
      </c>
      <c r="H869" t="s">
        <v>744</v>
      </c>
      <c r="I869" t="s">
        <v>2487</v>
      </c>
      <c r="J869" t="s">
        <v>746</v>
      </c>
      <c r="K869">
        <v>82</v>
      </c>
      <c r="L869" t="s">
        <v>257</v>
      </c>
      <c r="M869">
        <v>1325</v>
      </c>
      <c r="N869">
        <v>1817</v>
      </c>
      <c r="O869" t="s">
        <v>2488</v>
      </c>
      <c r="P869" t="s">
        <v>275</v>
      </c>
      <c r="Q869" t="s">
        <v>49</v>
      </c>
      <c r="R869">
        <v>860524654</v>
      </c>
      <c r="S869" t="s">
        <v>748</v>
      </c>
      <c r="T869">
        <v>0</v>
      </c>
      <c r="U869">
        <v>0</v>
      </c>
      <c r="V869">
        <v>216953188</v>
      </c>
      <c r="W869">
        <v>0</v>
      </c>
      <c r="X869">
        <v>216953188</v>
      </c>
      <c r="Y869">
        <v>2289</v>
      </c>
      <c r="Z869" t="s">
        <v>50</v>
      </c>
      <c r="AA869" t="s">
        <v>2489</v>
      </c>
      <c r="AB869">
        <v>1</v>
      </c>
      <c r="AC869" t="s">
        <v>34</v>
      </c>
      <c r="AD869" t="s">
        <v>48</v>
      </c>
    </row>
    <row r="870" spans="1:30" x14ac:dyDescent="0.2">
      <c r="A870">
        <v>2025</v>
      </c>
      <c r="B870">
        <v>10</v>
      </c>
      <c r="C870">
        <v>45658</v>
      </c>
      <c r="D870">
        <v>45961</v>
      </c>
      <c r="E870" t="s">
        <v>253</v>
      </c>
      <c r="F870">
        <v>45941</v>
      </c>
      <c r="G870">
        <v>148</v>
      </c>
      <c r="H870" t="s">
        <v>629</v>
      </c>
      <c r="I870" t="s">
        <v>2490</v>
      </c>
      <c r="J870" t="s">
        <v>631</v>
      </c>
      <c r="K870">
        <v>82</v>
      </c>
      <c r="L870" t="s">
        <v>257</v>
      </c>
      <c r="M870">
        <v>1595</v>
      </c>
      <c r="N870">
        <v>1818</v>
      </c>
      <c r="O870" t="s">
        <v>2491</v>
      </c>
      <c r="P870" t="s">
        <v>291</v>
      </c>
      <c r="Q870" t="s">
        <v>181</v>
      </c>
      <c r="R870">
        <v>1032656515</v>
      </c>
      <c r="S870" t="s">
        <v>2492</v>
      </c>
      <c r="T870">
        <v>0</v>
      </c>
      <c r="U870">
        <v>0</v>
      </c>
      <c r="V870">
        <v>7500000</v>
      </c>
      <c r="W870">
        <v>1416667</v>
      </c>
      <c r="X870">
        <v>6083333</v>
      </c>
      <c r="Y870">
        <v>2671</v>
      </c>
      <c r="Z870" t="s">
        <v>190</v>
      </c>
      <c r="AA870" t="s">
        <v>2349</v>
      </c>
      <c r="AB870">
        <v>3</v>
      </c>
      <c r="AC870" t="s">
        <v>34</v>
      </c>
      <c r="AD870" t="s">
        <v>180</v>
      </c>
    </row>
    <row r="871" spans="1:30" x14ac:dyDescent="0.2">
      <c r="A871">
        <v>2025</v>
      </c>
      <c r="B871">
        <v>10</v>
      </c>
      <c r="C871">
        <v>45658</v>
      </c>
      <c r="D871">
        <v>45961</v>
      </c>
      <c r="E871" t="s">
        <v>253</v>
      </c>
      <c r="F871">
        <v>45941</v>
      </c>
      <c r="G871">
        <v>145</v>
      </c>
      <c r="H871" t="s">
        <v>624</v>
      </c>
      <c r="I871" t="s">
        <v>2493</v>
      </c>
      <c r="J871" t="s">
        <v>626</v>
      </c>
      <c r="K871">
        <v>82</v>
      </c>
      <c r="L871" t="s">
        <v>257</v>
      </c>
      <c r="M871">
        <v>1602</v>
      </c>
      <c r="N871">
        <v>1819</v>
      </c>
      <c r="O871" t="s">
        <v>2494</v>
      </c>
      <c r="P871" t="s">
        <v>275</v>
      </c>
      <c r="Q871" t="s">
        <v>49</v>
      </c>
      <c r="R871">
        <v>1019048541</v>
      </c>
      <c r="S871" t="s">
        <v>1072</v>
      </c>
      <c r="T871">
        <v>0</v>
      </c>
      <c r="U871">
        <v>0</v>
      </c>
      <c r="V871">
        <v>15000000</v>
      </c>
      <c r="W871">
        <v>0</v>
      </c>
      <c r="X871">
        <v>15000000</v>
      </c>
      <c r="Y871">
        <v>2289</v>
      </c>
      <c r="Z871" t="s">
        <v>50</v>
      </c>
      <c r="AA871" t="s">
        <v>2495</v>
      </c>
      <c r="AB871">
        <v>1</v>
      </c>
      <c r="AC871" t="s">
        <v>34</v>
      </c>
      <c r="AD871" t="s">
        <v>48</v>
      </c>
    </row>
    <row r="872" spans="1:30" x14ac:dyDescent="0.2">
      <c r="A872">
        <v>2025</v>
      </c>
      <c r="B872">
        <v>10</v>
      </c>
      <c r="C872">
        <v>45658</v>
      </c>
      <c r="D872">
        <v>45961</v>
      </c>
      <c r="E872" t="s">
        <v>253</v>
      </c>
      <c r="F872">
        <v>45944</v>
      </c>
      <c r="G872">
        <v>31</v>
      </c>
      <c r="H872" t="s">
        <v>691</v>
      </c>
      <c r="I872" t="s">
        <v>267</v>
      </c>
      <c r="J872" t="s">
        <v>692</v>
      </c>
      <c r="K872">
        <v>82</v>
      </c>
      <c r="L872" t="s">
        <v>257</v>
      </c>
      <c r="M872">
        <v>1748</v>
      </c>
      <c r="N872">
        <v>1820</v>
      </c>
      <c r="O872" t="s">
        <v>693</v>
      </c>
      <c r="P872" t="s">
        <v>275</v>
      </c>
      <c r="Q872" t="s">
        <v>49</v>
      </c>
      <c r="R872">
        <v>860011153</v>
      </c>
      <c r="S872" t="s">
        <v>694</v>
      </c>
      <c r="T872">
        <v>0</v>
      </c>
      <c r="U872">
        <v>0</v>
      </c>
      <c r="V872">
        <v>350000</v>
      </c>
      <c r="W872">
        <v>350000</v>
      </c>
      <c r="X872">
        <v>0</v>
      </c>
      <c r="Y872">
        <v>2289</v>
      </c>
      <c r="Z872" t="s">
        <v>50</v>
      </c>
      <c r="AA872" t="s">
        <v>695</v>
      </c>
      <c r="AB872">
        <v>1</v>
      </c>
      <c r="AC872" t="s">
        <v>34</v>
      </c>
      <c r="AD872" t="s">
        <v>48</v>
      </c>
    </row>
    <row r="873" spans="1:30" x14ac:dyDescent="0.2">
      <c r="A873">
        <v>2025</v>
      </c>
      <c r="B873">
        <v>10</v>
      </c>
      <c r="C873">
        <v>45658</v>
      </c>
      <c r="D873">
        <v>45961</v>
      </c>
      <c r="E873" t="s">
        <v>253</v>
      </c>
      <c r="F873">
        <v>45944</v>
      </c>
      <c r="G873">
        <v>31</v>
      </c>
      <c r="H873" t="s">
        <v>691</v>
      </c>
      <c r="I873" t="s">
        <v>267</v>
      </c>
      <c r="J873" t="s">
        <v>692</v>
      </c>
      <c r="K873">
        <v>82</v>
      </c>
      <c r="L873" t="s">
        <v>257</v>
      </c>
      <c r="M873">
        <v>1748</v>
      </c>
      <c r="N873">
        <v>1820</v>
      </c>
      <c r="O873" t="s">
        <v>693</v>
      </c>
      <c r="P873" t="s">
        <v>291</v>
      </c>
      <c r="Q873" t="s">
        <v>181</v>
      </c>
      <c r="R873">
        <v>860011153</v>
      </c>
      <c r="S873" t="s">
        <v>694</v>
      </c>
      <c r="T873">
        <v>0</v>
      </c>
      <c r="U873">
        <v>0</v>
      </c>
      <c r="V873">
        <v>1500000</v>
      </c>
      <c r="W873">
        <v>1003157</v>
      </c>
      <c r="X873">
        <v>496843</v>
      </c>
      <c r="Y873">
        <v>2671</v>
      </c>
      <c r="Z873" t="s">
        <v>190</v>
      </c>
      <c r="AA873" t="s">
        <v>695</v>
      </c>
      <c r="AB873">
        <v>3</v>
      </c>
      <c r="AC873" t="s">
        <v>34</v>
      </c>
      <c r="AD873" t="s">
        <v>180</v>
      </c>
    </row>
    <row r="874" spans="1:30" x14ac:dyDescent="0.2">
      <c r="A874">
        <v>2025</v>
      </c>
      <c r="B874">
        <v>10</v>
      </c>
      <c r="C874">
        <v>45658</v>
      </c>
      <c r="D874">
        <v>45961</v>
      </c>
      <c r="E874" t="s">
        <v>253</v>
      </c>
      <c r="F874">
        <v>45944</v>
      </c>
      <c r="G874">
        <v>31</v>
      </c>
      <c r="H874" t="s">
        <v>691</v>
      </c>
      <c r="I874" t="s">
        <v>267</v>
      </c>
      <c r="J874" t="s">
        <v>692</v>
      </c>
      <c r="K874">
        <v>82</v>
      </c>
      <c r="L874" t="s">
        <v>257</v>
      </c>
      <c r="M874">
        <v>1748</v>
      </c>
      <c r="N874">
        <v>1820</v>
      </c>
      <c r="O874" t="s">
        <v>693</v>
      </c>
      <c r="P874" t="s">
        <v>583</v>
      </c>
      <c r="Q874" t="s">
        <v>192</v>
      </c>
      <c r="R874">
        <v>860011153</v>
      </c>
      <c r="S874" t="s">
        <v>694</v>
      </c>
      <c r="T874">
        <v>0</v>
      </c>
      <c r="U874">
        <v>0</v>
      </c>
      <c r="V874">
        <v>1200000</v>
      </c>
      <c r="W874">
        <v>745720</v>
      </c>
      <c r="X874">
        <v>454280</v>
      </c>
      <c r="Y874">
        <v>2682</v>
      </c>
      <c r="Z874" t="s">
        <v>193</v>
      </c>
      <c r="AA874" t="s">
        <v>695</v>
      </c>
      <c r="AB874">
        <v>2</v>
      </c>
      <c r="AC874" t="s">
        <v>34</v>
      </c>
      <c r="AD874" t="s">
        <v>180</v>
      </c>
    </row>
    <row r="875" spans="1:30" x14ac:dyDescent="0.2">
      <c r="A875">
        <v>2025</v>
      </c>
      <c r="B875">
        <v>10</v>
      </c>
      <c r="C875">
        <v>45658</v>
      </c>
      <c r="D875">
        <v>45961</v>
      </c>
      <c r="E875" t="s">
        <v>253</v>
      </c>
      <c r="F875">
        <v>45944</v>
      </c>
      <c r="G875">
        <v>73</v>
      </c>
      <c r="H875" t="s">
        <v>1303</v>
      </c>
      <c r="I875" t="s">
        <v>2496</v>
      </c>
      <c r="J875" t="s">
        <v>1305</v>
      </c>
      <c r="K875">
        <v>78</v>
      </c>
      <c r="L875" t="s">
        <v>257</v>
      </c>
      <c r="M875">
        <v>1735</v>
      </c>
      <c r="N875">
        <v>1821</v>
      </c>
      <c r="O875" t="s">
        <v>2497</v>
      </c>
      <c r="P875" t="s">
        <v>432</v>
      </c>
      <c r="Q875" t="s">
        <v>198</v>
      </c>
      <c r="R875">
        <v>901896062</v>
      </c>
      <c r="S875" t="s">
        <v>2498</v>
      </c>
      <c r="T875">
        <v>0</v>
      </c>
      <c r="U875">
        <v>0</v>
      </c>
      <c r="V875">
        <v>39754998</v>
      </c>
      <c r="W875">
        <v>0</v>
      </c>
      <c r="X875">
        <v>39754998</v>
      </c>
      <c r="Y875">
        <v>2689</v>
      </c>
      <c r="Z875" t="s">
        <v>201</v>
      </c>
      <c r="AA875" t="s">
        <v>2499</v>
      </c>
      <c r="AB875">
        <v>1</v>
      </c>
      <c r="AC875" t="s">
        <v>34</v>
      </c>
      <c r="AD875" t="s">
        <v>197</v>
      </c>
    </row>
    <row r="876" spans="1:30" x14ac:dyDescent="0.2">
      <c r="A876">
        <v>2025</v>
      </c>
      <c r="B876">
        <v>10</v>
      </c>
      <c r="C876">
        <v>45658</v>
      </c>
      <c r="D876">
        <v>45961</v>
      </c>
      <c r="E876" t="s">
        <v>253</v>
      </c>
      <c r="F876">
        <v>45944</v>
      </c>
      <c r="G876">
        <v>145</v>
      </c>
      <c r="H876" t="s">
        <v>624</v>
      </c>
      <c r="I876" t="s">
        <v>2500</v>
      </c>
      <c r="J876" t="s">
        <v>626</v>
      </c>
      <c r="K876">
        <v>78</v>
      </c>
      <c r="L876" t="s">
        <v>257</v>
      </c>
      <c r="M876">
        <v>1738</v>
      </c>
      <c r="N876">
        <v>1822</v>
      </c>
      <c r="O876" t="s">
        <v>2501</v>
      </c>
      <c r="P876" t="s">
        <v>259</v>
      </c>
      <c r="Q876" t="s">
        <v>92</v>
      </c>
      <c r="R876">
        <v>1019072215</v>
      </c>
      <c r="S876" t="s">
        <v>1272</v>
      </c>
      <c r="T876">
        <v>0</v>
      </c>
      <c r="U876">
        <v>0</v>
      </c>
      <c r="V876">
        <v>16800000</v>
      </c>
      <c r="W876">
        <v>4200000</v>
      </c>
      <c r="X876">
        <v>12600000</v>
      </c>
      <c r="Y876">
        <v>2327</v>
      </c>
      <c r="Z876" t="s">
        <v>98</v>
      </c>
      <c r="AA876" t="s">
        <v>2502</v>
      </c>
      <c r="AB876">
        <v>2</v>
      </c>
      <c r="AC876" t="s">
        <v>29</v>
      </c>
      <c r="AD876" t="s">
        <v>91</v>
      </c>
    </row>
    <row r="877" spans="1:30" x14ac:dyDescent="0.2">
      <c r="A877">
        <v>2025</v>
      </c>
      <c r="B877">
        <v>10</v>
      </c>
      <c r="C877">
        <v>45658</v>
      </c>
      <c r="D877">
        <v>45961</v>
      </c>
      <c r="E877" t="s">
        <v>253</v>
      </c>
      <c r="F877">
        <v>45944</v>
      </c>
      <c r="G877">
        <v>145</v>
      </c>
      <c r="H877" t="s">
        <v>624</v>
      </c>
      <c r="I877" t="s">
        <v>2503</v>
      </c>
      <c r="J877" t="s">
        <v>626</v>
      </c>
      <c r="K877">
        <v>78</v>
      </c>
      <c r="L877" t="s">
        <v>257</v>
      </c>
      <c r="M877">
        <v>1626</v>
      </c>
      <c r="N877">
        <v>1823</v>
      </c>
      <c r="O877" t="s">
        <v>2504</v>
      </c>
      <c r="P877" t="s">
        <v>1060</v>
      </c>
      <c r="Q877" t="s">
        <v>106</v>
      </c>
      <c r="R877">
        <v>1013663450</v>
      </c>
      <c r="S877" t="s">
        <v>2505</v>
      </c>
      <c r="T877">
        <v>0</v>
      </c>
      <c r="U877">
        <v>0</v>
      </c>
      <c r="V877">
        <v>32000000</v>
      </c>
      <c r="W877">
        <v>4533333</v>
      </c>
      <c r="X877">
        <v>27466667</v>
      </c>
      <c r="Y877">
        <v>2358</v>
      </c>
      <c r="Z877" t="s">
        <v>107</v>
      </c>
      <c r="AA877" t="s">
        <v>2506</v>
      </c>
      <c r="AB877">
        <v>1</v>
      </c>
      <c r="AC877" t="s">
        <v>34</v>
      </c>
      <c r="AD877" t="s">
        <v>103</v>
      </c>
    </row>
    <row r="878" spans="1:30" x14ac:dyDescent="0.2">
      <c r="A878">
        <v>2025</v>
      </c>
      <c r="B878">
        <v>10</v>
      </c>
      <c r="C878">
        <v>45658</v>
      </c>
      <c r="D878">
        <v>45961</v>
      </c>
      <c r="E878" t="s">
        <v>253</v>
      </c>
      <c r="F878">
        <v>45945</v>
      </c>
      <c r="G878">
        <v>148</v>
      </c>
      <c r="H878" t="s">
        <v>629</v>
      </c>
      <c r="I878" t="s">
        <v>2507</v>
      </c>
      <c r="J878" t="s">
        <v>631</v>
      </c>
      <c r="K878">
        <v>76</v>
      </c>
      <c r="L878" t="s">
        <v>257</v>
      </c>
      <c r="M878">
        <v>1536</v>
      </c>
      <c r="N878">
        <v>1824</v>
      </c>
      <c r="O878" t="s">
        <v>2508</v>
      </c>
      <c r="P878" t="s">
        <v>259</v>
      </c>
      <c r="Q878" t="s">
        <v>92</v>
      </c>
      <c r="R878">
        <v>1032656565</v>
      </c>
      <c r="S878" t="s">
        <v>1044</v>
      </c>
      <c r="T878">
        <v>0</v>
      </c>
      <c r="U878">
        <v>0</v>
      </c>
      <c r="V878">
        <v>4410000</v>
      </c>
      <c r="W878">
        <v>0</v>
      </c>
      <c r="X878">
        <v>4410000</v>
      </c>
      <c r="Y878">
        <v>2327</v>
      </c>
      <c r="Z878" t="s">
        <v>98</v>
      </c>
      <c r="AA878" t="s">
        <v>2509</v>
      </c>
      <c r="AB878">
        <v>2</v>
      </c>
      <c r="AC878" t="s">
        <v>29</v>
      </c>
      <c r="AD878" t="s">
        <v>91</v>
      </c>
    </row>
    <row r="879" spans="1:30" x14ac:dyDescent="0.2">
      <c r="A879">
        <v>2025</v>
      </c>
      <c r="B879">
        <v>10</v>
      </c>
      <c r="C879">
        <v>45658</v>
      </c>
      <c r="D879">
        <v>45961</v>
      </c>
      <c r="E879" t="s">
        <v>253</v>
      </c>
      <c r="F879">
        <v>45945</v>
      </c>
      <c r="G879">
        <v>148</v>
      </c>
      <c r="H879" t="s">
        <v>629</v>
      </c>
      <c r="I879" t="s">
        <v>2510</v>
      </c>
      <c r="J879" t="s">
        <v>631</v>
      </c>
      <c r="K879">
        <v>77</v>
      </c>
      <c r="L879" t="s">
        <v>257</v>
      </c>
      <c r="M879">
        <v>1679</v>
      </c>
      <c r="N879">
        <v>1825</v>
      </c>
      <c r="O879" t="s">
        <v>2511</v>
      </c>
      <c r="P879" t="s">
        <v>291</v>
      </c>
      <c r="Q879" t="s">
        <v>181</v>
      </c>
      <c r="R879">
        <v>1000690526</v>
      </c>
      <c r="S879" t="s">
        <v>2512</v>
      </c>
      <c r="T879">
        <v>0</v>
      </c>
      <c r="U879">
        <v>0</v>
      </c>
      <c r="V879">
        <v>6000000</v>
      </c>
      <c r="W879">
        <v>0</v>
      </c>
      <c r="X879">
        <v>6000000</v>
      </c>
      <c r="Y879">
        <v>2671</v>
      </c>
      <c r="Z879" t="s">
        <v>186</v>
      </c>
      <c r="AA879" t="s">
        <v>2513</v>
      </c>
      <c r="AB879">
        <v>4</v>
      </c>
      <c r="AC879" t="s">
        <v>34</v>
      </c>
      <c r="AD879" t="s">
        <v>180</v>
      </c>
    </row>
    <row r="880" spans="1:30" x14ac:dyDescent="0.2">
      <c r="A880">
        <v>2025</v>
      </c>
      <c r="B880">
        <v>10</v>
      </c>
      <c r="C880">
        <v>45658</v>
      </c>
      <c r="D880">
        <v>45961</v>
      </c>
      <c r="E880" t="s">
        <v>253</v>
      </c>
      <c r="F880">
        <v>45945</v>
      </c>
      <c r="G880">
        <v>145</v>
      </c>
      <c r="H880" t="s">
        <v>624</v>
      </c>
      <c r="I880" t="s">
        <v>2514</v>
      </c>
      <c r="J880" t="s">
        <v>626</v>
      </c>
      <c r="K880">
        <v>77</v>
      </c>
      <c r="L880" t="s">
        <v>257</v>
      </c>
      <c r="M880">
        <v>1632</v>
      </c>
      <c r="N880">
        <v>1826</v>
      </c>
      <c r="O880" t="s">
        <v>2515</v>
      </c>
      <c r="P880" t="s">
        <v>376</v>
      </c>
      <c r="Q880" t="s">
        <v>53</v>
      </c>
      <c r="R880">
        <v>53161176</v>
      </c>
      <c r="S880" t="s">
        <v>2516</v>
      </c>
      <c r="T880">
        <v>0</v>
      </c>
      <c r="U880">
        <v>0</v>
      </c>
      <c r="V880">
        <v>20000000</v>
      </c>
      <c r="W880">
        <v>2500000</v>
      </c>
      <c r="X880">
        <v>17500000</v>
      </c>
      <c r="Y880">
        <v>2290</v>
      </c>
      <c r="Z880" t="s">
        <v>58</v>
      </c>
      <c r="AA880" t="s">
        <v>2517</v>
      </c>
      <c r="AB880">
        <v>3</v>
      </c>
      <c r="AC880" t="s">
        <v>20</v>
      </c>
      <c r="AD880" t="s">
        <v>52</v>
      </c>
    </row>
    <row r="881" spans="1:30" x14ac:dyDescent="0.2">
      <c r="A881">
        <v>2025</v>
      </c>
      <c r="B881">
        <v>10</v>
      </c>
      <c r="C881">
        <v>45658</v>
      </c>
      <c r="D881">
        <v>45961</v>
      </c>
      <c r="E881" t="s">
        <v>253</v>
      </c>
      <c r="F881">
        <v>45945</v>
      </c>
      <c r="G881">
        <v>145</v>
      </c>
      <c r="H881" t="s">
        <v>624</v>
      </c>
      <c r="I881" t="s">
        <v>2518</v>
      </c>
      <c r="J881" t="s">
        <v>626</v>
      </c>
      <c r="K881">
        <v>77</v>
      </c>
      <c r="L881" t="s">
        <v>257</v>
      </c>
      <c r="M881">
        <v>1584</v>
      </c>
      <c r="N881">
        <v>1827</v>
      </c>
      <c r="O881" t="s">
        <v>2519</v>
      </c>
      <c r="P881" t="s">
        <v>259</v>
      </c>
      <c r="Q881" t="s">
        <v>92</v>
      </c>
      <c r="R881">
        <v>1022982221</v>
      </c>
      <c r="S881" t="s">
        <v>2520</v>
      </c>
      <c r="T881">
        <v>0</v>
      </c>
      <c r="U881">
        <v>0</v>
      </c>
      <c r="V881">
        <v>15000000</v>
      </c>
      <c r="W881">
        <v>1833333</v>
      </c>
      <c r="X881">
        <v>13166667</v>
      </c>
      <c r="Y881">
        <v>2327</v>
      </c>
      <c r="Z881" t="s">
        <v>98</v>
      </c>
      <c r="AA881" t="s">
        <v>2521</v>
      </c>
      <c r="AB881">
        <v>2</v>
      </c>
      <c r="AC881" t="s">
        <v>29</v>
      </c>
      <c r="AD881" t="s">
        <v>91</v>
      </c>
    </row>
    <row r="882" spans="1:30" x14ac:dyDescent="0.2">
      <c r="A882">
        <v>2025</v>
      </c>
      <c r="B882">
        <v>10</v>
      </c>
      <c r="C882">
        <v>45658</v>
      </c>
      <c r="D882">
        <v>45961</v>
      </c>
      <c r="E882" t="s">
        <v>253</v>
      </c>
      <c r="F882">
        <v>45945</v>
      </c>
      <c r="G882">
        <v>145</v>
      </c>
      <c r="H882" t="s">
        <v>624</v>
      </c>
      <c r="I882" t="s">
        <v>2522</v>
      </c>
      <c r="J882" t="s">
        <v>626</v>
      </c>
      <c r="K882">
        <v>77</v>
      </c>
      <c r="L882" t="s">
        <v>257</v>
      </c>
      <c r="M882">
        <v>1584</v>
      </c>
      <c r="N882">
        <v>1828</v>
      </c>
      <c r="O882" t="s">
        <v>2523</v>
      </c>
      <c r="P882" t="s">
        <v>259</v>
      </c>
      <c r="Q882" t="s">
        <v>92</v>
      </c>
      <c r="R882">
        <v>1005028215</v>
      </c>
      <c r="S882" t="s">
        <v>2524</v>
      </c>
      <c r="T882">
        <v>0</v>
      </c>
      <c r="U882">
        <v>0</v>
      </c>
      <c r="V882">
        <v>15000000</v>
      </c>
      <c r="W882">
        <v>2500000</v>
      </c>
      <c r="X882">
        <v>12500000</v>
      </c>
      <c r="Y882">
        <v>2327</v>
      </c>
      <c r="Z882" t="s">
        <v>98</v>
      </c>
      <c r="AA882" t="s">
        <v>2521</v>
      </c>
      <c r="AB882">
        <v>2</v>
      </c>
      <c r="AC882" t="s">
        <v>29</v>
      </c>
      <c r="AD882" t="s">
        <v>91</v>
      </c>
    </row>
    <row r="883" spans="1:30" x14ac:dyDescent="0.2">
      <c r="A883">
        <v>2025</v>
      </c>
      <c r="B883">
        <v>10</v>
      </c>
      <c r="C883">
        <v>45658</v>
      </c>
      <c r="D883">
        <v>45961</v>
      </c>
      <c r="E883" t="s">
        <v>253</v>
      </c>
      <c r="F883">
        <v>45950</v>
      </c>
      <c r="G883">
        <v>148</v>
      </c>
      <c r="H883" t="s">
        <v>629</v>
      </c>
      <c r="I883" t="s">
        <v>2525</v>
      </c>
      <c r="J883" t="s">
        <v>631</v>
      </c>
      <c r="K883">
        <v>72</v>
      </c>
      <c r="L883" t="s">
        <v>257</v>
      </c>
      <c r="M883">
        <v>1595</v>
      </c>
      <c r="N883">
        <v>1829</v>
      </c>
      <c r="O883" t="s">
        <v>2526</v>
      </c>
      <c r="P883" t="s">
        <v>291</v>
      </c>
      <c r="Q883" t="s">
        <v>181</v>
      </c>
      <c r="R883">
        <v>1032656001</v>
      </c>
      <c r="S883" t="s">
        <v>2527</v>
      </c>
      <c r="T883">
        <v>0</v>
      </c>
      <c r="U883">
        <v>0</v>
      </c>
      <c r="V883">
        <v>7500000</v>
      </c>
      <c r="W883">
        <v>916667</v>
      </c>
      <c r="X883">
        <v>6583333</v>
      </c>
      <c r="Y883">
        <v>2671</v>
      </c>
      <c r="Z883" t="s">
        <v>190</v>
      </c>
      <c r="AA883" t="s">
        <v>2349</v>
      </c>
      <c r="AB883">
        <v>3</v>
      </c>
      <c r="AC883" t="s">
        <v>34</v>
      </c>
      <c r="AD883" t="s">
        <v>180</v>
      </c>
    </row>
    <row r="884" spans="1:30" x14ac:dyDescent="0.2">
      <c r="A884">
        <v>2025</v>
      </c>
      <c r="B884">
        <v>10</v>
      </c>
      <c r="C884">
        <v>45658</v>
      </c>
      <c r="D884">
        <v>45961</v>
      </c>
      <c r="E884" t="s">
        <v>253</v>
      </c>
      <c r="F884">
        <v>45950</v>
      </c>
      <c r="G884">
        <v>145</v>
      </c>
      <c r="H884" t="s">
        <v>624</v>
      </c>
      <c r="I884" t="s">
        <v>2528</v>
      </c>
      <c r="J884" t="s">
        <v>626</v>
      </c>
      <c r="K884">
        <v>72</v>
      </c>
      <c r="L884" t="s">
        <v>257</v>
      </c>
      <c r="M884">
        <v>1642</v>
      </c>
      <c r="N884">
        <v>1830</v>
      </c>
      <c r="O884" t="s">
        <v>2529</v>
      </c>
      <c r="P884" t="s">
        <v>259</v>
      </c>
      <c r="Q884" t="s">
        <v>92</v>
      </c>
      <c r="R884">
        <v>80208389</v>
      </c>
      <c r="S884" t="s">
        <v>2530</v>
      </c>
      <c r="T884">
        <v>0</v>
      </c>
      <c r="U884">
        <v>0</v>
      </c>
      <c r="V884">
        <v>19250000</v>
      </c>
      <c r="W884">
        <v>2016667</v>
      </c>
      <c r="X884">
        <v>17233333</v>
      </c>
      <c r="Y884">
        <v>2327</v>
      </c>
      <c r="Z884" t="s">
        <v>98</v>
      </c>
      <c r="AA884" t="s">
        <v>2531</v>
      </c>
      <c r="AB884">
        <v>2</v>
      </c>
      <c r="AC884" t="s">
        <v>29</v>
      </c>
      <c r="AD884" t="s">
        <v>91</v>
      </c>
    </row>
    <row r="885" spans="1:30" x14ac:dyDescent="0.2">
      <c r="A885">
        <v>2025</v>
      </c>
      <c r="B885">
        <v>10</v>
      </c>
      <c r="C885">
        <v>45658</v>
      </c>
      <c r="D885">
        <v>45961</v>
      </c>
      <c r="E885" t="s">
        <v>253</v>
      </c>
      <c r="F885">
        <v>45950</v>
      </c>
      <c r="G885">
        <v>73</v>
      </c>
      <c r="H885" t="s">
        <v>1303</v>
      </c>
      <c r="I885" t="s">
        <v>2532</v>
      </c>
      <c r="J885" t="s">
        <v>1305</v>
      </c>
      <c r="K885">
        <v>72</v>
      </c>
      <c r="L885" t="s">
        <v>257</v>
      </c>
      <c r="M885" s="41">
        <v>1755</v>
      </c>
      <c r="N885" s="41">
        <v>1831</v>
      </c>
      <c r="O885" t="s">
        <v>2533</v>
      </c>
      <c r="P885" t="s">
        <v>259</v>
      </c>
      <c r="Q885" t="s">
        <v>92</v>
      </c>
      <c r="R885">
        <v>901868734</v>
      </c>
      <c r="S885" t="s">
        <v>2534</v>
      </c>
      <c r="T885">
        <v>0</v>
      </c>
      <c r="U885">
        <v>0</v>
      </c>
      <c r="V885">
        <v>732116026</v>
      </c>
      <c r="W885">
        <v>0</v>
      </c>
      <c r="X885">
        <v>732116026</v>
      </c>
      <c r="Y885">
        <v>2327</v>
      </c>
      <c r="Z885" t="s">
        <v>93</v>
      </c>
      <c r="AA885" s="41" t="s">
        <v>2535</v>
      </c>
      <c r="AB885" s="41">
        <v>4</v>
      </c>
      <c r="AC885" t="s">
        <v>29</v>
      </c>
      <c r="AD885" t="s">
        <v>91</v>
      </c>
    </row>
    <row r="886" spans="1:30" x14ac:dyDescent="0.2">
      <c r="A886">
        <v>2025</v>
      </c>
      <c r="B886">
        <v>10</v>
      </c>
      <c r="C886">
        <v>45658</v>
      </c>
      <c r="D886">
        <v>45961</v>
      </c>
      <c r="E886" t="s">
        <v>253</v>
      </c>
      <c r="F886">
        <v>45950</v>
      </c>
      <c r="G886">
        <v>73</v>
      </c>
      <c r="H886" t="s">
        <v>1303</v>
      </c>
      <c r="I886" t="s">
        <v>2532</v>
      </c>
      <c r="J886" t="s">
        <v>1305</v>
      </c>
      <c r="K886">
        <v>72</v>
      </c>
      <c r="L886" t="s">
        <v>257</v>
      </c>
      <c r="M886" s="41">
        <v>1755</v>
      </c>
      <c r="N886" s="41">
        <v>1831</v>
      </c>
      <c r="O886" t="s">
        <v>2533</v>
      </c>
      <c r="P886" t="s">
        <v>259</v>
      </c>
      <c r="Q886" t="s">
        <v>92</v>
      </c>
      <c r="R886">
        <v>901868734</v>
      </c>
      <c r="S886" t="s">
        <v>2534</v>
      </c>
      <c r="T886">
        <v>0</v>
      </c>
      <c r="U886">
        <v>0</v>
      </c>
      <c r="V886">
        <v>1370334728</v>
      </c>
      <c r="W886">
        <v>0</v>
      </c>
      <c r="X886">
        <v>1370334728</v>
      </c>
      <c r="Y886">
        <v>2327</v>
      </c>
      <c r="Z886" t="s">
        <v>93</v>
      </c>
      <c r="AA886" s="41" t="s">
        <v>2535</v>
      </c>
      <c r="AB886" s="41">
        <v>4</v>
      </c>
      <c r="AC886" t="s">
        <v>29</v>
      </c>
      <c r="AD886" t="s">
        <v>91</v>
      </c>
    </row>
    <row r="887" spans="1:30" x14ac:dyDescent="0.2">
      <c r="A887">
        <v>2025</v>
      </c>
      <c r="B887">
        <v>10</v>
      </c>
      <c r="C887">
        <v>45658</v>
      </c>
      <c r="D887">
        <v>45961</v>
      </c>
      <c r="E887" t="s">
        <v>253</v>
      </c>
      <c r="F887">
        <v>45950</v>
      </c>
      <c r="G887">
        <v>43</v>
      </c>
      <c r="H887" t="s">
        <v>323</v>
      </c>
      <c r="I887" t="s">
        <v>2536</v>
      </c>
      <c r="J887" t="s">
        <v>325</v>
      </c>
      <c r="K887">
        <v>72</v>
      </c>
      <c r="L887" t="s">
        <v>257</v>
      </c>
      <c r="M887" s="41">
        <v>1754</v>
      </c>
      <c r="N887" s="41">
        <v>1832</v>
      </c>
      <c r="O887" t="s">
        <v>2537</v>
      </c>
      <c r="P887" t="s">
        <v>259</v>
      </c>
      <c r="Q887" t="s">
        <v>92</v>
      </c>
      <c r="R887">
        <v>901889734</v>
      </c>
      <c r="S887" t="s">
        <v>2538</v>
      </c>
      <c r="T887">
        <v>0</v>
      </c>
      <c r="U887">
        <v>0</v>
      </c>
      <c r="V887">
        <v>194095759</v>
      </c>
      <c r="W887">
        <v>0</v>
      </c>
      <c r="X887">
        <v>194095759</v>
      </c>
      <c r="Y887">
        <v>2327</v>
      </c>
      <c r="Z887" t="s">
        <v>93</v>
      </c>
      <c r="AA887" s="41" t="s">
        <v>2539</v>
      </c>
      <c r="AB887" s="41">
        <v>4</v>
      </c>
      <c r="AC887" t="s">
        <v>29</v>
      </c>
      <c r="AD887" t="s">
        <v>91</v>
      </c>
    </row>
    <row r="888" spans="1:30" x14ac:dyDescent="0.2">
      <c r="A888">
        <v>2025</v>
      </c>
      <c r="B888">
        <v>10</v>
      </c>
      <c r="C888">
        <v>45658</v>
      </c>
      <c r="D888">
        <v>45961</v>
      </c>
      <c r="E888" t="s">
        <v>253</v>
      </c>
      <c r="F888">
        <v>45951</v>
      </c>
      <c r="G888">
        <v>145</v>
      </c>
      <c r="H888" t="s">
        <v>624</v>
      </c>
      <c r="I888" t="s">
        <v>2540</v>
      </c>
      <c r="J888" t="s">
        <v>626</v>
      </c>
      <c r="K888">
        <v>71</v>
      </c>
      <c r="L888" t="s">
        <v>257</v>
      </c>
      <c r="M888">
        <v>1778</v>
      </c>
      <c r="N888">
        <v>1833</v>
      </c>
      <c r="O888" t="s">
        <v>2541</v>
      </c>
      <c r="P888" t="s">
        <v>291</v>
      </c>
      <c r="Q888" t="s">
        <v>181</v>
      </c>
      <c r="R888">
        <v>1022380296</v>
      </c>
      <c r="S888" t="s">
        <v>606</v>
      </c>
      <c r="T888">
        <v>0</v>
      </c>
      <c r="U888">
        <v>0</v>
      </c>
      <c r="V888">
        <v>6300000</v>
      </c>
      <c r="W888">
        <v>2730000</v>
      </c>
      <c r="X888">
        <v>3570000</v>
      </c>
      <c r="Y888">
        <v>2671</v>
      </c>
      <c r="Z888" t="s">
        <v>182</v>
      </c>
      <c r="AA888" t="s">
        <v>2542</v>
      </c>
      <c r="AB888">
        <v>1</v>
      </c>
      <c r="AC888" t="s">
        <v>34</v>
      </c>
      <c r="AD888" t="s">
        <v>180</v>
      </c>
    </row>
    <row r="889" spans="1:30" x14ac:dyDescent="0.2">
      <c r="A889">
        <v>2025</v>
      </c>
      <c r="B889">
        <v>10</v>
      </c>
      <c r="C889">
        <v>45658</v>
      </c>
      <c r="D889">
        <v>45961</v>
      </c>
      <c r="E889" t="s">
        <v>253</v>
      </c>
      <c r="F889">
        <v>45951</v>
      </c>
      <c r="G889">
        <v>148</v>
      </c>
      <c r="H889" t="s">
        <v>629</v>
      </c>
      <c r="I889" t="s">
        <v>2543</v>
      </c>
      <c r="J889" t="s">
        <v>631</v>
      </c>
      <c r="K889">
        <v>71</v>
      </c>
      <c r="L889" t="s">
        <v>257</v>
      </c>
      <c r="M889">
        <v>1655</v>
      </c>
      <c r="N889">
        <v>1834</v>
      </c>
      <c r="O889" t="s">
        <v>2544</v>
      </c>
      <c r="P889" t="s">
        <v>259</v>
      </c>
      <c r="Q889" t="s">
        <v>92</v>
      </c>
      <c r="R889">
        <v>52729051</v>
      </c>
      <c r="S889" t="s">
        <v>2545</v>
      </c>
      <c r="T889">
        <v>0</v>
      </c>
      <c r="U889">
        <v>0</v>
      </c>
      <c r="V889">
        <v>9330000</v>
      </c>
      <c r="W889">
        <v>0</v>
      </c>
      <c r="X889">
        <v>9330000</v>
      </c>
      <c r="Y889">
        <v>2327</v>
      </c>
      <c r="Z889" t="s">
        <v>98</v>
      </c>
      <c r="AA889" t="s">
        <v>2546</v>
      </c>
      <c r="AB889">
        <v>2</v>
      </c>
      <c r="AC889" t="s">
        <v>29</v>
      </c>
      <c r="AD889" t="s">
        <v>91</v>
      </c>
    </row>
    <row r="890" spans="1:30" x14ac:dyDescent="0.2">
      <c r="A890">
        <v>2025</v>
      </c>
      <c r="B890">
        <v>10</v>
      </c>
      <c r="C890">
        <v>45658</v>
      </c>
      <c r="D890">
        <v>45961</v>
      </c>
      <c r="E890" t="s">
        <v>253</v>
      </c>
      <c r="F890">
        <v>45951</v>
      </c>
      <c r="G890">
        <v>145</v>
      </c>
      <c r="H890" t="s">
        <v>624</v>
      </c>
      <c r="I890" t="s">
        <v>2547</v>
      </c>
      <c r="J890" t="s">
        <v>626</v>
      </c>
      <c r="K890">
        <v>71</v>
      </c>
      <c r="L890" t="s">
        <v>257</v>
      </c>
      <c r="M890">
        <v>1703</v>
      </c>
      <c r="N890">
        <v>1835</v>
      </c>
      <c r="O890" t="s">
        <v>2548</v>
      </c>
      <c r="P890" t="s">
        <v>259</v>
      </c>
      <c r="Q890" t="s">
        <v>92</v>
      </c>
      <c r="R890">
        <v>52967448</v>
      </c>
      <c r="S890" t="s">
        <v>2549</v>
      </c>
      <c r="T890">
        <v>0</v>
      </c>
      <c r="U890">
        <v>0</v>
      </c>
      <c r="V890">
        <v>15000000</v>
      </c>
      <c r="W890">
        <v>0</v>
      </c>
      <c r="X890">
        <v>15000000</v>
      </c>
      <c r="Y890">
        <v>2327</v>
      </c>
      <c r="Z890" t="s">
        <v>98</v>
      </c>
      <c r="AA890" t="s">
        <v>2550</v>
      </c>
      <c r="AB890">
        <v>2</v>
      </c>
      <c r="AC890" t="s">
        <v>29</v>
      </c>
      <c r="AD890" t="s">
        <v>91</v>
      </c>
    </row>
    <row r="891" spans="1:30" x14ac:dyDescent="0.2">
      <c r="A891">
        <v>2025</v>
      </c>
      <c r="B891">
        <v>10</v>
      </c>
      <c r="C891">
        <v>45658</v>
      </c>
      <c r="D891">
        <v>45961</v>
      </c>
      <c r="E891" t="s">
        <v>253</v>
      </c>
      <c r="F891">
        <v>45951</v>
      </c>
      <c r="G891">
        <v>145</v>
      </c>
      <c r="H891" t="s">
        <v>624</v>
      </c>
      <c r="I891" t="s">
        <v>2551</v>
      </c>
      <c r="J891" t="s">
        <v>626</v>
      </c>
      <c r="K891">
        <v>71</v>
      </c>
      <c r="L891" t="s">
        <v>257</v>
      </c>
      <c r="M891">
        <v>1741</v>
      </c>
      <c r="N891">
        <v>1836</v>
      </c>
      <c r="O891" t="s">
        <v>2552</v>
      </c>
      <c r="P891" t="s">
        <v>259</v>
      </c>
      <c r="Q891" t="s">
        <v>92</v>
      </c>
      <c r="R891">
        <v>1106364820</v>
      </c>
      <c r="S891" t="s">
        <v>2553</v>
      </c>
      <c r="T891">
        <v>0</v>
      </c>
      <c r="U891">
        <v>0</v>
      </c>
      <c r="V891">
        <v>12600000</v>
      </c>
      <c r="W891">
        <v>1890000</v>
      </c>
      <c r="X891">
        <v>10710000</v>
      </c>
      <c r="Y891">
        <v>2327</v>
      </c>
      <c r="Z891" t="s">
        <v>98</v>
      </c>
      <c r="AA891" t="s">
        <v>2554</v>
      </c>
      <c r="AB891">
        <v>2</v>
      </c>
      <c r="AC891" t="s">
        <v>29</v>
      </c>
      <c r="AD891" t="s">
        <v>91</v>
      </c>
    </row>
    <row r="892" spans="1:30" x14ac:dyDescent="0.2">
      <c r="A892">
        <v>2025</v>
      </c>
      <c r="B892">
        <v>10</v>
      </c>
      <c r="C892">
        <v>45658</v>
      </c>
      <c r="D892">
        <v>45961</v>
      </c>
      <c r="E892" t="s">
        <v>253</v>
      </c>
      <c r="F892">
        <v>45953</v>
      </c>
      <c r="G892">
        <v>145</v>
      </c>
      <c r="H892" t="s">
        <v>624</v>
      </c>
      <c r="I892" t="s">
        <v>2555</v>
      </c>
      <c r="J892" t="s">
        <v>626</v>
      </c>
      <c r="K892">
        <v>69</v>
      </c>
      <c r="L892" t="s">
        <v>257</v>
      </c>
      <c r="M892">
        <v>1733</v>
      </c>
      <c r="N892">
        <v>1837</v>
      </c>
      <c r="O892" t="s">
        <v>2556</v>
      </c>
      <c r="P892" t="s">
        <v>865</v>
      </c>
      <c r="Q892" t="s">
        <v>146</v>
      </c>
      <c r="R892">
        <v>1012328490</v>
      </c>
      <c r="S892" t="s">
        <v>2557</v>
      </c>
      <c r="T892">
        <v>0</v>
      </c>
      <c r="U892">
        <v>0</v>
      </c>
      <c r="V892">
        <v>30400000</v>
      </c>
      <c r="W892">
        <v>0</v>
      </c>
      <c r="X892">
        <v>30400000</v>
      </c>
      <c r="Y892">
        <v>2486</v>
      </c>
      <c r="Z892" t="s">
        <v>151</v>
      </c>
      <c r="AA892" t="s">
        <v>2558</v>
      </c>
      <c r="AB892">
        <v>1</v>
      </c>
      <c r="AC892" t="s">
        <v>66</v>
      </c>
      <c r="AD892" t="s">
        <v>120</v>
      </c>
    </row>
    <row r="893" spans="1:30" x14ac:dyDescent="0.2">
      <c r="A893">
        <v>2025</v>
      </c>
      <c r="B893">
        <v>10</v>
      </c>
      <c r="C893">
        <v>45658</v>
      </c>
      <c r="D893">
        <v>45961</v>
      </c>
      <c r="E893" t="s">
        <v>253</v>
      </c>
      <c r="F893">
        <v>45953</v>
      </c>
      <c r="G893">
        <v>145</v>
      </c>
      <c r="H893" t="s">
        <v>624</v>
      </c>
      <c r="I893" t="s">
        <v>2559</v>
      </c>
      <c r="J893" t="s">
        <v>626</v>
      </c>
      <c r="K893">
        <v>69</v>
      </c>
      <c r="L893" t="s">
        <v>257</v>
      </c>
      <c r="M893">
        <v>1586</v>
      </c>
      <c r="N893">
        <v>1838</v>
      </c>
      <c r="O893" t="s">
        <v>2560</v>
      </c>
      <c r="P893" t="s">
        <v>259</v>
      </c>
      <c r="Q893" t="s">
        <v>92</v>
      </c>
      <c r="R893">
        <v>1031146656</v>
      </c>
      <c r="S893" t="s">
        <v>2561</v>
      </c>
      <c r="T893">
        <v>0</v>
      </c>
      <c r="U893">
        <v>0</v>
      </c>
      <c r="V893">
        <v>15000000</v>
      </c>
      <c r="W893">
        <v>0</v>
      </c>
      <c r="X893">
        <v>15000000</v>
      </c>
      <c r="Y893">
        <v>2327</v>
      </c>
      <c r="Z893" t="s">
        <v>98</v>
      </c>
      <c r="AA893" t="s">
        <v>2049</v>
      </c>
      <c r="AB893">
        <v>2</v>
      </c>
      <c r="AC893" t="s">
        <v>29</v>
      </c>
      <c r="AD893" t="s">
        <v>91</v>
      </c>
    </row>
    <row r="894" spans="1:30" x14ac:dyDescent="0.2">
      <c r="A894">
        <v>2025</v>
      </c>
      <c r="B894">
        <v>10</v>
      </c>
      <c r="C894">
        <v>45658</v>
      </c>
      <c r="D894">
        <v>45961</v>
      </c>
      <c r="E894" t="s">
        <v>253</v>
      </c>
      <c r="F894">
        <v>45954</v>
      </c>
      <c r="G894">
        <v>13</v>
      </c>
      <c r="H894" t="s">
        <v>1446</v>
      </c>
      <c r="I894" t="s">
        <v>2562</v>
      </c>
      <c r="J894" t="s">
        <v>2563</v>
      </c>
      <c r="K894">
        <v>68</v>
      </c>
      <c r="L894" t="s">
        <v>257</v>
      </c>
      <c r="M894">
        <v>1780</v>
      </c>
      <c r="N894">
        <v>1839</v>
      </c>
      <c r="O894" t="s">
        <v>2564</v>
      </c>
      <c r="P894" t="s">
        <v>432</v>
      </c>
      <c r="Q894" t="s">
        <v>198</v>
      </c>
      <c r="R894">
        <v>901883627</v>
      </c>
      <c r="S894" t="s">
        <v>2565</v>
      </c>
      <c r="T894">
        <v>0</v>
      </c>
      <c r="U894">
        <v>0</v>
      </c>
      <c r="V894">
        <v>173078070</v>
      </c>
      <c r="W894">
        <v>0</v>
      </c>
      <c r="X894">
        <v>173078070</v>
      </c>
      <c r="Y894">
        <v>2689</v>
      </c>
      <c r="Z894" t="s">
        <v>201</v>
      </c>
      <c r="AA894" t="s">
        <v>1200</v>
      </c>
      <c r="AB894">
        <v>1</v>
      </c>
      <c r="AC894" t="s">
        <v>34</v>
      </c>
      <c r="AD894" t="s">
        <v>197</v>
      </c>
    </row>
    <row r="895" spans="1:30" x14ac:dyDescent="0.2">
      <c r="A895">
        <v>2025</v>
      </c>
      <c r="B895">
        <v>10</v>
      </c>
      <c r="C895">
        <v>45658</v>
      </c>
      <c r="D895">
        <v>45961</v>
      </c>
      <c r="E895" t="s">
        <v>253</v>
      </c>
      <c r="F895">
        <v>45958</v>
      </c>
      <c r="G895">
        <v>145</v>
      </c>
      <c r="H895" t="s">
        <v>624</v>
      </c>
      <c r="I895" t="s">
        <v>2566</v>
      </c>
      <c r="J895" t="s">
        <v>626</v>
      </c>
      <c r="K895">
        <v>4</v>
      </c>
      <c r="L895" t="s">
        <v>257</v>
      </c>
      <c r="M895">
        <v>1746</v>
      </c>
      <c r="N895">
        <v>1842</v>
      </c>
      <c r="O895" t="s">
        <v>2567</v>
      </c>
      <c r="P895" t="s">
        <v>531</v>
      </c>
      <c r="Q895" t="s">
        <v>144</v>
      </c>
      <c r="R895">
        <v>80056238</v>
      </c>
      <c r="S895" t="s">
        <v>2568</v>
      </c>
      <c r="T895">
        <v>0</v>
      </c>
      <c r="U895">
        <v>0</v>
      </c>
      <c r="V895">
        <v>7875000</v>
      </c>
      <c r="W895">
        <v>0</v>
      </c>
      <c r="X895">
        <v>7875000</v>
      </c>
      <c r="Y895">
        <v>2474</v>
      </c>
      <c r="Z895" t="s">
        <v>145</v>
      </c>
      <c r="AA895" t="s">
        <v>2569</v>
      </c>
      <c r="AB895">
        <v>1</v>
      </c>
      <c r="AC895" t="s">
        <v>20</v>
      </c>
      <c r="AD895" t="s">
        <v>143</v>
      </c>
    </row>
    <row r="896" spans="1:30" x14ac:dyDescent="0.2">
      <c r="A896">
        <v>2025</v>
      </c>
      <c r="B896">
        <v>10</v>
      </c>
      <c r="C896">
        <v>45658</v>
      </c>
      <c r="D896">
        <v>45961</v>
      </c>
      <c r="E896" t="s">
        <v>253</v>
      </c>
      <c r="F896">
        <v>45958</v>
      </c>
      <c r="G896">
        <v>148</v>
      </c>
      <c r="H896" t="s">
        <v>629</v>
      </c>
      <c r="I896" t="s">
        <v>2570</v>
      </c>
      <c r="J896" t="s">
        <v>631</v>
      </c>
      <c r="K896">
        <v>65</v>
      </c>
      <c r="L896" t="s">
        <v>257</v>
      </c>
      <c r="M896">
        <v>1595</v>
      </c>
      <c r="N896">
        <v>1843</v>
      </c>
      <c r="O896" t="s">
        <v>2571</v>
      </c>
      <c r="P896" t="s">
        <v>291</v>
      </c>
      <c r="Q896" t="s">
        <v>181</v>
      </c>
      <c r="R896">
        <v>1032656124</v>
      </c>
      <c r="S896" t="s">
        <v>2572</v>
      </c>
      <c r="T896">
        <v>0</v>
      </c>
      <c r="U896">
        <v>0</v>
      </c>
      <c r="V896">
        <v>7500000</v>
      </c>
      <c r="W896">
        <v>0</v>
      </c>
      <c r="X896">
        <v>7500000</v>
      </c>
      <c r="Y896">
        <v>2671</v>
      </c>
      <c r="Z896" t="s">
        <v>190</v>
      </c>
      <c r="AA896" t="s">
        <v>2349</v>
      </c>
      <c r="AB896">
        <v>3</v>
      </c>
      <c r="AC896" t="s">
        <v>34</v>
      </c>
      <c r="AD896" t="s">
        <v>180</v>
      </c>
    </row>
    <row r="897" spans="1:30" x14ac:dyDescent="0.2">
      <c r="A897">
        <v>2025</v>
      </c>
      <c r="B897">
        <v>10</v>
      </c>
      <c r="C897">
        <v>45658</v>
      </c>
      <c r="D897">
        <v>45961</v>
      </c>
      <c r="E897" t="s">
        <v>253</v>
      </c>
      <c r="F897">
        <v>45958</v>
      </c>
      <c r="G897">
        <v>148</v>
      </c>
      <c r="H897" t="s">
        <v>629</v>
      </c>
      <c r="I897" t="s">
        <v>2573</v>
      </c>
      <c r="J897" t="s">
        <v>631</v>
      </c>
      <c r="K897">
        <v>65</v>
      </c>
      <c r="L897" t="s">
        <v>257</v>
      </c>
      <c r="M897">
        <v>1595</v>
      </c>
      <c r="N897">
        <v>1844</v>
      </c>
      <c r="O897" t="s">
        <v>2574</v>
      </c>
      <c r="P897" t="s">
        <v>291</v>
      </c>
      <c r="Q897" t="s">
        <v>181</v>
      </c>
      <c r="R897">
        <v>1001170111</v>
      </c>
      <c r="S897" t="s">
        <v>2575</v>
      </c>
      <c r="T897">
        <v>0</v>
      </c>
      <c r="U897">
        <v>0</v>
      </c>
      <c r="V897">
        <v>7500000</v>
      </c>
      <c r="W897">
        <v>0</v>
      </c>
      <c r="X897">
        <v>7500000</v>
      </c>
      <c r="Y897">
        <v>2671</v>
      </c>
      <c r="Z897" t="s">
        <v>190</v>
      </c>
      <c r="AA897" t="s">
        <v>2349</v>
      </c>
      <c r="AB897">
        <v>3</v>
      </c>
      <c r="AC897" t="s">
        <v>34</v>
      </c>
      <c r="AD897" t="s">
        <v>180</v>
      </c>
    </row>
    <row r="898" spans="1:30" x14ac:dyDescent="0.2">
      <c r="A898">
        <v>2025</v>
      </c>
      <c r="B898">
        <v>10</v>
      </c>
      <c r="C898">
        <v>45658</v>
      </c>
      <c r="D898">
        <v>45961</v>
      </c>
      <c r="E898" t="s">
        <v>253</v>
      </c>
      <c r="F898">
        <v>45958</v>
      </c>
      <c r="G898">
        <v>43</v>
      </c>
      <c r="H898" t="s">
        <v>323</v>
      </c>
      <c r="I898" t="s">
        <v>2576</v>
      </c>
      <c r="J898" t="s">
        <v>325</v>
      </c>
      <c r="K898">
        <v>64</v>
      </c>
      <c r="L898" t="s">
        <v>257</v>
      </c>
      <c r="M898">
        <v>1783</v>
      </c>
      <c r="N898">
        <v>1845</v>
      </c>
      <c r="O898" t="s">
        <v>2577</v>
      </c>
      <c r="P898" t="s">
        <v>1060</v>
      </c>
      <c r="Q898" t="s">
        <v>106</v>
      </c>
      <c r="R898">
        <v>900573269</v>
      </c>
      <c r="S898" t="s">
        <v>2578</v>
      </c>
      <c r="T898">
        <v>0</v>
      </c>
      <c r="U898">
        <v>0</v>
      </c>
      <c r="V898">
        <v>181889689</v>
      </c>
      <c r="W898">
        <v>0</v>
      </c>
      <c r="X898">
        <v>181889689</v>
      </c>
      <c r="Y898">
        <v>2358</v>
      </c>
      <c r="Z898" t="s">
        <v>107</v>
      </c>
      <c r="AA898" t="s">
        <v>2579</v>
      </c>
      <c r="AB898">
        <v>1</v>
      </c>
      <c r="AC898" t="s">
        <v>34</v>
      </c>
      <c r="AD898" t="s">
        <v>103</v>
      </c>
    </row>
    <row r="899" spans="1:30" x14ac:dyDescent="0.2">
      <c r="A899">
        <v>2025</v>
      </c>
      <c r="B899">
        <v>10</v>
      </c>
      <c r="C899">
        <v>45658</v>
      </c>
      <c r="D899">
        <v>45961</v>
      </c>
      <c r="E899" t="s">
        <v>253</v>
      </c>
      <c r="F899">
        <v>45958</v>
      </c>
      <c r="G899">
        <v>73</v>
      </c>
      <c r="H899" t="s">
        <v>1303</v>
      </c>
      <c r="I899" t="s">
        <v>2580</v>
      </c>
      <c r="J899" t="s">
        <v>1305</v>
      </c>
      <c r="K899">
        <v>64</v>
      </c>
      <c r="L899" t="s">
        <v>257</v>
      </c>
      <c r="M899">
        <v>1784</v>
      </c>
      <c r="N899">
        <v>1846</v>
      </c>
      <c r="O899" t="s">
        <v>2581</v>
      </c>
      <c r="P899" t="s">
        <v>1060</v>
      </c>
      <c r="Q899" t="s">
        <v>106</v>
      </c>
      <c r="R899">
        <v>901900397</v>
      </c>
      <c r="S899" t="s">
        <v>2582</v>
      </c>
      <c r="T899">
        <v>0</v>
      </c>
      <c r="U899">
        <v>0</v>
      </c>
      <c r="V899">
        <v>991412227</v>
      </c>
      <c r="W899">
        <v>0</v>
      </c>
      <c r="X899">
        <v>991412227</v>
      </c>
      <c r="Y899">
        <v>2358</v>
      </c>
      <c r="Z899" t="s">
        <v>107</v>
      </c>
      <c r="AA899" t="s">
        <v>2583</v>
      </c>
      <c r="AB899">
        <v>1</v>
      </c>
      <c r="AC899" t="s">
        <v>34</v>
      </c>
      <c r="AD899" t="s">
        <v>103</v>
      </c>
    </row>
    <row r="900" spans="1:30" x14ac:dyDescent="0.2">
      <c r="A900">
        <v>2025</v>
      </c>
      <c r="B900">
        <v>10</v>
      </c>
      <c r="C900">
        <v>45658</v>
      </c>
      <c r="D900">
        <v>45961</v>
      </c>
      <c r="E900" t="s">
        <v>253</v>
      </c>
      <c r="F900">
        <v>45958</v>
      </c>
      <c r="G900">
        <v>145</v>
      </c>
      <c r="H900" t="s">
        <v>624</v>
      </c>
      <c r="I900" t="s">
        <v>2584</v>
      </c>
      <c r="J900" t="s">
        <v>626</v>
      </c>
      <c r="K900">
        <v>64</v>
      </c>
      <c r="L900" t="s">
        <v>257</v>
      </c>
      <c r="M900">
        <v>1741</v>
      </c>
      <c r="N900">
        <v>1847</v>
      </c>
      <c r="O900" t="s">
        <v>2585</v>
      </c>
      <c r="P900" t="s">
        <v>259</v>
      </c>
      <c r="Q900" t="s">
        <v>92</v>
      </c>
      <c r="R900">
        <v>1070621662</v>
      </c>
      <c r="S900" t="s">
        <v>2586</v>
      </c>
      <c r="T900">
        <v>0</v>
      </c>
      <c r="U900">
        <v>0</v>
      </c>
      <c r="V900">
        <v>12600000</v>
      </c>
      <c r="W900">
        <v>0</v>
      </c>
      <c r="X900">
        <v>12600000</v>
      </c>
      <c r="Y900">
        <v>2327</v>
      </c>
      <c r="Z900" t="s">
        <v>98</v>
      </c>
      <c r="AA900" t="s">
        <v>2554</v>
      </c>
      <c r="AB900">
        <v>2</v>
      </c>
      <c r="AC900" t="s">
        <v>29</v>
      </c>
      <c r="AD900" t="s">
        <v>91</v>
      </c>
    </row>
    <row r="901" spans="1:30" x14ac:dyDescent="0.2">
      <c r="A901">
        <v>2025</v>
      </c>
      <c r="B901">
        <v>10</v>
      </c>
      <c r="C901">
        <v>45658</v>
      </c>
      <c r="D901">
        <v>45961</v>
      </c>
      <c r="E901" t="s">
        <v>253</v>
      </c>
      <c r="F901">
        <v>45958</v>
      </c>
      <c r="G901">
        <v>145</v>
      </c>
      <c r="H901" t="s">
        <v>624</v>
      </c>
      <c r="I901" t="s">
        <v>2587</v>
      </c>
      <c r="J901" t="s">
        <v>626</v>
      </c>
      <c r="K901">
        <v>64</v>
      </c>
      <c r="L901" t="s">
        <v>257</v>
      </c>
      <c r="M901">
        <v>1677</v>
      </c>
      <c r="N901">
        <v>1848</v>
      </c>
      <c r="O901" t="s">
        <v>2588</v>
      </c>
      <c r="P901" t="s">
        <v>291</v>
      </c>
      <c r="Q901" t="s">
        <v>181</v>
      </c>
      <c r="R901">
        <v>1072895882</v>
      </c>
      <c r="S901" t="s">
        <v>2589</v>
      </c>
      <c r="T901">
        <v>0</v>
      </c>
      <c r="U901">
        <v>0</v>
      </c>
      <c r="V901">
        <v>15000000</v>
      </c>
      <c r="W901">
        <v>0</v>
      </c>
      <c r="X901">
        <v>15000000</v>
      </c>
      <c r="Y901">
        <v>2671</v>
      </c>
      <c r="Z901" t="s">
        <v>182</v>
      </c>
      <c r="AA901" t="s">
        <v>2590</v>
      </c>
      <c r="AB901">
        <v>1</v>
      </c>
      <c r="AC901" t="s">
        <v>34</v>
      </c>
      <c r="AD901" t="s">
        <v>180</v>
      </c>
    </row>
    <row r="902" spans="1:30" x14ac:dyDescent="0.2">
      <c r="A902">
        <v>2025</v>
      </c>
      <c r="B902">
        <v>10</v>
      </c>
      <c r="C902">
        <v>45658</v>
      </c>
      <c r="D902">
        <v>45961</v>
      </c>
      <c r="E902" t="s">
        <v>253</v>
      </c>
      <c r="F902">
        <v>45959</v>
      </c>
      <c r="G902">
        <v>145</v>
      </c>
      <c r="H902" t="s">
        <v>624</v>
      </c>
      <c r="I902" t="s">
        <v>2591</v>
      </c>
      <c r="J902" t="s">
        <v>626</v>
      </c>
      <c r="K902">
        <v>63</v>
      </c>
      <c r="L902" t="s">
        <v>257</v>
      </c>
      <c r="M902">
        <v>1734</v>
      </c>
      <c r="N902">
        <v>1849</v>
      </c>
      <c r="O902" t="s">
        <v>2592</v>
      </c>
      <c r="P902" t="s">
        <v>259</v>
      </c>
      <c r="Q902" t="s">
        <v>92</v>
      </c>
      <c r="R902">
        <v>1023007578</v>
      </c>
      <c r="S902" t="s">
        <v>2593</v>
      </c>
      <c r="T902">
        <v>0</v>
      </c>
      <c r="U902">
        <v>0</v>
      </c>
      <c r="V902">
        <v>28000000</v>
      </c>
      <c r="W902">
        <v>0</v>
      </c>
      <c r="X902">
        <v>28000000</v>
      </c>
      <c r="Y902">
        <v>2327</v>
      </c>
      <c r="Z902" t="s">
        <v>98</v>
      </c>
      <c r="AA902" t="s">
        <v>2594</v>
      </c>
      <c r="AB902">
        <v>2</v>
      </c>
      <c r="AC902" t="s">
        <v>29</v>
      </c>
      <c r="AD902" t="s">
        <v>91</v>
      </c>
    </row>
    <row r="903" spans="1:30" x14ac:dyDescent="0.2">
      <c r="A903">
        <v>2025</v>
      </c>
      <c r="B903">
        <v>10</v>
      </c>
      <c r="C903">
        <v>45658</v>
      </c>
      <c r="D903">
        <v>45961</v>
      </c>
      <c r="E903" t="s">
        <v>253</v>
      </c>
      <c r="F903">
        <v>45959</v>
      </c>
      <c r="G903">
        <v>145</v>
      </c>
      <c r="H903" t="s">
        <v>624</v>
      </c>
      <c r="I903" t="s">
        <v>2595</v>
      </c>
      <c r="J903" t="s">
        <v>626</v>
      </c>
      <c r="K903">
        <v>63</v>
      </c>
      <c r="L903" t="s">
        <v>257</v>
      </c>
      <c r="M903">
        <v>1628</v>
      </c>
      <c r="N903">
        <v>1850</v>
      </c>
      <c r="O903" t="s">
        <v>2596</v>
      </c>
      <c r="P903" t="s">
        <v>291</v>
      </c>
      <c r="Q903" t="s">
        <v>181</v>
      </c>
      <c r="R903">
        <v>1014260513</v>
      </c>
      <c r="S903" t="s">
        <v>2597</v>
      </c>
      <c r="T903">
        <v>0</v>
      </c>
      <c r="U903">
        <v>0</v>
      </c>
      <c r="V903">
        <v>22000000</v>
      </c>
      <c r="W903">
        <v>0</v>
      </c>
      <c r="X903">
        <v>22000000</v>
      </c>
      <c r="Y903">
        <v>2671</v>
      </c>
      <c r="Z903" t="s">
        <v>190</v>
      </c>
      <c r="AA903" t="s">
        <v>2598</v>
      </c>
      <c r="AB903">
        <v>3</v>
      </c>
      <c r="AC903" t="s">
        <v>34</v>
      </c>
      <c r="AD903" t="s">
        <v>180</v>
      </c>
    </row>
    <row r="904" spans="1:30" x14ac:dyDescent="0.2">
      <c r="A904">
        <v>2025</v>
      </c>
      <c r="B904">
        <v>10</v>
      </c>
      <c r="C904">
        <v>45658</v>
      </c>
      <c r="D904">
        <v>45961</v>
      </c>
      <c r="E904" t="s">
        <v>253</v>
      </c>
      <c r="F904">
        <v>45959</v>
      </c>
      <c r="G904">
        <v>12</v>
      </c>
      <c r="H904" t="s">
        <v>254</v>
      </c>
      <c r="I904" t="s">
        <v>2599</v>
      </c>
      <c r="J904" t="s">
        <v>256</v>
      </c>
      <c r="K904">
        <v>63</v>
      </c>
      <c r="L904" t="s">
        <v>257</v>
      </c>
      <c r="M904">
        <v>1814</v>
      </c>
      <c r="N904">
        <v>1851</v>
      </c>
      <c r="O904" t="s">
        <v>2600</v>
      </c>
      <c r="P904" t="s">
        <v>259</v>
      </c>
      <c r="Q904" t="s">
        <v>92</v>
      </c>
      <c r="R904">
        <v>900271666</v>
      </c>
      <c r="S904" t="s">
        <v>1390</v>
      </c>
      <c r="T904">
        <v>0</v>
      </c>
      <c r="U904">
        <v>0</v>
      </c>
      <c r="V904">
        <v>111465475</v>
      </c>
      <c r="W904">
        <v>0</v>
      </c>
      <c r="X904">
        <v>111465475</v>
      </c>
      <c r="Y904">
        <v>2327</v>
      </c>
      <c r="Z904" t="s">
        <v>98</v>
      </c>
      <c r="AA904" t="s">
        <v>2601</v>
      </c>
      <c r="AB904">
        <v>2</v>
      </c>
      <c r="AC904" t="s">
        <v>29</v>
      </c>
      <c r="AD904" t="s">
        <v>91</v>
      </c>
    </row>
    <row r="905" spans="1:30" x14ac:dyDescent="0.2">
      <c r="A905">
        <v>2025</v>
      </c>
      <c r="B905">
        <v>10</v>
      </c>
      <c r="C905">
        <v>45658</v>
      </c>
      <c r="D905">
        <v>45961</v>
      </c>
      <c r="E905" t="s">
        <v>253</v>
      </c>
      <c r="F905">
        <v>45959</v>
      </c>
      <c r="G905">
        <v>12</v>
      </c>
      <c r="H905" t="s">
        <v>254</v>
      </c>
      <c r="I905" t="s">
        <v>2599</v>
      </c>
      <c r="J905" t="s">
        <v>256</v>
      </c>
      <c r="K905">
        <v>63</v>
      </c>
      <c r="L905" t="s">
        <v>257</v>
      </c>
      <c r="M905">
        <v>1814</v>
      </c>
      <c r="N905">
        <v>1851</v>
      </c>
      <c r="O905" t="s">
        <v>2600</v>
      </c>
      <c r="P905" t="s">
        <v>275</v>
      </c>
      <c r="Q905" t="s">
        <v>49</v>
      </c>
      <c r="R905">
        <v>900271666</v>
      </c>
      <c r="S905" t="s">
        <v>1390</v>
      </c>
      <c r="T905">
        <v>0</v>
      </c>
      <c r="U905">
        <v>0</v>
      </c>
      <c r="V905">
        <v>2234093044</v>
      </c>
      <c r="W905">
        <v>0</v>
      </c>
      <c r="X905">
        <v>2234093044</v>
      </c>
      <c r="Y905">
        <v>2289</v>
      </c>
      <c r="Z905" t="s">
        <v>50</v>
      </c>
      <c r="AA905" t="s">
        <v>2601</v>
      </c>
      <c r="AB905">
        <v>1</v>
      </c>
      <c r="AC905" t="s">
        <v>34</v>
      </c>
      <c r="AD905" t="s">
        <v>48</v>
      </c>
    </row>
    <row r="906" spans="1:30" x14ac:dyDescent="0.2">
      <c r="A906">
        <v>2025</v>
      </c>
      <c r="B906">
        <v>10</v>
      </c>
      <c r="C906">
        <v>45658</v>
      </c>
      <c r="D906">
        <v>45961</v>
      </c>
      <c r="E906" t="s">
        <v>253</v>
      </c>
      <c r="F906">
        <v>45959</v>
      </c>
      <c r="G906">
        <v>145</v>
      </c>
      <c r="H906" t="s">
        <v>624</v>
      </c>
      <c r="I906" t="s">
        <v>2602</v>
      </c>
      <c r="J906" t="s">
        <v>626</v>
      </c>
      <c r="K906">
        <v>63</v>
      </c>
      <c r="L906" t="s">
        <v>257</v>
      </c>
      <c r="M906">
        <v>1750</v>
      </c>
      <c r="N906">
        <v>1852</v>
      </c>
      <c r="O906" t="s">
        <v>2603</v>
      </c>
      <c r="P906" t="s">
        <v>659</v>
      </c>
      <c r="Q906" t="s">
        <v>68</v>
      </c>
      <c r="R906">
        <v>1022433066</v>
      </c>
      <c r="S906" t="s">
        <v>2604</v>
      </c>
      <c r="T906">
        <v>0</v>
      </c>
      <c r="U906">
        <v>0</v>
      </c>
      <c r="V906">
        <v>15000000</v>
      </c>
      <c r="W906">
        <v>0</v>
      </c>
      <c r="X906">
        <v>15000000</v>
      </c>
      <c r="Y906">
        <v>2319</v>
      </c>
      <c r="Z906" t="s">
        <v>74</v>
      </c>
      <c r="AA906" t="s">
        <v>2605</v>
      </c>
      <c r="AB906">
        <v>2</v>
      </c>
      <c r="AC906" t="s">
        <v>66</v>
      </c>
      <c r="AD906" t="s">
        <v>67</v>
      </c>
    </row>
    <row r="907" spans="1:30" x14ac:dyDescent="0.2">
      <c r="A907">
        <v>2025</v>
      </c>
      <c r="B907">
        <v>10</v>
      </c>
      <c r="C907">
        <v>45658</v>
      </c>
      <c r="D907">
        <v>45961</v>
      </c>
      <c r="E907" t="s">
        <v>253</v>
      </c>
      <c r="F907">
        <v>45959</v>
      </c>
      <c r="G907">
        <v>145</v>
      </c>
      <c r="H907" t="s">
        <v>624</v>
      </c>
      <c r="I907" t="s">
        <v>2606</v>
      </c>
      <c r="J907" t="s">
        <v>626</v>
      </c>
      <c r="K907">
        <v>63</v>
      </c>
      <c r="L907" t="s">
        <v>257</v>
      </c>
      <c r="M907">
        <v>1732</v>
      </c>
      <c r="N907">
        <v>1853</v>
      </c>
      <c r="O907" t="s">
        <v>2607</v>
      </c>
      <c r="P907" t="s">
        <v>259</v>
      </c>
      <c r="Q907" t="s">
        <v>92</v>
      </c>
      <c r="R907">
        <v>1032441853</v>
      </c>
      <c r="S907" t="s">
        <v>1583</v>
      </c>
      <c r="T907">
        <v>0</v>
      </c>
      <c r="U907">
        <v>0</v>
      </c>
      <c r="V907">
        <v>35268000</v>
      </c>
      <c r="W907">
        <v>0</v>
      </c>
      <c r="X907">
        <v>35268000</v>
      </c>
      <c r="Y907">
        <v>2327</v>
      </c>
      <c r="Z907" t="s">
        <v>98</v>
      </c>
      <c r="AA907" t="s">
        <v>2608</v>
      </c>
      <c r="AB907">
        <v>2</v>
      </c>
      <c r="AC907" t="s">
        <v>29</v>
      </c>
      <c r="AD907" t="s">
        <v>91</v>
      </c>
    </row>
    <row r="908" spans="1:30" x14ac:dyDescent="0.2">
      <c r="A908">
        <v>2025</v>
      </c>
      <c r="B908">
        <v>10</v>
      </c>
      <c r="C908">
        <v>45658</v>
      </c>
      <c r="D908">
        <v>45961</v>
      </c>
      <c r="E908" t="s">
        <v>253</v>
      </c>
      <c r="F908">
        <v>45959</v>
      </c>
      <c r="G908">
        <v>145</v>
      </c>
      <c r="H908" t="s">
        <v>624</v>
      </c>
      <c r="I908" t="s">
        <v>2609</v>
      </c>
      <c r="J908" t="s">
        <v>626</v>
      </c>
      <c r="K908">
        <v>63</v>
      </c>
      <c r="L908" t="s">
        <v>257</v>
      </c>
      <c r="M908">
        <v>1749</v>
      </c>
      <c r="N908">
        <v>1854</v>
      </c>
      <c r="O908" t="s">
        <v>2610</v>
      </c>
      <c r="P908" t="s">
        <v>259</v>
      </c>
      <c r="Q908" t="s">
        <v>92</v>
      </c>
      <c r="R908">
        <v>52783714</v>
      </c>
      <c r="S908" t="s">
        <v>2611</v>
      </c>
      <c r="T908">
        <v>0</v>
      </c>
      <c r="U908">
        <v>0</v>
      </c>
      <c r="V908">
        <v>15000000</v>
      </c>
      <c r="W908">
        <v>0</v>
      </c>
      <c r="X908">
        <v>15000000</v>
      </c>
      <c r="Y908">
        <v>2327</v>
      </c>
      <c r="Z908" t="s">
        <v>98</v>
      </c>
      <c r="AA908" t="s">
        <v>2612</v>
      </c>
      <c r="AB908">
        <v>2</v>
      </c>
      <c r="AC908" t="s">
        <v>29</v>
      </c>
      <c r="AD908" t="s">
        <v>91</v>
      </c>
    </row>
    <row r="909" spans="1:30" x14ac:dyDescent="0.2">
      <c r="A909">
        <v>2025</v>
      </c>
      <c r="B909">
        <v>10</v>
      </c>
      <c r="C909">
        <v>45658</v>
      </c>
      <c r="D909">
        <v>45961</v>
      </c>
      <c r="E909" t="s">
        <v>253</v>
      </c>
      <c r="F909">
        <v>45960</v>
      </c>
      <c r="G909">
        <v>73</v>
      </c>
      <c r="H909" t="s">
        <v>1303</v>
      </c>
      <c r="I909" t="s">
        <v>2613</v>
      </c>
      <c r="J909" t="s">
        <v>1305</v>
      </c>
      <c r="K909">
        <v>62</v>
      </c>
      <c r="L909" t="s">
        <v>257</v>
      </c>
      <c r="M909">
        <v>1693</v>
      </c>
      <c r="N909">
        <v>1855</v>
      </c>
      <c r="O909" t="s">
        <v>2614</v>
      </c>
      <c r="P909" t="s">
        <v>721</v>
      </c>
      <c r="Q909" t="s">
        <v>36</v>
      </c>
      <c r="R909">
        <v>900710510</v>
      </c>
      <c r="S909" t="s">
        <v>2615</v>
      </c>
      <c r="T909">
        <v>0</v>
      </c>
      <c r="U909">
        <v>0</v>
      </c>
      <c r="V909">
        <v>1744564051</v>
      </c>
      <c r="W909">
        <v>0</v>
      </c>
      <c r="X909">
        <v>1744564051</v>
      </c>
      <c r="Y909">
        <v>2278</v>
      </c>
      <c r="Z909" t="s">
        <v>37</v>
      </c>
      <c r="AA909" t="s">
        <v>2616</v>
      </c>
      <c r="AB909">
        <v>1</v>
      </c>
      <c r="AC909" t="s">
        <v>34</v>
      </c>
      <c r="AD909" t="s">
        <v>35</v>
      </c>
    </row>
    <row r="910" spans="1:30" x14ac:dyDescent="0.2">
      <c r="A910">
        <v>2025</v>
      </c>
      <c r="B910">
        <v>10</v>
      </c>
      <c r="C910">
        <v>45658</v>
      </c>
      <c r="D910">
        <v>45961</v>
      </c>
      <c r="E910" t="s">
        <v>253</v>
      </c>
      <c r="F910">
        <v>45960</v>
      </c>
      <c r="G910">
        <v>145</v>
      </c>
      <c r="H910" t="s">
        <v>624</v>
      </c>
      <c r="I910" t="s">
        <v>2617</v>
      </c>
      <c r="J910" t="s">
        <v>626</v>
      </c>
      <c r="K910">
        <v>62</v>
      </c>
      <c r="L910" t="s">
        <v>257</v>
      </c>
      <c r="M910">
        <v>1711</v>
      </c>
      <c r="N910">
        <v>1856</v>
      </c>
      <c r="O910" t="s">
        <v>2618</v>
      </c>
      <c r="P910" t="s">
        <v>439</v>
      </c>
      <c r="Q910" t="s">
        <v>121</v>
      </c>
      <c r="R910">
        <v>1069740374</v>
      </c>
      <c r="S910" t="s">
        <v>2619</v>
      </c>
      <c r="T910">
        <v>0</v>
      </c>
      <c r="U910">
        <v>0</v>
      </c>
      <c r="V910">
        <v>15000000</v>
      </c>
      <c r="W910">
        <v>0</v>
      </c>
      <c r="X910">
        <v>15000000</v>
      </c>
      <c r="Y910">
        <v>2388</v>
      </c>
      <c r="Z910" t="s">
        <v>126</v>
      </c>
      <c r="AA910" t="s">
        <v>2620</v>
      </c>
      <c r="AB910">
        <v>3</v>
      </c>
      <c r="AC910" t="s">
        <v>66</v>
      </c>
      <c r="AD910" t="s">
        <v>120</v>
      </c>
    </row>
    <row r="911" spans="1:30" x14ac:dyDescent="0.2">
      <c r="A911">
        <v>2025</v>
      </c>
      <c r="B911">
        <v>10</v>
      </c>
      <c r="C911">
        <v>45658</v>
      </c>
      <c r="D911">
        <v>45961</v>
      </c>
      <c r="E911" t="s">
        <v>253</v>
      </c>
      <c r="F911">
        <v>45960</v>
      </c>
      <c r="G911">
        <v>145</v>
      </c>
      <c r="H911" t="s">
        <v>624</v>
      </c>
      <c r="I911" t="s">
        <v>2621</v>
      </c>
      <c r="J911" t="s">
        <v>626</v>
      </c>
      <c r="K911">
        <v>62</v>
      </c>
      <c r="L911" t="s">
        <v>257</v>
      </c>
      <c r="M911">
        <v>1741</v>
      </c>
      <c r="N911">
        <v>1857</v>
      </c>
      <c r="O911" t="s">
        <v>2622</v>
      </c>
      <c r="P911" t="s">
        <v>259</v>
      </c>
      <c r="Q911" t="s">
        <v>92</v>
      </c>
      <c r="R911">
        <v>1053344353</v>
      </c>
      <c r="S911" t="s">
        <v>260</v>
      </c>
      <c r="T911">
        <v>0</v>
      </c>
      <c r="U911">
        <v>0</v>
      </c>
      <c r="V911">
        <v>12600000</v>
      </c>
      <c r="W911">
        <v>0</v>
      </c>
      <c r="X911">
        <v>12600000</v>
      </c>
      <c r="Y911">
        <v>2327</v>
      </c>
      <c r="Z911" t="s">
        <v>98</v>
      </c>
      <c r="AA911" t="s">
        <v>2554</v>
      </c>
      <c r="AB911">
        <v>2</v>
      </c>
      <c r="AC911" t="s">
        <v>29</v>
      </c>
      <c r="AD911" t="s">
        <v>91</v>
      </c>
    </row>
    <row r="912" spans="1:30" x14ac:dyDescent="0.2">
      <c r="A912">
        <v>2025</v>
      </c>
      <c r="B912">
        <v>10</v>
      </c>
      <c r="C912">
        <v>45658</v>
      </c>
      <c r="D912">
        <v>45961</v>
      </c>
      <c r="E912" t="s">
        <v>253</v>
      </c>
      <c r="F912">
        <v>45960</v>
      </c>
      <c r="G912">
        <v>145</v>
      </c>
      <c r="H912" t="s">
        <v>624</v>
      </c>
      <c r="I912" t="s">
        <v>2623</v>
      </c>
      <c r="J912" t="s">
        <v>626</v>
      </c>
      <c r="K912">
        <v>62</v>
      </c>
      <c r="L912" t="s">
        <v>257</v>
      </c>
      <c r="M912">
        <v>1741</v>
      </c>
      <c r="N912">
        <v>1858</v>
      </c>
      <c r="O912" t="s">
        <v>2624</v>
      </c>
      <c r="P912" t="s">
        <v>259</v>
      </c>
      <c r="Q912" t="s">
        <v>92</v>
      </c>
      <c r="R912">
        <v>16377907</v>
      </c>
      <c r="S912" t="s">
        <v>348</v>
      </c>
      <c r="T912">
        <v>0</v>
      </c>
      <c r="U912">
        <v>0</v>
      </c>
      <c r="V912">
        <v>12600000</v>
      </c>
      <c r="W912">
        <v>0</v>
      </c>
      <c r="X912">
        <v>12600000</v>
      </c>
      <c r="Y912">
        <v>2327</v>
      </c>
      <c r="Z912" t="s">
        <v>98</v>
      </c>
      <c r="AA912" t="s">
        <v>2554</v>
      </c>
      <c r="AB912">
        <v>2</v>
      </c>
      <c r="AC912" t="s">
        <v>29</v>
      </c>
      <c r="AD912" t="s">
        <v>91</v>
      </c>
    </row>
    <row r="913" spans="1:30" x14ac:dyDescent="0.2">
      <c r="A913">
        <v>2025</v>
      </c>
      <c r="B913">
        <v>10</v>
      </c>
      <c r="C913">
        <v>45658</v>
      </c>
      <c r="D913">
        <v>45961</v>
      </c>
      <c r="E913" t="s">
        <v>253</v>
      </c>
      <c r="F913">
        <v>45960</v>
      </c>
      <c r="G913">
        <v>145</v>
      </c>
      <c r="H913" t="s">
        <v>624</v>
      </c>
      <c r="I913" t="s">
        <v>2625</v>
      </c>
      <c r="J913" t="s">
        <v>626</v>
      </c>
      <c r="K913">
        <v>62</v>
      </c>
      <c r="L913" t="s">
        <v>257</v>
      </c>
      <c r="M913">
        <v>1722</v>
      </c>
      <c r="N913">
        <v>1859</v>
      </c>
      <c r="O913" t="s">
        <v>2626</v>
      </c>
      <c r="P913" t="s">
        <v>405</v>
      </c>
      <c r="Q913" t="s">
        <v>22</v>
      </c>
      <c r="R913">
        <v>1023885471</v>
      </c>
      <c r="S913" t="s">
        <v>2627</v>
      </c>
      <c r="T913">
        <v>0</v>
      </c>
      <c r="U913">
        <v>0</v>
      </c>
      <c r="V913">
        <v>15000000</v>
      </c>
      <c r="W913">
        <v>0</v>
      </c>
      <c r="X913">
        <v>15000000</v>
      </c>
      <c r="Y913">
        <v>2230</v>
      </c>
      <c r="Z913" t="s">
        <v>27</v>
      </c>
      <c r="AA913" t="s">
        <v>2628</v>
      </c>
      <c r="AB913">
        <v>2</v>
      </c>
      <c r="AC913" t="s">
        <v>20</v>
      </c>
      <c r="AD913" t="s">
        <v>21</v>
      </c>
    </row>
    <row r="914" spans="1:30" x14ac:dyDescent="0.2">
      <c r="A914">
        <v>2025</v>
      </c>
      <c r="B914">
        <v>10</v>
      </c>
      <c r="C914">
        <v>45658</v>
      </c>
      <c r="D914">
        <v>45961</v>
      </c>
      <c r="E914" t="s">
        <v>253</v>
      </c>
      <c r="F914">
        <v>45960</v>
      </c>
      <c r="G914">
        <v>145</v>
      </c>
      <c r="H914" t="s">
        <v>624</v>
      </c>
      <c r="I914" t="s">
        <v>2629</v>
      </c>
      <c r="J914" t="s">
        <v>626</v>
      </c>
      <c r="K914">
        <v>62</v>
      </c>
      <c r="L914" t="s">
        <v>257</v>
      </c>
      <c r="M914">
        <v>1741</v>
      </c>
      <c r="N914">
        <v>1860</v>
      </c>
      <c r="O914" t="s">
        <v>2630</v>
      </c>
      <c r="P914" t="s">
        <v>259</v>
      </c>
      <c r="Q914" t="s">
        <v>92</v>
      </c>
      <c r="R914">
        <v>1026295315</v>
      </c>
      <c r="S914" t="s">
        <v>266</v>
      </c>
      <c r="T914">
        <v>0</v>
      </c>
      <c r="U914">
        <v>0</v>
      </c>
      <c r="V914">
        <v>12600000</v>
      </c>
      <c r="W914">
        <v>0</v>
      </c>
      <c r="X914">
        <v>12600000</v>
      </c>
      <c r="Y914">
        <v>2327</v>
      </c>
      <c r="Z914" t="s">
        <v>98</v>
      </c>
      <c r="AA914" t="s">
        <v>2554</v>
      </c>
      <c r="AB914">
        <v>2</v>
      </c>
      <c r="AC914" t="s">
        <v>29</v>
      </c>
      <c r="AD914" t="s">
        <v>91</v>
      </c>
    </row>
    <row r="915" spans="1:30" x14ac:dyDescent="0.2">
      <c r="A915">
        <v>2025</v>
      </c>
      <c r="B915">
        <v>10</v>
      </c>
      <c r="C915">
        <v>45658</v>
      </c>
      <c r="D915">
        <v>45961</v>
      </c>
      <c r="E915" t="s">
        <v>253</v>
      </c>
      <c r="F915">
        <v>45961</v>
      </c>
      <c r="G915">
        <v>145</v>
      </c>
      <c r="H915" t="s">
        <v>624</v>
      </c>
      <c r="I915" t="s">
        <v>2631</v>
      </c>
      <c r="J915" t="s">
        <v>626</v>
      </c>
      <c r="K915">
        <v>61</v>
      </c>
      <c r="L915" t="s">
        <v>257</v>
      </c>
      <c r="M915">
        <v>1739</v>
      </c>
      <c r="N915">
        <v>1861</v>
      </c>
      <c r="O915" t="s">
        <v>2632</v>
      </c>
      <c r="P915" t="s">
        <v>259</v>
      </c>
      <c r="Q915" t="s">
        <v>92</v>
      </c>
      <c r="R915">
        <v>52777050</v>
      </c>
      <c r="S915" t="s">
        <v>282</v>
      </c>
      <c r="T915">
        <v>0</v>
      </c>
      <c r="U915">
        <v>0</v>
      </c>
      <c r="V915">
        <v>10530000</v>
      </c>
      <c r="W915">
        <v>0</v>
      </c>
      <c r="X915">
        <v>10530000</v>
      </c>
      <c r="Y915">
        <v>2327</v>
      </c>
      <c r="Z915" t="s">
        <v>98</v>
      </c>
      <c r="AA915" t="s">
        <v>2633</v>
      </c>
      <c r="AB915">
        <v>2</v>
      </c>
      <c r="AC915" t="s">
        <v>29</v>
      </c>
      <c r="AD915" t="s">
        <v>91</v>
      </c>
    </row>
    <row r="916" spans="1:30" x14ac:dyDescent="0.2">
      <c r="A916">
        <v>2025</v>
      </c>
      <c r="B916">
        <v>10</v>
      </c>
      <c r="C916">
        <v>45658</v>
      </c>
      <c r="D916">
        <v>45961</v>
      </c>
      <c r="E916" t="s">
        <v>253</v>
      </c>
      <c r="F916">
        <v>45961</v>
      </c>
      <c r="G916">
        <v>145</v>
      </c>
      <c r="H916" t="s">
        <v>624</v>
      </c>
      <c r="I916" t="s">
        <v>2634</v>
      </c>
      <c r="J916" t="s">
        <v>626</v>
      </c>
      <c r="K916">
        <v>61</v>
      </c>
      <c r="L916" t="s">
        <v>257</v>
      </c>
      <c r="M916">
        <v>1751</v>
      </c>
      <c r="N916">
        <v>1862</v>
      </c>
      <c r="O916" t="s">
        <v>2635</v>
      </c>
      <c r="P916" t="s">
        <v>259</v>
      </c>
      <c r="Q916" t="s">
        <v>92</v>
      </c>
      <c r="R916">
        <v>1055963762</v>
      </c>
      <c r="S916" t="s">
        <v>272</v>
      </c>
      <c r="T916">
        <v>0</v>
      </c>
      <c r="U916">
        <v>0</v>
      </c>
      <c r="V916">
        <v>14040000</v>
      </c>
      <c r="W916">
        <v>0</v>
      </c>
      <c r="X916">
        <v>14040000</v>
      </c>
      <c r="Y916">
        <v>2327</v>
      </c>
      <c r="Z916" t="s">
        <v>98</v>
      </c>
      <c r="AA916" t="s">
        <v>2636</v>
      </c>
      <c r="AB916">
        <v>2</v>
      </c>
      <c r="AC916" t="s">
        <v>29</v>
      </c>
      <c r="AD916" t="s">
        <v>91</v>
      </c>
    </row>
    <row r="917" spans="1:30" x14ac:dyDescent="0.2">
      <c r="A917">
        <v>2025</v>
      </c>
      <c r="B917">
        <v>10</v>
      </c>
      <c r="C917">
        <v>45658</v>
      </c>
      <c r="D917">
        <v>45961</v>
      </c>
      <c r="E917" t="s">
        <v>253</v>
      </c>
      <c r="F917">
        <v>45961</v>
      </c>
      <c r="G917">
        <v>145</v>
      </c>
      <c r="H917" t="s">
        <v>624</v>
      </c>
      <c r="I917" t="s">
        <v>2637</v>
      </c>
      <c r="J917" t="s">
        <v>626</v>
      </c>
      <c r="K917">
        <v>61</v>
      </c>
      <c r="L917" t="s">
        <v>257</v>
      </c>
      <c r="M917">
        <v>1810</v>
      </c>
      <c r="N917">
        <v>1863</v>
      </c>
      <c r="O917" t="s">
        <v>2638</v>
      </c>
      <c r="P917" t="s">
        <v>259</v>
      </c>
      <c r="Q917" t="s">
        <v>92</v>
      </c>
      <c r="R917">
        <v>1014261209</v>
      </c>
      <c r="S917" t="s">
        <v>279</v>
      </c>
      <c r="T917">
        <v>0</v>
      </c>
      <c r="U917">
        <v>0</v>
      </c>
      <c r="V917">
        <v>14040000</v>
      </c>
      <c r="W917">
        <v>0</v>
      </c>
      <c r="X917">
        <v>14040000</v>
      </c>
      <c r="Y917">
        <v>2327</v>
      </c>
      <c r="Z917" t="s">
        <v>98</v>
      </c>
      <c r="AA917" t="s">
        <v>2639</v>
      </c>
      <c r="AB917">
        <v>2</v>
      </c>
      <c r="AC917" t="s">
        <v>29</v>
      </c>
      <c r="AD917" t="s">
        <v>91</v>
      </c>
    </row>
    <row r="918" spans="1:30" x14ac:dyDescent="0.2">
      <c r="A918">
        <v>2025</v>
      </c>
      <c r="B918">
        <v>10</v>
      </c>
      <c r="C918">
        <v>45658</v>
      </c>
      <c r="D918">
        <v>45961</v>
      </c>
      <c r="E918" t="s">
        <v>253</v>
      </c>
      <c r="F918">
        <v>45961</v>
      </c>
      <c r="G918">
        <v>145</v>
      </c>
      <c r="H918" t="s">
        <v>624</v>
      </c>
      <c r="I918" t="s">
        <v>2640</v>
      </c>
      <c r="J918" t="s">
        <v>626</v>
      </c>
      <c r="K918">
        <v>61</v>
      </c>
      <c r="L918" t="s">
        <v>257</v>
      </c>
      <c r="M918">
        <v>1791</v>
      </c>
      <c r="N918">
        <v>1864</v>
      </c>
      <c r="O918" t="s">
        <v>2641</v>
      </c>
      <c r="P918" t="s">
        <v>259</v>
      </c>
      <c r="Q918" t="s">
        <v>92</v>
      </c>
      <c r="R918">
        <v>1022992140</v>
      </c>
      <c r="S918" t="s">
        <v>2642</v>
      </c>
      <c r="T918">
        <v>0</v>
      </c>
      <c r="U918">
        <v>0</v>
      </c>
      <c r="V918">
        <v>17634000</v>
      </c>
      <c r="W918">
        <v>0</v>
      </c>
      <c r="X918">
        <v>17634000</v>
      </c>
      <c r="Y918">
        <v>2327</v>
      </c>
      <c r="Z918" t="s">
        <v>98</v>
      </c>
      <c r="AA918" t="s">
        <v>2643</v>
      </c>
      <c r="AB918">
        <v>2</v>
      </c>
      <c r="AC918" t="s">
        <v>29</v>
      </c>
      <c r="AD918" t="s">
        <v>91</v>
      </c>
    </row>
    <row r="919" spans="1:30" x14ac:dyDescent="0.2">
      <c r="A919">
        <v>2025</v>
      </c>
      <c r="B919">
        <v>10</v>
      </c>
      <c r="C919">
        <v>45658</v>
      </c>
      <c r="D919">
        <v>45961</v>
      </c>
      <c r="E919" t="s">
        <v>253</v>
      </c>
      <c r="F919">
        <v>45961</v>
      </c>
      <c r="G919">
        <v>145</v>
      </c>
      <c r="H919" t="s">
        <v>624</v>
      </c>
      <c r="I919" t="s">
        <v>2644</v>
      </c>
      <c r="J919" t="s">
        <v>626</v>
      </c>
      <c r="K919">
        <v>61</v>
      </c>
      <c r="L919" t="s">
        <v>257</v>
      </c>
      <c r="M919">
        <v>1741</v>
      </c>
      <c r="N919">
        <v>1865</v>
      </c>
      <c r="O919" t="s">
        <v>2645</v>
      </c>
      <c r="P919" t="s">
        <v>259</v>
      </c>
      <c r="Q919" t="s">
        <v>92</v>
      </c>
      <c r="R919">
        <v>1020755846</v>
      </c>
      <c r="S919" t="s">
        <v>319</v>
      </c>
      <c r="T919">
        <v>0</v>
      </c>
      <c r="U919">
        <v>0</v>
      </c>
      <c r="V919">
        <v>12600000</v>
      </c>
      <c r="W919">
        <v>0</v>
      </c>
      <c r="X919">
        <v>12600000</v>
      </c>
      <c r="Y919">
        <v>2327</v>
      </c>
      <c r="Z919" t="s">
        <v>98</v>
      </c>
      <c r="AA919" t="s">
        <v>2554</v>
      </c>
      <c r="AB919">
        <v>2</v>
      </c>
      <c r="AC919" t="s">
        <v>29</v>
      </c>
      <c r="AD919" t="s">
        <v>91</v>
      </c>
    </row>
    <row r="920" spans="1:30" x14ac:dyDescent="0.2">
      <c r="A920">
        <v>2025</v>
      </c>
      <c r="B920">
        <v>10</v>
      </c>
      <c r="C920">
        <v>45658</v>
      </c>
      <c r="D920">
        <v>45961</v>
      </c>
      <c r="E920" t="s">
        <v>253</v>
      </c>
      <c r="F920">
        <v>45961</v>
      </c>
      <c r="G920">
        <v>148</v>
      </c>
      <c r="H920" t="s">
        <v>629</v>
      </c>
      <c r="I920" t="s">
        <v>2646</v>
      </c>
      <c r="J920" t="s">
        <v>631</v>
      </c>
      <c r="K920">
        <v>61</v>
      </c>
      <c r="L920" t="s">
        <v>257</v>
      </c>
      <c r="M920">
        <v>1707</v>
      </c>
      <c r="N920">
        <v>1866</v>
      </c>
      <c r="O920" t="s">
        <v>2647</v>
      </c>
      <c r="P920" t="s">
        <v>583</v>
      </c>
      <c r="Q920" t="s">
        <v>192</v>
      </c>
      <c r="R920">
        <v>88272763</v>
      </c>
      <c r="S920" t="s">
        <v>2648</v>
      </c>
      <c r="T920">
        <v>0</v>
      </c>
      <c r="U920">
        <v>0</v>
      </c>
      <c r="V920">
        <v>4000000</v>
      </c>
      <c r="W920">
        <v>0</v>
      </c>
      <c r="X920">
        <v>4000000</v>
      </c>
      <c r="Y920">
        <v>2682</v>
      </c>
      <c r="Z920" t="s">
        <v>193</v>
      </c>
      <c r="AA920" t="s">
        <v>2649</v>
      </c>
      <c r="AB920">
        <v>2</v>
      </c>
      <c r="AC920" t="s">
        <v>34</v>
      </c>
      <c r="AD920" t="s">
        <v>180</v>
      </c>
    </row>
    <row r="921" spans="1:30" x14ac:dyDescent="0.2">
      <c r="A921">
        <v>2025</v>
      </c>
      <c r="B921">
        <v>11</v>
      </c>
      <c r="C921">
        <v>45658</v>
      </c>
      <c r="D921">
        <v>45991</v>
      </c>
      <c r="E921" t="s">
        <v>253</v>
      </c>
      <c r="F921">
        <v>45966</v>
      </c>
      <c r="G921">
        <v>145</v>
      </c>
      <c r="H921" t="s">
        <v>624</v>
      </c>
      <c r="I921" t="s">
        <v>2695</v>
      </c>
      <c r="J921" t="s">
        <v>626</v>
      </c>
      <c r="K921">
        <v>56</v>
      </c>
      <c r="L921" t="s">
        <v>257</v>
      </c>
      <c r="M921" s="41">
        <v>1788</v>
      </c>
      <c r="N921" s="41">
        <v>1867</v>
      </c>
      <c r="O921" t="s">
        <v>2696</v>
      </c>
      <c r="P921" t="s">
        <v>259</v>
      </c>
      <c r="Q921" t="s">
        <v>92</v>
      </c>
      <c r="R921">
        <v>80016995</v>
      </c>
      <c r="S921" t="s">
        <v>331</v>
      </c>
      <c r="T921">
        <v>0</v>
      </c>
      <c r="U921">
        <v>0</v>
      </c>
      <c r="V921">
        <v>14000000</v>
      </c>
      <c r="W921">
        <v>0</v>
      </c>
      <c r="X921">
        <v>14000000</v>
      </c>
      <c r="Y921">
        <v>2327</v>
      </c>
      <c r="Z921" t="s">
        <v>98</v>
      </c>
      <c r="AA921" s="41" t="s">
        <v>2697</v>
      </c>
      <c r="AB921" s="41">
        <v>2</v>
      </c>
      <c r="AC921" t="s">
        <v>29</v>
      </c>
      <c r="AD921" t="s">
        <v>91</v>
      </c>
    </row>
    <row r="922" spans="1:30" x14ac:dyDescent="0.2">
      <c r="A922">
        <v>2025</v>
      </c>
      <c r="B922">
        <v>11</v>
      </c>
      <c r="C922">
        <v>45658</v>
      </c>
      <c r="D922">
        <v>45991</v>
      </c>
      <c r="E922" t="s">
        <v>253</v>
      </c>
      <c r="F922">
        <v>45966</v>
      </c>
      <c r="G922">
        <v>145</v>
      </c>
      <c r="H922" t="s">
        <v>624</v>
      </c>
      <c r="I922" t="s">
        <v>2698</v>
      </c>
      <c r="J922" t="s">
        <v>626</v>
      </c>
      <c r="K922">
        <v>56</v>
      </c>
      <c r="L922" t="s">
        <v>257</v>
      </c>
      <c r="M922" s="41">
        <v>1745</v>
      </c>
      <c r="N922" s="41">
        <v>1868</v>
      </c>
      <c r="O922" t="s">
        <v>2699</v>
      </c>
      <c r="P922" t="s">
        <v>259</v>
      </c>
      <c r="Q922" t="s">
        <v>92</v>
      </c>
      <c r="R922">
        <v>1020802394</v>
      </c>
      <c r="S922" t="s">
        <v>343</v>
      </c>
      <c r="T922">
        <v>0</v>
      </c>
      <c r="U922">
        <v>0</v>
      </c>
      <c r="V922">
        <v>11520000</v>
      </c>
      <c r="W922">
        <v>0</v>
      </c>
      <c r="X922">
        <v>11520000</v>
      </c>
      <c r="Y922">
        <v>2327</v>
      </c>
      <c r="Z922" t="s">
        <v>98</v>
      </c>
      <c r="AA922" s="41" t="s">
        <v>2700</v>
      </c>
      <c r="AB922" s="41">
        <v>2</v>
      </c>
      <c r="AC922" t="s">
        <v>29</v>
      </c>
      <c r="AD922" t="s">
        <v>91</v>
      </c>
    </row>
    <row r="923" spans="1:30" x14ac:dyDescent="0.2">
      <c r="A923">
        <v>2025</v>
      </c>
      <c r="B923">
        <v>11</v>
      </c>
      <c r="C923">
        <v>45658</v>
      </c>
      <c r="D923">
        <v>45991</v>
      </c>
      <c r="E923" t="s">
        <v>253</v>
      </c>
      <c r="F923">
        <v>45966</v>
      </c>
      <c r="G923">
        <v>145</v>
      </c>
      <c r="H923" t="s">
        <v>624</v>
      </c>
      <c r="I923" t="s">
        <v>2701</v>
      </c>
      <c r="J923" t="s">
        <v>626</v>
      </c>
      <c r="K923">
        <v>44</v>
      </c>
      <c r="L923" t="s">
        <v>257</v>
      </c>
      <c r="M923" s="41">
        <v>1766</v>
      </c>
      <c r="N923" s="41">
        <v>1869</v>
      </c>
      <c r="O923" t="s">
        <v>2702</v>
      </c>
      <c r="P923" t="s">
        <v>275</v>
      </c>
      <c r="Q923" t="s">
        <v>49</v>
      </c>
      <c r="R923">
        <v>1015443462</v>
      </c>
      <c r="S923" t="s">
        <v>314</v>
      </c>
      <c r="T923">
        <v>0</v>
      </c>
      <c r="U923">
        <v>0</v>
      </c>
      <c r="V923">
        <v>10500000</v>
      </c>
      <c r="W923">
        <v>0</v>
      </c>
      <c r="X923">
        <v>10500000</v>
      </c>
      <c r="Y923">
        <v>2289</v>
      </c>
      <c r="Z923" t="s">
        <v>50</v>
      </c>
      <c r="AA923" s="41" t="s">
        <v>2703</v>
      </c>
      <c r="AB923" s="41">
        <v>1</v>
      </c>
      <c r="AC923" t="s">
        <v>34</v>
      </c>
      <c r="AD923" t="s">
        <v>48</v>
      </c>
    </row>
    <row r="924" spans="1:30" x14ac:dyDescent="0.2">
      <c r="A924">
        <v>2025</v>
      </c>
      <c r="B924">
        <v>11</v>
      </c>
      <c r="C924">
        <v>45658</v>
      </c>
      <c r="D924">
        <v>45991</v>
      </c>
      <c r="E924" t="s">
        <v>253</v>
      </c>
      <c r="F924">
        <v>45966</v>
      </c>
      <c r="G924">
        <v>145</v>
      </c>
      <c r="H924" t="s">
        <v>624</v>
      </c>
      <c r="I924" t="s">
        <v>2704</v>
      </c>
      <c r="J924" t="s">
        <v>626</v>
      </c>
      <c r="K924">
        <v>56</v>
      </c>
      <c r="L924" t="s">
        <v>257</v>
      </c>
      <c r="M924" s="41">
        <v>1767</v>
      </c>
      <c r="N924" s="41">
        <v>1870</v>
      </c>
      <c r="O924" t="s">
        <v>2705</v>
      </c>
      <c r="P924" t="s">
        <v>259</v>
      </c>
      <c r="Q924" t="s">
        <v>92</v>
      </c>
      <c r="R924">
        <v>1010199748</v>
      </c>
      <c r="S924" t="s">
        <v>307</v>
      </c>
      <c r="T924">
        <v>0</v>
      </c>
      <c r="U924">
        <v>0</v>
      </c>
      <c r="V924">
        <v>12600000</v>
      </c>
      <c r="W924">
        <v>0</v>
      </c>
      <c r="X924">
        <v>12600000</v>
      </c>
      <c r="Y924">
        <v>2327</v>
      </c>
      <c r="Z924" t="s">
        <v>98</v>
      </c>
      <c r="AA924" s="41" t="s">
        <v>2706</v>
      </c>
      <c r="AB924" s="41">
        <v>2</v>
      </c>
      <c r="AC924" t="s">
        <v>29</v>
      </c>
      <c r="AD924" t="s">
        <v>91</v>
      </c>
    </row>
    <row r="925" spans="1:30" x14ac:dyDescent="0.2">
      <c r="A925">
        <v>2025</v>
      </c>
      <c r="B925">
        <v>11</v>
      </c>
      <c r="C925">
        <v>45658</v>
      </c>
      <c r="D925">
        <v>45991</v>
      </c>
      <c r="E925" t="s">
        <v>253</v>
      </c>
      <c r="F925">
        <v>45966</v>
      </c>
      <c r="G925">
        <v>145</v>
      </c>
      <c r="H925" t="s">
        <v>624</v>
      </c>
      <c r="I925" t="s">
        <v>2707</v>
      </c>
      <c r="J925" t="s">
        <v>626</v>
      </c>
      <c r="K925">
        <v>56</v>
      </c>
      <c r="L925" t="s">
        <v>257</v>
      </c>
      <c r="M925" s="41">
        <v>1742</v>
      </c>
      <c r="N925" s="41">
        <v>1871</v>
      </c>
      <c r="O925" t="s">
        <v>2708</v>
      </c>
      <c r="P925" t="s">
        <v>291</v>
      </c>
      <c r="Q925" t="s">
        <v>181</v>
      </c>
      <c r="R925">
        <v>1024564835</v>
      </c>
      <c r="S925" t="s">
        <v>1505</v>
      </c>
      <c r="T925">
        <v>0</v>
      </c>
      <c r="U925">
        <v>0</v>
      </c>
      <c r="V925">
        <v>17000000</v>
      </c>
      <c r="W925">
        <v>0</v>
      </c>
      <c r="X925">
        <v>17000000</v>
      </c>
      <c r="Y925">
        <v>2671</v>
      </c>
      <c r="Z925" t="s">
        <v>190</v>
      </c>
      <c r="AA925" s="41" t="s">
        <v>2709</v>
      </c>
      <c r="AB925" s="41">
        <v>3</v>
      </c>
      <c r="AC925" t="s">
        <v>34</v>
      </c>
      <c r="AD925" t="s">
        <v>180</v>
      </c>
    </row>
    <row r="926" spans="1:30" x14ac:dyDescent="0.2">
      <c r="A926">
        <v>2025</v>
      </c>
      <c r="B926">
        <v>11</v>
      </c>
      <c r="C926">
        <v>45658</v>
      </c>
      <c r="D926">
        <v>45991</v>
      </c>
      <c r="E926" t="s">
        <v>253</v>
      </c>
      <c r="F926">
        <v>45966</v>
      </c>
      <c r="G926">
        <v>145</v>
      </c>
      <c r="H926" t="s">
        <v>624</v>
      </c>
      <c r="I926" t="s">
        <v>2710</v>
      </c>
      <c r="J926" t="s">
        <v>626</v>
      </c>
      <c r="K926">
        <v>45</v>
      </c>
      <c r="L926" t="s">
        <v>257</v>
      </c>
      <c r="M926" s="41">
        <v>1764</v>
      </c>
      <c r="N926" s="41">
        <v>1872</v>
      </c>
      <c r="O926" t="s">
        <v>2711</v>
      </c>
      <c r="P926" t="s">
        <v>275</v>
      </c>
      <c r="Q926" t="s">
        <v>49</v>
      </c>
      <c r="R926">
        <v>12194109</v>
      </c>
      <c r="S926" t="s">
        <v>1561</v>
      </c>
      <c r="T926">
        <v>0</v>
      </c>
      <c r="U926">
        <v>0</v>
      </c>
      <c r="V926">
        <v>15000000</v>
      </c>
      <c r="W926">
        <v>0</v>
      </c>
      <c r="X926">
        <v>15000000</v>
      </c>
      <c r="Y926">
        <v>2289</v>
      </c>
      <c r="Z926" t="s">
        <v>50</v>
      </c>
      <c r="AA926" s="41" t="s">
        <v>2712</v>
      </c>
      <c r="AB926" s="41">
        <v>1</v>
      </c>
      <c r="AC926" t="s">
        <v>34</v>
      </c>
      <c r="AD926" t="s">
        <v>48</v>
      </c>
    </row>
    <row r="927" spans="1:30" x14ac:dyDescent="0.2">
      <c r="A927">
        <v>2025</v>
      </c>
      <c r="B927">
        <v>11</v>
      </c>
      <c r="C927">
        <v>45658</v>
      </c>
      <c r="D927">
        <v>45991</v>
      </c>
      <c r="E927" t="s">
        <v>253</v>
      </c>
      <c r="F927">
        <v>45966</v>
      </c>
      <c r="G927">
        <v>43</v>
      </c>
      <c r="H927" t="s">
        <v>323</v>
      </c>
      <c r="I927" t="s">
        <v>2713</v>
      </c>
      <c r="J927" t="s">
        <v>325</v>
      </c>
      <c r="K927">
        <v>56</v>
      </c>
      <c r="L927" t="s">
        <v>257</v>
      </c>
      <c r="M927" s="41">
        <v>1327</v>
      </c>
      <c r="N927" s="41">
        <v>1873</v>
      </c>
      <c r="O927" t="s">
        <v>2714</v>
      </c>
      <c r="P927" t="s">
        <v>366</v>
      </c>
      <c r="Q927" t="s">
        <v>165</v>
      </c>
      <c r="R927">
        <v>901998605</v>
      </c>
      <c r="S927" t="s">
        <v>2715</v>
      </c>
      <c r="T927">
        <v>0</v>
      </c>
      <c r="U927">
        <v>0</v>
      </c>
      <c r="V927">
        <v>596256377</v>
      </c>
      <c r="W927">
        <v>0</v>
      </c>
      <c r="X927">
        <v>596256377</v>
      </c>
      <c r="Y927">
        <v>2613</v>
      </c>
      <c r="Z927" t="s">
        <v>168</v>
      </c>
      <c r="AA927" s="41" t="s">
        <v>2716</v>
      </c>
      <c r="AB927" s="41">
        <v>2</v>
      </c>
      <c r="AC927" t="s">
        <v>34</v>
      </c>
      <c r="AD927" t="s">
        <v>164</v>
      </c>
    </row>
    <row r="928" spans="1:30" x14ac:dyDescent="0.2">
      <c r="A928">
        <v>2025</v>
      </c>
      <c r="B928">
        <v>11</v>
      </c>
      <c r="C928">
        <v>45658</v>
      </c>
      <c r="D928">
        <v>45991</v>
      </c>
      <c r="E928" t="s">
        <v>253</v>
      </c>
      <c r="F928">
        <v>45967</v>
      </c>
      <c r="G928">
        <v>21</v>
      </c>
      <c r="H928" t="s">
        <v>1416</v>
      </c>
      <c r="I928" t="s">
        <v>2717</v>
      </c>
      <c r="J928" t="s">
        <v>1418</v>
      </c>
      <c r="K928">
        <v>55</v>
      </c>
      <c r="L928" t="s">
        <v>257</v>
      </c>
      <c r="M928" s="41">
        <v>1785</v>
      </c>
      <c r="N928" s="41">
        <v>1874</v>
      </c>
      <c r="O928" t="s">
        <v>2718</v>
      </c>
      <c r="P928" t="s">
        <v>366</v>
      </c>
      <c r="Q928" t="s">
        <v>165</v>
      </c>
      <c r="R928">
        <v>899999717</v>
      </c>
      <c r="S928" t="s">
        <v>2719</v>
      </c>
      <c r="T928">
        <v>0</v>
      </c>
      <c r="U928">
        <v>0</v>
      </c>
      <c r="V928">
        <v>120000000</v>
      </c>
      <c r="W928">
        <v>0</v>
      </c>
      <c r="X928">
        <v>120000000</v>
      </c>
      <c r="Y928">
        <v>2613</v>
      </c>
      <c r="Z928" t="s">
        <v>166</v>
      </c>
      <c r="AA928" s="41" t="s">
        <v>2720</v>
      </c>
      <c r="AB928" s="41">
        <v>1</v>
      </c>
      <c r="AC928" t="s">
        <v>34</v>
      </c>
      <c r="AD928" t="s">
        <v>164</v>
      </c>
    </row>
    <row r="929" spans="1:30" x14ac:dyDescent="0.2">
      <c r="A929">
        <v>2025</v>
      </c>
      <c r="B929">
        <v>11</v>
      </c>
      <c r="C929">
        <v>45658</v>
      </c>
      <c r="D929">
        <v>45991</v>
      </c>
      <c r="E929" t="s">
        <v>253</v>
      </c>
      <c r="F929">
        <v>45968</v>
      </c>
      <c r="G929">
        <v>145</v>
      </c>
      <c r="H929" t="s">
        <v>624</v>
      </c>
      <c r="I929" t="s">
        <v>2721</v>
      </c>
      <c r="J929" t="s">
        <v>626</v>
      </c>
      <c r="K929">
        <v>54</v>
      </c>
      <c r="L929" t="s">
        <v>257</v>
      </c>
      <c r="M929" s="41">
        <v>1773</v>
      </c>
      <c r="N929" s="41">
        <v>1875</v>
      </c>
      <c r="O929" t="s">
        <v>2722</v>
      </c>
      <c r="P929" t="s">
        <v>366</v>
      </c>
      <c r="Q929" t="s">
        <v>165</v>
      </c>
      <c r="R929">
        <v>1019088970</v>
      </c>
      <c r="S929" t="s">
        <v>373</v>
      </c>
      <c r="T929">
        <v>0</v>
      </c>
      <c r="U929">
        <v>0</v>
      </c>
      <c r="V929">
        <v>12600000</v>
      </c>
      <c r="W929">
        <v>0</v>
      </c>
      <c r="X929">
        <v>12600000</v>
      </c>
      <c r="Y929">
        <v>2613</v>
      </c>
      <c r="Z929" t="s">
        <v>166</v>
      </c>
      <c r="AA929" s="41" t="s">
        <v>2723</v>
      </c>
      <c r="AB929" s="41">
        <v>1</v>
      </c>
      <c r="AC929" t="s">
        <v>34</v>
      </c>
      <c r="AD929" t="s">
        <v>164</v>
      </c>
    </row>
    <row r="930" spans="1:30" x14ac:dyDescent="0.2">
      <c r="A930">
        <v>2025</v>
      </c>
      <c r="B930">
        <v>11</v>
      </c>
      <c r="C930">
        <v>45658</v>
      </c>
      <c r="D930">
        <v>45991</v>
      </c>
      <c r="E930" t="s">
        <v>253</v>
      </c>
      <c r="F930">
        <v>45968</v>
      </c>
      <c r="G930">
        <v>145</v>
      </c>
      <c r="H930" t="s">
        <v>624</v>
      </c>
      <c r="I930" t="s">
        <v>2724</v>
      </c>
      <c r="J930" t="s">
        <v>626</v>
      </c>
      <c r="K930">
        <v>54</v>
      </c>
      <c r="L930" t="s">
        <v>257</v>
      </c>
      <c r="M930" s="41">
        <v>1771</v>
      </c>
      <c r="N930" s="41">
        <v>1876</v>
      </c>
      <c r="O930" t="s">
        <v>2725</v>
      </c>
      <c r="P930" t="s">
        <v>291</v>
      </c>
      <c r="Q930" t="s">
        <v>181</v>
      </c>
      <c r="R930">
        <v>1018418402</v>
      </c>
      <c r="S930" t="s">
        <v>463</v>
      </c>
      <c r="T930">
        <v>0</v>
      </c>
      <c r="U930">
        <v>0</v>
      </c>
      <c r="V930">
        <v>10500000</v>
      </c>
      <c r="W930">
        <v>0</v>
      </c>
      <c r="X930">
        <v>10500000</v>
      </c>
      <c r="Y930">
        <v>2671</v>
      </c>
      <c r="Z930" t="s">
        <v>190</v>
      </c>
      <c r="AA930" s="41" t="s">
        <v>2726</v>
      </c>
      <c r="AB930" s="41">
        <v>3</v>
      </c>
      <c r="AC930" t="s">
        <v>34</v>
      </c>
      <c r="AD930" t="s">
        <v>180</v>
      </c>
    </row>
    <row r="931" spans="1:30" x14ac:dyDescent="0.2">
      <c r="A931">
        <v>2025</v>
      </c>
      <c r="B931">
        <v>11</v>
      </c>
      <c r="C931">
        <v>45658</v>
      </c>
      <c r="D931">
        <v>45991</v>
      </c>
      <c r="E931" t="s">
        <v>253</v>
      </c>
      <c r="F931">
        <v>45968</v>
      </c>
      <c r="G931">
        <v>148</v>
      </c>
      <c r="H931" t="s">
        <v>629</v>
      </c>
      <c r="I931" t="s">
        <v>2727</v>
      </c>
      <c r="J931" t="s">
        <v>631</v>
      </c>
      <c r="K931">
        <v>54</v>
      </c>
      <c r="L931" t="s">
        <v>257</v>
      </c>
      <c r="M931" s="41">
        <v>1695</v>
      </c>
      <c r="N931" s="41">
        <v>1877</v>
      </c>
      <c r="O931" t="s">
        <v>2728</v>
      </c>
      <c r="P931" t="s">
        <v>259</v>
      </c>
      <c r="Q931" t="s">
        <v>92</v>
      </c>
      <c r="R931">
        <v>1005754883</v>
      </c>
      <c r="S931" t="s">
        <v>2729</v>
      </c>
      <c r="T931">
        <v>0</v>
      </c>
      <c r="U931">
        <v>0</v>
      </c>
      <c r="V931">
        <v>6000000</v>
      </c>
      <c r="W931">
        <v>0</v>
      </c>
      <c r="X931">
        <v>6000000</v>
      </c>
      <c r="Y931">
        <v>2327</v>
      </c>
      <c r="Z931" t="s">
        <v>98</v>
      </c>
      <c r="AA931" s="41" t="s">
        <v>2730</v>
      </c>
      <c r="AB931" s="41">
        <v>2</v>
      </c>
      <c r="AC931" t="s">
        <v>29</v>
      </c>
      <c r="AD931" t="s">
        <v>91</v>
      </c>
    </row>
    <row r="932" spans="1:30" x14ac:dyDescent="0.2">
      <c r="A932">
        <v>2025</v>
      </c>
      <c r="B932">
        <v>11</v>
      </c>
      <c r="C932">
        <v>45658</v>
      </c>
      <c r="D932">
        <v>45991</v>
      </c>
      <c r="E932" t="s">
        <v>253</v>
      </c>
      <c r="F932">
        <v>45968</v>
      </c>
      <c r="G932">
        <v>21</v>
      </c>
      <c r="H932" t="s">
        <v>1416</v>
      </c>
      <c r="I932" t="s">
        <v>2731</v>
      </c>
      <c r="J932" t="s">
        <v>1418</v>
      </c>
      <c r="K932">
        <v>54</v>
      </c>
      <c r="L932" t="s">
        <v>257</v>
      </c>
      <c r="M932" s="41">
        <v>1832</v>
      </c>
      <c r="N932" s="41">
        <v>1878</v>
      </c>
      <c r="O932" t="s">
        <v>2732</v>
      </c>
      <c r="P932" t="s">
        <v>491</v>
      </c>
      <c r="Q932" t="s">
        <v>31</v>
      </c>
      <c r="R932">
        <v>900156270</v>
      </c>
      <c r="S932" t="s">
        <v>2267</v>
      </c>
      <c r="T932">
        <v>0</v>
      </c>
      <c r="U932">
        <v>0</v>
      </c>
      <c r="V932">
        <v>632448263</v>
      </c>
      <c r="W932">
        <v>0</v>
      </c>
      <c r="X932">
        <v>632448263</v>
      </c>
      <c r="Y932">
        <v>2265</v>
      </c>
      <c r="Z932" t="s">
        <v>32</v>
      </c>
      <c r="AA932" s="41" t="s">
        <v>2733</v>
      </c>
      <c r="AB932" s="41">
        <v>1</v>
      </c>
      <c r="AC932" t="s">
        <v>29</v>
      </c>
      <c r="AD932" t="s">
        <v>30</v>
      </c>
    </row>
    <row r="933" spans="1:30" x14ac:dyDescent="0.2">
      <c r="A933">
        <v>2025</v>
      </c>
      <c r="B933">
        <v>11</v>
      </c>
      <c r="C933">
        <v>45658</v>
      </c>
      <c r="D933">
        <v>45991</v>
      </c>
      <c r="E933" t="s">
        <v>253</v>
      </c>
      <c r="F933">
        <v>45971</v>
      </c>
      <c r="G933">
        <v>145</v>
      </c>
      <c r="H933" t="s">
        <v>624</v>
      </c>
      <c r="I933" t="s">
        <v>2734</v>
      </c>
      <c r="J933" t="s">
        <v>626</v>
      </c>
      <c r="K933">
        <v>45</v>
      </c>
      <c r="L933" t="s">
        <v>257</v>
      </c>
      <c r="M933" s="41">
        <v>1818</v>
      </c>
      <c r="N933" s="41">
        <v>1879</v>
      </c>
      <c r="O933" t="s">
        <v>2735</v>
      </c>
      <c r="P933" t="s">
        <v>259</v>
      </c>
      <c r="Q933" t="s">
        <v>92</v>
      </c>
      <c r="R933">
        <v>79854802</v>
      </c>
      <c r="S933" t="s">
        <v>1580</v>
      </c>
      <c r="T933">
        <v>0</v>
      </c>
      <c r="U933">
        <v>0</v>
      </c>
      <c r="V933">
        <v>11025000</v>
      </c>
      <c r="W933">
        <v>0</v>
      </c>
      <c r="X933">
        <v>11025000</v>
      </c>
      <c r="Y933">
        <v>2327</v>
      </c>
      <c r="Z933" t="s">
        <v>98</v>
      </c>
      <c r="AA933" s="41" t="s">
        <v>2736</v>
      </c>
      <c r="AB933" s="41">
        <v>2</v>
      </c>
      <c r="AC933" t="s">
        <v>29</v>
      </c>
      <c r="AD933" t="s">
        <v>91</v>
      </c>
    </row>
    <row r="934" spans="1:30" x14ac:dyDescent="0.2">
      <c r="A934">
        <v>2025</v>
      </c>
      <c r="B934">
        <v>11</v>
      </c>
      <c r="C934">
        <v>45658</v>
      </c>
      <c r="D934">
        <v>45991</v>
      </c>
      <c r="E934" t="s">
        <v>253</v>
      </c>
      <c r="F934">
        <v>45971</v>
      </c>
      <c r="G934">
        <v>145</v>
      </c>
      <c r="H934" t="s">
        <v>624</v>
      </c>
      <c r="I934" t="s">
        <v>2737</v>
      </c>
      <c r="J934" t="s">
        <v>626</v>
      </c>
      <c r="K934">
        <v>51</v>
      </c>
      <c r="L934" t="s">
        <v>257</v>
      </c>
      <c r="M934" s="41">
        <v>1824</v>
      </c>
      <c r="N934" s="41">
        <v>1880</v>
      </c>
      <c r="O934" t="s">
        <v>2738</v>
      </c>
      <c r="P934" t="s">
        <v>259</v>
      </c>
      <c r="Q934" t="s">
        <v>92</v>
      </c>
      <c r="R934">
        <v>1013685604</v>
      </c>
      <c r="S934" t="s">
        <v>419</v>
      </c>
      <c r="T934">
        <v>0</v>
      </c>
      <c r="U934">
        <v>0</v>
      </c>
      <c r="V934">
        <v>13000000</v>
      </c>
      <c r="W934">
        <v>0</v>
      </c>
      <c r="X934">
        <v>13000000</v>
      </c>
      <c r="Y934">
        <v>2327</v>
      </c>
      <c r="Z934" t="s">
        <v>98</v>
      </c>
      <c r="AA934" s="41" t="s">
        <v>2739</v>
      </c>
      <c r="AB934" s="41">
        <v>2</v>
      </c>
      <c r="AC934" t="s">
        <v>29</v>
      </c>
      <c r="AD934" t="s">
        <v>91</v>
      </c>
    </row>
    <row r="935" spans="1:30" x14ac:dyDescent="0.2">
      <c r="A935">
        <v>2025</v>
      </c>
      <c r="B935">
        <v>11</v>
      </c>
      <c r="C935">
        <v>45658</v>
      </c>
      <c r="D935">
        <v>45991</v>
      </c>
      <c r="E935" t="s">
        <v>253</v>
      </c>
      <c r="F935">
        <v>45971</v>
      </c>
      <c r="G935">
        <v>145</v>
      </c>
      <c r="H935" t="s">
        <v>624</v>
      </c>
      <c r="I935" t="s">
        <v>2740</v>
      </c>
      <c r="J935" t="s">
        <v>626</v>
      </c>
      <c r="K935">
        <v>45</v>
      </c>
      <c r="L935" t="s">
        <v>257</v>
      </c>
      <c r="M935" s="41">
        <v>1823</v>
      </c>
      <c r="N935" s="41">
        <v>1881</v>
      </c>
      <c r="O935" t="s">
        <v>2741</v>
      </c>
      <c r="P935" t="s">
        <v>259</v>
      </c>
      <c r="Q935" t="s">
        <v>92</v>
      </c>
      <c r="R935">
        <v>79694258</v>
      </c>
      <c r="S935" t="s">
        <v>402</v>
      </c>
      <c r="T935">
        <v>0</v>
      </c>
      <c r="U935">
        <v>0</v>
      </c>
      <c r="V935">
        <v>9450000</v>
      </c>
      <c r="W935">
        <v>0</v>
      </c>
      <c r="X935">
        <v>9450000</v>
      </c>
      <c r="Y935">
        <v>2327</v>
      </c>
      <c r="Z935" t="s">
        <v>98</v>
      </c>
      <c r="AA935" s="41" t="s">
        <v>2742</v>
      </c>
      <c r="AB935" s="41">
        <v>2</v>
      </c>
      <c r="AC935" t="s">
        <v>29</v>
      </c>
      <c r="AD935" t="s">
        <v>91</v>
      </c>
    </row>
    <row r="936" spans="1:30" x14ac:dyDescent="0.2">
      <c r="A936">
        <v>2025</v>
      </c>
      <c r="B936">
        <v>11</v>
      </c>
      <c r="C936">
        <v>45658</v>
      </c>
      <c r="D936">
        <v>45991</v>
      </c>
      <c r="E936" t="s">
        <v>253</v>
      </c>
      <c r="F936">
        <v>45971</v>
      </c>
      <c r="G936">
        <v>145</v>
      </c>
      <c r="H936" t="s">
        <v>624</v>
      </c>
      <c r="I936" t="s">
        <v>2743</v>
      </c>
      <c r="J936" t="s">
        <v>626</v>
      </c>
      <c r="K936">
        <v>51</v>
      </c>
      <c r="L936" t="s">
        <v>257</v>
      </c>
      <c r="M936" s="41">
        <v>1747</v>
      </c>
      <c r="N936" s="41">
        <v>1882</v>
      </c>
      <c r="O936" t="s">
        <v>2744</v>
      </c>
      <c r="P936" t="s">
        <v>259</v>
      </c>
      <c r="Q936" t="s">
        <v>92</v>
      </c>
      <c r="R936">
        <v>1033758656</v>
      </c>
      <c r="S936" t="s">
        <v>1516</v>
      </c>
      <c r="T936">
        <v>0</v>
      </c>
      <c r="U936">
        <v>0</v>
      </c>
      <c r="V936">
        <v>17634000</v>
      </c>
      <c r="W936">
        <v>0</v>
      </c>
      <c r="X936">
        <v>17634000</v>
      </c>
      <c r="Y936">
        <v>2327</v>
      </c>
      <c r="Z936" t="s">
        <v>98</v>
      </c>
      <c r="AA936" s="41" t="s">
        <v>2745</v>
      </c>
      <c r="AB936" s="41">
        <v>2</v>
      </c>
      <c r="AC936" t="s">
        <v>29</v>
      </c>
      <c r="AD936" t="s">
        <v>91</v>
      </c>
    </row>
    <row r="937" spans="1:30" x14ac:dyDescent="0.2">
      <c r="A937">
        <v>2025</v>
      </c>
      <c r="B937">
        <v>11</v>
      </c>
      <c r="C937">
        <v>45658</v>
      </c>
      <c r="D937">
        <v>45991</v>
      </c>
      <c r="E937" t="s">
        <v>253</v>
      </c>
      <c r="F937">
        <v>45971</v>
      </c>
      <c r="G937">
        <v>145</v>
      </c>
      <c r="H937" t="s">
        <v>624</v>
      </c>
      <c r="I937" t="s">
        <v>2746</v>
      </c>
      <c r="J937" t="s">
        <v>626</v>
      </c>
      <c r="K937">
        <v>29</v>
      </c>
      <c r="L937" t="s">
        <v>257</v>
      </c>
      <c r="M937" s="41">
        <v>1793</v>
      </c>
      <c r="N937" s="41">
        <v>1883</v>
      </c>
      <c r="O937" t="s">
        <v>2747</v>
      </c>
      <c r="P937" t="s">
        <v>275</v>
      </c>
      <c r="Q937" t="s">
        <v>49</v>
      </c>
      <c r="R937">
        <v>80126283</v>
      </c>
      <c r="S937" t="s">
        <v>276</v>
      </c>
      <c r="T937">
        <v>0</v>
      </c>
      <c r="U937">
        <v>0</v>
      </c>
      <c r="V937">
        <v>8400000</v>
      </c>
      <c r="W937">
        <v>0</v>
      </c>
      <c r="X937">
        <v>8400000</v>
      </c>
      <c r="Y937">
        <v>2289</v>
      </c>
      <c r="Z937" t="s">
        <v>50</v>
      </c>
      <c r="AA937" s="41" t="s">
        <v>2748</v>
      </c>
      <c r="AB937" s="41">
        <v>1</v>
      </c>
      <c r="AC937" t="s">
        <v>34</v>
      </c>
      <c r="AD937" t="s">
        <v>48</v>
      </c>
    </row>
    <row r="938" spans="1:30" x14ac:dyDescent="0.2">
      <c r="A938">
        <v>2025</v>
      </c>
      <c r="B938">
        <v>11</v>
      </c>
      <c r="C938">
        <v>45658</v>
      </c>
      <c r="D938">
        <v>45991</v>
      </c>
      <c r="E938" t="s">
        <v>253</v>
      </c>
      <c r="F938">
        <v>45972</v>
      </c>
      <c r="G938">
        <v>148</v>
      </c>
      <c r="H938" t="s">
        <v>629</v>
      </c>
      <c r="I938" t="s">
        <v>2749</v>
      </c>
      <c r="J938" t="s">
        <v>631</v>
      </c>
      <c r="K938">
        <v>50</v>
      </c>
      <c r="L938" t="s">
        <v>257</v>
      </c>
      <c r="M938" s="41">
        <v>1808</v>
      </c>
      <c r="N938" s="41">
        <v>1884</v>
      </c>
      <c r="O938" t="s">
        <v>2750</v>
      </c>
      <c r="P938" t="s">
        <v>291</v>
      </c>
      <c r="Q938" t="s">
        <v>181</v>
      </c>
      <c r="R938">
        <v>1030538532</v>
      </c>
      <c r="S938" t="s">
        <v>436</v>
      </c>
      <c r="T938">
        <v>0</v>
      </c>
      <c r="U938">
        <v>0</v>
      </c>
      <c r="V938">
        <v>6050000</v>
      </c>
      <c r="W938">
        <v>0</v>
      </c>
      <c r="X938">
        <v>6050000</v>
      </c>
      <c r="Y938">
        <v>2671</v>
      </c>
      <c r="Z938" t="s">
        <v>190</v>
      </c>
      <c r="AA938" s="41" t="s">
        <v>2751</v>
      </c>
      <c r="AB938" s="41">
        <v>3</v>
      </c>
      <c r="AC938" t="s">
        <v>34</v>
      </c>
      <c r="AD938" t="s">
        <v>180</v>
      </c>
    </row>
    <row r="939" spans="1:30" x14ac:dyDescent="0.2">
      <c r="A939">
        <v>2025</v>
      </c>
      <c r="B939">
        <v>11</v>
      </c>
      <c r="C939">
        <v>45658</v>
      </c>
      <c r="D939">
        <v>45991</v>
      </c>
      <c r="E939" t="s">
        <v>253</v>
      </c>
      <c r="F939">
        <v>45975</v>
      </c>
      <c r="G939">
        <v>31</v>
      </c>
      <c r="H939" t="s">
        <v>691</v>
      </c>
      <c r="I939" t="s">
        <v>267</v>
      </c>
      <c r="J939" t="s">
        <v>692</v>
      </c>
      <c r="K939">
        <v>47</v>
      </c>
      <c r="L939" t="s">
        <v>257</v>
      </c>
      <c r="M939" s="41">
        <v>1854</v>
      </c>
      <c r="N939" s="41">
        <v>1885</v>
      </c>
      <c r="O939" t="s">
        <v>693</v>
      </c>
      <c r="P939" t="s">
        <v>376</v>
      </c>
      <c r="Q939" t="s">
        <v>53</v>
      </c>
      <c r="R939">
        <v>860011153</v>
      </c>
      <c r="S939" t="s">
        <v>694</v>
      </c>
      <c r="T939">
        <v>0</v>
      </c>
      <c r="U939">
        <v>0</v>
      </c>
      <c r="V939">
        <v>100000</v>
      </c>
      <c r="W939">
        <v>33547</v>
      </c>
      <c r="X939">
        <v>66453</v>
      </c>
      <c r="Y939">
        <v>2290</v>
      </c>
      <c r="Z939" t="s">
        <v>54</v>
      </c>
      <c r="AA939" s="41" t="s">
        <v>695</v>
      </c>
      <c r="AB939" s="41">
        <v>4</v>
      </c>
      <c r="AC939" t="s">
        <v>20</v>
      </c>
      <c r="AD939" t="s">
        <v>52</v>
      </c>
    </row>
    <row r="940" spans="1:30" x14ac:dyDescent="0.2">
      <c r="A940">
        <v>2025</v>
      </c>
      <c r="B940">
        <v>11</v>
      </c>
      <c r="C940">
        <v>45658</v>
      </c>
      <c r="D940">
        <v>45991</v>
      </c>
      <c r="E940" t="s">
        <v>253</v>
      </c>
      <c r="F940">
        <v>45975</v>
      </c>
      <c r="G940">
        <v>31</v>
      </c>
      <c r="H940" t="s">
        <v>691</v>
      </c>
      <c r="I940" t="s">
        <v>267</v>
      </c>
      <c r="J940" t="s">
        <v>692</v>
      </c>
      <c r="K940">
        <v>47</v>
      </c>
      <c r="L940" t="s">
        <v>257</v>
      </c>
      <c r="M940" s="41">
        <v>1854</v>
      </c>
      <c r="N940" s="41">
        <v>1885</v>
      </c>
      <c r="O940" t="s">
        <v>693</v>
      </c>
      <c r="P940" t="s">
        <v>275</v>
      </c>
      <c r="Q940" t="s">
        <v>49</v>
      </c>
      <c r="R940">
        <v>860011153</v>
      </c>
      <c r="S940" t="s">
        <v>694</v>
      </c>
      <c r="T940">
        <v>0</v>
      </c>
      <c r="U940">
        <v>0</v>
      </c>
      <c r="V940">
        <v>1000000</v>
      </c>
      <c r="W940">
        <v>319100</v>
      </c>
      <c r="X940">
        <v>680900</v>
      </c>
      <c r="Y940">
        <v>2289</v>
      </c>
      <c r="Z940" t="s">
        <v>50</v>
      </c>
      <c r="AA940" s="41" t="s">
        <v>695</v>
      </c>
      <c r="AB940" s="41">
        <v>1</v>
      </c>
      <c r="AC940" t="s">
        <v>34</v>
      </c>
      <c r="AD940" t="s">
        <v>48</v>
      </c>
    </row>
    <row r="941" spans="1:30" x14ac:dyDescent="0.2">
      <c r="A941">
        <v>2025</v>
      </c>
      <c r="B941">
        <v>11</v>
      </c>
      <c r="C941">
        <v>45658</v>
      </c>
      <c r="D941">
        <v>45991</v>
      </c>
      <c r="E941" t="s">
        <v>253</v>
      </c>
      <c r="F941">
        <v>45975</v>
      </c>
      <c r="G941">
        <v>31</v>
      </c>
      <c r="H941" t="s">
        <v>691</v>
      </c>
      <c r="I941" t="s">
        <v>267</v>
      </c>
      <c r="J941" t="s">
        <v>692</v>
      </c>
      <c r="K941">
        <v>47</v>
      </c>
      <c r="L941" t="s">
        <v>257</v>
      </c>
      <c r="M941" s="41">
        <v>1854</v>
      </c>
      <c r="N941" s="41">
        <v>1885</v>
      </c>
      <c r="O941" t="s">
        <v>693</v>
      </c>
      <c r="P941" t="s">
        <v>1060</v>
      </c>
      <c r="Q941" t="s">
        <v>106</v>
      </c>
      <c r="R941">
        <v>860011153</v>
      </c>
      <c r="S941" t="s">
        <v>694</v>
      </c>
      <c r="T941">
        <v>0</v>
      </c>
      <c r="U941">
        <v>0</v>
      </c>
      <c r="V941">
        <v>500000</v>
      </c>
      <c r="W941">
        <v>224782</v>
      </c>
      <c r="X941">
        <v>275218</v>
      </c>
      <c r="Y941">
        <v>2358</v>
      </c>
      <c r="Z941" t="s">
        <v>107</v>
      </c>
      <c r="AA941" s="41" t="s">
        <v>695</v>
      </c>
      <c r="AB941" s="41">
        <v>1</v>
      </c>
      <c r="AC941" t="s">
        <v>34</v>
      </c>
      <c r="AD941" t="s">
        <v>103</v>
      </c>
    </row>
    <row r="942" spans="1:30" x14ac:dyDescent="0.2">
      <c r="A942">
        <v>2025</v>
      </c>
      <c r="B942">
        <v>11</v>
      </c>
      <c r="C942">
        <v>45658</v>
      </c>
      <c r="D942">
        <v>45991</v>
      </c>
      <c r="E942" t="s">
        <v>253</v>
      </c>
      <c r="F942">
        <v>45975</v>
      </c>
      <c r="G942">
        <v>31</v>
      </c>
      <c r="H942" t="s">
        <v>691</v>
      </c>
      <c r="I942" t="s">
        <v>267</v>
      </c>
      <c r="J942" t="s">
        <v>692</v>
      </c>
      <c r="K942">
        <v>47</v>
      </c>
      <c r="L942" t="s">
        <v>257</v>
      </c>
      <c r="M942" s="41">
        <v>1854</v>
      </c>
      <c r="N942" s="41">
        <v>1885</v>
      </c>
      <c r="O942" t="s">
        <v>693</v>
      </c>
      <c r="P942" t="s">
        <v>291</v>
      </c>
      <c r="Q942" t="s">
        <v>181</v>
      </c>
      <c r="R942">
        <v>860011153</v>
      </c>
      <c r="S942" t="s">
        <v>694</v>
      </c>
      <c r="T942">
        <v>0</v>
      </c>
      <c r="U942">
        <v>0</v>
      </c>
      <c r="V942">
        <v>400000</v>
      </c>
      <c r="W942">
        <v>0</v>
      </c>
      <c r="X942">
        <v>400000</v>
      </c>
      <c r="Y942">
        <v>2671</v>
      </c>
      <c r="Z942" t="s">
        <v>190</v>
      </c>
      <c r="AA942" s="41" t="s">
        <v>695</v>
      </c>
      <c r="AB942" s="41">
        <v>3</v>
      </c>
      <c r="AC942" t="s">
        <v>34</v>
      </c>
      <c r="AD942" t="s">
        <v>180</v>
      </c>
    </row>
    <row r="943" spans="1:30" x14ac:dyDescent="0.2">
      <c r="A943">
        <v>2025</v>
      </c>
      <c r="B943">
        <v>11</v>
      </c>
      <c r="C943">
        <v>45658</v>
      </c>
      <c r="D943">
        <v>45991</v>
      </c>
      <c r="E943" t="s">
        <v>253</v>
      </c>
      <c r="F943">
        <v>45975</v>
      </c>
      <c r="G943">
        <v>145</v>
      </c>
      <c r="H943" t="s">
        <v>624</v>
      </c>
      <c r="I943" t="s">
        <v>2752</v>
      </c>
      <c r="J943" t="s">
        <v>626</v>
      </c>
      <c r="K943">
        <v>47</v>
      </c>
      <c r="L943" t="s">
        <v>257</v>
      </c>
      <c r="M943" s="41">
        <v>1817</v>
      </c>
      <c r="N943" s="41">
        <v>1886</v>
      </c>
      <c r="O943" t="s">
        <v>2753</v>
      </c>
      <c r="P943" t="s">
        <v>259</v>
      </c>
      <c r="Q943" t="s">
        <v>92</v>
      </c>
      <c r="R943">
        <v>52698554</v>
      </c>
      <c r="S943" t="s">
        <v>1074</v>
      </c>
      <c r="T943">
        <v>0</v>
      </c>
      <c r="U943">
        <v>0</v>
      </c>
      <c r="V943">
        <v>9450000</v>
      </c>
      <c r="W943">
        <v>0</v>
      </c>
      <c r="X943">
        <v>9450000</v>
      </c>
      <c r="Y943">
        <v>2327</v>
      </c>
      <c r="Z943" t="s">
        <v>98</v>
      </c>
      <c r="AA943" s="41" t="s">
        <v>2754</v>
      </c>
      <c r="AB943" s="41">
        <v>2</v>
      </c>
      <c r="AC943" t="s">
        <v>29</v>
      </c>
      <c r="AD943" t="s">
        <v>91</v>
      </c>
    </row>
    <row r="944" spans="1:30" x14ac:dyDescent="0.2">
      <c r="A944">
        <v>2025</v>
      </c>
      <c r="B944">
        <v>11</v>
      </c>
      <c r="C944">
        <v>45658</v>
      </c>
      <c r="D944">
        <v>45991</v>
      </c>
      <c r="E944" t="s">
        <v>253</v>
      </c>
      <c r="F944">
        <v>45981</v>
      </c>
      <c r="G944">
        <v>145</v>
      </c>
      <c r="H944" t="s">
        <v>624</v>
      </c>
      <c r="I944" t="s">
        <v>2755</v>
      </c>
      <c r="J944" t="s">
        <v>626</v>
      </c>
      <c r="K944">
        <v>31</v>
      </c>
      <c r="L944" t="s">
        <v>257</v>
      </c>
      <c r="M944" s="41">
        <v>1843</v>
      </c>
      <c r="N944" s="41">
        <v>1887</v>
      </c>
      <c r="O944" t="s">
        <v>2756</v>
      </c>
      <c r="P944" t="s">
        <v>366</v>
      </c>
      <c r="Q944" t="s">
        <v>165</v>
      </c>
      <c r="R944">
        <v>1033820336</v>
      </c>
      <c r="S944" t="s">
        <v>754</v>
      </c>
      <c r="T944">
        <v>0</v>
      </c>
      <c r="U944">
        <v>0</v>
      </c>
      <c r="V944">
        <v>6300000</v>
      </c>
      <c r="W944">
        <v>0</v>
      </c>
      <c r="X944">
        <v>6300000</v>
      </c>
      <c r="Y944">
        <v>2613</v>
      </c>
      <c r="Z944" t="s">
        <v>166</v>
      </c>
      <c r="AA944" s="41" t="s">
        <v>2757</v>
      </c>
      <c r="AB944" s="41">
        <v>1</v>
      </c>
      <c r="AC944" t="s">
        <v>34</v>
      </c>
      <c r="AD944" t="s">
        <v>164</v>
      </c>
    </row>
    <row r="945" spans="1:30" x14ac:dyDescent="0.2">
      <c r="A945">
        <v>2025</v>
      </c>
      <c r="B945">
        <v>11</v>
      </c>
      <c r="C945">
        <v>45658</v>
      </c>
      <c r="D945">
        <v>45991</v>
      </c>
      <c r="E945" t="s">
        <v>253</v>
      </c>
      <c r="F945">
        <v>45981</v>
      </c>
      <c r="G945">
        <v>145</v>
      </c>
      <c r="H945" t="s">
        <v>624</v>
      </c>
      <c r="I945" t="s">
        <v>2758</v>
      </c>
      <c r="J945" t="s">
        <v>626</v>
      </c>
      <c r="K945">
        <v>29</v>
      </c>
      <c r="L945" t="s">
        <v>257</v>
      </c>
      <c r="M945" s="41">
        <v>1836</v>
      </c>
      <c r="N945" s="41">
        <v>1888</v>
      </c>
      <c r="O945" t="s">
        <v>2759</v>
      </c>
      <c r="P945" t="s">
        <v>2760</v>
      </c>
      <c r="Q945" t="s">
        <v>104</v>
      </c>
      <c r="R945">
        <v>1023031689</v>
      </c>
      <c r="S945" t="s">
        <v>684</v>
      </c>
      <c r="T945">
        <v>0</v>
      </c>
      <c r="U945">
        <v>0</v>
      </c>
      <c r="V945">
        <v>6000000</v>
      </c>
      <c r="W945">
        <v>0</v>
      </c>
      <c r="X945">
        <v>6000000</v>
      </c>
      <c r="Y945">
        <v>2331</v>
      </c>
      <c r="Z945" t="s">
        <v>105</v>
      </c>
      <c r="AA945" s="41" t="s">
        <v>2761</v>
      </c>
      <c r="AB945" s="41">
        <v>1</v>
      </c>
      <c r="AC945" t="s">
        <v>34</v>
      </c>
      <c r="AD945" t="s">
        <v>103</v>
      </c>
    </row>
    <row r="946" spans="1:30" x14ac:dyDescent="0.2">
      <c r="A946">
        <v>2025</v>
      </c>
      <c r="B946">
        <v>11</v>
      </c>
      <c r="C946">
        <v>45658</v>
      </c>
      <c r="D946">
        <v>45991</v>
      </c>
      <c r="E946" t="s">
        <v>253</v>
      </c>
      <c r="F946">
        <v>45982</v>
      </c>
      <c r="G946">
        <v>145</v>
      </c>
      <c r="H946" t="s">
        <v>624</v>
      </c>
      <c r="I946" t="s">
        <v>2762</v>
      </c>
      <c r="J946" t="s">
        <v>626</v>
      </c>
      <c r="K946">
        <v>41</v>
      </c>
      <c r="L946" t="s">
        <v>257</v>
      </c>
      <c r="M946" s="41">
        <v>1819</v>
      </c>
      <c r="N946" s="41">
        <v>1889</v>
      </c>
      <c r="O946" t="s">
        <v>2763</v>
      </c>
      <c r="P946" t="s">
        <v>259</v>
      </c>
      <c r="Q946" t="s">
        <v>92</v>
      </c>
      <c r="R946">
        <v>1012413960</v>
      </c>
      <c r="S946" t="s">
        <v>504</v>
      </c>
      <c r="T946">
        <v>0</v>
      </c>
      <c r="U946">
        <v>0</v>
      </c>
      <c r="V946">
        <v>9450000</v>
      </c>
      <c r="W946">
        <v>0</v>
      </c>
      <c r="X946">
        <v>9450000</v>
      </c>
      <c r="Y946">
        <v>2327</v>
      </c>
      <c r="Z946" t="s">
        <v>98</v>
      </c>
      <c r="AA946" s="41" t="s">
        <v>2764</v>
      </c>
      <c r="AB946" s="41">
        <v>2</v>
      </c>
      <c r="AC946" t="s">
        <v>29</v>
      </c>
      <c r="AD946" t="s">
        <v>91</v>
      </c>
    </row>
    <row r="947" spans="1:30" x14ac:dyDescent="0.2">
      <c r="A947">
        <v>2025</v>
      </c>
      <c r="B947">
        <v>11</v>
      </c>
      <c r="C947">
        <v>45658</v>
      </c>
      <c r="D947">
        <v>45991</v>
      </c>
      <c r="E947" t="s">
        <v>253</v>
      </c>
      <c r="F947">
        <v>45981</v>
      </c>
      <c r="G947">
        <v>145</v>
      </c>
      <c r="H947" t="s">
        <v>624</v>
      </c>
      <c r="I947" t="s">
        <v>2765</v>
      </c>
      <c r="J947" t="s">
        <v>626</v>
      </c>
      <c r="K947">
        <v>29</v>
      </c>
      <c r="L947" t="s">
        <v>257</v>
      </c>
      <c r="M947" s="41">
        <v>1768</v>
      </c>
      <c r="N947" s="41">
        <v>1890</v>
      </c>
      <c r="O947" t="s">
        <v>2766</v>
      </c>
      <c r="P947" t="s">
        <v>275</v>
      </c>
      <c r="Q947" t="s">
        <v>49</v>
      </c>
      <c r="R947">
        <v>1024497752</v>
      </c>
      <c r="S947" t="s">
        <v>421</v>
      </c>
      <c r="T947">
        <v>0</v>
      </c>
      <c r="U947">
        <v>0</v>
      </c>
      <c r="V947">
        <v>7000000</v>
      </c>
      <c r="W947">
        <v>0</v>
      </c>
      <c r="X947">
        <v>7000000</v>
      </c>
      <c r="Y947">
        <v>2289</v>
      </c>
      <c r="Z947" t="s">
        <v>50</v>
      </c>
      <c r="AA947" s="41" t="s">
        <v>2767</v>
      </c>
      <c r="AB947" s="41">
        <v>1</v>
      </c>
      <c r="AC947" t="s">
        <v>34</v>
      </c>
      <c r="AD947" t="s">
        <v>48</v>
      </c>
    </row>
    <row r="948" spans="1:30" x14ac:dyDescent="0.2">
      <c r="A948">
        <v>2025</v>
      </c>
      <c r="B948">
        <v>11</v>
      </c>
      <c r="C948">
        <v>45658</v>
      </c>
      <c r="D948">
        <v>45991</v>
      </c>
      <c r="E948" t="s">
        <v>253</v>
      </c>
      <c r="F948">
        <v>45981</v>
      </c>
      <c r="G948">
        <v>145</v>
      </c>
      <c r="H948" t="s">
        <v>624</v>
      </c>
      <c r="I948" t="s">
        <v>2768</v>
      </c>
      <c r="J948" t="s">
        <v>626</v>
      </c>
      <c r="K948">
        <v>41</v>
      </c>
      <c r="L948" t="s">
        <v>257</v>
      </c>
      <c r="M948" s="41">
        <v>1757</v>
      </c>
      <c r="N948" s="41">
        <v>1891</v>
      </c>
      <c r="O948" t="s">
        <v>2769</v>
      </c>
      <c r="P948" t="s">
        <v>259</v>
      </c>
      <c r="Q948" t="s">
        <v>92</v>
      </c>
      <c r="R948">
        <v>1000601472</v>
      </c>
      <c r="S948" t="s">
        <v>301</v>
      </c>
      <c r="T948">
        <v>0</v>
      </c>
      <c r="U948">
        <v>0</v>
      </c>
      <c r="V948">
        <v>9000000</v>
      </c>
      <c r="W948">
        <v>0</v>
      </c>
      <c r="X948">
        <v>9000000</v>
      </c>
      <c r="Y948">
        <v>2327</v>
      </c>
      <c r="Z948" t="s">
        <v>98</v>
      </c>
      <c r="AA948" s="41" t="s">
        <v>2770</v>
      </c>
      <c r="AB948" s="41">
        <v>2</v>
      </c>
      <c r="AC948" t="s">
        <v>29</v>
      </c>
      <c r="AD948" t="s">
        <v>91</v>
      </c>
    </row>
    <row r="949" spans="1:30" x14ac:dyDescent="0.2">
      <c r="A949">
        <v>2025</v>
      </c>
      <c r="B949">
        <v>11</v>
      </c>
      <c r="C949">
        <v>45658</v>
      </c>
      <c r="D949">
        <v>45991</v>
      </c>
      <c r="E949" t="s">
        <v>253</v>
      </c>
      <c r="F949">
        <v>45981</v>
      </c>
      <c r="G949">
        <v>145</v>
      </c>
      <c r="H949" t="s">
        <v>624</v>
      </c>
      <c r="I949" t="s">
        <v>2771</v>
      </c>
      <c r="J949" t="s">
        <v>626</v>
      </c>
      <c r="K949">
        <v>41</v>
      </c>
      <c r="L949" t="s">
        <v>257</v>
      </c>
      <c r="M949" s="41">
        <v>1806</v>
      </c>
      <c r="N949" s="41">
        <v>1892</v>
      </c>
      <c r="O949" t="s">
        <v>2772</v>
      </c>
      <c r="P949" t="s">
        <v>259</v>
      </c>
      <c r="Q949" t="s">
        <v>92</v>
      </c>
      <c r="R949">
        <v>52520712</v>
      </c>
      <c r="S949" t="s">
        <v>2773</v>
      </c>
      <c r="T949">
        <v>0</v>
      </c>
      <c r="U949">
        <v>0</v>
      </c>
      <c r="V949">
        <v>9000000</v>
      </c>
      <c r="W949">
        <v>0</v>
      </c>
      <c r="X949">
        <v>9000000</v>
      </c>
      <c r="Y949">
        <v>2327</v>
      </c>
      <c r="Z949" t="s">
        <v>98</v>
      </c>
      <c r="AA949" s="41" t="s">
        <v>2774</v>
      </c>
      <c r="AB949" s="41">
        <v>2</v>
      </c>
      <c r="AC949" t="s">
        <v>29</v>
      </c>
      <c r="AD949" t="s">
        <v>91</v>
      </c>
    </row>
    <row r="950" spans="1:30" x14ac:dyDescent="0.2">
      <c r="A950">
        <v>2025</v>
      </c>
      <c r="B950">
        <v>11</v>
      </c>
      <c r="C950">
        <v>45658</v>
      </c>
      <c r="D950">
        <v>45991</v>
      </c>
      <c r="E950" t="s">
        <v>253</v>
      </c>
      <c r="F950">
        <v>45981</v>
      </c>
      <c r="G950">
        <v>145</v>
      </c>
      <c r="H950" t="s">
        <v>624</v>
      </c>
      <c r="I950" t="s">
        <v>2775</v>
      </c>
      <c r="J950" t="s">
        <v>626</v>
      </c>
      <c r="K950">
        <v>41</v>
      </c>
      <c r="L950" t="s">
        <v>257</v>
      </c>
      <c r="M950" s="41">
        <v>1779</v>
      </c>
      <c r="N950" s="41">
        <v>1893</v>
      </c>
      <c r="O950" t="s">
        <v>2776</v>
      </c>
      <c r="P950" t="s">
        <v>291</v>
      </c>
      <c r="Q950" t="s">
        <v>181</v>
      </c>
      <c r="R950">
        <v>1069751551</v>
      </c>
      <c r="S950" t="s">
        <v>802</v>
      </c>
      <c r="T950">
        <v>0</v>
      </c>
      <c r="U950">
        <v>0</v>
      </c>
      <c r="V950">
        <v>11550000</v>
      </c>
      <c r="W950">
        <v>0</v>
      </c>
      <c r="X950">
        <v>11550000</v>
      </c>
      <c r="Y950">
        <v>2671</v>
      </c>
      <c r="Z950" t="s">
        <v>186</v>
      </c>
      <c r="AA950" s="41" t="s">
        <v>2777</v>
      </c>
      <c r="AB950" s="41">
        <v>4</v>
      </c>
      <c r="AC950" t="s">
        <v>34</v>
      </c>
      <c r="AD950" t="s">
        <v>180</v>
      </c>
    </row>
    <row r="951" spans="1:30" x14ac:dyDescent="0.2">
      <c r="A951">
        <v>2025</v>
      </c>
      <c r="B951">
        <v>11</v>
      </c>
      <c r="C951">
        <v>45658</v>
      </c>
      <c r="D951">
        <v>45991</v>
      </c>
      <c r="E951" t="s">
        <v>253</v>
      </c>
      <c r="F951">
        <v>45981</v>
      </c>
      <c r="G951">
        <v>145</v>
      </c>
      <c r="H951" t="s">
        <v>624</v>
      </c>
      <c r="I951" t="s">
        <v>2778</v>
      </c>
      <c r="J951" t="s">
        <v>626</v>
      </c>
      <c r="K951">
        <v>29</v>
      </c>
      <c r="L951" t="s">
        <v>257</v>
      </c>
      <c r="M951" s="41">
        <v>1740</v>
      </c>
      <c r="N951" s="41">
        <v>1894</v>
      </c>
      <c r="O951" t="s">
        <v>2779</v>
      </c>
      <c r="P951" t="s">
        <v>259</v>
      </c>
      <c r="Q951" t="s">
        <v>92</v>
      </c>
      <c r="R951">
        <v>1015456251</v>
      </c>
      <c r="S951" t="s">
        <v>2780</v>
      </c>
      <c r="T951">
        <v>0</v>
      </c>
      <c r="U951">
        <v>0</v>
      </c>
      <c r="V951">
        <v>6500000</v>
      </c>
      <c r="W951">
        <v>0</v>
      </c>
      <c r="X951">
        <v>6500000</v>
      </c>
      <c r="Y951">
        <v>2327</v>
      </c>
      <c r="Z951" t="s">
        <v>98</v>
      </c>
      <c r="AA951" s="41" t="s">
        <v>2781</v>
      </c>
      <c r="AB951" s="41">
        <v>2</v>
      </c>
      <c r="AC951" t="s">
        <v>29</v>
      </c>
      <c r="AD951" t="s">
        <v>91</v>
      </c>
    </row>
    <row r="952" spans="1:30" x14ac:dyDescent="0.2">
      <c r="A952">
        <v>2025</v>
      </c>
      <c r="B952">
        <v>11</v>
      </c>
      <c r="C952">
        <v>45658</v>
      </c>
      <c r="D952">
        <v>45991</v>
      </c>
      <c r="E952" t="s">
        <v>253</v>
      </c>
      <c r="F952">
        <v>45981</v>
      </c>
      <c r="G952">
        <v>145</v>
      </c>
      <c r="H952" t="s">
        <v>624</v>
      </c>
      <c r="I952" t="s">
        <v>2782</v>
      </c>
      <c r="J952" t="s">
        <v>626</v>
      </c>
      <c r="K952">
        <v>41</v>
      </c>
      <c r="L952" t="s">
        <v>257</v>
      </c>
      <c r="M952" s="41">
        <v>1796</v>
      </c>
      <c r="N952" s="41">
        <v>1895</v>
      </c>
      <c r="O952" t="s">
        <v>2783</v>
      </c>
      <c r="P952" t="s">
        <v>259</v>
      </c>
      <c r="Q952" t="s">
        <v>92</v>
      </c>
      <c r="R952">
        <v>1022380296</v>
      </c>
      <c r="S952" t="s">
        <v>606</v>
      </c>
      <c r="T952">
        <v>0</v>
      </c>
      <c r="U952">
        <v>0</v>
      </c>
      <c r="V952">
        <v>9450000</v>
      </c>
      <c r="W952">
        <v>0</v>
      </c>
      <c r="X952">
        <v>9450000</v>
      </c>
      <c r="Y952">
        <v>2327</v>
      </c>
      <c r="Z952" t="s">
        <v>98</v>
      </c>
      <c r="AA952" s="41" t="s">
        <v>2784</v>
      </c>
      <c r="AB952" s="41">
        <v>2</v>
      </c>
      <c r="AC952" t="s">
        <v>29</v>
      </c>
      <c r="AD952" t="s">
        <v>91</v>
      </c>
    </row>
    <row r="953" spans="1:30" x14ac:dyDescent="0.2">
      <c r="A953">
        <v>2025</v>
      </c>
      <c r="B953">
        <v>11</v>
      </c>
      <c r="C953">
        <v>45658</v>
      </c>
      <c r="D953">
        <v>45991</v>
      </c>
      <c r="E953" t="s">
        <v>253</v>
      </c>
      <c r="F953">
        <v>45981</v>
      </c>
      <c r="G953">
        <v>145</v>
      </c>
      <c r="H953" t="s">
        <v>624</v>
      </c>
      <c r="I953" t="s">
        <v>2785</v>
      </c>
      <c r="J953" t="s">
        <v>626</v>
      </c>
      <c r="K953">
        <v>29</v>
      </c>
      <c r="L953" t="s">
        <v>257</v>
      </c>
      <c r="M953" s="41">
        <v>1758</v>
      </c>
      <c r="N953" s="41">
        <v>1896</v>
      </c>
      <c r="O953" t="s">
        <v>2786</v>
      </c>
      <c r="P953" t="s">
        <v>561</v>
      </c>
      <c r="Q953" t="s">
        <v>205</v>
      </c>
      <c r="R953">
        <v>1015415370</v>
      </c>
      <c r="S953" t="s">
        <v>642</v>
      </c>
      <c r="T953">
        <v>0</v>
      </c>
      <c r="U953">
        <v>0</v>
      </c>
      <c r="V953">
        <v>7200000</v>
      </c>
      <c r="W953">
        <v>0</v>
      </c>
      <c r="X953">
        <v>7200000</v>
      </c>
      <c r="Y953">
        <v>2696</v>
      </c>
      <c r="Z953" t="s">
        <v>211</v>
      </c>
      <c r="AA953" s="41" t="s">
        <v>2787</v>
      </c>
      <c r="AB953" s="41">
        <v>4</v>
      </c>
      <c r="AC953" t="s">
        <v>29</v>
      </c>
      <c r="AD953" t="s">
        <v>114</v>
      </c>
    </row>
    <row r="954" spans="1:30" x14ac:dyDescent="0.2">
      <c r="A954">
        <v>2025</v>
      </c>
      <c r="B954">
        <v>11</v>
      </c>
      <c r="C954">
        <v>45658</v>
      </c>
      <c r="D954">
        <v>45991</v>
      </c>
      <c r="E954" t="s">
        <v>253</v>
      </c>
      <c r="F954">
        <v>45981</v>
      </c>
      <c r="G954">
        <v>145</v>
      </c>
      <c r="H954" t="s">
        <v>624</v>
      </c>
      <c r="I954" t="s">
        <v>2788</v>
      </c>
      <c r="J954" t="s">
        <v>626</v>
      </c>
      <c r="K954">
        <v>41</v>
      </c>
      <c r="L954" t="s">
        <v>257</v>
      </c>
      <c r="M954" s="41">
        <v>1805</v>
      </c>
      <c r="N954" s="41">
        <v>1897</v>
      </c>
      <c r="O954" t="s">
        <v>2789</v>
      </c>
      <c r="P954" t="s">
        <v>259</v>
      </c>
      <c r="Q954" t="s">
        <v>92</v>
      </c>
      <c r="R954">
        <v>1015470985</v>
      </c>
      <c r="S954" t="s">
        <v>2790</v>
      </c>
      <c r="T954">
        <v>0</v>
      </c>
      <c r="U954">
        <v>0</v>
      </c>
      <c r="V954">
        <v>14000000</v>
      </c>
      <c r="W954">
        <v>0</v>
      </c>
      <c r="X954">
        <v>14000000</v>
      </c>
      <c r="Y954">
        <v>2327</v>
      </c>
      <c r="Z954" t="s">
        <v>98</v>
      </c>
      <c r="AA954" s="41" t="s">
        <v>2791</v>
      </c>
      <c r="AB954" s="41">
        <v>2</v>
      </c>
      <c r="AC954" t="s">
        <v>29</v>
      </c>
      <c r="AD954" t="s">
        <v>91</v>
      </c>
    </row>
    <row r="955" spans="1:30" x14ac:dyDescent="0.2">
      <c r="A955">
        <v>2025</v>
      </c>
      <c r="B955">
        <v>11</v>
      </c>
      <c r="C955">
        <v>45658</v>
      </c>
      <c r="D955">
        <v>45991</v>
      </c>
      <c r="E955" t="s">
        <v>253</v>
      </c>
      <c r="F955">
        <v>45981</v>
      </c>
      <c r="G955">
        <v>145</v>
      </c>
      <c r="H955" t="s">
        <v>624</v>
      </c>
      <c r="I955" t="s">
        <v>2792</v>
      </c>
      <c r="J955" t="s">
        <v>626</v>
      </c>
      <c r="K955">
        <v>41</v>
      </c>
      <c r="L955" t="s">
        <v>257</v>
      </c>
      <c r="M955" s="41">
        <v>1790</v>
      </c>
      <c r="N955" s="41">
        <v>1898</v>
      </c>
      <c r="O955" t="s">
        <v>2793</v>
      </c>
      <c r="P955" t="s">
        <v>259</v>
      </c>
      <c r="Q955" t="s">
        <v>92</v>
      </c>
      <c r="R955">
        <v>1056802356</v>
      </c>
      <c r="S955" t="s">
        <v>555</v>
      </c>
      <c r="T955">
        <v>0</v>
      </c>
      <c r="U955">
        <v>0</v>
      </c>
      <c r="V955">
        <v>7650000</v>
      </c>
      <c r="W955">
        <v>0</v>
      </c>
      <c r="X955">
        <v>7650000</v>
      </c>
      <c r="Y955">
        <v>2327</v>
      </c>
      <c r="Z955" t="s">
        <v>98</v>
      </c>
      <c r="AA955" s="41" t="s">
        <v>2794</v>
      </c>
      <c r="AB955" s="41">
        <v>2</v>
      </c>
      <c r="AC955" t="s">
        <v>29</v>
      </c>
      <c r="AD955" t="s">
        <v>91</v>
      </c>
    </row>
    <row r="956" spans="1:30" x14ac:dyDescent="0.2">
      <c r="A956">
        <v>2025</v>
      </c>
      <c r="B956">
        <v>11</v>
      </c>
      <c r="C956">
        <v>45658</v>
      </c>
      <c r="D956">
        <v>45991</v>
      </c>
      <c r="E956" t="s">
        <v>253</v>
      </c>
      <c r="F956">
        <v>45981</v>
      </c>
      <c r="G956">
        <v>53</v>
      </c>
      <c r="H956" t="s">
        <v>744</v>
      </c>
      <c r="I956" t="s">
        <v>2795</v>
      </c>
      <c r="J956" t="s">
        <v>746</v>
      </c>
      <c r="K956">
        <v>41</v>
      </c>
      <c r="L956" t="s">
        <v>257</v>
      </c>
      <c r="M956" s="41">
        <v>1781</v>
      </c>
      <c r="N956" s="41">
        <v>1899</v>
      </c>
      <c r="O956" t="s">
        <v>2796</v>
      </c>
      <c r="P956" t="s">
        <v>439</v>
      </c>
      <c r="Q956" t="s">
        <v>121</v>
      </c>
      <c r="R956">
        <v>860022137</v>
      </c>
      <c r="S956" t="s">
        <v>2797</v>
      </c>
      <c r="T956">
        <v>0</v>
      </c>
      <c r="U956">
        <v>0</v>
      </c>
      <c r="V956">
        <v>10620000</v>
      </c>
      <c r="W956">
        <v>0</v>
      </c>
      <c r="X956">
        <v>10620000</v>
      </c>
      <c r="Y956">
        <v>2388</v>
      </c>
      <c r="Z956" t="s">
        <v>126</v>
      </c>
      <c r="AA956" s="41" t="s">
        <v>2798</v>
      </c>
      <c r="AB956" s="41">
        <v>3</v>
      </c>
      <c r="AC956" t="s">
        <v>66</v>
      </c>
      <c r="AD956" t="s">
        <v>120</v>
      </c>
    </row>
    <row r="957" spans="1:30" x14ac:dyDescent="0.2">
      <c r="A957">
        <v>2025</v>
      </c>
      <c r="B957">
        <v>11</v>
      </c>
      <c r="C957">
        <v>45658</v>
      </c>
      <c r="D957">
        <v>45991</v>
      </c>
      <c r="E957" t="s">
        <v>253</v>
      </c>
      <c r="F957">
        <v>45981</v>
      </c>
      <c r="G957">
        <v>148</v>
      </c>
      <c r="H957" t="s">
        <v>629</v>
      </c>
      <c r="I957" t="s">
        <v>2799</v>
      </c>
      <c r="J957" t="s">
        <v>631</v>
      </c>
      <c r="K957">
        <v>29</v>
      </c>
      <c r="L957" t="s">
        <v>257</v>
      </c>
      <c r="M957" s="41">
        <v>1762</v>
      </c>
      <c r="N957" s="41">
        <v>1900</v>
      </c>
      <c r="O957" t="s">
        <v>2800</v>
      </c>
      <c r="P957" t="s">
        <v>386</v>
      </c>
      <c r="Q957" t="s">
        <v>76</v>
      </c>
      <c r="R957">
        <v>79595136</v>
      </c>
      <c r="S957" t="s">
        <v>1467</v>
      </c>
      <c r="T957">
        <v>0</v>
      </c>
      <c r="U957">
        <v>0</v>
      </c>
      <c r="V957">
        <v>3000000</v>
      </c>
      <c r="W957">
        <v>0</v>
      </c>
      <c r="X957">
        <v>3000000</v>
      </c>
      <c r="Y957">
        <v>2324</v>
      </c>
      <c r="Z957" t="s">
        <v>87</v>
      </c>
      <c r="AA957" s="41" t="s">
        <v>2801</v>
      </c>
      <c r="AB957" s="41">
        <v>6</v>
      </c>
      <c r="AC957" t="s">
        <v>66</v>
      </c>
      <c r="AD957" t="s">
        <v>75</v>
      </c>
    </row>
    <row r="958" spans="1:30" x14ac:dyDescent="0.2">
      <c r="A958">
        <v>2025</v>
      </c>
      <c r="B958">
        <v>11</v>
      </c>
      <c r="C958">
        <v>45658</v>
      </c>
      <c r="D958">
        <v>45991</v>
      </c>
      <c r="E958" t="s">
        <v>253</v>
      </c>
      <c r="F958">
        <v>45981</v>
      </c>
      <c r="G958">
        <v>145</v>
      </c>
      <c r="H958" t="s">
        <v>624</v>
      </c>
      <c r="I958" t="s">
        <v>2802</v>
      </c>
      <c r="J958" t="s">
        <v>626</v>
      </c>
      <c r="K958">
        <v>41</v>
      </c>
      <c r="L958" t="s">
        <v>257</v>
      </c>
      <c r="M958" s="41">
        <v>1822</v>
      </c>
      <c r="N958" s="41">
        <v>1901</v>
      </c>
      <c r="O958" t="s">
        <v>2803</v>
      </c>
      <c r="P958" t="s">
        <v>259</v>
      </c>
      <c r="Q958" t="s">
        <v>92</v>
      </c>
      <c r="R958">
        <v>52159153</v>
      </c>
      <c r="S958" t="s">
        <v>481</v>
      </c>
      <c r="T958">
        <v>0</v>
      </c>
      <c r="U958">
        <v>0</v>
      </c>
      <c r="V958">
        <v>9900000</v>
      </c>
      <c r="W958">
        <v>0</v>
      </c>
      <c r="X958">
        <v>9900000</v>
      </c>
      <c r="Y958">
        <v>2327</v>
      </c>
      <c r="Z958" t="s">
        <v>98</v>
      </c>
      <c r="AA958" s="41" t="s">
        <v>2804</v>
      </c>
      <c r="AB958" s="41">
        <v>2</v>
      </c>
      <c r="AC958" t="s">
        <v>29</v>
      </c>
      <c r="AD958" t="s">
        <v>91</v>
      </c>
    </row>
    <row r="959" spans="1:30" x14ac:dyDescent="0.2">
      <c r="A959">
        <v>2025</v>
      </c>
      <c r="B959">
        <v>11</v>
      </c>
      <c r="C959">
        <v>45658</v>
      </c>
      <c r="D959">
        <v>45991</v>
      </c>
      <c r="E959" t="s">
        <v>253</v>
      </c>
      <c r="F959">
        <v>45981</v>
      </c>
      <c r="G959">
        <v>145</v>
      </c>
      <c r="H959" t="s">
        <v>624</v>
      </c>
      <c r="I959" t="s">
        <v>2805</v>
      </c>
      <c r="J959" t="s">
        <v>626</v>
      </c>
      <c r="K959">
        <v>41</v>
      </c>
      <c r="L959" t="s">
        <v>257</v>
      </c>
      <c r="M959" s="41">
        <v>1792</v>
      </c>
      <c r="N959" s="41">
        <v>1902</v>
      </c>
      <c r="O959" t="s">
        <v>2806</v>
      </c>
      <c r="P959" t="s">
        <v>275</v>
      </c>
      <c r="Q959" t="s">
        <v>49</v>
      </c>
      <c r="R959">
        <v>80772254</v>
      </c>
      <c r="S959" t="s">
        <v>552</v>
      </c>
      <c r="T959">
        <v>0</v>
      </c>
      <c r="U959">
        <v>0</v>
      </c>
      <c r="V959">
        <v>10500000</v>
      </c>
      <c r="W959">
        <v>0</v>
      </c>
      <c r="X959">
        <v>10500000</v>
      </c>
      <c r="Y959">
        <v>2289</v>
      </c>
      <c r="Z959" t="s">
        <v>50</v>
      </c>
      <c r="AA959" s="41" t="s">
        <v>2807</v>
      </c>
      <c r="AB959" s="41">
        <v>1</v>
      </c>
      <c r="AC959" t="s">
        <v>34</v>
      </c>
      <c r="AD959" t="s">
        <v>48</v>
      </c>
    </row>
    <row r="960" spans="1:30" x14ac:dyDescent="0.2">
      <c r="A960">
        <v>2025</v>
      </c>
      <c r="B960">
        <v>11</v>
      </c>
      <c r="C960">
        <v>45658</v>
      </c>
      <c r="D960">
        <v>45991</v>
      </c>
      <c r="E960" t="s">
        <v>253</v>
      </c>
      <c r="F960">
        <v>45981</v>
      </c>
      <c r="G960">
        <v>148</v>
      </c>
      <c r="H960" t="s">
        <v>629</v>
      </c>
      <c r="I960" t="s">
        <v>2808</v>
      </c>
      <c r="J960" t="s">
        <v>631</v>
      </c>
      <c r="K960">
        <v>41</v>
      </c>
      <c r="L960" t="s">
        <v>257</v>
      </c>
      <c r="M960" s="41">
        <v>1763</v>
      </c>
      <c r="N960" s="41">
        <v>1903</v>
      </c>
      <c r="O960" t="s">
        <v>2809</v>
      </c>
      <c r="P960" t="s">
        <v>259</v>
      </c>
      <c r="Q960" t="s">
        <v>92</v>
      </c>
      <c r="R960">
        <v>1032506354</v>
      </c>
      <c r="S960" t="s">
        <v>1675</v>
      </c>
      <c r="T960">
        <v>0</v>
      </c>
      <c r="U960">
        <v>0</v>
      </c>
      <c r="V960">
        <v>3100000</v>
      </c>
      <c r="W960">
        <v>0</v>
      </c>
      <c r="X960">
        <v>3100000</v>
      </c>
      <c r="Y960">
        <v>2327</v>
      </c>
      <c r="Z960" t="s">
        <v>98</v>
      </c>
      <c r="AA960" s="41" t="s">
        <v>2810</v>
      </c>
      <c r="AB960" s="41">
        <v>2</v>
      </c>
      <c r="AC960" t="s">
        <v>29</v>
      </c>
      <c r="AD960" t="s">
        <v>91</v>
      </c>
    </row>
    <row r="961" spans="1:30" x14ac:dyDescent="0.2">
      <c r="A961">
        <v>2025</v>
      </c>
      <c r="B961">
        <v>11</v>
      </c>
      <c r="C961">
        <v>45658</v>
      </c>
      <c r="D961">
        <v>45991</v>
      </c>
      <c r="E961" t="s">
        <v>253</v>
      </c>
      <c r="F961">
        <v>45981</v>
      </c>
      <c r="G961">
        <v>145</v>
      </c>
      <c r="H961" t="s">
        <v>624</v>
      </c>
      <c r="I961" t="s">
        <v>2811</v>
      </c>
      <c r="J961" t="s">
        <v>626</v>
      </c>
      <c r="K961">
        <v>41</v>
      </c>
      <c r="L961" t="s">
        <v>257</v>
      </c>
      <c r="M961" s="41">
        <v>1815</v>
      </c>
      <c r="N961" s="41">
        <v>1904</v>
      </c>
      <c r="O961" t="s">
        <v>2812</v>
      </c>
      <c r="P961" t="s">
        <v>259</v>
      </c>
      <c r="Q961" t="s">
        <v>92</v>
      </c>
      <c r="R961">
        <v>52900762</v>
      </c>
      <c r="S961" t="s">
        <v>535</v>
      </c>
      <c r="T961">
        <v>0</v>
      </c>
      <c r="U961">
        <v>0</v>
      </c>
      <c r="V961">
        <v>14000000</v>
      </c>
      <c r="W961">
        <v>0</v>
      </c>
      <c r="X961">
        <v>14000000</v>
      </c>
      <c r="Y961">
        <v>2327</v>
      </c>
      <c r="Z961" t="s">
        <v>98</v>
      </c>
      <c r="AA961" s="41" t="s">
        <v>2813</v>
      </c>
      <c r="AB961" s="41">
        <v>2</v>
      </c>
      <c r="AC961" t="s">
        <v>29</v>
      </c>
      <c r="AD961" t="s">
        <v>91</v>
      </c>
    </row>
    <row r="962" spans="1:30" x14ac:dyDescent="0.2">
      <c r="A962">
        <v>2025</v>
      </c>
      <c r="B962">
        <v>11</v>
      </c>
      <c r="C962">
        <v>45658</v>
      </c>
      <c r="D962">
        <v>45991</v>
      </c>
      <c r="E962" t="s">
        <v>253</v>
      </c>
      <c r="F962">
        <v>45986</v>
      </c>
      <c r="G962">
        <v>145</v>
      </c>
      <c r="H962" t="s">
        <v>624</v>
      </c>
      <c r="I962" t="s">
        <v>2814</v>
      </c>
      <c r="J962" t="s">
        <v>626</v>
      </c>
      <c r="K962">
        <v>29</v>
      </c>
      <c r="L962" t="s">
        <v>257</v>
      </c>
      <c r="M962" s="41">
        <v>1846</v>
      </c>
      <c r="N962" s="41">
        <v>1906</v>
      </c>
      <c r="O962" t="s">
        <v>2815</v>
      </c>
      <c r="P962" t="s">
        <v>275</v>
      </c>
      <c r="Q962" t="s">
        <v>49</v>
      </c>
      <c r="R962">
        <v>79367360</v>
      </c>
      <c r="S962" t="s">
        <v>1753</v>
      </c>
      <c r="T962">
        <v>0</v>
      </c>
      <c r="U962">
        <v>0</v>
      </c>
      <c r="V962">
        <v>6000000</v>
      </c>
      <c r="W962">
        <v>0</v>
      </c>
      <c r="X962">
        <v>6000000</v>
      </c>
      <c r="Y962">
        <v>2289</v>
      </c>
      <c r="Z962" t="s">
        <v>50</v>
      </c>
      <c r="AA962" s="41" t="s">
        <v>2816</v>
      </c>
      <c r="AB962" s="41">
        <v>1</v>
      </c>
      <c r="AC962" t="s">
        <v>34</v>
      </c>
      <c r="AD962" t="s">
        <v>48</v>
      </c>
    </row>
    <row r="963" spans="1:30" x14ac:dyDescent="0.2">
      <c r="A963">
        <v>2025</v>
      </c>
      <c r="B963">
        <v>11</v>
      </c>
      <c r="C963">
        <v>45658</v>
      </c>
      <c r="D963">
        <v>45991</v>
      </c>
      <c r="E963" t="s">
        <v>253</v>
      </c>
      <c r="F963">
        <v>45985</v>
      </c>
      <c r="G963">
        <v>145</v>
      </c>
      <c r="H963" t="s">
        <v>624</v>
      </c>
      <c r="I963" t="s">
        <v>2817</v>
      </c>
      <c r="J963" t="s">
        <v>626</v>
      </c>
      <c r="K963">
        <v>29</v>
      </c>
      <c r="L963" t="s">
        <v>257</v>
      </c>
      <c r="M963" s="41">
        <v>1820</v>
      </c>
      <c r="N963" s="41">
        <v>1907</v>
      </c>
      <c r="O963" t="s">
        <v>2818</v>
      </c>
      <c r="P963" t="s">
        <v>432</v>
      </c>
      <c r="Q963" t="s">
        <v>198</v>
      </c>
      <c r="R963">
        <v>52432694</v>
      </c>
      <c r="S963" t="s">
        <v>790</v>
      </c>
      <c r="T963">
        <v>0</v>
      </c>
      <c r="U963">
        <v>0</v>
      </c>
      <c r="V963">
        <v>7000000</v>
      </c>
      <c r="W963">
        <v>0</v>
      </c>
      <c r="X963">
        <v>7000000</v>
      </c>
      <c r="Y963">
        <v>2689</v>
      </c>
      <c r="Z963" t="s">
        <v>201</v>
      </c>
      <c r="AA963" s="41" t="s">
        <v>2819</v>
      </c>
      <c r="AB963" s="41">
        <v>1</v>
      </c>
      <c r="AC963" t="s">
        <v>34</v>
      </c>
      <c r="AD963" t="s">
        <v>197</v>
      </c>
    </row>
    <row r="964" spans="1:30" x14ac:dyDescent="0.2">
      <c r="A964">
        <v>2025</v>
      </c>
      <c r="B964">
        <v>11</v>
      </c>
      <c r="C964">
        <v>45658</v>
      </c>
      <c r="D964">
        <v>45991</v>
      </c>
      <c r="E964" t="s">
        <v>253</v>
      </c>
      <c r="F964">
        <v>45986</v>
      </c>
      <c r="G964">
        <v>148</v>
      </c>
      <c r="H964" t="s">
        <v>629</v>
      </c>
      <c r="I964" t="s">
        <v>2820</v>
      </c>
      <c r="J964" t="s">
        <v>631</v>
      </c>
      <c r="K964">
        <v>29</v>
      </c>
      <c r="L964" t="s">
        <v>257</v>
      </c>
      <c r="M964" s="41">
        <v>1760</v>
      </c>
      <c r="N964" s="41">
        <v>1908</v>
      </c>
      <c r="O964" t="s">
        <v>2821</v>
      </c>
      <c r="P964" t="s">
        <v>259</v>
      </c>
      <c r="Q964" t="s">
        <v>92</v>
      </c>
      <c r="R964">
        <v>79556596</v>
      </c>
      <c r="S964" t="s">
        <v>678</v>
      </c>
      <c r="T964">
        <v>0</v>
      </c>
      <c r="U964">
        <v>0</v>
      </c>
      <c r="V964">
        <v>4917000</v>
      </c>
      <c r="W964">
        <v>0</v>
      </c>
      <c r="X964">
        <v>4917000</v>
      </c>
      <c r="Y964">
        <v>2327</v>
      </c>
      <c r="Z964" t="s">
        <v>98</v>
      </c>
      <c r="AA964" s="41" t="s">
        <v>2822</v>
      </c>
      <c r="AB964" s="41">
        <v>2</v>
      </c>
      <c r="AC964" t="s">
        <v>29</v>
      </c>
      <c r="AD964" t="s">
        <v>91</v>
      </c>
    </row>
    <row r="965" spans="1:30" x14ac:dyDescent="0.2">
      <c r="A965">
        <v>2025</v>
      </c>
      <c r="B965">
        <v>11</v>
      </c>
      <c r="C965">
        <v>45658</v>
      </c>
      <c r="D965">
        <v>45991</v>
      </c>
      <c r="E965" t="s">
        <v>253</v>
      </c>
      <c r="F965">
        <v>45986</v>
      </c>
      <c r="G965">
        <v>145</v>
      </c>
      <c r="H965" t="s">
        <v>624</v>
      </c>
      <c r="I965" t="s">
        <v>2823</v>
      </c>
      <c r="J965" t="s">
        <v>626</v>
      </c>
      <c r="K965">
        <v>37</v>
      </c>
      <c r="L965" t="s">
        <v>257</v>
      </c>
      <c r="M965" s="41">
        <v>1835</v>
      </c>
      <c r="N965" s="41">
        <v>1909</v>
      </c>
      <c r="O965" t="s">
        <v>2824</v>
      </c>
      <c r="P965" t="s">
        <v>2760</v>
      </c>
      <c r="Q965" t="s">
        <v>104</v>
      </c>
      <c r="R965">
        <v>1024555613</v>
      </c>
      <c r="S965" t="s">
        <v>507</v>
      </c>
      <c r="T965">
        <v>0</v>
      </c>
      <c r="U965">
        <v>0</v>
      </c>
      <c r="V965">
        <v>9765000</v>
      </c>
      <c r="W965">
        <v>0</v>
      </c>
      <c r="X965">
        <v>9765000</v>
      </c>
      <c r="Y965">
        <v>2331</v>
      </c>
      <c r="Z965" t="s">
        <v>105</v>
      </c>
      <c r="AA965" s="41" t="s">
        <v>2825</v>
      </c>
      <c r="AB965" s="41">
        <v>1</v>
      </c>
      <c r="AC965" t="s">
        <v>34</v>
      </c>
      <c r="AD965" t="s">
        <v>103</v>
      </c>
    </row>
    <row r="966" spans="1:30" x14ac:dyDescent="0.2">
      <c r="A966">
        <v>2025</v>
      </c>
      <c r="B966">
        <v>11</v>
      </c>
      <c r="C966">
        <v>45658</v>
      </c>
      <c r="D966">
        <v>45991</v>
      </c>
      <c r="E966" t="s">
        <v>253</v>
      </c>
      <c r="F966">
        <v>45986</v>
      </c>
      <c r="G966">
        <v>145</v>
      </c>
      <c r="H966" t="s">
        <v>624</v>
      </c>
      <c r="I966" t="s">
        <v>2826</v>
      </c>
      <c r="J966" t="s">
        <v>626</v>
      </c>
      <c r="K966">
        <v>29</v>
      </c>
      <c r="L966" t="s">
        <v>257</v>
      </c>
      <c r="M966" s="41">
        <v>1775</v>
      </c>
      <c r="N966" s="41">
        <v>1910</v>
      </c>
      <c r="O966" t="s">
        <v>2827</v>
      </c>
      <c r="P966" t="s">
        <v>310</v>
      </c>
      <c r="Q966" t="s">
        <v>173</v>
      </c>
      <c r="R966">
        <v>1022982961</v>
      </c>
      <c r="S966" t="s">
        <v>565</v>
      </c>
      <c r="T966">
        <v>0</v>
      </c>
      <c r="U966">
        <v>0</v>
      </c>
      <c r="V966">
        <v>6500000</v>
      </c>
      <c r="W966">
        <v>0</v>
      </c>
      <c r="X966">
        <v>6500000</v>
      </c>
      <c r="Y966">
        <v>2666</v>
      </c>
      <c r="Z966" t="s">
        <v>178</v>
      </c>
      <c r="AA966" s="41" t="s">
        <v>2828</v>
      </c>
      <c r="AB966" s="41">
        <v>1</v>
      </c>
      <c r="AC966" t="s">
        <v>66</v>
      </c>
      <c r="AD966" t="s">
        <v>172</v>
      </c>
    </row>
    <row r="967" spans="1:30" x14ac:dyDescent="0.2">
      <c r="A967">
        <v>2025</v>
      </c>
      <c r="B967">
        <v>11</v>
      </c>
      <c r="C967">
        <v>45658</v>
      </c>
      <c r="D967">
        <v>45991</v>
      </c>
      <c r="E967" t="s">
        <v>253</v>
      </c>
      <c r="F967">
        <v>45986</v>
      </c>
      <c r="G967">
        <v>145</v>
      </c>
      <c r="H967" t="s">
        <v>624</v>
      </c>
      <c r="I967" t="s">
        <v>2829</v>
      </c>
      <c r="J967" t="s">
        <v>626</v>
      </c>
      <c r="K967">
        <v>29</v>
      </c>
      <c r="L967" t="s">
        <v>257</v>
      </c>
      <c r="M967" s="41">
        <v>1772</v>
      </c>
      <c r="N967" s="41">
        <v>1911</v>
      </c>
      <c r="O967" t="s">
        <v>2830</v>
      </c>
      <c r="P967" t="s">
        <v>291</v>
      </c>
      <c r="Q967" t="s">
        <v>181</v>
      </c>
      <c r="R967">
        <v>1031143143</v>
      </c>
      <c r="S967" t="s">
        <v>601</v>
      </c>
      <c r="T967">
        <v>0</v>
      </c>
      <c r="U967">
        <v>0</v>
      </c>
      <c r="V967">
        <v>5040000</v>
      </c>
      <c r="W967">
        <v>0</v>
      </c>
      <c r="X967">
        <v>5040000</v>
      </c>
      <c r="Y967">
        <v>2671</v>
      </c>
      <c r="Z967" t="s">
        <v>190</v>
      </c>
      <c r="AA967" s="41" t="s">
        <v>2831</v>
      </c>
      <c r="AB967" s="41">
        <v>3</v>
      </c>
      <c r="AC967" t="s">
        <v>34</v>
      </c>
      <c r="AD967" t="s">
        <v>180</v>
      </c>
    </row>
    <row r="968" spans="1:30" x14ac:dyDescent="0.2">
      <c r="A968">
        <v>2025</v>
      </c>
      <c r="B968">
        <v>11</v>
      </c>
      <c r="C968">
        <v>45658</v>
      </c>
      <c r="D968">
        <v>45991</v>
      </c>
      <c r="E968" t="s">
        <v>253</v>
      </c>
      <c r="F968">
        <v>45986</v>
      </c>
      <c r="G968">
        <v>148</v>
      </c>
      <c r="H968" t="s">
        <v>629</v>
      </c>
      <c r="I968" t="s">
        <v>2832</v>
      </c>
      <c r="J968" t="s">
        <v>631</v>
      </c>
      <c r="K968">
        <v>29</v>
      </c>
      <c r="L968" t="s">
        <v>257</v>
      </c>
      <c r="M968" s="41">
        <v>1789</v>
      </c>
      <c r="N968" s="41">
        <v>1912</v>
      </c>
      <c r="O968" t="s">
        <v>2833</v>
      </c>
      <c r="P968" t="s">
        <v>275</v>
      </c>
      <c r="Q968" t="s">
        <v>49</v>
      </c>
      <c r="R968">
        <v>1053609479</v>
      </c>
      <c r="S968" t="s">
        <v>656</v>
      </c>
      <c r="T968">
        <v>0</v>
      </c>
      <c r="U968">
        <v>0</v>
      </c>
      <c r="V968">
        <v>4200000</v>
      </c>
      <c r="W968">
        <v>0</v>
      </c>
      <c r="X968">
        <v>4200000</v>
      </c>
      <c r="Y968">
        <v>2289</v>
      </c>
      <c r="Z968" t="s">
        <v>50</v>
      </c>
      <c r="AA968" s="41" t="s">
        <v>2834</v>
      </c>
      <c r="AB968" s="41">
        <v>1</v>
      </c>
      <c r="AC968" t="s">
        <v>34</v>
      </c>
      <c r="AD968" t="s">
        <v>48</v>
      </c>
    </row>
    <row r="969" spans="1:30" x14ac:dyDescent="0.2">
      <c r="A969">
        <v>2025</v>
      </c>
      <c r="B969">
        <v>11</v>
      </c>
      <c r="C969">
        <v>45658</v>
      </c>
      <c r="D969">
        <v>45991</v>
      </c>
      <c r="E969" t="s">
        <v>253</v>
      </c>
      <c r="F969">
        <v>45986</v>
      </c>
      <c r="G969">
        <v>145</v>
      </c>
      <c r="H969" t="s">
        <v>624</v>
      </c>
      <c r="I969" t="s">
        <v>2835</v>
      </c>
      <c r="J969" t="s">
        <v>626</v>
      </c>
      <c r="K969">
        <v>29</v>
      </c>
      <c r="L969" t="s">
        <v>257</v>
      </c>
      <c r="M969" s="41">
        <v>1852</v>
      </c>
      <c r="N969" s="41">
        <v>1913</v>
      </c>
      <c r="O969" t="s">
        <v>2836</v>
      </c>
      <c r="P969" t="s">
        <v>2760</v>
      </c>
      <c r="Q969" t="s">
        <v>104</v>
      </c>
      <c r="R969">
        <v>88278276</v>
      </c>
      <c r="S969" t="s">
        <v>322</v>
      </c>
      <c r="T969">
        <v>0</v>
      </c>
      <c r="U969">
        <v>0</v>
      </c>
      <c r="V969">
        <v>6000000</v>
      </c>
      <c r="W969">
        <v>0</v>
      </c>
      <c r="X969">
        <v>6000000</v>
      </c>
      <c r="Y969">
        <v>2331</v>
      </c>
      <c r="Z969" t="s">
        <v>105</v>
      </c>
      <c r="AA969" s="41" t="s">
        <v>2837</v>
      </c>
      <c r="AB969" s="41">
        <v>1</v>
      </c>
      <c r="AC969" t="s">
        <v>34</v>
      </c>
      <c r="AD969" t="s">
        <v>103</v>
      </c>
    </row>
    <row r="970" spans="1:30" x14ac:dyDescent="0.2">
      <c r="A970">
        <v>2025</v>
      </c>
      <c r="B970">
        <v>11</v>
      </c>
      <c r="C970">
        <v>45658</v>
      </c>
      <c r="D970">
        <v>45991</v>
      </c>
      <c r="E970" t="s">
        <v>253</v>
      </c>
      <c r="F970">
        <v>45986</v>
      </c>
      <c r="G970">
        <v>145</v>
      </c>
      <c r="H970" t="s">
        <v>624</v>
      </c>
      <c r="I970" t="s">
        <v>2838</v>
      </c>
      <c r="J970" t="s">
        <v>626</v>
      </c>
      <c r="K970">
        <v>29</v>
      </c>
      <c r="L970" t="s">
        <v>257</v>
      </c>
      <c r="M970" s="41">
        <v>1847</v>
      </c>
      <c r="N970" s="41">
        <v>1914</v>
      </c>
      <c r="O970" t="s">
        <v>2839</v>
      </c>
      <c r="P970" t="s">
        <v>366</v>
      </c>
      <c r="Q970" t="s">
        <v>165</v>
      </c>
      <c r="R970">
        <v>1026273681</v>
      </c>
      <c r="S970" t="s">
        <v>2212</v>
      </c>
      <c r="T970">
        <v>0</v>
      </c>
      <c r="U970">
        <v>0</v>
      </c>
      <c r="V970">
        <v>6825000</v>
      </c>
      <c r="W970">
        <v>0</v>
      </c>
      <c r="X970">
        <v>6825000</v>
      </c>
      <c r="Y970">
        <v>2613</v>
      </c>
      <c r="Z970" t="s">
        <v>168</v>
      </c>
      <c r="AA970" s="41" t="s">
        <v>2840</v>
      </c>
      <c r="AB970" s="41">
        <v>2</v>
      </c>
      <c r="AC970" t="s">
        <v>34</v>
      </c>
      <c r="AD970" t="s">
        <v>164</v>
      </c>
    </row>
    <row r="971" spans="1:30" x14ac:dyDescent="0.2">
      <c r="A971">
        <v>2025</v>
      </c>
      <c r="B971">
        <v>11</v>
      </c>
      <c r="C971">
        <v>45658</v>
      </c>
      <c r="D971">
        <v>45991</v>
      </c>
      <c r="E971" t="s">
        <v>253</v>
      </c>
      <c r="F971">
        <v>45986</v>
      </c>
      <c r="G971">
        <v>145</v>
      </c>
      <c r="H971" t="s">
        <v>624</v>
      </c>
      <c r="I971" t="s">
        <v>2841</v>
      </c>
      <c r="J971" t="s">
        <v>626</v>
      </c>
      <c r="K971">
        <v>36</v>
      </c>
      <c r="L971" t="s">
        <v>257</v>
      </c>
      <c r="M971" s="41">
        <v>1739</v>
      </c>
      <c r="N971" s="41">
        <v>1915</v>
      </c>
      <c r="O971" t="s">
        <v>2842</v>
      </c>
      <c r="P971" t="s">
        <v>259</v>
      </c>
      <c r="Q971" t="s">
        <v>92</v>
      </c>
      <c r="R971">
        <v>1121839153</v>
      </c>
      <c r="S971" t="s">
        <v>2843</v>
      </c>
      <c r="T971">
        <v>0</v>
      </c>
      <c r="U971">
        <v>0</v>
      </c>
      <c r="V971">
        <v>10530000</v>
      </c>
      <c r="W971">
        <v>0</v>
      </c>
      <c r="X971">
        <v>10530000</v>
      </c>
      <c r="Y971">
        <v>2327</v>
      </c>
      <c r="Z971" t="s">
        <v>98</v>
      </c>
      <c r="AA971" s="41" t="s">
        <v>2633</v>
      </c>
      <c r="AB971" s="41">
        <v>2</v>
      </c>
      <c r="AC971" t="s">
        <v>29</v>
      </c>
      <c r="AD971" t="s">
        <v>91</v>
      </c>
    </row>
    <row r="972" spans="1:30" x14ac:dyDescent="0.2">
      <c r="A972">
        <v>2025</v>
      </c>
      <c r="B972">
        <v>11</v>
      </c>
      <c r="C972">
        <v>45658</v>
      </c>
      <c r="D972">
        <v>45991</v>
      </c>
      <c r="E972" t="s">
        <v>253</v>
      </c>
      <c r="F972">
        <v>45986</v>
      </c>
      <c r="G972">
        <v>145</v>
      </c>
      <c r="H972" t="s">
        <v>624</v>
      </c>
      <c r="I972" t="s">
        <v>2844</v>
      </c>
      <c r="J972" t="s">
        <v>626</v>
      </c>
      <c r="K972">
        <v>22</v>
      </c>
      <c r="L972" t="s">
        <v>257</v>
      </c>
      <c r="M972" s="41">
        <v>1671</v>
      </c>
      <c r="N972" s="41">
        <v>1916</v>
      </c>
      <c r="O972" t="s">
        <v>2845</v>
      </c>
      <c r="P972" t="s">
        <v>259</v>
      </c>
      <c r="Q972" t="s">
        <v>92</v>
      </c>
      <c r="R972">
        <v>51986672</v>
      </c>
      <c r="S972" t="s">
        <v>1269</v>
      </c>
      <c r="T972">
        <v>0</v>
      </c>
      <c r="U972">
        <v>0</v>
      </c>
      <c r="V972">
        <v>10800000</v>
      </c>
      <c r="W972">
        <v>0</v>
      </c>
      <c r="X972">
        <v>10800000</v>
      </c>
      <c r="Y972">
        <v>2327</v>
      </c>
      <c r="Z972" t="s">
        <v>98</v>
      </c>
      <c r="AA972" s="41" t="s">
        <v>2846</v>
      </c>
      <c r="AB972" s="41">
        <v>2</v>
      </c>
      <c r="AC972" t="s">
        <v>29</v>
      </c>
      <c r="AD972" t="s">
        <v>91</v>
      </c>
    </row>
    <row r="973" spans="1:30" x14ac:dyDescent="0.2">
      <c r="A973">
        <v>2025</v>
      </c>
      <c r="B973">
        <v>11</v>
      </c>
      <c r="C973">
        <v>45658</v>
      </c>
      <c r="D973">
        <v>45991</v>
      </c>
      <c r="E973" t="s">
        <v>253</v>
      </c>
      <c r="F973">
        <v>45986</v>
      </c>
      <c r="G973">
        <v>145</v>
      </c>
      <c r="H973" t="s">
        <v>624</v>
      </c>
      <c r="I973" t="s">
        <v>2847</v>
      </c>
      <c r="J973" t="s">
        <v>626</v>
      </c>
      <c r="K973">
        <v>29</v>
      </c>
      <c r="L973" t="s">
        <v>257</v>
      </c>
      <c r="M973" s="41">
        <v>1535</v>
      </c>
      <c r="N973" s="41">
        <v>1917</v>
      </c>
      <c r="O973" t="s">
        <v>2848</v>
      </c>
      <c r="P973" t="s">
        <v>259</v>
      </c>
      <c r="Q973" t="s">
        <v>92</v>
      </c>
      <c r="R973">
        <v>46680172</v>
      </c>
      <c r="S973" t="s">
        <v>1114</v>
      </c>
      <c r="T973">
        <v>0</v>
      </c>
      <c r="U973">
        <v>0</v>
      </c>
      <c r="V973">
        <v>6300000</v>
      </c>
      <c r="W973">
        <v>0</v>
      </c>
      <c r="X973">
        <v>6300000</v>
      </c>
      <c r="Y973">
        <v>2327</v>
      </c>
      <c r="Z973" t="s">
        <v>98</v>
      </c>
      <c r="AA973" s="41" t="s">
        <v>2849</v>
      </c>
      <c r="AB973" s="41">
        <v>2</v>
      </c>
      <c r="AC973" t="s">
        <v>29</v>
      </c>
      <c r="AD973" t="s">
        <v>91</v>
      </c>
    </row>
    <row r="974" spans="1:30" x14ac:dyDescent="0.2">
      <c r="A974">
        <v>2025</v>
      </c>
      <c r="B974">
        <v>11</v>
      </c>
      <c r="C974">
        <v>45658</v>
      </c>
      <c r="D974">
        <v>45991</v>
      </c>
      <c r="E974" t="s">
        <v>253</v>
      </c>
      <c r="F974">
        <v>45986</v>
      </c>
      <c r="G974">
        <v>145</v>
      </c>
      <c r="H974" t="s">
        <v>624</v>
      </c>
      <c r="I974" t="s">
        <v>2850</v>
      </c>
      <c r="J974" t="s">
        <v>626</v>
      </c>
      <c r="K974">
        <v>36</v>
      </c>
      <c r="L974" t="s">
        <v>257</v>
      </c>
      <c r="M974" s="41">
        <v>1795</v>
      </c>
      <c r="N974" s="41">
        <v>1918</v>
      </c>
      <c r="O974" t="s">
        <v>2851</v>
      </c>
      <c r="P974" t="s">
        <v>721</v>
      </c>
      <c r="Q974" t="s">
        <v>36</v>
      </c>
      <c r="R974">
        <v>1052409028</v>
      </c>
      <c r="S974" t="s">
        <v>722</v>
      </c>
      <c r="T974">
        <v>0</v>
      </c>
      <c r="U974">
        <v>0</v>
      </c>
      <c r="V974">
        <v>10500000</v>
      </c>
      <c r="W974">
        <v>0</v>
      </c>
      <c r="X974">
        <v>10500000</v>
      </c>
      <c r="Y974">
        <v>2278</v>
      </c>
      <c r="Z974" t="s">
        <v>37</v>
      </c>
      <c r="AA974" s="41" t="s">
        <v>2852</v>
      </c>
      <c r="AB974" s="41">
        <v>1</v>
      </c>
      <c r="AC974" t="s">
        <v>34</v>
      </c>
      <c r="AD974" t="s">
        <v>35</v>
      </c>
    </row>
    <row r="975" spans="1:30" x14ac:dyDescent="0.2">
      <c r="A975">
        <v>2025</v>
      </c>
      <c r="B975">
        <v>11</v>
      </c>
      <c r="C975">
        <v>45658</v>
      </c>
      <c r="D975">
        <v>45991</v>
      </c>
      <c r="E975" t="s">
        <v>253</v>
      </c>
      <c r="F975">
        <v>45986</v>
      </c>
      <c r="G975">
        <v>148</v>
      </c>
      <c r="H975" t="s">
        <v>629</v>
      </c>
      <c r="I975" t="s">
        <v>2853</v>
      </c>
      <c r="J975" t="s">
        <v>631</v>
      </c>
      <c r="K975">
        <v>36</v>
      </c>
      <c r="L975" t="s">
        <v>257</v>
      </c>
      <c r="M975" s="41">
        <v>1816</v>
      </c>
      <c r="N975" s="41">
        <v>1919</v>
      </c>
      <c r="O975" t="s">
        <v>2854</v>
      </c>
      <c r="P975" t="s">
        <v>259</v>
      </c>
      <c r="Q975" t="s">
        <v>92</v>
      </c>
      <c r="R975">
        <v>1032656434</v>
      </c>
      <c r="S975" t="s">
        <v>712</v>
      </c>
      <c r="T975">
        <v>0</v>
      </c>
      <c r="U975">
        <v>0</v>
      </c>
      <c r="V975">
        <v>5445000</v>
      </c>
      <c r="W975">
        <v>0</v>
      </c>
      <c r="X975">
        <v>5445000</v>
      </c>
      <c r="Y975">
        <v>2327</v>
      </c>
      <c r="Z975" t="s">
        <v>98</v>
      </c>
      <c r="AA975" s="41" t="s">
        <v>2855</v>
      </c>
      <c r="AB975" s="41">
        <v>2</v>
      </c>
      <c r="AC975" t="s">
        <v>29</v>
      </c>
      <c r="AD975" t="s">
        <v>91</v>
      </c>
    </row>
    <row r="976" spans="1:30" x14ac:dyDescent="0.2">
      <c r="A976">
        <v>2025</v>
      </c>
      <c r="B976">
        <v>11</v>
      </c>
      <c r="C976">
        <v>45658</v>
      </c>
      <c r="D976">
        <v>45991</v>
      </c>
      <c r="E976" t="s">
        <v>253</v>
      </c>
      <c r="F976">
        <v>45987</v>
      </c>
      <c r="G976">
        <v>148</v>
      </c>
      <c r="H976" t="s">
        <v>629</v>
      </c>
      <c r="I976" t="s">
        <v>2856</v>
      </c>
      <c r="J976" t="s">
        <v>631</v>
      </c>
      <c r="K976">
        <v>29</v>
      </c>
      <c r="L976" t="s">
        <v>257</v>
      </c>
      <c r="M976" s="41">
        <v>1837</v>
      </c>
      <c r="N976" s="41">
        <v>1920</v>
      </c>
      <c r="O976" t="s">
        <v>2857</v>
      </c>
      <c r="P976" t="s">
        <v>366</v>
      </c>
      <c r="Q976" t="s">
        <v>165</v>
      </c>
      <c r="R976">
        <v>52524470</v>
      </c>
      <c r="S976" t="s">
        <v>847</v>
      </c>
      <c r="T976">
        <v>0</v>
      </c>
      <c r="U976">
        <v>0</v>
      </c>
      <c r="V976">
        <v>4590000</v>
      </c>
      <c r="W976">
        <v>0</v>
      </c>
      <c r="X976">
        <v>4590000</v>
      </c>
      <c r="Y976">
        <v>2613</v>
      </c>
      <c r="Z976" t="s">
        <v>166</v>
      </c>
      <c r="AA976" s="41" t="s">
        <v>2858</v>
      </c>
      <c r="AB976" s="41">
        <v>1</v>
      </c>
      <c r="AC976" t="s">
        <v>34</v>
      </c>
      <c r="AD976" t="s">
        <v>164</v>
      </c>
    </row>
    <row r="977" spans="1:30" x14ac:dyDescent="0.2">
      <c r="A977">
        <v>2025</v>
      </c>
      <c r="B977">
        <v>11</v>
      </c>
      <c r="C977">
        <v>45658</v>
      </c>
      <c r="D977">
        <v>45991</v>
      </c>
      <c r="E977" t="s">
        <v>253</v>
      </c>
      <c r="F977">
        <v>45987</v>
      </c>
      <c r="G977">
        <v>145</v>
      </c>
      <c r="H977" t="s">
        <v>624</v>
      </c>
      <c r="I977" t="s">
        <v>2859</v>
      </c>
      <c r="J977" t="s">
        <v>626</v>
      </c>
      <c r="K977">
        <v>29</v>
      </c>
      <c r="L977" t="s">
        <v>257</v>
      </c>
      <c r="M977" s="41">
        <v>1855</v>
      </c>
      <c r="N977" s="41">
        <v>1921</v>
      </c>
      <c r="O977" t="s">
        <v>2860</v>
      </c>
      <c r="P977" t="s">
        <v>366</v>
      </c>
      <c r="Q977" t="s">
        <v>165</v>
      </c>
      <c r="R977">
        <v>1069730435</v>
      </c>
      <c r="S977" t="s">
        <v>1083</v>
      </c>
      <c r="T977">
        <v>0</v>
      </c>
      <c r="U977">
        <v>0</v>
      </c>
      <c r="V977">
        <v>6300000</v>
      </c>
      <c r="W977">
        <v>0</v>
      </c>
      <c r="X977">
        <v>6300000</v>
      </c>
      <c r="Y977">
        <v>2613</v>
      </c>
      <c r="Z977" t="s">
        <v>168</v>
      </c>
      <c r="AA977" s="41" t="s">
        <v>2861</v>
      </c>
      <c r="AB977" s="41">
        <v>2</v>
      </c>
      <c r="AC977" t="s">
        <v>34</v>
      </c>
      <c r="AD977" t="s">
        <v>164</v>
      </c>
    </row>
    <row r="978" spans="1:30" x14ac:dyDescent="0.2">
      <c r="A978">
        <v>2025</v>
      </c>
      <c r="B978">
        <v>11</v>
      </c>
      <c r="C978">
        <v>45658</v>
      </c>
      <c r="D978">
        <v>45991</v>
      </c>
      <c r="E978" t="s">
        <v>253</v>
      </c>
      <c r="F978">
        <v>45987</v>
      </c>
      <c r="G978">
        <v>145</v>
      </c>
      <c r="H978" t="s">
        <v>624</v>
      </c>
      <c r="I978" t="s">
        <v>2862</v>
      </c>
      <c r="J978" t="s">
        <v>626</v>
      </c>
      <c r="K978">
        <v>29</v>
      </c>
      <c r="L978" t="s">
        <v>257</v>
      </c>
      <c r="M978" s="41">
        <v>1831</v>
      </c>
      <c r="N978" s="41">
        <v>1922</v>
      </c>
      <c r="O978" t="s">
        <v>2863</v>
      </c>
      <c r="P978" t="s">
        <v>366</v>
      </c>
      <c r="Q978" t="s">
        <v>165</v>
      </c>
      <c r="R978">
        <v>79632494</v>
      </c>
      <c r="S978" t="s">
        <v>907</v>
      </c>
      <c r="T978">
        <v>0</v>
      </c>
      <c r="U978">
        <v>0</v>
      </c>
      <c r="V978">
        <v>7350000</v>
      </c>
      <c r="W978">
        <v>0</v>
      </c>
      <c r="X978">
        <v>7350000</v>
      </c>
      <c r="Y978">
        <v>2613</v>
      </c>
      <c r="Z978" t="s">
        <v>166</v>
      </c>
      <c r="AA978" s="41" t="s">
        <v>2864</v>
      </c>
      <c r="AB978" s="41">
        <v>1</v>
      </c>
      <c r="AC978" t="s">
        <v>34</v>
      </c>
      <c r="AD978" t="s">
        <v>164</v>
      </c>
    </row>
    <row r="979" spans="1:30" x14ac:dyDescent="0.2">
      <c r="A979">
        <v>2025</v>
      </c>
      <c r="B979">
        <v>11</v>
      </c>
      <c r="C979">
        <v>45658</v>
      </c>
      <c r="D979">
        <v>45991</v>
      </c>
      <c r="E979" t="s">
        <v>253</v>
      </c>
      <c r="F979">
        <v>45987</v>
      </c>
      <c r="G979">
        <v>145</v>
      </c>
      <c r="H979" t="s">
        <v>624</v>
      </c>
      <c r="I979" t="s">
        <v>2865</v>
      </c>
      <c r="J979" t="s">
        <v>626</v>
      </c>
      <c r="K979">
        <v>29</v>
      </c>
      <c r="L979" t="s">
        <v>257</v>
      </c>
      <c r="M979" s="41">
        <v>1848</v>
      </c>
      <c r="N979" s="41">
        <v>1923</v>
      </c>
      <c r="O979" t="s">
        <v>2866</v>
      </c>
      <c r="P979" t="s">
        <v>275</v>
      </c>
      <c r="Q979" t="s">
        <v>49</v>
      </c>
      <c r="R979">
        <v>79468757</v>
      </c>
      <c r="S979" t="s">
        <v>466</v>
      </c>
      <c r="T979">
        <v>0</v>
      </c>
      <c r="U979">
        <v>0</v>
      </c>
      <c r="V979">
        <v>7665000</v>
      </c>
      <c r="W979">
        <v>0</v>
      </c>
      <c r="X979">
        <v>7665000</v>
      </c>
      <c r="Y979">
        <v>2289</v>
      </c>
      <c r="Z979" t="s">
        <v>50</v>
      </c>
      <c r="AA979" s="41" t="s">
        <v>2867</v>
      </c>
      <c r="AB979" s="41">
        <v>1</v>
      </c>
      <c r="AC979" t="s">
        <v>34</v>
      </c>
      <c r="AD979" t="s">
        <v>48</v>
      </c>
    </row>
    <row r="980" spans="1:30" x14ac:dyDescent="0.2">
      <c r="A980">
        <v>2025</v>
      </c>
      <c r="B980">
        <v>11</v>
      </c>
      <c r="C980">
        <v>45658</v>
      </c>
      <c r="D980">
        <v>45991</v>
      </c>
      <c r="E980" t="s">
        <v>253</v>
      </c>
      <c r="F980">
        <v>45987</v>
      </c>
      <c r="G980">
        <v>145</v>
      </c>
      <c r="H980" t="s">
        <v>624</v>
      </c>
      <c r="I980" t="s">
        <v>2868</v>
      </c>
      <c r="J980" t="s">
        <v>626</v>
      </c>
      <c r="K980">
        <v>35</v>
      </c>
      <c r="L980" t="s">
        <v>257</v>
      </c>
      <c r="M980" s="41">
        <v>1842</v>
      </c>
      <c r="N980" s="41">
        <v>1924</v>
      </c>
      <c r="O980" t="s">
        <v>2869</v>
      </c>
      <c r="P980" t="s">
        <v>366</v>
      </c>
      <c r="Q980" t="s">
        <v>165</v>
      </c>
      <c r="R980">
        <v>1014256316</v>
      </c>
      <c r="S980" t="s">
        <v>621</v>
      </c>
      <c r="T980">
        <v>0</v>
      </c>
      <c r="U980">
        <v>0</v>
      </c>
      <c r="V980">
        <v>9450000</v>
      </c>
      <c r="W980">
        <v>0</v>
      </c>
      <c r="X980">
        <v>9450000</v>
      </c>
      <c r="Y980">
        <v>2613</v>
      </c>
      <c r="Z980" t="s">
        <v>166</v>
      </c>
      <c r="AA980" s="41" t="s">
        <v>2870</v>
      </c>
      <c r="AB980" s="41">
        <v>1</v>
      </c>
      <c r="AC980" t="s">
        <v>34</v>
      </c>
      <c r="AD980" t="s">
        <v>164</v>
      </c>
    </row>
    <row r="981" spans="1:30" x14ac:dyDescent="0.2">
      <c r="A981">
        <v>2025</v>
      </c>
      <c r="B981">
        <v>11</v>
      </c>
      <c r="C981">
        <v>45658</v>
      </c>
      <c r="D981">
        <v>45991</v>
      </c>
      <c r="E981" t="s">
        <v>253</v>
      </c>
      <c r="F981">
        <v>45987</v>
      </c>
      <c r="G981">
        <v>145</v>
      </c>
      <c r="H981" t="s">
        <v>624</v>
      </c>
      <c r="I981" t="s">
        <v>2871</v>
      </c>
      <c r="J981" t="s">
        <v>626</v>
      </c>
      <c r="K981">
        <v>35</v>
      </c>
      <c r="L981" t="s">
        <v>257</v>
      </c>
      <c r="M981" s="41">
        <v>1851</v>
      </c>
      <c r="N981" s="41">
        <v>1925</v>
      </c>
      <c r="O981" t="s">
        <v>2872</v>
      </c>
      <c r="P981" t="s">
        <v>366</v>
      </c>
      <c r="Q981" t="s">
        <v>165</v>
      </c>
      <c r="R981">
        <v>1109004909</v>
      </c>
      <c r="S981" t="s">
        <v>396</v>
      </c>
      <c r="T981">
        <v>0</v>
      </c>
      <c r="U981">
        <v>0</v>
      </c>
      <c r="V981">
        <v>9450000</v>
      </c>
      <c r="W981">
        <v>0</v>
      </c>
      <c r="X981">
        <v>9450000</v>
      </c>
      <c r="Y981">
        <v>2613</v>
      </c>
      <c r="Z981" t="s">
        <v>166</v>
      </c>
      <c r="AA981" s="41" t="s">
        <v>2873</v>
      </c>
      <c r="AB981" s="41">
        <v>1</v>
      </c>
      <c r="AC981" t="s">
        <v>34</v>
      </c>
      <c r="AD981" t="s">
        <v>164</v>
      </c>
    </row>
    <row r="982" spans="1:30" x14ac:dyDescent="0.2">
      <c r="A982">
        <v>2025</v>
      </c>
      <c r="B982">
        <v>11</v>
      </c>
      <c r="C982">
        <v>45658</v>
      </c>
      <c r="D982">
        <v>45991</v>
      </c>
      <c r="E982" t="s">
        <v>253</v>
      </c>
      <c r="F982">
        <v>45987</v>
      </c>
      <c r="G982">
        <v>145</v>
      </c>
      <c r="H982" t="s">
        <v>624</v>
      </c>
      <c r="I982" t="s">
        <v>2874</v>
      </c>
      <c r="J982" t="s">
        <v>626</v>
      </c>
      <c r="K982">
        <v>35</v>
      </c>
      <c r="L982" t="s">
        <v>257</v>
      </c>
      <c r="M982" s="41">
        <v>1825</v>
      </c>
      <c r="N982" s="41">
        <v>1926</v>
      </c>
      <c r="O982" t="s">
        <v>2875</v>
      </c>
      <c r="P982" t="s">
        <v>259</v>
      </c>
      <c r="Q982" t="s">
        <v>92</v>
      </c>
      <c r="R982">
        <v>79378493</v>
      </c>
      <c r="S982" t="s">
        <v>725</v>
      </c>
      <c r="T982">
        <v>0</v>
      </c>
      <c r="U982">
        <v>0</v>
      </c>
      <c r="V982">
        <v>7700000</v>
      </c>
      <c r="W982">
        <v>0</v>
      </c>
      <c r="X982">
        <v>7700000</v>
      </c>
      <c r="Y982">
        <v>2327</v>
      </c>
      <c r="Z982" t="s">
        <v>98</v>
      </c>
      <c r="AA982" s="41" t="s">
        <v>2876</v>
      </c>
      <c r="AB982" s="41">
        <v>2</v>
      </c>
      <c r="AC982" t="s">
        <v>29</v>
      </c>
      <c r="AD982" t="s">
        <v>91</v>
      </c>
    </row>
    <row r="983" spans="1:30" x14ac:dyDescent="0.2">
      <c r="A983">
        <v>2025</v>
      </c>
      <c r="B983">
        <v>11</v>
      </c>
      <c r="C983">
        <v>45658</v>
      </c>
      <c r="D983">
        <v>45991</v>
      </c>
      <c r="E983" t="s">
        <v>253</v>
      </c>
      <c r="F983">
        <v>45988</v>
      </c>
      <c r="G983">
        <v>148</v>
      </c>
      <c r="H983" t="s">
        <v>629</v>
      </c>
      <c r="I983" t="s">
        <v>2877</v>
      </c>
      <c r="J983" t="s">
        <v>631</v>
      </c>
      <c r="K983">
        <v>34</v>
      </c>
      <c r="L983" t="s">
        <v>257</v>
      </c>
      <c r="M983" s="41">
        <v>1811</v>
      </c>
      <c r="N983" s="41">
        <v>1927</v>
      </c>
      <c r="O983" t="s">
        <v>2878</v>
      </c>
      <c r="P983" t="s">
        <v>259</v>
      </c>
      <c r="Q983" t="s">
        <v>92</v>
      </c>
      <c r="R983">
        <v>1077942240</v>
      </c>
      <c r="S983" t="s">
        <v>715</v>
      </c>
      <c r="T983">
        <v>0</v>
      </c>
      <c r="U983">
        <v>0</v>
      </c>
      <c r="V983">
        <v>2940000</v>
      </c>
      <c r="W983">
        <v>0</v>
      </c>
      <c r="X983">
        <v>2940000</v>
      </c>
      <c r="Y983">
        <v>2327</v>
      </c>
      <c r="Z983" t="s">
        <v>98</v>
      </c>
      <c r="AA983" s="41" t="s">
        <v>2879</v>
      </c>
      <c r="AB983" s="41">
        <v>2</v>
      </c>
      <c r="AC983" t="s">
        <v>29</v>
      </c>
      <c r="AD983" t="s">
        <v>91</v>
      </c>
    </row>
    <row r="984" spans="1:30" x14ac:dyDescent="0.2">
      <c r="A984">
        <v>2025</v>
      </c>
      <c r="B984">
        <v>11</v>
      </c>
      <c r="C984">
        <v>45658</v>
      </c>
      <c r="D984">
        <v>45991</v>
      </c>
      <c r="E984" t="s">
        <v>253</v>
      </c>
      <c r="F984">
        <v>45988</v>
      </c>
      <c r="G984">
        <v>145</v>
      </c>
      <c r="H984" t="s">
        <v>624</v>
      </c>
      <c r="I984" t="s">
        <v>2880</v>
      </c>
      <c r="J984" t="s">
        <v>626</v>
      </c>
      <c r="K984">
        <v>34</v>
      </c>
      <c r="L984" t="s">
        <v>257</v>
      </c>
      <c r="M984" s="41">
        <v>1873</v>
      </c>
      <c r="N984" s="41">
        <v>1928</v>
      </c>
      <c r="O984" t="s">
        <v>2881</v>
      </c>
      <c r="P984" t="s">
        <v>259</v>
      </c>
      <c r="Q984" t="s">
        <v>92</v>
      </c>
      <c r="R984">
        <v>80056238</v>
      </c>
      <c r="S984" t="s">
        <v>2568</v>
      </c>
      <c r="T984">
        <v>0</v>
      </c>
      <c r="U984">
        <v>0</v>
      </c>
      <c r="V984">
        <v>12600000</v>
      </c>
      <c r="W984">
        <v>0</v>
      </c>
      <c r="X984">
        <v>12600000</v>
      </c>
      <c r="Y984">
        <v>2327</v>
      </c>
      <c r="Z984" t="s">
        <v>98</v>
      </c>
      <c r="AA984" s="41" t="s">
        <v>2882</v>
      </c>
      <c r="AB984" s="41">
        <v>2</v>
      </c>
      <c r="AC984" t="s">
        <v>29</v>
      </c>
      <c r="AD984" t="s">
        <v>91</v>
      </c>
    </row>
  </sheetData>
  <autoFilter ref="A1:AD920" xr:uid="{E1DD7FE7-1B76-409D-BF43-24EACD6FD504}"/>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Report_Avance Metas #</vt:lpstr>
      <vt:lpstr>Report_Avance Metas $</vt:lpstr>
      <vt:lpstr>Data Avance de Metas</vt:lpstr>
      <vt:lpstr>Report_Avance Presup. CRPs $</vt:lpstr>
      <vt:lpstr>Data Presupuestal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Jhojan Andres Castañeda Sanchez</dc:creator>
  <cp:lastModifiedBy>Angie Carolina Prieto Alvarado</cp:lastModifiedBy>
  <dcterms:created xsi:type="dcterms:W3CDTF">2025-06-03T20:54:48Z</dcterms:created>
  <dcterms:modified xsi:type="dcterms:W3CDTF">2025-12-30T23:32:56Z</dcterms:modified>
</cp:coreProperties>
</file>