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50" documentId="13_ncr:1_{0839AABE-BE34-4D2F-B682-310BA579CBB8}" xr6:coauthVersionLast="47" xr6:coauthVersionMax="47" xr10:uidLastSave="{80A15985-AB36-423A-9333-ED2733F1CAD6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L31" i="1" s="1"/>
  <c r="AE31" i="1"/>
  <c r="AG31" i="1" s="1"/>
  <c r="Z31" i="1"/>
  <c r="AB31" i="1" s="1"/>
  <c r="U31" i="1"/>
  <c r="W31" i="1" s="1"/>
  <c r="Q31" i="1"/>
  <c r="AO31" i="1" s="1"/>
  <c r="AQ31" i="1" s="1"/>
  <c r="AJ30" i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AG32" i="1" s="1"/>
  <c r="Z29" i="1"/>
  <c r="AB29" i="1" s="1"/>
  <c r="U29" i="1"/>
  <c r="W29" i="1" s="1"/>
  <c r="Q29" i="1"/>
  <c r="AO29" i="1" s="1"/>
  <c r="AQ29" i="1" s="1"/>
  <c r="AJ28" i="1"/>
  <c r="AL28" i="1" s="1"/>
  <c r="AL32" i="1" s="1"/>
  <c r="AE28" i="1"/>
  <c r="AG28" i="1" s="1"/>
  <c r="Z28" i="1"/>
  <c r="AB28" i="1" s="1"/>
  <c r="U28" i="1"/>
  <c r="W28" i="1" s="1"/>
  <c r="Q28" i="1"/>
  <c r="AO28" i="1" s="1"/>
  <c r="AQ28" i="1" s="1"/>
  <c r="Q26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W32" i="1" l="1"/>
  <c r="AQ32" i="1"/>
  <c r="AB32" i="1"/>
  <c r="AO12" i="1"/>
  <c r="AQ12" i="1" s="1"/>
  <c r="AO23" i="1"/>
  <c r="AQ23" i="1" s="1"/>
  <c r="AO24" i="1"/>
  <c r="AQ24" i="1" s="1"/>
  <c r="AO25" i="1"/>
  <c r="AQ25" i="1" s="1"/>
  <c r="AO26" i="1"/>
  <c r="AQ26" i="1" s="1"/>
  <c r="AO11" i="1"/>
  <c r="AQ11" i="1" s="1"/>
  <c r="AJ12" i="1"/>
  <c r="AL12" i="1" s="1"/>
  <c r="AJ23" i="1"/>
  <c r="AL23" i="1" s="1"/>
  <c r="AJ24" i="1"/>
  <c r="AL24" i="1" s="1"/>
  <c r="AJ25" i="1"/>
  <c r="AL25" i="1" s="1"/>
  <c r="AJ26" i="1"/>
  <c r="AL26" i="1" s="1"/>
  <c r="AJ11" i="1"/>
  <c r="AL11" i="1" s="1"/>
  <c r="AE12" i="1"/>
  <c r="AG12" i="1" s="1"/>
  <c r="AG23" i="1"/>
  <c r="AE24" i="1"/>
  <c r="AG24" i="1" s="1"/>
  <c r="AE25" i="1"/>
  <c r="AG25" i="1" s="1"/>
  <c r="AE26" i="1"/>
  <c r="AG26" i="1" s="1"/>
  <c r="AE11" i="1"/>
  <c r="AG11" i="1" s="1"/>
  <c r="Z12" i="1"/>
  <c r="AB12" i="1" s="1"/>
  <c r="Z24" i="1"/>
  <c r="AB24" i="1" s="1"/>
  <c r="Z25" i="1"/>
  <c r="AB25" i="1" s="1"/>
  <c r="Z26" i="1"/>
  <c r="AB26" i="1" s="1"/>
  <c r="Z11" i="1"/>
  <c r="AB11" i="1" s="1"/>
  <c r="U12" i="1"/>
  <c r="W12" i="1" s="1"/>
  <c r="U25" i="1"/>
  <c r="W25" i="1" s="1"/>
  <c r="U26" i="1"/>
  <c r="W26" i="1" s="1"/>
  <c r="U11" i="1"/>
  <c r="W11" i="1" s="1"/>
  <c r="AB27" i="1" l="1"/>
  <c r="AB33" i="1" s="1"/>
  <c r="W27" i="1"/>
  <c r="W33" i="1" s="1"/>
  <c r="AG27" i="1"/>
  <c r="AG33" i="1" s="1"/>
  <c r="AL27" i="1"/>
  <c r="AL33" i="1" s="1"/>
  <c r="AQ27" i="1"/>
  <c r="AQ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<sst xmlns="http://schemas.openxmlformats.org/spreadsheetml/2006/main" count="476" uniqueCount="286">
  <si>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</si>
  <si>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</si>
  <si>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</si>
  <si>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</si>
  <si>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</si>
  <si>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</si>
  <si>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</si>
  <si>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</si>
  <si>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</si>
  <si>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</si>
  <si>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</si>
  <si>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</si>
  <si>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</si>
  <si>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</si>
  <si>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</si>
  <si>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</si>
  <si>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</si>
  <si>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</si>
  <si>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</si>
  <si>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</si>
  <si>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</si>
  <si>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</si>
  <si>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</si>
  <si>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</si>
  <si>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</si>
  <si>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</si>
  <si>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</si>
  <si>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</si>
  <si>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</si>
  <si>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</si>
  <si>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</si>
  <si>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</si>
  <si>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</si>
  <si>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</si>
  <si>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</si>
  <si>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</si>
  <si>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</si>
  <si>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</si>
  <si>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</si>
  <si>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</si>
  <si>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</si>
  <si>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</si>
  <si>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</si>
  <si>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</si>
  <si>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</si>
  <si>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</si>
  <si>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</si>
  <si>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</si>
  <si>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</si>
  <si>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</si>
  <si>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</si>
  <si>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</si>
  <si>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</si>
  <si>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</si>
  <si>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</si>
  <si>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</si>
  <si>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</si>
  <si>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</si>
  <si>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</si>
  <si>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</si>
  <si>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</si>
  <si>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</si>
  <si>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</si>
  <si>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</si>
  <si>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</si>
  <si>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</si>
  <si>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</si>
  <si>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</si>
  <si>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</si>
  <si>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</si>
  <si>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</si>
  <si>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</si>
  <si>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</si>
  <si>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</si>
  <si>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</si>
  <si>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</si>
  <si>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</si>
  <si>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</si>
  <si>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</si>
  <si>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</si>
  <si>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</si>
  <si>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</si>
  <si>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</si>
  <si>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</si>
  <si>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</si>
  <si>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</si>
  <si>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</si>
  <si>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</si>
  <si>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</si>
  <si>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</si>
  <si>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</si>
  <si>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</si>
  <si>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</si>
  <si>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</si>
  <si>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</si>
  <si>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</si>
  <si>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</si>
  <si>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</si>
  <si>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</si>
  <si>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</si>
  <si>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</si>
  <si>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</si>
  <si>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</si>
  <si>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</si>
  <si>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</si>
  <si>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</si>
  <si>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</si>
  <si>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</si>
  <si>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</si>
  <si>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</si>
  <si>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</si>
  <si>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</si>
  <si>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</si>
  <si>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</si>
  <si>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</si>
  <si>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</si>
  <si>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</si>
  <si>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</si>
  <si>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</si>
  <si>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</si>
  <si>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</si>
  <si>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</si>
  <si>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</si>
  <si>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</si>
  <si>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</si>
  <si>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</si>
  <si>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</si>
  <si>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</si>
  <si>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</si>
  <si>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</si>
  <si>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</si>
  <si>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</si>
  <si>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</si>
  <si>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</si>
  <si>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</si>
  <si>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</si>
  <si>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</si>
  <si>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</si>
  <si>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</si>
  <si>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</si>
  <si>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</si>
  <si>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</si>
  <si>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</si>
  <si>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</si>
  <si>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</si>
  <si>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</si>
  <si>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</si>
  <si>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</si>
  <si>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</si>
  <si>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</si>
  <si>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</si>
  <si>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</si>
  <si>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</si>
  <si>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</si>
  <si>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</si>
  <si>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</si>
  <si>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</si>
  <si>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</si>
  <si>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</si>
  <si>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</si>
  <si>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</si>
  <si>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</si>
  <si>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</si>
  <si>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</si>
  <si>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</si>
  <si>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</si>
  <si>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</si>
  <si>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</si>
  <si>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</si>
  <si>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</si>
  <si>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</si>
  <si>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</si>
  <si>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</si>
  <si>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</si>
  <si>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</si>
  <si>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</si>
  <si>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</si>
  <si>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</si>
  <si>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</si>
  <si>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</si>
  <si>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</si>
  <si>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</si>
  <si>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</si>
  <si>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</si>
  <si>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</si>
  <si>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</si>
  <si>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</si>
  <si>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</si>
  <si>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</si>
  <si>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</si>
  <si>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</si>
  <si>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</si>
  <si>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</si>
  <si>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</si>
  <si>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</si>
  <si>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</si>
  <si>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</si>
  <si>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</si>
  <si>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</si>
  <si>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</si>
  <si>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</si>
  <si>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</si>
  <si>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</si>
  <si>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</si>
  <si>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</si>
  <si>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</si>
  <si>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</si>
  <si>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</si>
  <si>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</si>
  <si>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</si>
  <si>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</si>
  <si>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</si>
  <si>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</si>
  <si>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</si>
  <si>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</si>
  <si>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</si>
  <si>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</si>
  <si>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</si>
  <si>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</si>
  <si>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</si>
  <si>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</si>
  <si>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</si>
  <si>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</si>
  <si>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</si>
  <si>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</si>
  <si>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</si>
  <si>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</si>
  <si>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</si>
  <si>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</si>
  <si>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</si>
  <si>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</si>
  <si>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</si>
  <si>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</si>
  <si>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</si>
  <si>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</si>
  <si>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</si>
  <si>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</si>
  <si>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</si>
  <si>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</si>
  <si>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</si>
  <si>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</si>
  <si>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</si>
  <si>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</si>
  <si>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</si>
  <si>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</si>
  <si>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</si>
  <si>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</si>
  <si>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</si>
  <si>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</si>
  <si>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</si>
  <si>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t>75% (Con corte a 30 de septiembre de 2025)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</si>
  <si>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Bosa
VIGENCIA 2026</t>
    </r>
  </si>
  <si>
    <t>Terminar (archivar) 21 actuaciones administrativas activas</t>
  </si>
  <si>
    <t>Terminar 22 actuaciones administrativas en primera instancia</t>
  </si>
  <si>
    <t>2,7% (Con corte a 30 de septiembre de 2025)</t>
  </si>
  <si>
    <t>34,4% (Con corte a 30 de septiembre de 2025)</t>
  </si>
  <si>
    <t>47,8% (Con corte a 30 de septiembre de 2025)</t>
  </si>
  <si>
    <t>53% (Con corte a 30 de septiembre de 2025)</t>
  </si>
  <si>
    <t>26% (Con corte a 30 de septiembre de 2025)</t>
  </si>
  <si>
    <t>83,7% (Con corte a 30 de septiembre de 2025)</t>
  </si>
  <si>
    <t>32436 (Con corte a 30 de septiembre de 2025)</t>
  </si>
  <si>
    <t>6220 (Con corte a 30 de septiembre de 2025)</t>
  </si>
  <si>
    <t>14 (Con corte a 30 de septiembre de 2025)</t>
  </si>
  <si>
    <t>25 (Con corte a 30 de septiembre de 2025)</t>
  </si>
  <si>
    <t>590 (Con corte a 30 de septiembre de 2025)</t>
  </si>
  <si>
    <t>172 (Con corte a 30 de septiembre de 2025)</t>
  </si>
  <si>
    <t>40 (Con corte a 30 de septiembre de 2025)</t>
  </si>
  <si>
    <t>13 (Con corte a 30 de septiembre de 2025)</t>
  </si>
  <si>
    <t>Formatos de evidencia de reunión diligenciados de los operativos realizados en materia de Río Bogotá</t>
  </si>
  <si>
    <t>Realizar 34.670 impulsos procesales (avocar, rechazar, enviar al competente y todo lo que derive del desarrollo de la actuación) sobre las actuaciones de policía que se encuentran a cargo de las inspecciones de policía</t>
  </si>
  <si>
    <t>Proferir 5.120 fallos de fondo en primera instancia sobre las actuaciones de policía que se encuentran a cargo de las inspecciones de policía</t>
  </si>
  <si>
    <t>Realizar 220 operativos de inspección, vigilancia y control en materia de integridad del espacio público</t>
  </si>
  <si>
    <t>Realizar 240 operativos de inspección, vigilancia y control en materia de actividad económica</t>
  </si>
  <si>
    <t>Realizar 80 operativos de inspección, vigilancia y control en materia de actividad ambiental</t>
  </si>
  <si>
    <t>Realizar 25 operativos de inspección, vigilancia y control para dar cumplimiento a los fallos de río Bogotá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</si>
  <si>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</si>
  <si>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</si>
  <si>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</si>
  <si>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</si>
  <si>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</si>
  <si>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</si>
  <si>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</si>
  <si>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</si>
  <si>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</si>
  <si>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Lograr que el 98% de los contratos en ejecución en SECOP se encuentren en SIPSE-Local en estado “Ejecución”.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</si>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</sst>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topLeftCell="A16" zoomScaleNormal="100" workbookViewId="0">
      <selection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89" t="s">
        <v>251</v>
      </c>
      <c r="B1" s="90"/>
      <c r="C1" s="90"/>
      <c r="D1" s="90"/>
      <c r="E1" s="90"/>
      <c r="F1" s="90"/>
      <c r="G1" s="91"/>
      <c r="H1" s="92" t="s">
        <v>174</v>
      </c>
      <c r="I1" s="93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4" t="s">
        <v>0</v>
      </c>
      <c r="B3" s="94"/>
      <c r="C3" s="94"/>
      <c r="D3" s="94"/>
    </row>
    <row r="4" spans="1:43" s="5" customFormat="1" ht="15" customHeight="1" x14ac:dyDescent="0.3">
      <c r="A4" s="11" t="s">
        <v>1</v>
      </c>
      <c r="B4" s="11" t="s">
        <v>2</v>
      </c>
      <c r="C4" s="94" t="s">
        <v>2</v>
      </c>
      <c r="D4" s="94"/>
    </row>
    <row r="5" spans="1:43" s="5" customFormat="1" ht="15" customHeight="1" x14ac:dyDescent="0.3">
      <c r="A5" s="8">
        <v>1</v>
      </c>
      <c r="B5" s="8" t="s">
        <v>177</v>
      </c>
      <c r="C5" s="88" t="s">
        <v>178</v>
      </c>
      <c r="D5" s="88"/>
    </row>
    <row r="6" spans="1:43" s="5" customFormat="1" x14ac:dyDescent="0.3">
      <c r="A6" s="8"/>
      <c r="B6" s="8"/>
      <c r="C6" s="88"/>
      <c r="D6" s="88"/>
    </row>
    <row r="7" spans="1:43" s="5" customFormat="1" x14ac:dyDescent="0.3">
      <c r="A7" s="8"/>
      <c r="B7" s="8"/>
      <c r="C7" s="88"/>
      <c r="D7" s="88"/>
    </row>
    <row r="8" spans="1:43" s="5" customFormat="1" x14ac:dyDescent="0.3"/>
    <row r="9" spans="1:43" ht="37.5" customHeight="1" x14ac:dyDescent="0.3">
      <c r="A9" s="95" t="s">
        <v>3</v>
      </c>
      <c r="B9" s="96"/>
      <c r="C9" s="102" t="s">
        <v>173</v>
      </c>
      <c r="D9" s="95" t="s">
        <v>4</v>
      </c>
      <c r="E9" s="96"/>
      <c r="F9" s="102" t="s">
        <v>129</v>
      </c>
      <c r="G9" s="97" t="s">
        <v>5</v>
      </c>
      <c r="H9" s="98"/>
      <c r="I9" s="98"/>
      <c r="J9" s="98"/>
      <c r="K9" s="98"/>
      <c r="L9" s="99" t="s">
        <v>6</v>
      </c>
      <c r="M9" s="100"/>
      <c r="N9" s="100"/>
      <c r="O9" s="100"/>
      <c r="P9" s="100"/>
      <c r="Q9" s="101"/>
      <c r="R9" s="85" t="s">
        <v>7</v>
      </c>
      <c r="S9" s="86"/>
      <c r="T9" s="87"/>
      <c r="U9" s="115" t="s">
        <v>8</v>
      </c>
      <c r="V9" s="116"/>
      <c r="W9" s="116"/>
      <c r="X9" s="116"/>
      <c r="Y9" s="117"/>
      <c r="Z9" s="112" t="s">
        <v>9</v>
      </c>
      <c r="AA9" s="113"/>
      <c r="AB9" s="113"/>
      <c r="AC9" s="113"/>
      <c r="AD9" s="114"/>
      <c r="AE9" s="109" t="s">
        <v>10</v>
      </c>
      <c r="AF9" s="110"/>
      <c r="AG9" s="110"/>
      <c r="AH9" s="110"/>
      <c r="AI9" s="111"/>
      <c r="AJ9" s="106" t="s">
        <v>11</v>
      </c>
      <c r="AK9" s="107"/>
      <c r="AL9" s="107"/>
      <c r="AM9" s="107"/>
      <c r="AN9" s="108"/>
      <c r="AO9" s="104" t="s">
        <v>12</v>
      </c>
      <c r="AP9" s="105"/>
      <c r="AQ9" s="105"/>
    </row>
    <row r="10" spans="1:43" s="20" customFormat="1" ht="27.6" x14ac:dyDescent="0.3">
      <c r="A10" s="25" t="s">
        <v>13</v>
      </c>
      <c r="B10" s="25" t="s">
        <v>14</v>
      </c>
      <c r="C10" s="103"/>
      <c r="D10" s="25" t="s">
        <v>15</v>
      </c>
      <c r="E10" s="25" t="s">
        <v>16</v>
      </c>
      <c r="F10" s="103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199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205</v>
      </c>
      <c r="I11" s="52" t="s">
        <v>151</v>
      </c>
      <c r="J11" s="80" t="s">
        <v>254</v>
      </c>
      <c r="K11" s="53" t="s">
        <v>206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220</v>
      </c>
      <c r="S11" s="50" t="s">
        <v>221</v>
      </c>
      <c r="T11" s="50" t="s">
        <v>247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200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207</v>
      </c>
      <c r="I12" s="52" t="s">
        <v>151</v>
      </c>
      <c r="J12" s="80" t="s">
        <v>255</v>
      </c>
      <c r="K12" s="53" t="s">
        <v>236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222</v>
      </c>
      <c r="S12" s="60" t="s">
        <v>223</v>
      </c>
      <c r="T12" s="50" t="s">
        <v>247</v>
      </c>
      <c r="U12" s="76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6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6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6">
        <f t="shared" ref="AJ12:AJ26" si="7">P12</f>
        <v>0.72</v>
      </c>
      <c r="AK12" s="55"/>
      <c r="AL12" s="56">
        <f t="shared" ref="AL12:AL26" si="8">IFERROR(IF(AK12/AJ12&gt;1,1,AK12/AJ12),0)</f>
        <v>0</v>
      </c>
      <c r="AM12" s="50"/>
      <c r="AN12" s="50"/>
      <c r="AO12" s="77">
        <f t="shared" ref="AO12:AO26" si="9">Q12</f>
        <v>0.72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201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208</v>
      </c>
      <c r="I13" s="52" t="s">
        <v>151</v>
      </c>
      <c r="J13" s="80" t="s">
        <v>256</v>
      </c>
      <c r="K13" s="53" t="s">
        <v>237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222</v>
      </c>
      <c r="S13" s="60" t="s">
        <v>223</v>
      </c>
      <c r="T13" s="50" t="s">
        <v>247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202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209</v>
      </c>
      <c r="I14" s="52" t="s">
        <v>151</v>
      </c>
      <c r="J14" s="80" t="s">
        <v>210</v>
      </c>
      <c r="K14" s="53" t="s">
        <v>238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222</v>
      </c>
      <c r="S14" s="60" t="s">
        <v>224</v>
      </c>
      <c r="T14" s="50" t="s">
        <v>247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249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211</v>
      </c>
      <c r="I15" s="52" t="s">
        <v>151</v>
      </c>
      <c r="J15" s="80" t="s">
        <v>257</v>
      </c>
      <c r="K15" s="53" t="s">
        <v>239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222</v>
      </c>
      <c r="S15" s="60" t="s">
        <v>223</v>
      </c>
      <c r="T15" s="50" t="s">
        <v>247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203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212</v>
      </c>
      <c r="I16" s="52" t="s">
        <v>151</v>
      </c>
      <c r="J16" s="80" t="s">
        <v>258</v>
      </c>
      <c r="K16" s="53" t="s">
        <v>240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222</v>
      </c>
      <c r="S16" s="60" t="s">
        <v>223</v>
      </c>
      <c r="T16" s="50" t="s">
        <v>247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284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285</v>
      </c>
      <c r="I17" s="52" t="s">
        <v>151</v>
      </c>
      <c r="J17" s="80" t="s">
        <v>250</v>
      </c>
      <c r="K17" s="53" t="s">
        <v>241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222</v>
      </c>
      <c r="S17" s="60" t="s">
        <v>225</v>
      </c>
      <c r="T17" s="50" t="s">
        <v>247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204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213</v>
      </c>
      <c r="I18" s="52" t="s">
        <v>151</v>
      </c>
      <c r="J18" s="80" t="s">
        <v>259</v>
      </c>
      <c r="K18" s="53" t="s">
        <v>242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222</v>
      </c>
      <c r="S18" s="60" t="s">
        <v>226</v>
      </c>
      <c r="T18" s="50" t="s">
        <v>247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269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214</v>
      </c>
      <c r="I19" s="52" t="s">
        <v>214</v>
      </c>
      <c r="J19" s="80" t="s">
        <v>260</v>
      </c>
      <c r="K19" s="53" t="s">
        <v>243</v>
      </c>
      <c r="L19" s="53" t="s">
        <v>47</v>
      </c>
      <c r="M19" s="83">
        <v>8665</v>
      </c>
      <c r="N19" s="83">
        <v>8665</v>
      </c>
      <c r="O19" s="83">
        <v>8670</v>
      </c>
      <c r="P19" s="83">
        <v>8670</v>
      </c>
      <c r="Q19" s="54">
        <f t="shared" ref="Q19:Q26" si="11">SUM(M19:P19)</f>
        <v>34670</v>
      </c>
      <c r="R19" s="60" t="s">
        <v>227</v>
      </c>
      <c r="S19" s="60" t="s">
        <v>228</v>
      </c>
      <c r="T19" s="50" t="s">
        <v>248</v>
      </c>
      <c r="U19" s="54">
        <f t="shared" si="1"/>
        <v>8665</v>
      </c>
      <c r="V19" s="55"/>
      <c r="W19" s="56">
        <f t="shared" si="2"/>
        <v>0</v>
      </c>
      <c r="X19" s="50"/>
      <c r="Y19" s="50"/>
      <c r="Z19" s="57">
        <f t="shared" si="3"/>
        <v>8665</v>
      </c>
      <c r="AA19" s="55"/>
      <c r="AB19" s="56">
        <f t="shared" si="4"/>
        <v>0</v>
      </c>
      <c r="AC19" s="50"/>
      <c r="AD19" s="50"/>
      <c r="AE19" s="57">
        <f t="shared" si="5"/>
        <v>8670</v>
      </c>
      <c r="AF19" s="55"/>
      <c r="AG19" s="56">
        <f t="shared" si="6"/>
        <v>0</v>
      </c>
      <c r="AH19" s="50"/>
      <c r="AI19" s="50"/>
      <c r="AJ19" s="57">
        <f t="shared" si="7"/>
        <v>8670</v>
      </c>
      <c r="AK19" s="55"/>
      <c r="AL19" s="56">
        <f t="shared" si="8"/>
        <v>0</v>
      </c>
      <c r="AM19" s="50"/>
      <c r="AN19" s="50"/>
      <c r="AO19" s="58">
        <f t="shared" si="9"/>
        <v>34670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270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215</v>
      </c>
      <c r="I20" s="52" t="s">
        <v>215</v>
      </c>
      <c r="J20" s="80" t="s">
        <v>261</v>
      </c>
      <c r="K20" s="53" t="s">
        <v>244</v>
      </c>
      <c r="L20" s="53" t="s">
        <v>47</v>
      </c>
      <c r="M20" s="83">
        <v>1280</v>
      </c>
      <c r="N20" s="83">
        <v>1280</v>
      </c>
      <c r="O20" s="83">
        <v>1280</v>
      </c>
      <c r="P20" s="83">
        <v>1280</v>
      </c>
      <c r="Q20" s="54">
        <f t="shared" si="11"/>
        <v>5120</v>
      </c>
      <c r="R20" s="60" t="s">
        <v>229</v>
      </c>
      <c r="S20" s="60" t="s">
        <v>228</v>
      </c>
      <c r="T20" s="50" t="s">
        <v>248</v>
      </c>
      <c r="U20" s="54">
        <f t="shared" si="1"/>
        <v>1280</v>
      </c>
      <c r="V20" s="55"/>
      <c r="W20" s="56">
        <f t="shared" si="2"/>
        <v>0</v>
      </c>
      <c r="X20" s="50"/>
      <c r="Y20" s="50"/>
      <c r="Z20" s="57">
        <f t="shared" si="3"/>
        <v>1280</v>
      </c>
      <c r="AA20" s="55"/>
      <c r="AB20" s="56">
        <f t="shared" si="4"/>
        <v>0</v>
      </c>
      <c r="AC20" s="50"/>
      <c r="AD20" s="50"/>
      <c r="AE20" s="57">
        <f t="shared" si="5"/>
        <v>1280</v>
      </c>
      <c r="AF20" s="55"/>
      <c r="AG20" s="56">
        <f t="shared" si="6"/>
        <v>0</v>
      </c>
      <c r="AH20" s="50"/>
      <c r="AI20" s="50"/>
      <c r="AJ20" s="57">
        <f t="shared" si="7"/>
        <v>1280</v>
      </c>
      <c r="AK20" s="55"/>
      <c r="AL20" s="56">
        <f t="shared" si="8"/>
        <v>0</v>
      </c>
      <c r="AM20" s="50"/>
      <c r="AN20" s="50"/>
      <c r="AO20" s="58">
        <f t="shared" si="9"/>
        <v>5120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252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216</v>
      </c>
      <c r="I21" s="52" t="s">
        <v>217</v>
      </c>
      <c r="J21" s="80" t="s">
        <v>262</v>
      </c>
      <c r="K21" s="53" t="s">
        <v>245</v>
      </c>
      <c r="L21" s="53" t="s">
        <v>47</v>
      </c>
      <c r="M21" s="83">
        <v>3</v>
      </c>
      <c r="N21" s="83">
        <v>6</v>
      </c>
      <c r="O21" s="83">
        <v>6</v>
      </c>
      <c r="P21" s="83">
        <v>6</v>
      </c>
      <c r="Q21" s="54">
        <f t="shared" si="11"/>
        <v>21</v>
      </c>
      <c r="R21" s="60" t="s">
        <v>230</v>
      </c>
      <c r="S21" s="60" t="s">
        <v>231</v>
      </c>
      <c r="T21" s="50" t="s">
        <v>248</v>
      </c>
      <c r="U21" s="54">
        <f t="shared" si="1"/>
        <v>3</v>
      </c>
      <c r="V21" s="55"/>
      <c r="W21" s="56">
        <f t="shared" si="2"/>
        <v>0</v>
      </c>
      <c r="X21" s="50"/>
      <c r="Y21" s="50"/>
      <c r="Z21" s="57">
        <f t="shared" si="3"/>
        <v>6</v>
      </c>
      <c r="AA21" s="55"/>
      <c r="AB21" s="56">
        <f t="shared" si="4"/>
        <v>0</v>
      </c>
      <c r="AC21" s="50"/>
      <c r="AD21" s="50"/>
      <c r="AE21" s="57">
        <f t="shared" si="5"/>
        <v>6</v>
      </c>
      <c r="AF21" s="55"/>
      <c r="AG21" s="56">
        <f t="shared" si="6"/>
        <v>0</v>
      </c>
      <c r="AH21" s="50"/>
      <c r="AI21" s="50"/>
      <c r="AJ21" s="57">
        <f t="shared" si="7"/>
        <v>6</v>
      </c>
      <c r="AK21" s="55"/>
      <c r="AL21" s="56">
        <f t="shared" si="8"/>
        <v>0</v>
      </c>
      <c r="AM21" s="50"/>
      <c r="AN21" s="50"/>
      <c r="AO21" s="58">
        <f t="shared" si="9"/>
        <v>21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253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218</v>
      </c>
      <c r="I22" s="52" t="s">
        <v>219</v>
      </c>
      <c r="J22" s="80" t="s">
        <v>263</v>
      </c>
      <c r="K22" s="53" t="s">
        <v>246</v>
      </c>
      <c r="L22" s="53" t="s">
        <v>47</v>
      </c>
      <c r="M22" s="84">
        <v>3</v>
      </c>
      <c r="N22" s="84">
        <v>6</v>
      </c>
      <c r="O22" s="84">
        <v>6</v>
      </c>
      <c r="P22" s="84">
        <v>7</v>
      </c>
      <c r="Q22" s="54">
        <f t="shared" si="11"/>
        <v>22</v>
      </c>
      <c r="R22" s="60" t="s">
        <v>230</v>
      </c>
      <c r="S22" s="60" t="s">
        <v>231</v>
      </c>
      <c r="T22" s="50" t="s">
        <v>248</v>
      </c>
      <c r="U22" s="54">
        <f t="shared" si="1"/>
        <v>3</v>
      </c>
      <c r="V22" s="55"/>
      <c r="W22" s="56">
        <f t="shared" si="2"/>
        <v>0</v>
      </c>
      <c r="X22" s="50"/>
      <c r="Y22" s="50"/>
      <c r="Z22" s="57">
        <f t="shared" si="3"/>
        <v>6</v>
      </c>
      <c r="AA22" s="55"/>
      <c r="AB22" s="56">
        <f t="shared" si="4"/>
        <v>0</v>
      </c>
      <c r="AC22" s="50"/>
      <c r="AD22" s="50"/>
      <c r="AE22" s="57">
        <f t="shared" si="5"/>
        <v>6</v>
      </c>
      <c r="AF22" s="55"/>
      <c r="AG22" s="56">
        <f t="shared" si="6"/>
        <v>0</v>
      </c>
      <c r="AH22" s="50"/>
      <c r="AI22" s="50"/>
      <c r="AJ22" s="57">
        <f t="shared" si="7"/>
        <v>7</v>
      </c>
      <c r="AK22" s="55"/>
      <c r="AL22" s="56">
        <f t="shared" si="8"/>
        <v>0</v>
      </c>
      <c r="AM22" s="50"/>
      <c r="AN22" s="50"/>
      <c r="AO22" s="58">
        <f t="shared" si="9"/>
        <v>22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271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275</v>
      </c>
      <c r="I23" s="52" t="s">
        <v>276</v>
      </c>
      <c r="J23" s="80" t="s">
        <v>264</v>
      </c>
      <c r="K23" s="53" t="s">
        <v>277</v>
      </c>
      <c r="L23" s="53" t="s">
        <v>47</v>
      </c>
      <c r="M23" s="84">
        <v>40</v>
      </c>
      <c r="N23" s="84">
        <v>60</v>
      </c>
      <c r="O23" s="84">
        <v>60</v>
      </c>
      <c r="P23" s="84">
        <v>60</v>
      </c>
      <c r="Q23" s="54">
        <f t="shared" si="11"/>
        <v>220</v>
      </c>
      <c r="R23" s="60" t="s">
        <v>232</v>
      </c>
      <c r="S23" s="60" t="s">
        <v>233</v>
      </c>
      <c r="T23" s="50" t="s">
        <v>248</v>
      </c>
      <c r="U23" s="54">
        <f t="shared" si="1"/>
        <v>40</v>
      </c>
      <c r="V23" s="55"/>
      <c r="W23" s="56">
        <f t="shared" si="2"/>
        <v>0</v>
      </c>
      <c r="X23" s="50"/>
      <c r="Y23" s="50"/>
      <c r="Z23" s="57">
        <f t="shared" si="3"/>
        <v>60</v>
      </c>
      <c r="AA23" s="55"/>
      <c r="AB23" s="56">
        <f t="shared" si="4"/>
        <v>0</v>
      </c>
      <c r="AC23" s="50"/>
      <c r="AD23" s="50"/>
      <c r="AE23" s="57">
        <f t="shared" si="5"/>
        <v>60</v>
      </c>
      <c r="AF23" s="55"/>
      <c r="AG23" s="56">
        <f t="shared" si="6"/>
        <v>0</v>
      </c>
      <c r="AH23" s="50"/>
      <c r="AI23" s="50"/>
      <c r="AJ23" s="57">
        <f t="shared" si="7"/>
        <v>60</v>
      </c>
      <c r="AK23" s="55"/>
      <c r="AL23" s="56">
        <f t="shared" si="8"/>
        <v>0</v>
      </c>
      <c r="AM23" s="50"/>
      <c r="AN23" s="50"/>
      <c r="AO23" s="58">
        <f t="shared" si="9"/>
        <v>220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272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278</v>
      </c>
      <c r="I24" s="52" t="s">
        <v>276</v>
      </c>
      <c r="J24" s="80" t="s">
        <v>265</v>
      </c>
      <c r="K24" s="53" t="s">
        <v>279</v>
      </c>
      <c r="L24" s="53" t="s">
        <v>47</v>
      </c>
      <c r="M24" s="84">
        <v>50</v>
      </c>
      <c r="N24" s="84">
        <v>65</v>
      </c>
      <c r="O24" s="84">
        <v>65</v>
      </c>
      <c r="P24" s="84">
        <v>60</v>
      </c>
      <c r="Q24" s="54">
        <f t="shared" si="11"/>
        <v>240</v>
      </c>
      <c r="R24" s="60" t="s">
        <v>234</v>
      </c>
      <c r="S24" s="60" t="s">
        <v>233</v>
      </c>
      <c r="T24" s="50" t="s">
        <v>248</v>
      </c>
      <c r="U24" s="54">
        <f t="shared" si="1"/>
        <v>50</v>
      </c>
      <c r="V24" s="55"/>
      <c r="W24" s="56">
        <f t="shared" si="2"/>
        <v>0</v>
      </c>
      <c r="X24" s="50"/>
      <c r="Y24" s="50"/>
      <c r="Z24" s="57">
        <f t="shared" si="3"/>
        <v>65</v>
      </c>
      <c r="AA24" s="55"/>
      <c r="AB24" s="56">
        <f t="shared" si="4"/>
        <v>0</v>
      </c>
      <c r="AC24" s="50"/>
      <c r="AD24" s="50"/>
      <c r="AE24" s="57">
        <f t="shared" si="5"/>
        <v>65</v>
      </c>
      <c r="AF24" s="55"/>
      <c r="AG24" s="56">
        <f t="shared" si="6"/>
        <v>0</v>
      </c>
      <c r="AH24" s="50"/>
      <c r="AI24" s="50"/>
      <c r="AJ24" s="57">
        <f t="shared" si="7"/>
        <v>60</v>
      </c>
      <c r="AK24" s="55"/>
      <c r="AL24" s="56">
        <f t="shared" si="8"/>
        <v>0</v>
      </c>
      <c r="AM24" s="50"/>
      <c r="AN24" s="50"/>
      <c r="AO24" s="58">
        <f t="shared" si="9"/>
        <v>240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273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280</v>
      </c>
      <c r="I25" s="52" t="s">
        <v>276</v>
      </c>
      <c r="J25" s="80" t="s">
        <v>266</v>
      </c>
      <c r="K25" s="53" t="s">
        <v>281</v>
      </c>
      <c r="L25" s="53" t="s">
        <v>47</v>
      </c>
      <c r="M25" s="84">
        <v>10</v>
      </c>
      <c r="N25" s="84">
        <v>30</v>
      </c>
      <c r="O25" s="84">
        <v>30</v>
      </c>
      <c r="P25" s="84">
        <v>10</v>
      </c>
      <c r="Q25" s="54">
        <f t="shared" si="11"/>
        <v>80</v>
      </c>
      <c r="R25" s="60" t="s">
        <v>235</v>
      </c>
      <c r="S25" s="60" t="s">
        <v>233</v>
      </c>
      <c r="T25" s="50" t="s">
        <v>248</v>
      </c>
      <c r="U25" s="54">
        <f t="shared" si="1"/>
        <v>10</v>
      </c>
      <c r="V25" s="55"/>
      <c r="W25" s="56">
        <f t="shared" si="2"/>
        <v>0</v>
      </c>
      <c r="X25" s="50"/>
      <c r="Y25" s="50"/>
      <c r="Z25" s="57">
        <f t="shared" si="3"/>
        <v>30</v>
      </c>
      <c r="AA25" s="55"/>
      <c r="AB25" s="56">
        <f t="shared" si="4"/>
        <v>0</v>
      </c>
      <c r="AC25" s="50"/>
      <c r="AD25" s="50"/>
      <c r="AE25" s="57">
        <f t="shared" si="5"/>
        <v>30</v>
      </c>
      <c r="AF25" s="55"/>
      <c r="AG25" s="56">
        <f t="shared" si="6"/>
        <v>0</v>
      </c>
      <c r="AH25" s="50"/>
      <c r="AI25" s="50"/>
      <c r="AJ25" s="57">
        <f t="shared" si="7"/>
        <v>10</v>
      </c>
      <c r="AK25" s="55"/>
      <c r="AL25" s="56">
        <f t="shared" si="8"/>
        <v>0</v>
      </c>
      <c r="AM25" s="50"/>
      <c r="AN25" s="50"/>
      <c r="AO25" s="58">
        <f t="shared" si="9"/>
        <v>80</v>
      </c>
      <c r="AP25" s="59"/>
      <c r="AQ25" s="61">
        <f t="shared" si="10"/>
        <v>0</v>
      </c>
    </row>
    <row r="26" spans="1:44" s="4" customFormat="1" ht="115.2" x14ac:dyDescent="0.3">
      <c r="A26" s="49" t="s">
        <v>198</v>
      </c>
      <c r="B26" s="79" t="s">
        <v>274</v>
      </c>
      <c r="C26" s="78" t="s">
        <v>61</v>
      </c>
      <c r="D26" s="78" t="s">
        <v>56</v>
      </c>
      <c r="E26" s="51" t="s">
        <v>79</v>
      </c>
      <c r="F26" s="51" t="s">
        <v>136</v>
      </c>
      <c r="G26" s="53" t="s">
        <v>46</v>
      </c>
      <c r="H26" s="74" t="s">
        <v>282</v>
      </c>
      <c r="I26" s="52" t="s">
        <v>276</v>
      </c>
      <c r="J26" s="80" t="s">
        <v>267</v>
      </c>
      <c r="K26" s="53" t="s">
        <v>283</v>
      </c>
      <c r="L26" s="53" t="s">
        <v>47</v>
      </c>
      <c r="M26" s="84">
        <v>5</v>
      </c>
      <c r="N26" s="84">
        <v>8</v>
      </c>
      <c r="O26" s="84">
        <v>7</v>
      </c>
      <c r="P26" s="84">
        <v>5</v>
      </c>
      <c r="Q26" s="54">
        <f t="shared" si="11"/>
        <v>25</v>
      </c>
      <c r="R26" s="60" t="s">
        <v>268</v>
      </c>
      <c r="S26" s="60" t="s">
        <v>233</v>
      </c>
      <c r="T26" s="50" t="s">
        <v>248</v>
      </c>
      <c r="U26" s="54">
        <f t="shared" si="1"/>
        <v>5</v>
      </c>
      <c r="V26" s="55"/>
      <c r="W26" s="56">
        <f t="shared" si="2"/>
        <v>0</v>
      </c>
      <c r="X26" s="50"/>
      <c r="Y26" s="50"/>
      <c r="Z26" s="57">
        <f t="shared" si="3"/>
        <v>8</v>
      </c>
      <c r="AA26" s="55"/>
      <c r="AB26" s="56">
        <f t="shared" si="4"/>
        <v>0</v>
      </c>
      <c r="AC26" s="50"/>
      <c r="AD26" s="50"/>
      <c r="AE26" s="57">
        <f t="shared" si="5"/>
        <v>7</v>
      </c>
      <c r="AF26" s="55"/>
      <c r="AG26" s="56">
        <f t="shared" si="6"/>
        <v>0</v>
      </c>
      <c r="AH26" s="50"/>
      <c r="AI26" s="50"/>
      <c r="AJ26" s="57">
        <f t="shared" si="7"/>
        <v>5</v>
      </c>
      <c r="AK26" s="55"/>
      <c r="AL26" s="56">
        <f t="shared" si="8"/>
        <v>0</v>
      </c>
      <c r="AM26" s="50"/>
      <c r="AN26" s="50"/>
      <c r="AO26" s="58">
        <f t="shared" si="9"/>
        <v>25</v>
      </c>
      <c r="AP26" s="59"/>
      <c r="AQ26" s="61">
        <f t="shared" si="10"/>
        <v>0</v>
      </c>
    </row>
    <row r="27" spans="1:44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4" s="4" customFormat="1" ht="72" x14ac:dyDescent="0.3">
      <c r="A28" s="27" t="s">
        <v>180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4" s="4" customFormat="1" ht="81.75" customHeight="1" x14ac:dyDescent="0.3">
      <c r="A29" s="27" t="s">
        <v>181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4" s="4" customFormat="1" ht="90" customHeight="1" x14ac:dyDescent="0.3">
      <c r="A30" s="27" t="s">
        <v>179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00.8" x14ac:dyDescent="0.3">
      <c r="A31" s="27" t="s">
        <v>182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4" s="4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  <c r="AR32" s="73"/>
    </row>
    <row r="33" spans="1:44" s="4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  <c r="AR33" s="3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33 U11:W33 AL11:AL33 AQ11:AQ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