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C:\Users\diego.buelvas\Downloads\Planes de Gestion para Consulta\"/>
    </mc:Choice>
  </mc:AlternateContent>
  <xr:revisionPtr revIDLastSave="0" documentId="13_ncr:1_{34847A31-7790-49DF-9A1D-9A88489DD379}" xr6:coauthVersionLast="47" xr6:coauthVersionMax="47" xr10:uidLastSave="{00000000-0000-0000-0000-000000000000}"/>
  <bookViews>
    <workbookView xWindow="-120" yWindow="-120" windowWidth="29040" windowHeight="15720" xr2:uid="{00000000-000D-0000-FFFF-FFFF00000000}"/>
  </bookViews>
  <sheets>
    <sheet name="Hoja1" sheetId="1" r:id="rId1"/>
    <sheet name="Listas" sheetId="2" state="hidden" r:id="rId2"/>
  </sheets>
  <definedNames>
    <definedName name="_xlnm._FilterDatabase" localSheetId="0" hidden="1">Hoja1!$G$11:$G$14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T21" i="1" l="1"/>
  <c r="AO21" i="1"/>
  <c r="AJ21" i="1"/>
  <c r="AE21" i="1"/>
  <c r="Z21" i="1"/>
  <c r="AT20" i="1"/>
  <c r="AO20" i="1"/>
  <c r="AJ20" i="1"/>
  <c r="AE20" i="1"/>
  <c r="Z20" i="1"/>
  <c r="AT15" i="1"/>
  <c r="AO15" i="1"/>
  <c r="AJ15" i="1"/>
  <c r="AE15" i="1"/>
  <c r="Z15" i="1"/>
  <c r="AT12" i="1"/>
  <c r="AT13" i="1"/>
  <c r="AT14" i="1"/>
  <c r="AT16" i="1"/>
  <c r="AT17" i="1"/>
  <c r="AT18" i="1"/>
  <c r="AT19" i="1"/>
  <c r="AT11" i="1"/>
  <c r="AO12" i="1"/>
  <c r="AO13" i="1"/>
  <c r="AO14" i="1"/>
  <c r="AO16" i="1"/>
  <c r="AO17" i="1"/>
  <c r="AO18" i="1"/>
  <c r="AO19" i="1"/>
  <c r="AO11" i="1"/>
  <c r="AJ12" i="1"/>
  <c r="AJ13" i="1"/>
  <c r="AJ14" i="1"/>
  <c r="AJ16" i="1"/>
  <c r="AJ17" i="1"/>
  <c r="AJ18" i="1"/>
  <c r="AJ19" i="1"/>
  <c r="AJ11" i="1"/>
  <c r="AE12" i="1"/>
  <c r="AE13" i="1"/>
  <c r="AE14" i="1"/>
  <c r="AE16" i="1"/>
  <c r="AE17" i="1"/>
  <c r="AE18" i="1"/>
  <c r="AE19" i="1"/>
  <c r="AE11" i="1"/>
  <c r="Z12" i="1"/>
  <c r="Z13" i="1"/>
  <c r="Z14" i="1"/>
  <c r="Z16" i="1"/>
  <c r="Z17" i="1"/>
  <c r="Z18" i="1"/>
  <c r="Z19" i="1"/>
  <c r="Z11" i="1"/>
  <c r="AR12" i="1"/>
  <c r="AR13" i="1"/>
  <c r="AR14" i="1"/>
  <c r="AR16" i="1"/>
  <c r="AR17" i="1"/>
  <c r="AR18" i="1"/>
  <c r="AR19" i="1"/>
  <c r="T17" i="1"/>
  <c r="T16" i="1"/>
  <c r="T19" i="1"/>
  <c r="T14" i="1"/>
  <c r="T13" i="1"/>
  <c r="T12" i="1"/>
  <c r="T11" i="1"/>
  <c r="AR11" i="1"/>
  <c r="AM12" i="1"/>
  <c r="AM13" i="1"/>
  <c r="AM14" i="1"/>
  <c r="AM16" i="1"/>
  <c r="AM17" i="1"/>
  <c r="AM18" i="1"/>
  <c r="AM19" i="1"/>
  <c r="AM11" i="1"/>
  <c r="AH12" i="1"/>
  <c r="AH13" i="1"/>
  <c r="AH14" i="1"/>
  <c r="AH16" i="1"/>
  <c r="AH17" i="1"/>
  <c r="AH18" i="1"/>
  <c r="AH19" i="1"/>
  <c r="AH11" i="1"/>
  <c r="AC12" i="1"/>
  <c r="AC13" i="1"/>
  <c r="AC14" i="1"/>
  <c r="AC16" i="1"/>
  <c r="AC17" i="1"/>
  <c r="AC18" i="1"/>
  <c r="AC19" i="1"/>
  <c r="AC11" i="1"/>
  <c r="X17" i="1"/>
  <c r="X18" i="1"/>
  <c r="X19" i="1"/>
  <c r="X16" i="1"/>
  <c r="X14" i="1"/>
  <c r="X13" i="1"/>
  <c r="X12" i="1"/>
  <c r="X1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Yamile Espinosa Galindo</author>
  </authors>
  <commentList>
    <comment ref="B10" authorId="0" shapeId="0" xr:uid="{00000000-0006-0000-0100-00000A000000}">
      <text>
        <r>
          <rPr>
            <b/>
            <sz val="9"/>
            <color indexed="81"/>
            <rFont val="Tahoma"/>
            <family val="2"/>
          </rPr>
          <t xml:space="preserve">Son el resultado aceptable que se espera alcanzar en un periodo de tiempo a través de la ejecución y/o cumplimiento de los entregables. 
Se debe redactar la meta iniciando con un verbo en infinitivo fuerte, seguido de una magnitud o cantidad, una unidad de medida que se encuentre en términos numéricos o porcentuales y finalmente el complemento.
verbo + magnitud + unidad de medida + complemento
</t>
        </r>
      </text>
    </comment>
    <comment ref="L10" authorId="0" shapeId="0" xr:uid="{00000000-0006-0000-0100-000010000000}">
      <text>
        <r>
          <rPr>
            <b/>
            <sz val="9"/>
            <color indexed="81"/>
            <rFont val="Tahoma"/>
            <family val="2"/>
          </rPr>
          <t xml:space="preserve">Indique la forma en la que se expresa la magnitud de la meta. Ej. Porcentaje, actuaciones administrativas, informes, etc. </t>
        </r>
        <r>
          <rPr>
            <sz val="9"/>
            <color indexed="81"/>
            <rFont val="Tahoma"/>
            <family val="2"/>
          </rPr>
          <t xml:space="preserve">
</t>
        </r>
      </text>
    </comment>
    <comment ref="M10" authorId="0" shapeId="0" xr:uid="{00000000-0006-0000-0100-00000E000000}">
      <text>
        <r>
          <rPr>
            <b/>
            <sz val="9"/>
            <color indexed="81"/>
            <rFont val="Tahoma"/>
            <family val="2"/>
          </rPr>
          <t>Valor inicial que se toma como referencia para comparar el avance de la meta. Es importante indicar la magnitud, unidad de medida y la vigencia en la cual se obtuvo</t>
        </r>
      </text>
    </comment>
    <comment ref="N10" authorId="0" shapeId="0" xr:uid="{00000000-0006-0000-0100-00000D000000}">
      <text>
        <r>
          <rPr>
            <b/>
            <sz val="9"/>
            <color indexed="81"/>
            <rFont val="Tahoma"/>
            <family val="2"/>
          </rPr>
          <t>Indique la fórmula (relación entre variables) que permite medir el cumplimiento de la meta. Debe existir una coherencia lógica entre la magnitud y unidad de medida de la meta y las variables del indicador</t>
        </r>
      </text>
    </comment>
  </commentList>
</comments>
</file>

<file path=xl/sharedStrings.xml><?xml version="1.0" encoding="utf-8"?>
<sst xmlns="http://schemas.openxmlformats.org/spreadsheetml/2006/main" count="334" uniqueCount="225">
  <si>
    <r>
      <rPr>
        <b/>
        <sz val="14"/>
        <rFont val="Calibri Light"/>
        <family val="2"/>
        <scheme val="major"/>
      </rPr>
      <t>FORMULACIÓN Y SEGUIMIENTO DE LOS PLANES DE GESTIÓN DE LOS PROCESOS DE NIVEL CENTRAL</t>
    </r>
    <r>
      <rPr>
        <b/>
        <sz val="11"/>
        <color theme="1"/>
        <rFont val="Calibri Light"/>
        <family val="2"/>
        <scheme val="major"/>
      </rPr>
      <t xml:space="preserve">
PROCESO DE CONVIVENCIA Y DIÁLOGO SOCIAL
VIGENCIA 2026</t>
    </r>
  </si>
  <si>
    <t>DEPENDENCIAS ASOCIADAS</t>
  </si>
  <si>
    <t>CONTROL DE CAMBIOS</t>
  </si>
  <si>
    <t>VERSIÓN</t>
  </si>
  <si>
    <t>FECHA</t>
  </si>
  <si>
    <t>DESCRIPCIÓN</t>
  </si>
  <si>
    <t>META</t>
  </si>
  <si>
    <t>PLANEACIÓN DEL DESARROLLO</t>
  </si>
  <si>
    <t>PROYECTO DE INVERSIÓN</t>
  </si>
  <si>
    <t>MODELO INTEGRADO DE PLANEACIÓN Y GESTIÓN</t>
  </si>
  <si>
    <t>INDICADOR</t>
  </si>
  <si>
    <t>PROGRAMACIÓN</t>
  </si>
  <si>
    <t>RESULTADO</t>
  </si>
  <si>
    <t>I TRIMESTRE</t>
  </si>
  <si>
    <t>II TRIMESTRE</t>
  </si>
  <si>
    <t>III TRIMESTRE</t>
  </si>
  <si>
    <t>IV TRIMESTRE</t>
  </si>
  <si>
    <t>ACUMULADO VIGENCIA</t>
  </si>
  <si>
    <t>No. META</t>
  </si>
  <si>
    <t>NOMBRE META</t>
  </si>
  <si>
    <t>OBJETIVO PDD</t>
  </si>
  <si>
    <t>PROGRAMA PDD</t>
  </si>
  <si>
    <t>META PDD</t>
  </si>
  <si>
    <t>DIMENSIÓN</t>
  </si>
  <si>
    <t>POLÍTICA</t>
  </si>
  <si>
    <t>TIPO INDICADOR</t>
  </si>
  <si>
    <t>NOMBRE INDICADOR</t>
  </si>
  <si>
    <t>UNIDAD DE MEDIDA</t>
  </si>
  <si>
    <t>LÍNEA BASE</t>
  </si>
  <si>
    <t>FÓRMULA INDICADOR</t>
  </si>
  <si>
    <t>TIPO PROGRAMACIÓN</t>
  </si>
  <si>
    <t>I TRI</t>
  </si>
  <si>
    <t>II TRI</t>
  </si>
  <si>
    <t>III TRI</t>
  </si>
  <si>
    <t>IV TRI</t>
  </si>
  <si>
    <t>TOTAL VIGENCIA</t>
  </si>
  <si>
    <t>ENTREGABLE</t>
  </si>
  <si>
    <t>FUENTE DE INFORMACIÓN</t>
  </si>
  <si>
    <t>RESPONSABLE</t>
  </si>
  <si>
    <t>PROGRAMADO</t>
  </si>
  <si>
    <t>EJECUTADO</t>
  </si>
  <si>
    <t>ANÁLISIS</t>
  </si>
  <si>
    <t xml:space="preserve">EVIDENCIA </t>
  </si>
  <si>
    <t>Implementar el 100% de las Mesas de Trabajo y Diálogo para la identificación y el abordaje de conflictividades sociales en los territorios locales.</t>
  </si>
  <si>
    <t>Bogotá confía en su gobierno</t>
  </si>
  <si>
    <t>1.01. Diálogo social y cultura ciudadana para la convivencia pacífica y la recuperación de la confianza  </t>
  </si>
  <si>
    <t>Fortalecer un (1) programa de atención integral en el marco del diálogo social y la convivencia, articulando acciones con las organizaciones de DDHH para la atención de situaciones de convivencia y conflictividad social en Bogotá.  </t>
  </si>
  <si>
    <t>7993 - Fortalecimiento del tejido social y la reconstrucción de la confianza con la ciudadanía para promover la cultura de la convivencia basada en el diálogo</t>
  </si>
  <si>
    <t xml:space="preserve">PEI - Fomentar la promoción, garantía, protección, respeto y apropiación de los Derechos Humanos, la Libertad Religiosa y de conciencia, el Dialogo, la convivencia pacífica y la lucha contra el racismo. </t>
  </si>
  <si>
    <t>Gestión con Valores para Resultados</t>
  </si>
  <si>
    <t>Política 9. Participación Ciudadana en la Gestión Pública</t>
  </si>
  <si>
    <t>Eficacia</t>
  </si>
  <si>
    <t>Porcentaje de Mesas de Trabajo y Diálogo implementadas</t>
  </si>
  <si>
    <t>Porcentaje</t>
  </si>
  <si>
    <t>493 (Con corte a Septiembre 30 de 2025)</t>
  </si>
  <si>
    <t>(Número de Mesas de Trabajo y Diálogo implementadas / Número de Mesas de Trabajo y Diálogo programadas) * 100</t>
  </si>
  <si>
    <t>Constante</t>
  </si>
  <si>
    <t>Actas de  las Mesas de Trabajo y Diálogo implementadas / Matriz seguimiento Mesas de Trabajo y Diálogo programadas - implementadas.</t>
  </si>
  <si>
    <t>Dirección de Convivencia y Diálogo Social (Equipo de Territorialización del Diálogo).</t>
  </si>
  <si>
    <t>Acompañar el 100% de las movilizaciones sociales y/o protestas en la ciudad de Bogotá implementando acciones para la garantía de los derechos ciudadanos, el desescalamiento de conflictividades y la construcción de paz.</t>
  </si>
  <si>
    <t>Porcentaje de Movilizaciones sociales y/o protestas desescaladas pacíficamente.</t>
  </si>
  <si>
    <t>1378 (Con corte a Septiembre 30 de 2025)</t>
  </si>
  <si>
    <t>(Número de Movilizaciones Sociales y/o protestas desescaladas pacíficamente / Número de Movilizaciones Sociales y/o protestas acompañadas)  * 100</t>
  </si>
  <si>
    <t>Matriz de Movilizaciones sociales y/o protestas.</t>
  </si>
  <si>
    <t>Observatorio de Conflictividad Social y Derechos Humanos de la Secretaría Distrital de Gobierno - Poliscopio.</t>
  </si>
  <si>
    <t>Dirección de Convivencia y Diálogo Social (Equipo de Movilización Social).</t>
  </si>
  <si>
    <t>Acompañar el 100% de los eventos de aglomeración de alta complejidad aprobados en el Sistema Único de Gestión para el registro, Autorización y Evaluación de Actividades de Aglomeración de Público en el Distrito Capital - SUGA.</t>
  </si>
  <si>
    <t>Porcentaje de eventos de aglomeración de alta complejidad acompañados</t>
  </si>
  <si>
    <t>256 (Con corte a Septiembre 30 de 2025)</t>
  </si>
  <si>
    <t>(Número de  eventos de aglomeración de alta complejidad acompañados / Número de  eventos de aglomeración de alta complejidad aprobados en la plataforma SUGA) * 100</t>
  </si>
  <si>
    <t>Actas de eventos acompañados.
Matriz de registro SUGA.</t>
  </si>
  <si>
    <t>Actas de Puestos de Mando unificados - PMU.
Plataforma SUGA.</t>
  </si>
  <si>
    <t>Dirección de Convivencia y Diálogo Social (Equipo SUGA).</t>
  </si>
  <si>
    <t>Acompañar el 100% de los encuentros deportivos del fútbol profesional colombiano, implementando estrategias y acciones orientadas al desescalamiento de conflictividades y la promoción de la convivencia ciudadana.</t>
  </si>
  <si>
    <t>Fortalecer un (1) programa junto con sus estrategias para el fomento de la cultura ciudadana la convivencia y la prevención de las violencias asociadas al fútbol  </t>
  </si>
  <si>
    <t>Porcentaje de encuentros deportivos acompañados</t>
  </si>
  <si>
    <t>180 (Con corte a Septiembre 30 de 2025)</t>
  </si>
  <si>
    <t>(Número de encuentros deportivos del fútbol profesional colombiano acompañados / Número de encuentros deportivos del fútbol profesional colombiano programados por la División Mayor del Fútbol Colombiano - DIMAYOR) * 100</t>
  </si>
  <si>
    <t>Matriz de acompañamiento a encuentros deportivos del fútbol profesional colombiano.</t>
  </si>
  <si>
    <t>Dirección de Convivencia y Diálogo Social (Equipo Goles en Paz).</t>
  </si>
  <si>
    <t>Subtotal Metas Técnicas (80%)</t>
  </si>
  <si>
    <t>MTS1</t>
  </si>
  <si>
    <t>Obtener un (1) sello "Gobierno Sostenible"  por el cumplimiento de los criterios establecidos por la Oficina Asesora de Planeación en el marco del Sistema de Gestión Ambiental y Energético</t>
  </si>
  <si>
    <t>5.33. Fortalecimiento institucional para un gobierno confiable  </t>
  </si>
  <si>
    <t>Implementar 1 estrategia para fortalecimiento de la gestión institucional y operativa  </t>
  </si>
  <si>
    <t>8179 - Fortalecimiento de la gestión administrativa y operativa de la Secretaria Distrital de Gobierno Bogotá D.C.</t>
  </si>
  <si>
    <t>PEI - Propiciar la revolución del servicio con criterios de calidad, calidez, eficacia, oportunidad, sostenibilidad y transformación digital.</t>
  </si>
  <si>
    <t>Direccionamiento Estratégico y Planeación</t>
  </si>
  <si>
    <t>Política 3. Planeación institucional</t>
  </si>
  <si>
    <t>Sello "Gobierno Sostenible"</t>
  </si>
  <si>
    <t>Sello</t>
  </si>
  <si>
    <t>No. de criterios cumplidos /No. cumplidos establecidos</t>
  </si>
  <si>
    <t>Suma</t>
  </si>
  <si>
    <t xml:space="preserve">Un sello </t>
  </si>
  <si>
    <t xml:space="preserve">Herramienta caificación criterios </t>
  </si>
  <si>
    <t>Reporte: OAP - Oficina Asesora de Planeación (Gestión Ambiental)
Ejecución: Procesos de Gestión de Nivel Central</t>
  </si>
  <si>
    <t>MTS2</t>
  </si>
  <si>
    <t xml:space="preserve">Realizar una (1) jornada de revisión de de actualización documental de los procesos para la siguiente vigencia. </t>
  </si>
  <si>
    <t>Evaluación de Resultados</t>
  </si>
  <si>
    <t>Política 6. Fortalecimiento organizacional y simplificación de procesos</t>
  </si>
  <si>
    <t xml:space="preserve">Jornadas realizadas de revisión de de actualización documental de todos los procesos  para la siguiente vigencia. </t>
  </si>
  <si>
    <t>Jornadas</t>
  </si>
  <si>
    <t xml:space="preserve">Número de jornadas realizadas de revisión de actualización documental de  los  procesos para la siguiente vigencia / Número de jornadas programadas de revisión de actualización documental de  los  procesos para la siguiente vigencia. </t>
  </si>
  <si>
    <t>Evidencia de reunión</t>
  </si>
  <si>
    <t>Reporte de realización de la  jornada revisión de actualización documental de los procesos para la siguiente vigencia por parte de la OAP.</t>
  </si>
  <si>
    <t>Reporte: OAP - Oficina Asesora de Planeación (Procesos de Gestión)
Ejecución: Procesos de Gestión de Nivel Central</t>
  </si>
  <si>
    <t>MTS3</t>
  </si>
  <si>
    <t>Dar respuesta al 100% de los requerimientos ciudadanos asignados a los procesos de nivel central con corte a 31 de diciembre de 2025 tipificadas como Derechos de Petición registradas en el aplicativo Bogotá Te Escucha y gestor documental ORFEO</t>
  </si>
  <si>
    <t>5.32. Gobierno abierto, íntegro, transparente y corresponsable  </t>
  </si>
  <si>
    <t>Ejecutar 12 acciones que garanticen atención a la ciudadanía transparencia anticorrupción y acceso a la información en el marco de las políticas públicas existentes.  </t>
  </si>
  <si>
    <t>8037 - Implementación de acciones orientadas a la gestión pública efectiva y transparente en la Secretaria Distrital de Gobierno de Bogotá D.C.</t>
  </si>
  <si>
    <t>Política 7. Servicio al Ciudadano</t>
  </si>
  <si>
    <t>Porcentaje de requerimientos ciudadanos con respuesta definitiva</t>
  </si>
  <si>
    <t>Peticiones pendientes por gestionar al 31 de diciembre de  2025</t>
  </si>
  <si>
    <t>No. de respuestas efectuadas / No. requerimientos instaurados antes del 31 de diciembre 2025 pendientes por gestionar</t>
  </si>
  <si>
    <t>Reporte de peticiones ciudadanas gestionadas (con respuesta definitiva o traslado por competencia)</t>
  </si>
  <si>
    <t xml:space="preserve">Reporte Sistema Distrital de Gestión de Peticiones Ciudadanas - Bogotá te  Escucha </t>
  </si>
  <si>
    <t>Reporte: SGI-SAC Subsecretaría de Gestión Institucional (Servicio de Atención a la Ciudadanía)
Ejecución: Procesos de Gestión de Nivel Central</t>
  </si>
  <si>
    <t>MTS4</t>
  </si>
  <si>
    <t>Gestionar oportunamente el 100% de los requerimientos  que se tipifiquen como derecho de petición ciudadano en los aplicativos Bogotá Te Escucha y  ORFEO, que  sean asignados a los procesos del Nivel Central durante la vigencia 2026.</t>
  </si>
  <si>
    <t>Eficiencia</t>
  </si>
  <si>
    <t>Porcentaje de requerimientos ciudadanos  gestionados dentro del término de ley.</t>
  </si>
  <si>
    <t>100% en 2026</t>
  </si>
  <si>
    <t>No. de peticiones gestionadas en los términos de ley / No. Requerimientos recibidos en la vigencia 2026 que deben tener respuesta</t>
  </si>
  <si>
    <t>Política 12. Seguridad Digital</t>
  </si>
  <si>
    <t>Subtotal Metas Transversales (20%)</t>
  </si>
  <si>
    <t>TOTAL PLAN DE GESTIÓN (100%)</t>
  </si>
  <si>
    <t>DEPENDENCIAS</t>
  </si>
  <si>
    <t>PROGRAMAS PDD</t>
  </si>
  <si>
    <t>METAS PDD</t>
  </si>
  <si>
    <t>PROYECTOS DE INVERSIÓN</t>
  </si>
  <si>
    <t>OBJETIVO ESTRATÉGICO</t>
  </si>
  <si>
    <t>DIMENSIONES MIPG</t>
  </si>
  <si>
    <t>POLÍTICAS MIPG</t>
  </si>
  <si>
    <t>Despacho SDG</t>
  </si>
  <si>
    <t>Bogotá avanza en su seguridad</t>
  </si>
  <si>
    <t>Proferir 1.608.200 fallos de fondo en primera instancia de los expedientes de policía por comportamientos contrarios a la convivencia en el marco del Código Nacional de Seguridad y Convivencia Ciudadana  </t>
  </si>
  <si>
    <t>7952 - Fortalecimiento institucional de la gestión local en las localidades de Bogotá D.C.</t>
  </si>
  <si>
    <t xml:space="preserve">PEI - Fortalecer la identidad de ciudad mediante la comunicación estratégica y la innovación publica y social, generando cambios comportamentales y valor público. </t>
  </si>
  <si>
    <t>Talento Humano</t>
  </si>
  <si>
    <t>Política 1. Gestión Estratégica del Talento Humano</t>
  </si>
  <si>
    <t>OAP - Oficina Asesora de Planeación</t>
  </si>
  <si>
    <t>Bogotá confía en su bienestar</t>
  </si>
  <si>
    <t>2.13. Bogotá, un territorio de paz y reconciliación en donde todos puedan volver a empezar  </t>
  </si>
  <si>
    <t>7983 - Fortalecimiento de la gestión policiva en Bogotá D.C.</t>
  </si>
  <si>
    <t>Política 2. Integridad</t>
  </si>
  <si>
    <t>OAC - Oficina Asesora de Comunicaciones</t>
  </si>
  <si>
    <t>2.12. Bogotá cuida a su gente  </t>
  </si>
  <si>
    <t>7988 - Fortalecimiento de la capacidad institucional y de los actores sociales para la garantía, promoción y protección de los derechos humanos y de libertad religiosa y de conciencia en Bogotá D.C.</t>
  </si>
  <si>
    <t>Efectividad</t>
  </si>
  <si>
    <t>Creciente</t>
  </si>
  <si>
    <t>OCI - Oficina de Control Interno</t>
  </si>
  <si>
    <t>No Aplica</t>
  </si>
  <si>
    <t>5.39. Camino hacia una democracia deliberativa con un gobierno cercano a la gente y con participación ciudadana  </t>
  </si>
  <si>
    <t>Atender el 100% de las personas que ingresan a las rutas de prevención de vulneraciones de los derechos humanos de mujeres, personas de los sectores sociales LGBTI, víctimas de trata de personas, víctimas de abuso de autoridad, defensores y defensoras de derechos humanos, población en proceso de reintegración o reincorporación y a la atención de derechos fundamentales de religión culto y conciencia; atendiendo las recomendaciones de las alertas tempranas.  </t>
  </si>
  <si>
    <t xml:space="preserve">PEI - Fortalecer la articulación de la administración pública central y local para una gestión local y policiva más efectiva y transparente. </t>
  </si>
  <si>
    <t>Política 4. Gestión Presupuestal y Eficiencia del Gasto Público</t>
  </si>
  <si>
    <t>Decreciente</t>
  </si>
  <si>
    <t>OCDI - Oficina de Control Disciplinario Interno</t>
  </si>
  <si>
    <t>Adoptar en las 20 localidades el Sistema Distrital de Derechos Humanos en el marco de las acciones de la política pública Integral de Derechos Humanos, de la política sobre la Lucha contra la Trata de Personas, y la política pública para la Población Migrante Internacional.  </t>
  </si>
  <si>
    <t>7999 - Implementación de estrategias de innovación publica y social para el fomento de la gestión del conocimiento en Bogotá D.C.</t>
  </si>
  <si>
    <t xml:space="preserve">PEI - Promover la transparencia, la integridad y la participación en la gestión pública, para mejorar la gobernabilidad democrática distrital y local. </t>
  </si>
  <si>
    <t>Información y Comunicación</t>
  </si>
  <si>
    <t>Política 5. Compras y Contratación Pública</t>
  </si>
  <si>
    <t>DRP - Dirección de Relaciones Políticas</t>
  </si>
  <si>
    <t>Formar 16.000 personas en el programa de educación en derechos humanos para la paz, reconciliación y promoción integral de derechos humanos, a través del conocimiento de las artes y los saberes populares, impulsando estrategias de profesionalización de lideres sociales  </t>
  </si>
  <si>
    <t>8004 - Implementación de la estrategia de participación ciudadana en espacios de toma de decisiones públicas en Bogotá D.C.</t>
  </si>
  <si>
    <t xml:space="preserve">PES - Emprender acciones para el fortalecimiento institucional y normativo del Sector Gobierno, que faciliten la gobernabilidad local y la atención integral de las necesidades en materia de espacio público. </t>
  </si>
  <si>
    <t>Gestión del Conocimiento y la Innovación</t>
  </si>
  <si>
    <t>DJ - Dirección Jurídica</t>
  </si>
  <si>
    <t>5.36. Innovación Pública para la generación de confianza ciudadana  </t>
  </si>
  <si>
    <t>Ejecutar 14 iniciativas que garanticen el ejercicio de las libertades fundamentales de religión culto y conciencia en el marco de la política pública existente  </t>
  </si>
  <si>
    <t>8010 - Fortalecimiento de la capacidad institucional y de los actores sociales para la garantía, promoción y protección de los derechos de las comunidades étnicas en Bogotá D.C.</t>
  </si>
  <si>
    <t xml:space="preserve">PES - Producir información sobre participación incidente, políticas públicas y relaciones políticas, que fomente la transparencia, la democracia, la generación de una visión compartida de Ciudad y la toma de decisiones basada en evidencia. </t>
  </si>
  <si>
    <t>Control Interno</t>
  </si>
  <si>
    <t>DGAEP - Dirección para la Gestión Administrativa Especial de Policía</t>
  </si>
  <si>
    <t>Desarrollar una (1) estrategia para promover la implementación del enfoque diferencial étnico y el desarrollo de procesos de gestión de conocimiento sobre los grupos étnicos en la ciudad, como medidas para combatir el racismo y la discriminación, con un enfoque de mujer, género, familia y generaciones  </t>
  </si>
  <si>
    <t>8020 - Fortalecimiento de las relaciones estratégicas de los actores políticos de los diferentes niveles que influyan en la implementación de los programas de la administración Distrital Bogotá D.C.</t>
  </si>
  <si>
    <t xml:space="preserve">PES  -Promover una cultura de paz en el territorio basada en los derechos humanos, que fomente espacios de diálogo, así como la transversalización del enfoque diferencial étnico-racial. </t>
  </si>
  <si>
    <t>Política 8. Simplificación, Racionalización y Estandarización de trámites</t>
  </si>
  <si>
    <t>SGL - Subsecretaría de Gestión Local</t>
  </si>
  <si>
    <t>Prestar 40.000 atenciones con enfoque diferencial, de mujer, género, familia y generaciones a las personas que soliciten los servicios brindados en los espacios de atención apropiación cultural y reconocimiento de procesos organizativos de los grupos étnicos en Bogotá.  </t>
  </si>
  <si>
    <t xml:space="preserve">PES - Desarrollar capacidades técnicas y tecnológicas en el Sector Gobierno para fortalecer el conocimiento, las capacidades institucionales y la articulación interinstitucional hacia la mejora en la prestación de los servicios, la atención oportuna de las peticiones ciudadanas y  la prestación de servicios digitales básicos, que progresivamente permitan avanzar en la estrategia de gobierno abierto, la estructura de datos y la generación de confianza ciudadana. </t>
  </si>
  <si>
    <t>DGDL - Dirección para la Gestión del Desarrollo Local</t>
  </si>
  <si>
    <t>Implementar el 100% de los productos a cargo del Secretaría Distrital de Gobierno consignados en los planes de acción de las Políticas Públicas para los pueblos y comunidades Indígenas, así como su capítulo Muisca, para el pueblo Rrom o Gitano, comunidades Negras, Afrocolombianos, y su capítulo Palenquero y para la comunidad raizal para el periodo 2024-2028.  </t>
  </si>
  <si>
    <t>8048 - Fortalecimiento Tecnológico para una Administración Más Eficiente en la Secretaría Distrital de Gobierno Bogotá D.C.</t>
  </si>
  <si>
    <t>Política 10. Gobierno Digital</t>
  </si>
  <si>
    <t>DGP - Dirección para la Gestión Policiva</t>
  </si>
  <si>
    <t>Constituir cuatro (4) módulos de atención relacionamiento y política con sentido entre la administración distrital las corporaciones de elección popular y la ciudadanía que responda de manera estratégica oportuna efectiva y resolutiva las solicitudes cotidianas normativas y logísticas para la ciudad con un enfoque de interseccionalidad.  </t>
  </si>
  <si>
    <t>Política 11. Transparencia, acceso a la información pública y lucha contra la corrupción</t>
  </si>
  <si>
    <t>SGGD - Subsecretaría de Gobernabilidad y Garantía de Derechos</t>
  </si>
  <si>
    <t>Constituir (3) componentes de fortalecimiento institucional para las Alcaldías Locales y su gestión del desarrollo local desde un enfoque de interseccionalidad  </t>
  </si>
  <si>
    <t>Funcionamiento</t>
  </si>
  <si>
    <t>DDH - Dirección de Derechos Humanos</t>
  </si>
  <si>
    <t>Política 13. Defensa Jurídica</t>
  </si>
  <si>
    <t>SARLC - Subdirección de Asuntos de Libertad Religiosa y de Conciencia</t>
  </si>
  <si>
    <t>Política 14. Mejora normativa</t>
  </si>
  <si>
    <t>DAE - Dirección de Asuntos Étnicos</t>
  </si>
  <si>
    <t>Fortalecer un (1) laboratorio de innovación pública que promueva el gobierno abierto y la participación ciudadana desde un enfoque de interseccionalidad.  </t>
  </si>
  <si>
    <t>Política 15. Seguimiento y evaluación de la gestión institucional</t>
  </si>
  <si>
    <t>SAIR - Subdirección de Asuntos Indígenas y Rrom</t>
  </si>
  <si>
    <t>Fortalecer un (1) Observatorio de Conflictividad Social y Gobernabilidad con enfoque de derechos humanos género y diferencial.  </t>
  </si>
  <si>
    <t>Política 16. Gestión Documental</t>
  </si>
  <si>
    <t>SANARP - Subdirección de Asuntos para Comunidades Negras, Afrocolombianas, Raizales y Palenqueras</t>
  </si>
  <si>
    <t>Beneficiar 37 proyectos del sector interreligioso con impacto y retribución social en el marco de la construcción de paz, tejido social, aporte social y/o entornos inspiradores en Bogotá  </t>
  </si>
  <si>
    <t>Política 17. Gestión de la Información Estadística</t>
  </si>
  <si>
    <t>DCDS - Dirección de Convivencia y Diálogo Social</t>
  </si>
  <si>
    <t>Implementar una (1) estrategia de participación ciudadana en las 20 localidades con enfoque de género, poblacional y diferencial en el marco de presupuestos participativos Gobierno Abierto de Bogotá.  </t>
  </si>
  <si>
    <t>Política 18. Gestión del Conocimiento y la Innovación</t>
  </si>
  <si>
    <t>SGI - Subdirección de Gestión Institucional</t>
  </si>
  <si>
    <t>Implementar un (1) plan de fortalecimiento a Consejos y Plataformas de Juventud  </t>
  </si>
  <si>
    <t>Política 19. Control Interno</t>
  </si>
  <si>
    <t>DGTH - Dirección de Gestión del Talento Humano</t>
  </si>
  <si>
    <t>DA - Dirección Administrativa</t>
  </si>
  <si>
    <t>DF - Dirección Financiera</t>
  </si>
  <si>
    <t>DTI - Dirección de Tecnologías e Información</t>
  </si>
  <si>
    <t>DC - Dirección de Contratación</t>
  </si>
  <si>
    <t>DIRECCIÓN DE CONVIVENCIA Y DIALOGO SOCIAL</t>
  </si>
  <si>
    <r>
      <rPr>
        <b/>
        <sz val="11"/>
        <color theme="1"/>
        <rFont val="Calibri Light"/>
        <family val="2"/>
        <scheme val="major"/>
      </rPr>
      <t xml:space="preserve">Código: </t>
    </r>
    <r>
      <rPr>
        <sz val="11"/>
        <color theme="1"/>
        <rFont val="Calibri Light"/>
        <family val="2"/>
        <scheme val="major"/>
      </rPr>
      <t xml:space="preserve">PLE-PIN-F017
</t>
    </r>
    <r>
      <rPr>
        <b/>
        <sz val="11"/>
        <color theme="1"/>
        <rFont val="Calibri Light"/>
        <family val="2"/>
        <scheme val="major"/>
      </rPr>
      <t xml:space="preserve">Versión: </t>
    </r>
    <r>
      <rPr>
        <sz val="11"/>
        <color theme="1"/>
        <rFont val="Calibri Light"/>
        <family val="2"/>
        <scheme val="major"/>
      </rPr>
      <t xml:space="preserve">08
</t>
    </r>
    <r>
      <rPr>
        <b/>
        <sz val="11"/>
        <color theme="1"/>
        <rFont val="Calibri Light"/>
        <family val="2"/>
        <scheme val="major"/>
      </rPr>
      <t xml:space="preserve">Vigencia: </t>
    </r>
    <r>
      <rPr>
        <sz val="11"/>
        <color theme="1"/>
        <rFont val="Calibri Light"/>
        <family val="2"/>
        <scheme val="major"/>
      </rPr>
      <t xml:space="preserve">XX de enero de 2026
</t>
    </r>
    <r>
      <rPr>
        <b/>
        <sz val="11"/>
        <color theme="1"/>
        <rFont val="Calibri Light"/>
        <family val="2"/>
        <scheme val="major"/>
      </rPr>
      <t xml:space="preserve">Caso HOLA: </t>
    </r>
    <r>
      <rPr>
        <sz val="11"/>
        <color theme="1"/>
        <rFont val="Calibri Light"/>
        <family val="2"/>
        <scheme val="major"/>
      </rPr>
      <t>XXXXXX</t>
    </r>
  </si>
  <si>
    <t>Publicación del plan de gestión aprobado. Caso HOLA: XXXXXX</t>
  </si>
  <si>
    <t>OBJETIVOS ESTRATÉGICOS</t>
  </si>
  <si>
    <t>MT1</t>
  </si>
  <si>
    <t>MT2</t>
  </si>
  <si>
    <t>MT3</t>
  </si>
  <si>
    <t>MT4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</si>
</sst>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3" x14ac:knownFonts="1">
    <font>
      <sz val="11"/>
      <color theme="1"/>
      <name val="Calibri"/>
      <family val="2"/>
      <scheme val="minor"/>
    </font>
    <font>
      <sz val="11"/>
      <color theme="1"/>
      <name val="Calibri Light"/>
      <family val="2"/>
      <scheme val="major"/>
    </font>
    <font>
      <b/>
      <sz val="11"/>
      <color theme="1"/>
      <name val="Calibri Light"/>
      <family val="2"/>
      <scheme val="major"/>
    </font>
    <font>
      <sz val="11"/>
      <color theme="1"/>
      <name val="Calibri"/>
      <family val="2"/>
      <scheme val="minor"/>
    </font>
    <font>
      <sz val="12"/>
      <color theme="1"/>
      <name val="Calibri Light"/>
      <family val="2"/>
      <scheme val="major"/>
    </font>
    <font>
      <b/>
      <sz val="12"/>
      <color theme="1"/>
      <name val="Calibri Light"/>
      <family val="2"/>
      <scheme val="major"/>
    </font>
    <font>
      <sz val="14"/>
      <color theme="1"/>
      <name val="Calibri Light"/>
      <family val="2"/>
      <scheme val="major"/>
    </font>
    <font>
      <b/>
      <sz val="14"/>
      <color theme="1"/>
      <name val="Calibri Light"/>
      <family val="2"/>
      <scheme val="major"/>
    </font>
    <font>
      <b/>
      <sz val="14"/>
      <name val="Calibri Light"/>
      <family val="2"/>
      <scheme val="major"/>
    </font>
    <font>
      <b/>
      <sz val="9"/>
      <color indexed="81"/>
      <name val="Tahoma"/>
      <family val="2"/>
    </font>
    <font>
      <sz val="9"/>
      <color indexed="81"/>
      <name val="Tahoma"/>
      <family val="2"/>
    </font>
    <font>
      <sz val="11"/>
      <color theme="1"/>
      <name val="Aptos"/>
      <family val="2"/>
      <charset val="1"/>
    </font>
    <font>
      <sz val="8"/>
      <name val="Calibri"/>
      <family val="2"/>
      <scheme val="minor"/>
    </font>
    <font>
      <sz val="11"/>
      <color theme="1"/>
      <name val="Calibri Light"/>
      <family val="2"/>
    </font>
    <font>
      <b/>
      <sz val="11"/>
      <color theme="1"/>
      <name val="Calibri"/>
      <family val="2"/>
      <scheme val="minor"/>
    </font>
    <font>
      <b/>
      <sz val="10"/>
      <color theme="1"/>
      <name val="Calibri Light"/>
      <family val="2"/>
      <scheme val="major"/>
    </font>
    <font>
      <sz val="10"/>
      <color theme="1"/>
      <name val="Calibri Light"/>
      <family val="2"/>
      <scheme val="major"/>
    </font>
    <font>
      <b/>
      <sz val="11"/>
      <color theme="0"/>
      <name val="Calibri Light"/>
      <family val="2"/>
      <scheme val="major"/>
    </font>
    <font>
      <b/>
      <sz val="10"/>
      <color theme="0"/>
      <name val="Calibri Light"/>
      <family val="2"/>
      <scheme val="major"/>
    </font>
    <font>
      <sz val="11"/>
      <color rgb="FF002060"/>
      <name val="Calibri Light"/>
      <family val="2"/>
      <scheme val="major"/>
    </font>
    <font>
      <b/>
      <sz val="11"/>
      <color rgb="FF002060"/>
      <name val="Calibri Light"/>
      <family val="2"/>
      <scheme val="major"/>
    </font>
    <font>
      <b/>
      <sz val="12"/>
      <color rgb="FF002060"/>
      <name val="Calibri Light"/>
      <family val="2"/>
      <scheme val="major"/>
    </font>
    <font>
      <sz val="11"/>
      <color rgb="FF000000"/>
      <name val="Calibri Light"/>
      <family val="2"/>
    </font>
  </fonts>
  <fills count="14">
    <fill>
      <patternFill patternType="none"/>
    </fill>
    <fill>
      <patternFill patternType="gray125"/>
    </fill>
    <fill>
      <patternFill patternType="solid">
        <fgColor theme="7" tint="0.59999389629810485"/>
        <bgColor indexed="64"/>
      </patternFill>
    </fill>
    <fill>
      <patternFill patternType="solid">
        <fgColor theme="9" tint="0.59999389629810485"/>
        <bgColor indexed="64"/>
      </patternFill>
    </fill>
    <fill>
      <patternFill patternType="solid">
        <fgColor theme="0"/>
        <bgColor indexed="64"/>
      </patternFill>
    </fill>
    <fill>
      <patternFill patternType="solid">
        <fgColor rgb="FFFFFFFF"/>
        <bgColor rgb="FF000000"/>
      </patternFill>
    </fill>
    <fill>
      <patternFill patternType="solid">
        <fgColor theme="5" tint="0.59999389629810485"/>
        <bgColor indexed="64"/>
      </patternFill>
    </fill>
    <fill>
      <patternFill patternType="solid">
        <fgColor theme="8" tint="0.59999389629810485"/>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8" tint="-0.499984740745262"/>
        <bgColor indexed="64"/>
      </patternFill>
    </fill>
    <fill>
      <patternFill patternType="solid">
        <fgColor theme="8" tint="-0.249977111117893"/>
        <bgColor indexed="64"/>
      </patternFill>
    </fill>
    <fill>
      <patternFill patternType="solid">
        <fgColor theme="8" tint="0.39997558519241921"/>
        <bgColor indexed="64"/>
      </patternFill>
    </fill>
    <fill>
      <patternFill patternType="solid">
        <fgColor theme="8" tint="0.79998168889431442"/>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9" fontId="3" fillId="0" borderId="0" applyFont="0" applyFill="0" applyBorder="0" applyAlignment="0" applyProtection="0"/>
  </cellStyleXfs>
  <cellXfs count="109">
    <xf numFmtId="0" fontId="0" fillId="0" borderId="0" xfId="0"/>
    <xf numFmtId="0" fontId="1" fillId="0" borderId="0" xfId="0" applyFont="1" applyAlignment="1">
      <alignment wrapText="1"/>
    </xf>
    <xf numFmtId="0" fontId="4" fillId="0" borderId="0" xfId="0" applyFont="1" applyAlignment="1">
      <alignment wrapText="1"/>
    </xf>
    <xf numFmtId="0" fontId="6" fillId="0" borderId="0" xfId="0" applyFont="1" applyAlignment="1">
      <alignment wrapText="1"/>
    </xf>
    <xf numFmtId="0" fontId="1" fillId="0" borderId="1" xfId="0" applyFont="1" applyBorder="1" applyAlignment="1">
      <alignment horizontal="justify" vertical="center" wrapText="1"/>
    </xf>
    <xf numFmtId="49" fontId="1" fillId="0" borderId="1" xfId="0" applyNumberFormat="1" applyFont="1" applyBorder="1" applyAlignment="1">
      <alignment horizontal="center" vertical="center" wrapText="1"/>
    </xf>
    <xf numFmtId="0" fontId="1" fillId="0" borderId="0" xfId="0" applyFont="1" applyAlignment="1">
      <alignment horizontal="justify" vertical="center" wrapText="1"/>
    </xf>
    <xf numFmtId="0" fontId="1" fillId="4" borderId="0" xfId="0" applyFont="1" applyFill="1" applyAlignment="1">
      <alignment wrapText="1"/>
    </xf>
    <xf numFmtId="0" fontId="2" fillId="4" borderId="0" xfId="0" applyFont="1" applyFill="1" applyAlignment="1">
      <alignment vertical="center" wrapText="1"/>
    </xf>
    <xf numFmtId="0" fontId="1" fillId="4" borderId="0" xfId="0" applyFont="1" applyFill="1" applyAlignment="1">
      <alignment vertical="center" wrapText="1"/>
    </xf>
    <xf numFmtId="0" fontId="1" fillId="4" borderId="1" xfId="0" applyFont="1" applyFill="1" applyBorder="1" applyAlignment="1">
      <alignment horizontal="center" vertical="center" wrapText="1"/>
    </xf>
    <xf numFmtId="0" fontId="11" fillId="0" borderId="0" xfId="0" applyFont="1" applyAlignment="1">
      <alignment wrapText="1"/>
    </xf>
    <xf numFmtId="0" fontId="1" fillId="4" borderId="1" xfId="0" applyFont="1" applyFill="1" applyBorder="1" applyAlignment="1">
      <alignment horizontal="justify" vertical="center" wrapText="1"/>
    </xf>
    <xf numFmtId="0" fontId="13" fillId="0" borderId="1" xfId="0" applyFont="1" applyBorder="1" applyAlignment="1">
      <alignment horizontal="justify" vertical="center" wrapText="1"/>
    </xf>
    <xf numFmtId="0" fontId="1" fillId="4" borderId="1" xfId="0" applyFont="1" applyFill="1" applyBorder="1" applyAlignment="1">
      <alignment horizontal="left" vertical="center" wrapText="1"/>
    </xf>
    <xf numFmtId="0" fontId="2" fillId="4" borderId="0" xfId="0" applyFont="1" applyFill="1" applyAlignment="1">
      <alignment horizontal="center" vertical="center" wrapText="1"/>
    </xf>
    <xf numFmtId="0" fontId="2" fillId="4" borderId="5"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11" fillId="0" borderId="0" xfId="0" applyFont="1"/>
    <xf numFmtId="0" fontId="2" fillId="8" borderId="1" xfId="0" applyFont="1" applyFill="1" applyBorder="1" applyAlignment="1">
      <alignment horizontal="center" vertical="center" wrapText="1"/>
    </xf>
    <xf numFmtId="0" fontId="2" fillId="8" borderId="7" xfId="0" applyFont="1" applyFill="1" applyBorder="1" applyAlignment="1">
      <alignment horizontal="center" vertical="center" wrapText="1"/>
    </xf>
    <xf numFmtId="0" fontId="5" fillId="8" borderId="1" xfId="0" applyFont="1" applyFill="1" applyBorder="1"/>
    <xf numFmtId="9" fontId="5" fillId="8" borderId="1" xfId="1" applyFont="1" applyFill="1" applyBorder="1" applyAlignment="1">
      <alignment wrapText="1"/>
    </xf>
    <xf numFmtId="0" fontId="5" fillId="8" borderId="1" xfId="0" applyFont="1" applyFill="1" applyBorder="1" applyAlignment="1">
      <alignment wrapText="1"/>
    </xf>
    <xf numFmtId="0" fontId="7" fillId="9" borderId="1" xfId="0" applyFont="1" applyFill="1" applyBorder="1" applyAlignment="1">
      <alignment wrapText="1"/>
    </xf>
    <xf numFmtId="0" fontId="15" fillId="6" borderId="1" xfId="0" applyFont="1" applyFill="1" applyBorder="1" applyAlignment="1">
      <alignment horizontal="center" vertical="center" wrapText="1"/>
    </xf>
    <xf numFmtId="0" fontId="15" fillId="2" borderId="1" xfId="0" applyFont="1" applyFill="1" applyBorder="1" applyAlignment="1">
      <alignment horizontal="center" vertical="center" wrapText="1"/>
    </xf>
    <xf numFmtId="0" fontId="15" fillId="7" borderId="1" xfId="0" applyFont="1" applyFill="1" applyBorder="1" applyAlignment="1">
      <alignment horizontal="center" vertical="center" wrapText="1"/>
    </xf>
    <xf numFmtId="0" fontId="15" fillId="3" borderId="1" xfId="0" applyFont="1" applyFill="1" applyBorder="1" applyAlignment="1">
      <alignment horizontal="center" vertical="center" wrapText="1"/>
    </xf>
    <xf numFmtId="0" fontId="16" fillId="0" borderId="0" xfId="0" applyFont="1" applyAlignment="1">
      <alignment wrapText="1"/>
    </xf>
    <xf numFmtId="0" fontId="18" fillId="10" borderId="1" xfId="0" applyFont="1" applyFill="1" applyBorder="1" applyAlignment="1">
      <alignment horizontal="center" vertical="center" wrapText="1"/>
    </xf>
    <xf numFmtId="0" fontId="15" fillId="11" borderId="1" xfId="0" applyFont="1" applyFill="1" applyBorder="1" applyAlignment="1">
      <alignment horizontal="center" vertical="center" wrapText="1"/>
    </xf>
    <xf numFmtId="0" fontId="15" fillId="12" borderId="1" xfId="0" applyFont="1" applyFill="1" applyBorder="1" applyAlignment="1">
      <alignment horizontal="center" vertical="center" wrapText="1"/>
    </xf>
    <xf numFmtId="0" fontId="15" fillId="13" borderId="1" xfId="0" applyFont="1" applyFill="1" applyBorder="1" applyAlignment="1">
      <alignment horizontal="center" vertical="center" wrapText="1"/>
    </xf>
    <xf numFmtId="0" fontId="15" fillId="8" borderId="1" xfId="0" applyFont="1" applyFill="1" applyBorder="1" applyAlignment="1">
      <alignment horizontal="center" vertical="center" wrapText="1"/>
    </xf>
    <xf numFmtId="0" fontId="14" fillId="0" borderId="0" xfId="0" applyFont="1" applyAlignment="1">
      <alignment horizontal="center"/>
    </xf>
    <xf numFmtId="0" fontId="19" fillId="0" borderId="1" xfId="0" applyFont="1" applyBorder="1" applyAlignment="1">
      <alignment horizontal="center" vertical="center" wrapText="1"/>
    </xf>
    <xf numFmtId="0" fontId="19" fillId="0" borderId="1" xfId="0" applyFont="1" applyBorder="1" applyAlignment="1">
      <alignment horizontal="justify" vertical="center" wrapText="1"/>
    </xf>
    <xf numFmtId="0" fontId="19" fillId="4" borderId="1" xfId="0" applyFont="1" applyFill="1" applyBorder="1" applyAlignment="1" applyProtection="1">
      <alignment horizontal="justify" vertical="center" wrapText="1"/>
      <protection locked="0"/>
    </xf>
    <xf numFmtId="0" fontId="19" fillId="4" borderId="1" xfId="0" applyFont="1" applyFill="1" applyBorder="1" applyAlignment="1">
      <alignment horizontal="justify" vertical="center" wrapText="1"/>
    </xf>
    <xf numFmtId="0" fontId="13" fillId="5" borderId="1" xfId="0" applyFont="1" applyFill="1" applyBorder="1" applyAlignment="1">
      <alignment horizontal="center" vertical="center" wrapText="1"/>
    </xf>
    <xf numFmtId="0" fontId="21" fillId="8" borderId="1" xfId="0" applyFont="1" applyFill="1" applyBorder="1" applyAlignment="1">
      <alignment wrapText="1"/>
    </xf>
    <xf numFmtId="10" fontId="1" fillId="0" borderId="1" xfId="1" applyNumberFormat="1" applyFont="1" applyBorder="1" applyAlignment="1">
      <alignment horizontal="right" vertical="center" wrapText="1"/>
    </xf>
    <xf numFmtId="1" fontId="19" fillId="0" borderId="1" xfId="0" applyNumberFormat="1" applyFont="1" applyBorder="1" applyAlignment="1">
      <alignment horizontal="right" vertical="center" wrapText="1"/>
    </xf>
    <xf numFmtId="164" fontId="5" fillId="8" borderId="1" xfId="1" applyNumberFormat="1" applyFont="1" applyFill="1" applyBorder="1" applyAlignment="1">
      <alignment horizontal="right" wrapText="1"/>
    </xf>
    <xf numFmtId="164" fontId="19" fillId="0" borderId="1" xfId="0" applyNumberFormat="1" applyFont="1" applyBorder="1" applyAlignment="1">
      <alignment horizontal="right" vertical="center" wrapText="1"/>
    </xf>
    <xf numFmtId="164" fontId="21" fillId="8" borderId="1" xfId="0" applyNumberFormat="1" applyFont="1" applyFill="1" applyBorder="1" applyAlignment="1">
      <alignment horizontal="right" wrapText="1"/>
    </xf>
    <xf numFmtId="164" fontId="7" fillId="9" borderId="1" xfId="1" applyNumberFormat="1" applyFont="1" applyFill="1" applyBorder="1" applyAlignment="1">
      <alignment horizontal="right" wrapText="1"/>
    </xf>
    <xf numFmtId="1" fontId="5" fillId="8" borderId="1" xfId="1" applyNumberFormat="1" applyFont="1" applyFill="1" applyBorder="1" applyAlignment="1">
      <alignment horizontal="right" wrapText="1"/>
    </xf>
    <xf numFmtId="1" fontId="19" fillId="0" borderId="1" xfId="1" applyNumberFormat="1" applyFont="1" applyBorder="1" applyAlignment="1">
      <alignment horizontal="right" vertical="center" wrapText="1"/>
    </xf>
    <xf numFmtId="1" fontId="21" fillId="8" borderId="1" xfId="0" applyNumberFormat="1" applyFont="1" applyFill="1" applyBorder="1" applyAlignment="1">
      <alignment horizontal="right" wrapText="1"/>
    </xf>
    <xf numFmtId="1" fontId="7" fillId="9" borderId="1" xfId="1" applyNumberFormat="1" applyFont="1" applyFill="1" applyBorder="1" applyAlignment="1">
      <alignment horizontal="right" wrapText="1"/>
    </xf>
    <xf numFmtId="164" fontId="1" fillId="0" borderId="1" xfId="0" applyNumberFormat="1" applyFont="1" applyBorder="1" applyAlignment="1">
      <alignment horizontal="right" vertical="center" wrapText="1"/>
    </xf>
    <xf numFmtId="10" fontId="19" fillId="0" borderId="1" xfId="1" applyNumberFormat="1" applyFont="1" applyBorder="1" applyAlignment="1">
      <alignment horizontal="right" vertical="center" wrapText="1"/>
    </xf>
    <xf numFmtId="10" fontId="21" fillId="8" borderId="1" xfId="1" applyNumberFormat="1" applyFont="1" applyFill="1" applyBorder="1" applyAlignment="1">
      <alignment horizontal="right" wrapText="1"/>
    </xf>
    <xf numFmtId="10" fontId="7" fillId="9" borderId="1" xfId="1" applyNumberFormat="1" applyFont="1" applyFill="1" applyBorder="1" applyAlignment="1">
      <alignment horizontal="right" wrapText="1"/>
    </xf>
    <xf numFmtId="164" fontId="2" fillId="0" borderId="1" xfId="0" applyNumberFormat="1" applyFont="1" applyBorder="1" applyAlignment="1">
      <alignment horizontal="right" vertical="center" wrapText="1"/>
    </xf>
    <xf numFmtId="164" fontId="20" fillId="0" borderId="1" xfId="0" applyNumberFormat="1" applyFont="1" applyBorder="1" applyAlignment="1">
      <alignment horizontal="right" vertical="center" wrapText="1"/>
    </xf>
    <xf numFmtId="1" fontId="20" fillId="0" borderId="1" xfId="1" applyNumberFormat="1" applyFont="1" applyBorder="1" applyAlignment="1">
      <alignment horizontal="right" vertical="center" wrapText="1"/>
    </xf>
    <xf numFmtId="0" fontId="1" fillId="0" borderId="7" xfId="0" applyFont="1" applyBorder="1" applyAlignment="1">
      <alignment horizontal="justify" vertical="center" wrapText="1"/>
    </xf>
    <xf numFmtId="0" fontId="22" fillId="0" borderId="7" xfId="0" applyFont="1" applyBorder="1" applyAlignment="1">
      <alignment horizontal="justify" vertical="center" wrapText="1"/>
    </xf>
    <xf numFmtId="0" fontId="22" fillId="0" borderId="1" xfId="0" applyFont="1" applyBorder="1" applyAlignment="1">
      <alignment horizontal="justify" vertical="center" wrapText="1"/>
    </xf>
    <xf numFmtId="0" fontId="2" fillId="4" borderId="2"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3" xfId="0" applyFont="1" applyFill="1" applyBorder="1" applyAlignment="1">
      <alignment horizontal="center" vertical="center" wrapText="1"/>
    </xf>
    <xf numFmtId="0" fontId="2" fillId="8" borderId="1" xfId="0" applyFont="1" applyFill="1" applyBorder="1" applyAlignment="1">
      <alignment horizontal="center" vertical="center" wrapText="1"/>
    </xf>
    <xf numFmtId="0" fontId="17" fillId="10" borderId="2" xfId="0" applyFont="1" applyFill="1" applyBorder="1" applyAlignment="1">
      <alignment horizontal="center" vertical="center" wrapText="1"/>
    </xf>
    <xf numFmtId="0" fontId="17" fillId="10" borderId="4" xfId="0" applyFont="1" applyFill="1" applyBorder="1" applyAlignment="1">
      <alignment horizontal="center" vertical="center" wrapText="1"/>
    </xf>
    <xf numFmtId="0" fontId="2" fillId="11" borderId="2" xfId="0" applyFont="1" applyFill="1" applyBorder="1" applyAlignment="1">
      <alignment horizontal="center" vertical="center" wrapText="1"/>
    </xf>
    <xf numFmtId="0" fontId="2" fillId="11" borderId="4" xfId="0" applyFont="1" applyFill="1" applyBorder="1" applyAlignment="1">
      <alignment horizontal="center" vertical="center" wrapText="1"/>
    </xf>
    <xf numFmtId="0" fontId="2" fillId="11" borderId="3" xfId="0" applyFont="1" applyFill="1" applyBorder="1" applyAlignment="1">
      <alignment horizontal="center" vertical="center" wrapText="1"/>
    </xf>
    <xf numFmtId="0" fontId="2" fillId="12" borderId="2" xfId="0" applyFont="1" applyFill="1" applyBorder="1" applyAlignment="1">
      <alignment horizontal="center" vertical="center" wrapText="1"/>
    </xf>
    <xf numFmtId="0" fontId="2" fillId="12" borderId="4" xfId="0" applyFont="1" applyFill="1" applyBorder="1" applyAlignment="1">
      <alignment horizontal="center" vertical="center" wrapText="1"/>
    </xf>
    <xf numFmtId="0" fontId="2" fillId="12" borderId="3" xfId="0" applyFont="1" applyFill="1" applyBorder="1" applyAlignment="1">
      <alignment horizontal="center" vertical="center" wrapText="1"/>
    </xf>
    <xf numFmtId="0" fontId="2" fillId="7" borderId="2" xfId="0" applyFont="1" applyFill="1" applyBorder="1" applyAlignment="1">
      <alignment horizontal="center" vertical="center" wrapText="1"/>
    </xf>
    <xf numFmtId="0" fontId="2" fillId="7" borderId="4" xfId="0" applyFont="1" applyFill="1" applyBorder="1" applyAlignment="1">
      <alignment horizontal="center" vertical="center" wrapText="1"/>
    </xf>
    <xf numFmtId="0" fontId="2" fillId="7" borderId="3" xfId="0" applyFont="1" applyFill="1" applyBorder="1" applyAlignment="1">
      <alignment horizontal="center" vertical="center" wrapText="1"/>
    </xf>
    <xf numFmtId="0" fontId="2" fillId="13" borderId="2" xfId="0" applyFont="1" applyFill="1" applyBorder="1" applyAlignment="1">
      <alignment horizontal="center" vertical="center" wrapText="1"/>
    </xf>
    <xf numFmtId="0" fontId="2" fillId="13" borderId="4" xfId="0" applyFont="1" applyFill="1" applyBorder="1" applyAlignment="1">
      <alignment horizontal="center" vertical="center" wrapText="1"/>
    </xf>
    <xf numFmtId="0" fontId="2" fillId="13" borderId="3"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1" fillId="4" borderId="2" xfId="0" applyFont="1" applyFill="1" applyBorder="1" applyAlignment="1">
      <alignment horizontal="left" vertical="center" wrapText="1"/>
    </xf>
    <xf numFmtId="0" fontId="1" fillId="4" borderId="3" xfId="0" applyFont="1" applyFill="1" applyBorder="1" applyAlignment="1">
      <alignment horizontal="left" vertical="center" wrapText="1"/>
    </xf>
    <xf numFmtId="0" fontId="2" fillId="8" borderId="2" xfId="0" applyFont="1" applyFill="1" applyBorder="1" applyAlignment="1">
      <alignment horizontal="center" vertical="center" wrapText="1"/>
    </xf>
    <xf numFmtId="0" fontId="2" fillId="8" borderId="3" xfId="0" applyFont="1" applyFill="1" applyBorder="1" applyAlignment="1">
      <alignment horizontal="center" vertical="center" wrapText="1"/>
    </xf>
    <xf numFmtId="0" fontId="2" fillId="6" borderId="2" xfId="0" applyFont="1" applyFill="1" applyBorder="1" applyAlignment="1">
      <alignment horizontal="center" vertical="center" wrapText="1"/>
    </xf>
    <xf numFmtId="0" fontId="2" fillId="6" borderId="4"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8" borderId="7" xfId="0" applyFont="1" applyFill="1" applyBorder="1" applyAlignment="1">
      <alignment horizontal="center" vertical="center" wrapText="1"/>
    </xf>
    <xf numFmtId="0" fontId="2" fillId="8" borderId="8" xfId="0" applyFont="1" applyFill="1" applyBorder="1" applyAlignment="1">
      <alignment horizontal="center" vertical="center" wrapText="1"/>
    </xf>
    <xf numFmtId="0" fontId="1" fillId="0" borderId="1" xfId="0" applyFont="1" applyBorder="1" applyAlignment="1">
      <alignment horizontal="center" vertical="center" wrapText="1"/>
    </xf>
    <xf numFmtId="0" fontId="2" fillId="8" borderId="4" xfId="0" applyFont="1" applyFill="1" applyBorder="1" applyAlignment="1">
      <alignment horizontal="center" vertical="center" wrapText="1"/>
    </xf>
    <xf numFmtId="0" fontId="19" fillId="0" borderId="1" xfId="0" applyFont="1" applyBorder="1" applyAlignment="1">
      <alignment horizontal="left" vertical="center" wrapText="1"/>
    </xf>
    <xf numFmtId="0" fontId="1" fillId="0" borderId="1" xfId="0" applyFont="1" applyBorder="1" applyAlignment="1">
      <alignment horizontal="left" vertical="center" wrapText="1"/>
    </xf>
    <xf numFmtId="10" fontId="1" fillId="0" borderId="1" xfId="0" applyNumberFormat="1" applyFont="1" applyBorder="1" applyAlignment="1">
      <alignment horizontal="left" vertical="center" wrapText="1"/>
    </xf>
    <xf numFmtId="0" fontId="13" fillId="0" borderId="1" xfId="0" applyFont="1" applyBorder="1" applyAlignment="1">
      <alignment horizontal="left" vertical="center" wrapText="1"/>
    </xf>
    <xf numFmtId="9" fontId="1" fillId="0" borderId="1" xfId="1" applyFont="1" applyBorder="1" applyAlignment="1">
      <alignment horizontal="right" vertical="center" wrapText="1"/>
    </xf>
    <xf numFmtId="9" fontId="19" fillId="0" borderId="1" xfId="1" applyFont="1" applyBorder="1" applyAlignment="1">
      <alignment horizontal="right" vertical="center" wrapText="1"/>
    </xf>
    <xf numFmtId="2" fontId="19" fillId="0" borderId="1" xfId="0" applyNumberFormat="1" applyFont="1" applyBorder="1" applyAlignment="1">
      <alignment horizontal="right" vertical="center" wrapText="1"/>
    </xf>
    <xf numFmtId="9" fontId="2" fillId="0" borderId="1" xfId="1" applyFont="1" applyBorder="1" applyAlignment="1">
      <alignment horizontal="right" vertical="center" wrapText="1"/>
    </xf>
    <xf numFmtId="2" fontId="19" fillId="0" borderId="1" xfId="1" applyNumberFormat="1" applyFont="1" applyBorder="1" applyAlignment="1">
      <alignment horizontal="right" vertical="center" wrapText="1"/>
    </xf>
    <xf numFmtId="2" fontId="20" fillId="0" borderId="1" xfId="1" applyNumberFormat="1" applyFont="1" applyBorder="1" applyAlignment="1">
      <alignment horizontal="right" vertical="center" wrapText="1"/>
    </xf>
    <xf numFmtId="9" fontId="20" fillId="0" borderId="1" xfId="1" applyFont="1" applyBorder="1" applyAlignment="1">
      <alignment horizontal="right" vertical="center" wrapText="1"/>
    </xf>
    <xf numFmtId="10" fontId="5" fillId="8" borderId="1" xfId="0" applyNumberFormat="1" applyFont="1" applyFill="1" applyBorder="1" applyAlignment="1">
      <alignment wrapText="1"/>
    </xf>
    <xf numFmtId="0" fontId="1" fillId="0" borderId="7" xfId="0" applyFont="1" applyBorder="1" applyAlignment="1">
      <alignment horizontal="left" vertical="center" wrapText="1"/>
    </xf>
  </cellXfs>
  <cellStyles count="2">
    <cellStyle name="Normal" xfId="0" builtinId="0"/>
    <cellStyle name="Porcentaje" xfId="1" builtinId="5"/>
  </cellStyles>
  <dxfs count="0"/>
  <tableStyles count="0" defaultTableStyle="TableStyleMedium2" defaultPivotStyle="PivotStyleLight16"/>
  <colors>
    <mruColors>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28574</xdr:colOff>
      <xdr:row>0</xdr:row>
      <xdr:rowOff>38099</xdr:rowOff>
    </xdr:from>
    <xdr:to>
      <xdr:col>1</xdr:col>
      <xdr:colOff>1419225</xdr:colOff>
      <xdr:row>0</xdr:row>
      <xdr:rowOff>695324</xdr:rowOff>
    </xdr:to>
    <xdr:pic>
      <xdr:nvPicPr>
        <xdr:cNvPr id="2" name="Imagen 1">
          <a:extLst>
            <a:ext uri="{FF2B5EF4-FFF2-40B4-BE49-F238E27FC236}">
              <a16:creationId xmlns:a16="http://schemas.microsoft.com/office/drawing/2014/main" id="{0D703797-4AAF-448D-A59A-0DA885684A1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8574" y="38099"/>
          <a:ext cx="1857376" cy="657225"/>
        </a:xfrm>
        <a:prstGeom prst="rect">
          <a:avLst/>
        </a:prstGeom>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T21"/>
  <sheetViews>
    <sheetView tabSelected="1" zoomScaleNormal="100" workbookViewId="0">
      <pane xSplit="2" ySplit="1" topLeftCell="V17" activePane="bottomRight" state="frozen"/>
      <selection pane="topRight" activeCell="C1" sqref="C1"/>
      <selection pane="bottomLeft" activeCell="A2" sqref="A2"/>
      <selection pane="bottomRight" activeCell="C3" sqref="C3:D7"/>
    </sheetView>
  </sheetViews>
  <sheetFormatPr baseColWidth="10" defaultColWidth="10.85546875" defaultRowHeight="15" x14ac:dyDescent="0.25"/>
  <cols>
    <col min="1" max="1" width="7" style="1" customWidth="1"/>
    <col min="2" max="2" width="44.140625" style="1" customWidth="1"/>
    <col min="3" max="3" width="24.42578125" style="1" customWidth="1"/>
    <col min="4" max="4" width="32.140625" style="1" customWidth="1"/>
    <col min="5" max="5" width="42.85546875" style="1" customWidth="1"/>
    <col min="6" max="6" width="33.42578125" style="1" customWidth="1"/>
    <col min="7" max="7" width="39.140625" style="1" customWidth="1"/>
    <col min="8" max="8" width="20.5703125" style="1" customWidth="1"/>
    <col min="9" max="9" width="31.28515625" style="1" customWidth="1"/>
    <col min="10" max="13" width="21.42578125" style="1" customWidth="1"/>
    <col min="14" max="14" width="26.7109375" style="1" customWidth="1"/>
    <col min="15" max="15" width="21.42578125" style="1" customWidth="1"/>
    <col min="16" max="19" width="10" style="1" customWidth="1"/>
    <col min="20" max="20" width="14.28515625" style="1" customWidth="1"/>
    <col min="21" max="23" width="21.42578125" style="1" customWidth="1"/>
    <col min="24" max="26" width="14.28515625" style="1" customWidth="1"/>
    <col min="27" max="27" width="42.85546875" style="1" customWidth="1"/>
    <col min="28" max="28" width="28.5703125" style="1" customWidth="1"/>
    <col min="29" max="31" width="14.28515625" style="1" customWidth="1"/>
    <col min="32" max="32" width="42.85546875" style="1" customWidth="1"/>
    <col min="33" max="33" width="28.5703125" style="1" customWidth="1"/>
    <col min="34" max="36" width="14.28515625" style="1" customWidth="1"/>
    <col min="37" max="37" width="42.85546875" style="1" customWidth="1"/>
    <col min="38" max="38" width="28.5703125" style="1" customWidth="1"/>
    <col min="39" max="41" width="14.28515625" style="1" customWidth="1"/>
    <col min="42" max="42" width="42.85546875" style="1" customWidth="1"/>
    <col min="43" max="43" width="28.5703125" style="1" customWidth="1"/>
    <col min="44" max="46" width="14.28515625" style="1" customWidth="1"/>
    <col min="47" max="48" width="16.5703125" style="1" customWidth="1"/>
    <col min="49" max="49" width="39.42578125" style="1" customWidth="1"/>
    <col min="50" max="16384" width="10.85546875" style="1"/>
  </cols>
  <sheetData>
    <row r="1" spans="1:46" s="7" customFormat="1" ht="61.5" customHeight="1" x14ac:dyDescent="0.25">
      <c r="A1" s="62" t="s">
        <v>0</v>
      </c>
      <c r="B1" s="63"/>
      <c r="C1" s="63"/>
      <c r="D1" s="63"/>
      <c r="E1" s="63"/>
      <c r="F1" s="63"/>
      <c r="G1" s="63"/>
      <c r="H1" s="64"/>
      <c r="I1" s="14" t="s">
        <v>218</v>
      </c>
    </row>
    <row r="2" spans="1:46" s="9" customFormat="1" x14ac:dyDescent="0.25">
      <c r="A2" s="16"/>
      <c r="B2" s="17"/>
      <c r="C2" s="17"/>
      <c r="D2" s="17"/>
      <c r="E2" s="15"/>
      <c r="F2" s="15"/>
      <c r="G2" s="15"/>
      <c r="H2" s="15"/>
      <c r="I2" s="15"/>
      <c r="J2" s="15"/>
      <c r="K2" s="15"/>
      <c r="L2" s="15"/>
      <c r="M2" s="15"/>
      <c r="N2" s="15"/>
      <c r="O2" s="15"/>
      <c r="P2" s="15"/>
      <c r="Q2" s="8"/>
      <c r="R2" s="8"/>
      <c r="S2" s="8"/>
      <c r="T2" s="8"/>
    </row>
    <row r="3" spans="1:46" s="7" customFormat="1" ht="15" customHeight="1" x14ac:dyDescent="0.25">
      <c r="A3" s="65" t="s">
        <v>1</v>
      </c>
      <c r="B3" s="65"/>
      <c r="C3" s="94" t="s">
        <v>217</v>
      </c>
      <c r="D3" s="94"/>
      <c r="F3" s="85" t="s">
        <v>2</v>
      </c>
      <c r="G3" s="95"/>
      <c r="H3" s="95"/>
      <c r="I3" s="86"/>
    </row>
    <row r="4" spans="1:46" s="7" customFormat="1" ht="15" customHeight="1" x14ac:dyDescent="0.25">
      <c r="A4" s="65"/>
      <c r="B4" s="65"/>
      <c r="C4" s="94"/>
      <c r="D4" s="94"/>
      <c r="F4" s="19" t="s">
        <v>3</v>
      </c>
      <c r="G4" s="20" t="s">
        <v>4</v>
      </c>
      <c r="H4" s="85" t="s">
        <v>5</v>
      </c>
      <c r="I4" s="86"/>
    </row>
    <row r="5" spans="1:46" s="7" customFormat="1" ht="15" customHeight="1" x14ac:dyDescent="0.25">
      <c r="A5" s="65"/>
      <c r="B5" s="65"/>
      <c r="C5" s="94"/>
      <c r="D5" s="94"/>
      <c r="F5" s="10">
        <v>1</v>
      </c>
      <c r="G5" s="10"/>
      <c r="H5" s="83" t="s">
        <v>219</v>
      </c>
      <c r="I5" s="84"/>
    </row>
    <row r="6" spans="1:46" s="7" customFormat="1" x14ac:dyDescent="0.25">
      <c r="A6" s="65"/>
      <c r="B6" s="65"/>
      <c r="C6" s="94"/>
      <c r="D6" s="94"/>
      <c r="F6" s="10"/>
      <c r="G6" s="10"/>
      <c r="H6" s="83"/>
      <c r="I6" s="84"/>
    </row>
    <row r="7" spans="1:46" s="7" customFormat="1" x14ac:dyDescent="0.25">
      <c r="A7" s="65"/>
      <c r="B7" s="65"/>
      <c r="C7" s="94"/>
      <c r="D7" s="94"/>
      <c r="F7" s="10"/>
      <c r="G7" s="10"/>
      <c r="H7" s="83"/>
      <c r="I7" s="84"/>
    </row>
    <row r="8" spans="1:46" s="7" customFormat="1" x14ac:dyDescent="0.25"/>
    <row r="9" spans="1:46" ht="37.5" customHeight="1" x14ac:dyDescent="0.25">
      <c r="A9" s="85" t="s">
        <v>6</v>
      </c>
      <c r="B9" s="86"/>
      <c r="C9" s="65" t="s">
        <v>7</v>
      </c>
      <c r="D9" s="65"/>
      <c r="E9" s="65"/>
      <c r="F9" s="92" t="s">
        <v>8</v>
      </c>
      <c r="G9" s="92" t="s">
        <v>220</v>
      </c>
      <c r="H9" s="85" t="s">
        <v>9</v>
      </c>
      <c r="I9" s="86"/>
      <c r="J9" s="87" t="s">
        <v>10</v>
      </c>
      <c r="K9" s="88"/>
      <c r="L9" s="88"/>
      <c r="M9" s="88"/>
      <c r="N9" s="88"/>
      <c r="O9" s="89" t="s">
        <v>11</v>
      </c>
      <c r="P9" s="90"/>
      <c r="Q9" s="90"/>
      <c r="R9" s="90"/>
      <c r="S9" s="90"/>
      <c r="T9" s="91"/>
      <c r="U9" s="80" t="s">
        <v>12</v>
      </c>
      <c r="V9" s="81"/>
      <c r="W9" s="82"/>
      <c r="X9" s="77" t="s">
        <v>13</v>
      </c>
      <c r="Y9" s="78"/>
      <c r="Z9" s="78"/>
      <c r="AA9" s="78"/>
      <c r="AB9" s="79"/>
      <c r="AC9" s="74" t="s">
        <v>14</v>
      </c>
      <c r="AD9" s="75"/>
      <c r="AE9" s="75"/>
      <c r="AF9" s="75"/>
      <c r="AG9" s="76"/>
      <c r="AH9" s="71" t="s">
        <v>15</v>
      </c>
      <c r="AI9" s="72"/>
      <c r="AJ9" s="72"/>
      <c r="AK9" s="72"/>
      <c r="AL9" s="73"/>
      <c r="AM9" s="68" t="s">
        <v>16</v>
      </c>
      <c r="AN9" s="69"/>
      <c r="AO9" s="69"/>
      <c r="AP9" s="69"/>
      <c r="AQ9" s="70"/>
      <c r="AR9" s="66" t="s">
        <v>17</v>
      </c>
      <c r="AS9" s="67"/>
      <c r="AT9" s="67"/>
    </row>
    <row r="10" spans="1:46" s="29" customFormat="1" ht="25.5" x14ac:dyDescent="0.2">
      <c r="A10" s="34" t="s">
        <v>18</v>
      </c>
      <c r="B10" s="34" t="s">
        <v>19</v>
      </c>
      <c r="C10" s="34" t="s">
        <v>20</v>
      </c>
      <c r="D10" s="34" t="s">
        <v>21</v>
      </c>
      <c r="E10" s="34" t="s">
        <v>22</v>
      </c>
      <c r="F10" s="93"/>
      <c r="G10" s="93"/>
      <c r="H10" s="34" t="s">
        <v>23</v>
      </c>
      <c r="I10" s="34" t="s">
        <v>24</v>
      </c>
      <c r="J10" s="25" t="s">
        <v>25</v>
      </c>
      <c r="K10" s="25" t="s">
        <v>26</v>
      </c>
      <c r="L10" s="25" t="s">
        <v>27</v>
      </c>
      <c r="M10" s="25" t="s">
        <v>28</v>
      </c>
      <c r="N10" s="25" t="s">
        <v>29</v>
      </c>
      <c r="O10" s="26" t="s">
        <v>30</v>
      </c>
      <c r="P10" s="26" t="s">
        <v>31</v>
      </c>
      <c r="Q10" s="26" t="s">
        <v>32</v>
      </c>
      <c r="R10" s="26" t="s">
        <v>33</v>
      </c>
      <c r="S10" s="26" t="s">
        <v>34</v>
      </c>
      <c r="T10" s="26" t="s">
        <v>35</v>
      </c>
      <c r="U10" s="28" t="s">
        <v>36</v>
      </c>
      <c r="V10" s="28" t="s">
        <v>37</v>
      </c>
      <c r="W10" s="28" t="s">
        <v>38</v>
      </c>
      <c r="X10" s="33" t="s">
        <v>39</v>
      </c>
      <c r="Y10" s="33" t="s">
        <v>40</v>
      </c>
      <c r="Z10" s="33" t="s">
        <v>12</v>
      </c>
      <c r="AA10" s="33" t="s">
        <v>41</v>
      </c>
      <c r="AB10" s="33" t="s">
        <v>42</v>
      </c>
      <c r="AC10" s="27" t="s">
        <v>39</v>
      </c>
      <c r="AD10" s="27" t="s">
        <v>40</v>
      </c>
      <c r="AE10" s="27" t="s">
        <v>12</v>
      </c>
      <c r="AF10" s="27" t="s">
        <v>41</v>
      </c>
      <c r="AG10" s="27" t="s">
        <v>42</v>
      </c>
      <c r="AH10" s="32" t="s">
        <v>39</v>
      </c>
      <c r="AI10" s="32" t="s">
        <v>40</v>
      </c>
      <c r="AJ10" s="32" t="s">
        <v>12</v>
      </c>
      <c r="AK10" s="32" t="s">
        <v>41</v>
      </c>
      <c r="AL10" s="32" t="s">
        <v>42</v>
      </c>
      <c r="AM10" s="31" t="s">
        <v>39</v>
      </c>
      <c r="AN10" s="31" t="s">
        <v>40</v>
      </c>
      <c r="AO10" s="31" t="s">
        <v>12</v>
      </c>
      <c r="AP10" s="31" t="s">
        <v>41</v>
      </c>
      <c r="AQ10" s="31" t="s">
        <v>42</v>
      </c>
      <c r="AR10" s="30" t="s">
        <v>39</v>
      </c>
      <c r="AS10" s="30" t="s">
        <v>40</v>
      </c>
      <c r="AT10" s="30" t="s">
        <v>12</v>
      </c>
    </row>
    <row r="11" spans="1:46" s="6" customFormat="1" ht="103.5" customHeight="1" x14ac:dyDescent="0.25">
      <c r="A11" s="5" t="s">
        <v>221</v>
      </c>
      <c r="B11" s="12" t="s">
        <v>43</v>
      </c>
      <c r="C11" s="108" t="s">
        <v>44</v>
      </c>
      <c r="D11" s="59" t="s">
        <v>45</v>
      </c>
      <c r="E11" s="59" t="s">
        <v>46</v>
      </c>
      <c r="F11" s="59" t="s">
        <v>47</v>
      </c>
      <c r="G11" s="59" t="s">
        <v>48</v>
      </c>
      <c r="H11" s="59" t="s">
        <v>49</v>
      </c>
      <c r="I11" s="59" t="s">
        <v>50</v>
      </c>
      <c r="J11" s="97" t="s">
        <v>51</v>
      </c>
      <c r="K11" s="4" t="s">
        <v>52</v>
      </c>
      <c r="L11" s="98" t="s">
        <v>53</v>
      </c>
      <c r="M11" s="13" t="s">
        <v>54</v>
      </c>
      <c r="N11" s="13" t="s">
        <v>55</v>
      </c>
      <c r="O11" s="99" t="s">
        <v>56</v>
      </c>
      <c r="P11" s="100">
        <v>1</v>
      </c>
      <c r="Q11" s="100">
        <v>1</v>
      </c>
      <c r="R11" s="100">
        <v>1</v>
      </c>
      <c r="S11" s="100">
        <v>1</v>
      </c>
      <c r="T11" s="100">
        <f>AVERAGE(P11:S11)</f>
        <v>1</v>
      </c>
      <c r="U11" s="60" t="s">
        <v>57</v>
      </c>
      <c r="V11" s="61" t="s">
        <v>58</v>
      </c>
      <c r="W11" s="61" t="s">
        <v>58</v>
      </c>
      <c r="X11" s="100">
        <f>P11</f>
        <v>1</v>
      </c>
      <c r="Y11" s="52"/>
      <c r="Z11" s="42">
        <f>IFERROR(IF(Y11/X11&gt;1,1,Y11/X11),0)</f>
        <v>0</v>
      </c>
      <c r="AA11" s="4"/>
      <c r="AB11" s="4"/>
      <c r="AC11" s="100">
        <f>Q11</f>
        <v>1</v>
      </c>
      <c r="AD11" s="52"/>
      <c r="AE11" s="42">
        <f>IFERROR(IF(AD11/AC11&gt;1,1,AD11/AC11),0)</f>
        <v>0</v>
      </c>
      <c r="AF11" s="4"/>
      <c r="AG11" s="4"/>
      <c r="AH11" s="100">
        <f>R11</f>
        <v>1</v>
      </c>
      <c r="AI11" s="52"/>
      <c r="AJ11" s="42">
        <f>IFERROR(IF(AI11/AH11&gt;1,1,AI11/AH11),0)</f>
        <v>0</v>
      </c>
      <c r="AK11" s="4"/>
      <c r="AL11" s="4"/>
      <c r="AM11" s="100">
        <f>S11</f>
        <v>1</v>
      </c>
      <c r="AN11" s="52"/>
      <c r="AO11" s="42">
        <f>IFERROR(IF(AN11/AM11&gt;1,1,AN11/AM11),0)</f>
        <v>0</v>
      </c>
      <c r="AP11" s="4"/>
      <c r="AQ11" s="4"/>
      <c r="AR11" s="103">
        <f>T11</f>
        <v>1</v>
      </c>
      <c r="AS11" s="56"/>
      <c r="AT11" s="42">
        <f>IFERROR(IF(AS11/AR11&gt;1,1,AS11/AR11),0)</f>
        <v>0</v>
      </c>
    </row>
    <row r="12" spans="1:46" s="6" customFormat="1" ht="121.5" customHeight="1" x14ac:dyDescent="0.25">
      <c r="A12" s="40" t="s">
        <v>222</v>
      </c>
      <c r="B12" s="13" t="s">
        <v>59</v>
      </c>
      <c r="C12" s="108" t="s">
        <v>44</v>
      </c>
      <c r="D12" s="59" t="s">
        <v>45</v>
      </c>
      <c r="E12" s="59" t="s">
        <v>46</v>
      </c>
      <c r="F12" s="59" t="s">
        <v>47</v>
      </c>
      <c r="G12" s="59" t="s">
        <v>48</v>
      </c>
      <c r="H12" s="59" t="s">
        <v>49</v>
      </c>
      <c r="I12" s="59" t="s">
        <v>50</v>
      </c>
      <c r="J12" s="97" t="s">
        <v>51</v>
      </c>
      <c r="K12" s="4" t="s">
        <v>60</v>
      </c>
      <c r="L12" s="98" t="s">
        <v>53</v>
      </c>
      <c r="M12" s="13" t="s">
        <v>61</v>
      </c>
      <c r="N12" s="13" t="s">
        <v>62</v>
      </c>
      <c r="O12" s="99" t="s">
        <v>56</v>
      </c>
      <c r="P12" s="100">
        <v>1</v>
      </c>
      <c r="Q12" s="100">
        <v>1</v>
      </c>
      <c r="R12" s="100">
        <v>1</v>
      </c>
      <c r="S12" s="100">
        <v>1</v>
      </c>
      <c r="T12" s="100">
        <f>AVERAGE(P12:S12)</f>
        <v>1</v>
      </c>
      <c r="U12" s="12" t="s">
        <v>63</v>
      </c>
      <c r="V12" s="12" t="s">
        <v>64</v>
      </c>
      <c r="W12" s="61" t="s">
        <v>65</v>
      </c>
      <c r="X12" s="100">
        <f>P12</f>
        <v>1</v>
      </c>
      <c r="Y12" s="52"/>
      <c r="Z12" s="42">
        <f t="shared" ref="Z12:Z19" si="0">IFERROR(IF(Y12/X12&gt;1,1,Y12/X12),0)</f>
        <v>0</v>
      </c>
      <c r="AA12" s="4"/>
      <c r="AB12" s="4"/>
      <c r="AC12" s="100">
        <f t="shared" ref="AC12:AC19" si="1">Q12</f>
        <v>1</v>
      </c>
      <c r="AD12" s="52"/>
      <c r="AE12" s="42">
        <f t="shared" ref="AE12:AE19" si="2">IFERROR(IF(AD12/AC12&gt;1,1,AD12/AC12),0)</f>
        <v>0</v>
      </c>
      <c r="AF12" s="4"/>
      <c r="AG12" s="4"/>
      <c r="AH12" s="100">
        <f t="shared" ref="AH12:AH19" si="3">R12</f>
        <v>1</v>
      </c>
      <c r="AI12" s="52"/>
      <c r="AJ12" s="42">
        <f t="shared" ref="AJ12:AJ19" si="4">IFERROR(IF(AI12/AH12&gt;1,1,AI12/AH12),0)</f>
        <v>0</v>
      </c>
      <c r="AK12" s="4"/>
      <c r="AL12" s="4"/>
      <c r="AM12" s="100">
        <f t="shared" ref="AM12:AM19" si="5">S12</f>
        <v>1</v>
      </c>
      <c r="AN12" s="52"/>
      <c r="AO12" s="42">
        <f t="shared" ref="AO12:AO19" si="6">IFERROR(IF(AN12/AM12&gt;1,1,AN12/AM12),0)</f>
        <v>0</v>
      </c>
      <c r="AP12" s="4"/>
      <c r="AQ12" s="4"/>
      <c r="AR12" s="103">
        <f t="shared" ref="AR12:AR19" si="7">T12</f>
        <v>1</v>
      </c>
      <c r="AS12" s="56"/>
      <c r="AT12" s="42">
        <f t="shared" ref="AT12:AT19" si="8">IFERROR(IF(AS12/AR12&gt;1,1,AS12/AR12),0)</f>
        <v>0</v>
      </c>
    </row>
    <row r="13" spans="1:46" s="6" customFormat="1" ht="129" customHeight="1" x14ac:dyDescent="0.25">
      <c r="A13" s="40" t="s">
        <v>223</v>
      </c>
      <c r="B13" s="13" t="s">
        <v>66</v>
      </c>
      <c r="C13" s="108" t="s">
        <v>44</v>
      </c>
      <c r="D13" s="59" t="s">
        <v>45</v>
      </c>
      <c r="E13" s="59" t="s">
        <v>46</v>
      </c>
      <c r="F13" s="59" t="s">
        <v>47</v>
      </c>
      <c r="G13" s="59" t="s">
        <v>48</v>
      </c>
      <c r="H13" s="59" t="s">
        <v>49</v>
      </c>
      <c r="I13" s="59" t="s">
        <v>50</v>
      </c>
      <c r="J13" s="97" t="s">
        <v>51</v>
      </c>
      <c r="K13" s="4" t="s">
        <v>67</v>
      </c>
      <c r="L13" s="98" t="s">
        <v>53</v>
      </c>
      <c r="M13" s="13" t="s">
        <v>68</v>
      </c>
      <c r="N13" s="13" t="s">
        <v>69</v>
      </c>
      <c r="O13" s="99" t="s">
        <v>56</v>
      </c>
      <c r="P13" s="100">
        <v>1</v>
      </c>
      <c r="Q13" s="100">
        <v>1</v>
      </c>
      <c r="R13" s="100">
        <v>1</v>
      </c>
      <c r="S13" s="100">
        <v>1</v>
      </c>
      <c r="T13" s="100">
        <f>AVERAGE(P13:S13)</f>
        <v>1</v>
      </c>
      <c r="U13" s="60" t="s">
        <v>70</v>
      </c>
      <c r="V13" s="61" t="s">
        <v>71</v>
      </c>
      <c r="W13" s="61" t="s">
        <v>72</v>
      </c>
      <c r="X13" s="100">
        <f>P13</f>
        <v>1</v>
      </c>
      <c r="Y13" s="52"/>
      <c r="Z13" s="42">
        <f t="shared" si="0"/>
        <v>0</v>
      </c>
      <c r="AA13" s="4"/>
      <c r="AB13" s="4"/>
      <c r="AC13" s="100">
        <f t="shared" si="1"/>
        <v>1</v>
      </c>
      <c r="AD13" s="52"/>
      <c r="AE13" s="42">
        <f t="shared" si="2"/>
        <v>0</v>
      </c>
      <c r="AF13" s="4"/>
      <c r="AG13" s="4"/>
      <c r="AH13" s="100">
        <f t="shared" si="3"/>
        <v>1</v>
      </c>
      <c r="AI13" s="52"/>
      <c r="AJ13" s="42">
        <f t="shared" si="4"/>
        <v>0</v>
      </c>
      <c r="AK13" s="4"/>
      <c r="AL13" s="4"/>
      <c r="AM13" s="100">
        <f t="shared" si="5"/>
        <v>1</v>
      </c>
      <c r="AN13" s="52"/>
      <c r="AO13" s="42">
        <f t="shared" si="6"/>
        <v>0</v>
      </c>
      <c r="AP13" s="4"/>
      <c r="AQ13" s="4"/>
      <c r="AR13" s="103">
        <f t="shared" si="7"/>
        <v>1</v>
      </c>
      <c r="AS13" s="56"/>
      <c r="AT13" s="42">
        <f t="shared" si="8"/>
        <v>0</v>
      </c>
    </row>
    <row r="14" spans="1:46" s="6" customFormat="1" ht="149.25" customHeight="1" x14ac:dyDescent="0.25">
      <c r="A14" s="40" t="s">
        <v>224</v>
      </c>
      <c r="B14" s="13" t="s">
        <v>73</v>
      </c>
      <c r="C14" s="108" t="s">
        <v>44</v>
      </c>
      <c r="D14" s="59" t="s">
        <v>45</v>
      </c>
      <c r="E14" s="59" t="s">
        <v>74</v>
      </c>
      <c r="F14" s="59" t="s">
        <v>47</v>
      </c>
      <c r="G14" s="59" t="s">
        <v>48</v>
      </c>
      <c r="H14" s="59" t="s">
        <v>49</v>
      </c>
      <c r="I14" s="59" t="s">
        <v>50</v>
      </c>
      <c r="J14" s="97" t="s">
        <v>51</v>
      </c>
      <c r="K14" s="4" t="s">
        <v>75</v>
      </c>
      <c r="L14" s="98" t="s">
        <v>53</v>
      </c>
      <c r="M14" s="13" t="s">
        <v>76</v>
      </c>
      <c r="N14" s="13" t="s">
        <v>77</v>
      </c>
      <c r="O14" s="99" t="s">
        <v>56</v>
      </c>
      <c r="P14" s="100">
        <v>1</v>
      </c>
      <c r="Q14" s="100">
        <v>1</v>
      </c>
      <c r="R14" s="100">
        <v>1</v>
      </c>
      <c r="S14" s="100">
        <v>1</v>
      </c>
      <c r="T14" s="100">
        <f>AVERAGE(P14:S14)</f>
        <v>1</v>
      </c>
      <c r="U14" s="12" t="s">
        <v>78</v>
      </c>
      <c r="V14" s="12" t="s">
        <v>64</v>
      </c>
      <c r="W14" s="61" t="s">
        <v>79</v>
      </c>
      <c r="X14" s="100">
        <f>P14</f>
        <v>1</v>
      </c>
      <c r="Y14" s="52"/>
      <c r="Z14" s="42">
        <f t="shared" si="0"/>
        <v>0</v>
      </c>
      <c r="AA14" s="4"/>
      <c r="AB14" s="4"/>
      <c r="AC14" s="100">
        <f t="shared" si="1"/>
        <v>1</v>
      </c>
      <c r="AD14" s="52"/>
      <c r="AE14" s="42">
        <f t="shared" si="2"/>
        <v>0</v>
      </c>
      <c r="AF14" s="4"/>
      <c r="AG14" s="4"/>
      <c r="AH14" s="100">
        <f t="shared" si="3"/>
        <v>1</v>
      </c>
      <c r="AI14" s="52"/>
      <c r="AJ14" s="42">
        <f t="shared" si="4"/>
        <v>0</v>
      </c>
      <c r="AK14" s="4"/>
      <c r="AL14" s="4"/>
      <c r="AM14" s="100">
        <f t="shared" si="5"/>
        <v>1</v>
      </c>
      <c r="AN14" s="52"/>
      <c r="AO14" s="42">
        <f t="shared" si="6"/>
        <v>0</v>
      </c>
      <c r="AP14" s="4"/>
      <c r="AQ14" s="4"/>
      <c r="AR14" s="103">
        <f t="shared" si="7"/>
        <v>1</v>
      </c>
      <c r="AS14" s="56"/>
      <c r="AT14" s="42">
        <f t="shared" si="8"/>
        <v>0</v>
      </c>
    </row>
    <row r="15" spans="1:46" s="2" customFormat="1" ht="15.75" x14ac:dyDescent="0.25">
      <c r="A15" s="23"/>
      <c r="B15" s="21" t="s">
        <v>80</v>
      </c>
      <c r="C15" s="21"/>
      <c r="D15" s="23"/>
      <c r="E15" s="23"/>
      <c r="F15" s="23"/>
      <c r="G15" s="23"/>
      <c r="H15" s="23"/>
      <c r="I15" s="23"/>
      <c r="J15" s="23"/>
      <c r="K15" s="23"/>
      <c r="L15" s="23"/>
      <c r="M15" s="23"/>
      <c r="N15" s="23"/>
      <c r="O15" s="23"/>
      <c r="P15" s="48"/>
      <c r="Q15" s="48"/>
      <c r="R15" s="48"/>
      <c r="S15" s="48"/>
      <c r="T15" s="48"/>
      <c r="U15" s="23"/>
      <c r="V15" s="23"/>
      <c r="W15" s="23"/>
      <c r="X15" s="23"/>
      <c r="Y15" s="44"/>
      <c r="Z15" s="107">
        <f>AVERAGE(Z11:Z14)*80%</f>
        <v>0</v>
      </c>
      <c r="AA15" s="22"/>
      <c r="AB15" s="22"/>
      <c r="AC15" s="23"/>
      <c r="AD15" s="44"/>
      <c r="AE15" s="107">
        <f>AVERAGE(AE11:AE14)*80%</f>
        <v>0</v>
      </c>
      <c r="AF15" s="22"/>
      <c r="AG15" s="22"/>
      <c r="AH15" s="23"/>
      <c r="AI15" s="44"/>
      <c r="AJ15" s="107">
        <f>AVERAGE(AJ11:AJ14)*80%</f>
        <v>0</v>
      </c>
      <c r="AK15" s="22"/>
      <c r="AL15" s="22"/>
      <c r="AM15" s="23"/>
      <c r="AN15" s="44"/>
      <c r="AO15" s="107">
        <f>AVERAGE(AO11:AO14)*80%</f>
        <v>0</v>
      </c>
      <c r="AP15" s="23"/>
      <c r="AQ15" s="23"/>
      <c r="AR15" s="23"/>
      <c r="AS15" s="44"/>
      <c r="AT15" s="107">
        <f>AVERAGE(AT11:AT14)*80%</f>
        <v>0</v>
      </c>
    </row>
    <row r="16" spans="1:46" s="6" customFormat="1" ht="90" x14ac:dyDescent="0.25">
      <c r="A16" s="36" t="s">
        <v>81</v>
      </c>
      <c r="B16" s="37" t="s">
        <v>82</v>
      </c>
      <c r="C16" s="37" t="s">
        <v>44</v>
      </c>
      <c r="D16" s="36" t="s">
        <v>83</v>
      </c>
      <c r="E16" s="37" t="s">
        <v>84</v>
      </c>
      <c r="F16" s="37" t="s">
        <v>85</v>
      </c>
      <c r="G16" s="37" t="s">
        <v>86</v>
      </c>
      <c r="H16" s="37" t="s">
        <v>87</v>
      </c>
      <c r="I16" s="37" t="s">
        <v>88</v>
      </c>
      <c r="J16" s="37" t="s">
        <v>51</v>
      </c>
      <c r="K16" s="37" t="s">
        <v>89</v>
      </c>
      <c r="L16" s="37" t="s">
        <v>90</v>
      </c>
      <c r="M16" s="38">
        <v>0</v>
      </c>
      <c r="N16" s="38" t="s">
        <v>91</v>
      </c>
      <c r="O16" s="38" t="s">
        <v>92</v>
      </c>
      <c r="P16" s="102">
        <v>0.25</v>
      </c>
      <c r="Q16" s="102">
        <v>0.25</v>
      </c>
      <c r="R16" s="102">
        <v>0.25</v>
      </c>
      <c r="S16" s="102">
        <v>0.25</v>
      </c>
      <c r="T16" s="102">
        <f>SUM(P16:S16)</f>
        <v>1</v>
      </c>
      <c r="U16" s="37" t="s">
        <v>93</v>
      </c>
      <c r="V16" s="37" t="s">
        <v>94</v>
      </c>
      <c r="W16" s="37" t="s">
        <v>95</v>
      </c>
      <c r="X16" s="104">
        <f>P16</f>
        <v>0.25</v>
      </c>
      <c r="Y16" s="45"/>
      <c r="Z16" s="53">
        <f t="shared" si="0"/>
        <v>0</v>
      </c>
      <c r="AA16" s="37"/>
      <c r="AB16" s="37"/>
      <c r="AC16" s="104">
        <f t="shared" si="1"/>
        <v>0.25</v>
      </c>
      <c r="AD16" s="45"/>
      <c r="AE16" s="53">
        <f t="shared" si="2"/>
        <v>0</v>
      </c>
      <c r="AF16" s="37"/>
      <c r="AG16" s="37"/>
      <c r="AH16" s="104">
        <f t="shared" si="3"/>
        <v>0.25</v>
      </c>
      <c r="AI16" s="45"/>
      <c r="AJ16" s="53">
        <f t="shared" si="4"/>
        <v>0</v>
      </c>
      <c r="AK16" s="37"/>
      <c r="AL16" s="37"/>
      <c r="AM16" s="104">
        <f t="shared" si="5"/>
        <v>0.25</v>
      </c>
      <c r="AN16" s="45"/>
      <c r="AO16" s="53">
        <f t="shared" si="6"/>
        <v>0</v>
      </c>
      <c r="AP16" s="37"/>
      <c r="AQ16" s="37"/>
      <c r="AR16" s="105">
        <f t="shared" si="7"/>
        <v>1</v>
      </c>
      <c r="AS16" s="57"/>
      <c r="AT16" s="53">
        <f t="shared" si="8"/>
        <v>0</v>
      </c>
    </row>
    <row r="17" spans="1:46" s="6" customFormat="1" ht="135" x14ac:dyDescent="0.25">
      <c r="A17" s="36" t="s">
        <v>96</v>
      </c>
      <c r="B17" s="37" t="s">
        <v>97</v>
      </c>
      <c r="C17" s="37" t="s">
        <v>44</v>
      </c>
      <c r="D17" s="96" t="s">
        <v>83</v>
      </c>
      <c r="E17" s="37" t="s">
        <v>84</v>
      </c>
      <c r="F17" s="37" t="s">
        <v>85</v>
      </c>
      <c r="G17" s="37" t="s">
        <v>86</v>
      </c>
      <c r="H17" s="37" t="s">
        <v>98</v>
      </c>
      <c r="I17" s="37" t="s">
        <v>99</v>
      </c>
      <c r="J17" s="37" t="s">
        <v>51</v>
      </c>
      <c r="K17" s="37" t="s">
        <v>100</v>
      </c>
      <c r="L17" s="37" t="s">
        <v>101</v>
      </c>
      <c r="M17" s="39">
        <v>0</v>
      </c>
      <c r="N17" s="39" t="s">
        <v>102</v>
      </c>
      <c r="O17" s="39" t="s">
        <v>92</v>
      </c>
      <c r="P17" s="49">
        <v>0</v>
      </c>
      <c r="Q17" s="49">
        <v>0</v>
      </c>
      <c r="R17" s="49">
        <v>1</v>
      </c>
      <c r="S17" s="49">
        <v>0</v>
      </c>
      <c r="T17" s="43">
        <f>SUM(P17:S17)</f>
        <v>1</v>
      </c>
      <c r="U17" s="37" t="s">
        <v>103</v>
      </c>
      <c r="V17" s="37" t="s">
        <v>104</v>
      </c>
      <c r="W17" s="37" t="s">
        <v>105</v>
      </c>
      <c r="X17" s="49">
        <f t="shared" ref="X17:X19" si="9">P17</f>
        <v>0</v>
      </c>
      <c r="Y17" s="45"/>
      <c r="Z17" s="53">
        <f t="shared" si="0"/>
        <v>0</v>
      </c>
      <c r="AA17" s="37"/>
      <c r="AB17" s="37"/>
      <c r="AC17" s="49">
        <f t="shared" si="1"/>
        <v>0</v>
      </c>
      <c r="AD17" s="45"/>
      <c r="AE17" s="53">
        <f t="shared" si="2"/>
        <v>0</v>
      </c>
      <c r="AF17" s="37"/>
      <c r="AG17" s="37"/>
      <c r="AH17" s="49">
        <f t="shared" si="3"/>
        <v>1</v>
      </c>
      <c r="AI17" s="45"/>
      <c r="AJ17" s="53">
        <f t="shared" si="4"/>
        <v>0</v>
      </c>
      <c r="AK17" s="37"/>
      <c r="AL17" s="37"/>
      <c r="AM17" s="49">
        <f t="shared" si="5"/>
        <v>0</v>
      </c>
      <c r="AN17" s="45"/>
      <c r="AO17" s="53">
        <f t="shared" si="6"/>
        <v>0</v>
      </c>
      <c r="AP17" s="37"/>
      <c r="AQ17" s="37"/>
      <c r="AR17" s="58">
        <f t="shared" si="7"/>
        <v>1</v>
      </c>
      <c r="AS17" s="57"/>
      <c r="AT17" s="53">
        <f t="shared" si="8"/>
        <v>0</v>
      </c>
    </row>
    <row r="18" spans="1:46" s="6" customFormat="1" ht="120" x14ac:dyDescent="0.25">
      <c r="A18" s="36" t="s">
        <v>106</v>
      </c>
      <c r="B18" s="37" t="s">
        <v>107</v>
      </c>
      <c r="C18" s="37" t="s">
        <v>44</v>
      </c>
      <c r="D18" s="96" t="s">
        <v>108</v>
      </c>
      <c r="E18" s="37" t="s">
        <v>109</v>
      </c>
      <c r="F18" s="37" t="s">
        <v>110</v>
      </c>
      <c r="G18" s="37" t="s">
        <v>86</v>
      </c>
      <c r="H18" s="37" t="s">
        <v>49</v>
      </c>
      <c r="I18" s="37" t="s">
        <v>111</v>
      </c>
      <c r="J18" s="37" t="s">
        <v>51</v>
      </c>
      <c r="K18" s="37" t="s">
        <v>112</v>
      </c>
      <c r="L18" s="37" t="s">
        <v>53</v>
      </c>
      <c r="M18" s="39" t="s">
        <v>113</v>
      </c>
      <c r="N18" s="39" t="s">
        <v>114</v>
      </c>
      <c r="O18" s="39" t="s">
        <v>92</v>
      </c>
      <c r="P18" s="101">
        <v>1</v>
      </c>
      <c r="Q18" s="101">
        <v>0</v>
      </c>
      <c r="R18" s="101">
        <v>0</v>
      </c>
      <c r="S18" s="101">
        <v>0</v>
      </c>
      <c r="T18" s="101">
        <v>1</v>
      </c>
      <c r="U18" s="37" t="s">
        <v>115</v>
      </c>
      <c r="V18" s="37" t="s">
        <v>116</v>
      </c>
      <c r="W18" s="37" t="s">
        <v>117</v>
      </c>
      <c r="X18" s="101">
        <f t="shared" si="9"/>
        <v>1</v>
      </c>
      <c r="Y18" s="45"/>
      <c r="Z18" s="53">
        <f t="shared" si="0"/>
        <v>0</v>
      </c>
      <c r="AA18" s="37"/>
      <c r="AB18" s="37"/>
      <c r="AC18" s="101">
        <f t="shared" si="1"/>
        <v>0</v>
      </c>
      <c r="AD18" s="45"/>
      <c r="AE18" s="53">
        <f t="shared" si="2"/>
        <v>0</v>
      </c>
      <c r="AF18" s="37"/>
      <c r="AG18" s="37"/>
      <c r="AH18" s="101">
        <f t="shared" si="3"/>
        <v>0</v>
      </c>
      <c r="AI18" s="45"/>
      <c r="AJ18" s="53">
        <f t="shared" si="4"/>
        <v>0</v>
      </c>
      <c r="AK18" s="37"/>
      <c r="AL18" s="37"/>
      <c r="AM18" s="101">
        <f t="shared" si="5"/>
        <v>0</v>
      </c>
      <c r="AN18" s="45"/>
      <c r="AO18" s="53">
        <f t="shared" si="6"/>
        <v>0</v>
      </c>
      <c r="AP18" s="37"/>
      <c r="AQ18" s="37"/>
      <c r="AR18" s="106">
        <f t="shared" si="7"/>
        <v>1</v>
      </c>
      <c r="AS18" s="57"/>
      <c r="AT18" s="53">
        <f t="shared" si="8"/>
        <v>0</v>
      </c>
    </row>
    <row r="19" spans="1:46" s="6" customFormat="1" ht="120" x14ac:dyDescent="0.25">
      <c r="A19" s="36" t="s">
        <v>118</v>
      </c>
      <c r="B19" s="37" t="s">
        <v>119</v>
      </c>
      <c r="C19" s="37" t="s">
        <v>44</v>
      </c>
      <c r="D19" s="96" t="s">
        <v>108</v>
      </c>
      <c r="E19" s="37" t="s">
        <v>109</v>
      </c>
      <c r="F19" s="37" t="s">
        <v>110</v>
      </c>
      <c r="G19" s="37" t="s">
        <v>86</v>
      </c>
      <c r="H19" s="37" t="s">
        <v>49</v>
      </c>
      <c r="I19" s="37" t="s">
        <v>111</v>
      </c>
      <c r="J19" s="37" t="s">
        <v>120</v>
      </c>
      <c r="K19" s="37" t="s">
        <v>121</v>
      </c>
      <c r="L19" s="37" t="s">
        <v>53</v>
      </c>
      <c r="M19" s="39" t="s">
        <v>122</v>
      </c>
      <c r="N19" s="39" t="s">
        <v>123</v>
      </c>
      <c r="O19" s="39" t="s">
        <v>56</v>
      </c>
      <c r="P19" s="101">
        <v>1</v>
      </c>
      <c r="Q19" s="101">
        <v>1</v>
      </c>
      <c r="R19" s="101">
        <v>1</v>
      </c>
      <c r="S19" s="101">
        <v>1</v>
      </c>
      <c r="T19" s="101">
        <f>AVERAGE(P19:S19)</f>
        <v>1</v>
      </c>
      <c r="U19" s="37" t="s">
        <v>115</v>
      </c>
      <c r="V19" s="37" t="s">
        <v>116</v>
      </c>
      <c r="W19" s="37" t="s">
        <v>117</v>
      </c>
      <c r="X19" s="101">
        <f t="shared" si="9"/>
        <v>1</v>
      </c>
      <c r="Y19" s="45"/>
      <c r="Z19" s="53">
        <f t="shared" si="0"/>
        <v>0</v>
      </c>
      <c r="AA19" s="37"/>
      <c r="AB19" s="37"/>
      <c r="AC19" s="101">
        <f t="shared" si="1"/>
        <v>1</v>
      </c>
      <c r="AD19" s="45"/>
      <c r="AE19" s="53">
        <f t="shared" si="2"/>
        <v>0</v>
      </c>
      <c r="AF19" s="37"/>
      <c r="AG19" s="37"/>
      <c r="AH19" s="101">
        <f t="shared" si="3"/>
        <v>1</v>
      </c>
      <c r="AI19" s="45"/>
      <c r="AJ19" s="53">
        <f t="shared" si="4"/>
        <v>0</v>
      </c>
      <c r="AK19" s="37"/>
      <c r="AL19" s="37"/>
      <c r="AM19" s="101">
        <f t="shared" si="5"/>
        <v>1</v>
      </c>
      <c r="AN19" s="45"/>
      <c r="AO19" s="53">
        <f t="shared" si="6"/>
        <v>0</v>
      </c>
      <c r="AP19" s="37"/>
      <c r="AQ19" s="37"/>
      <c r="AR19" s="106">
        <f t="shared" si="7"/>
        <v>1</v>
      </c>
      <c r="AS19" s="57"/>
      <c r="AT19" s="53">
        <f t="shared" si="8"/>
        <v>0</v>
      </c>
    </row>
    <row r="20" spans="1:46" s="2" customFormat="1" ht="15.75" x14ac:dyDescent="0.25">
      <c r="A20" s="41"/>
      <c r="B20" s="41" t="s">
        <v>125</v>
      </c>
      <c r="C20" s="41"/>
      <c r="D20" s="41"/>
      <c r="E20" s="41"/>
      <c r="F20" s="41"/>
      <c r="G20" s="41"/>
      <c r="H20" s="41"/>
      <c r="I20" s="41"/>
      <c r="J20" s="41"/>
      <c r="K20" s="41"/>
      <c r="L20" s="41"/>
      <c r="M20" s="41"/>
      <c r="N20" s="41"/>
      <c r="O20" s="41"/>
      <c r="P20" s="50"/>
      <c r="Q20" s="50"/>
      <c r="R20" s="50"/>
      <c r="S20" s="50"/>
      <c r="T20" s="50"/>
      <c r="U20" s="41"/>
      <c r="V20" s="41"/>
      <c r="W20" s="41"/>
      <c r="X20" s="50"/>
      <c r="Y20" s="46"/>
      <c r="Z20" s="54">
        <f>AVERAGE(Z16,Z18,Z19)*20%</f>
        <v>0</v>
      </c>
      <c r="AA20" s="41"/>
      <c r="AB20" s="41"/>
      <c r="AC20" s="50"/>
      <c r="AD20" s="46"/>
      <c r="AE20" s="54">
        <f>AVERAGE(AE16,AE19)*20%</f>
        <v>0</v>
      </c>
      <c r="AF20" s="41"/>
      <c r="AG20" s="41"/>
      <c r="AH20" s="50"/>
      <c r="AI20" s="46"/>
      <c r="AJ20" s="54">
        <f>AVERAGE(AJ16,AJ17,AJ19)*20%</f>
        <v>0</v>
      </c>
      <c r="AK20" s="41"/>
      <c r="AL20" s="41"/>
      <c r="AM20" s="50"/>
      <c r="AN20" s="46"/>
      <c r="AO20" s="54">
        <f>AVERAGE(AO16,AO19)*20%</f>
        <v>0</v>
      </c>
      <c r="AP20" s="41"/>
      <c r="AQ20" s="41"/>
      <c r="AR20" s="50"/>
      <c r="AS20" s="46"/>
      <c r="AT20" s="54">
        <f>AVERAGE(AT16,AT17,AT18,AT19)*20%</f>
        <v>0</v>
      </c>
    </row>
    <row r="21" spans="1:46" s="3" customFormat="1" ht="18.75" x14ac:dyDescent="0.3">
      <c r="A21" s="24"/>
      <c r="B21" s="24" t="s">
        <v>126</v>
      </c>
      <c r="C21" s="24"/>
      <c r="D21" s="24"/>
      <c r="E21" s="24"/>
      <c r="F21" s="24"/>
      <c r="G21" s="24"/>
      <c r="H21" s="24"/>
      <c r="I21" s="24"/>
      <c r="J21" s="24"/>
      <c r="K21" s="24"/>
      <c r="L21" s="24"/>
      <c r="M21" s="24"/>
      <c r="N21" s="24"/>
      <c r="O21" s="24"/>
      <c r="P21" s="51"/>
      <c r="Q21" s="51"/>
      <c r="R21" s="51"/>
      <c r="S21" s="51"/>
      <c r="T21" s="51"/>
      <c r="U21" s="24"/>
      <c r="V21" s="24"/>
      <c r="W21" s="24"/>
      <c r="X21" s="51"/>
      <c r="Y21" s="47"/>
      <c r="Z21" s="55">
        <f>Z15+Z20</f>
        <v>0</v>
      </c>
      <c r="AA21" s="24"/>
      <c r="AB21" s="24"/>
      <c r="AC21" s="51"/>
      <c r="AD21" s="47"/>
      <c r="AE21" s="55">
        <f>AE15+AE20</f>
        <v>0</v>
      </c>
      <c r="AF21" s="24"/>
      <c r="AG21" s="24"/>
      <c r="AH21" s="51"/>
      <c r="AI21" s="47"/>
      <c r="AJ21" s="55">
        <f>AJ15+AJ20</f>
        <v>0</v>
      </c>
      <c r="AK21" s="24"/>
      <c r="AL21" s="24"/>
      <c r="AM21" s="51"/>
      <c r="AN21" s="47"/>
      <c r="AO21" s="55">
        <f>AO15+AO20</f>
        <v>0</v>
      </c>
      <c r="AP21" s="24"/>
      <c r="AQ21" s="24"/>
      <c r="AR21" s="51"/>
      <c r="AS21" s="47"/>
      <c r="AT21" s="55">
        <f>AT15+AT20</f>
        <v>0</v>
      </c>
    </row>
  </sheetData>
  <sheetProtection formatCells="0" formatRows="0" insertRows="0" insertHyperlinks="0" deleteRows="0" sort="0" autoFilter="0" pivotTables="0"/>
  <mergeCells count="21">
    <mergeCell ref="C9:E9"/>
    <mergeCell ref="C3:D7"/>
    <mergeCell ref="H4:I4"/>
    <mergeCell ref="F3:I3"/>
    <mergeCell ref="H5:I5"/>
    <mergeCell ref="A1:H1"/>
    <mergeCell ref="A3:B7"/>
    <mergeCell ref="AR9:AT9"/>
    <mergeCell ref="AM9:AQ9"/>
    <mergeCell ref="AH9:AL9"/>
    <mergeCell ref="AC9:AG9"/>
    <mergeCell ref="X9:AB9"/>
    <mergeCell ref="U9:W9"/>
    <mergeCell ref="H6:I6"/>
    <mergeCell ref="H7:I7"/>
    <mergeCell ref="A9:B9"/>
    <mergeCell ref="J9:N9"/>
    <mergeCell ref="O9:T9"/>
    <mergeCell ref="H9:I9"/>
    <mergeCell ref="F9:F10"/>
    <mergeCell ref="G9:G10"/>
  </mergeCells>
  <phoneticPr fontId="12" type="noConversion"/>
  <dataValidations count="2">
    <dataValidation allowBlank="1" showInputMessage="1" showErrorMessage="1" error="Escriba un texto " promptTitle="Cualquier contenido" sqref="L8 F4:F7" xr:uid="{00000000-0002-0000-0100-000000000000}"/>
    <dataValidation type="decimal" allowBlank="1" showInputMessage="1" showErrorMessage="1" sqref="X16:X21 X11:X14 AE16:AE21 AJ16:AJ21 AO16:AO21 AT16:AT21 AT11:AT14 AO11:AO14 AJ11:AJ14 AE11:AE14 Y11:Y21 Z11:Z14 Z16:Z21" xr:uid="{2620A730-8CA7-472C-88BC-172E885C72B7}">
      <formula1>0</formula1>
      <formula2>1000000</formula2>
    </dataValidation>
  </dataValidations>
  <pageMargins left="0.7" right="0.7" top="0.75" bottom="0.75" header="0.3" footer="0.3"/>
  <pageSetup paperSize="9" orientation="portrait" r:id="rId1"/>
  <ignoredErrors>
    <ignoredError sqref="Z15 AT15 AO15 AJ15 AE15" formula="1"/>
  </ignoredErrors>
  <drawing r:id="rId2"/>
  <legacyDrawing r:id="rId3"/>
  <extLst>
    <ext xmlns:x14="http://schemas.microsoft.com/office/spreadsheetml/2009/9/main" uri="{CCE6A557-97BC-4b89-ADB6-D9C93CAAB3DF}">
      <x14:dataValidations xmlns:xm="http://schemas.microsoft.com/office/excel/2006/main" count="11">
        <x14:dataValidation type="list" allowBlank="1" showInputMessage="1" showErrorMessage="1" error="Escriba un texto " promptTitle="Cualquier contenido" xr:uid="{00000000-0002-0000-0100-000001000000}">
          <x14:formula1>
            <xm:f>Listas!#REF!</xm:f>
          </x14:formula1>
          <xm:sqref>L22:L1048576</xm:sqref>
        </x14:dataValidation>
        <x14:dataValidation type="list" allowBlank="1" showInputMessage="1" showErrorMessage="1" xr:uid="{D42C5450-6ED3-4564-A887-50449244D0BF}">
          <x14:formula1>
            <xm:f>Listas!$E$2:$E$13</xm:f>
          </x14:formula1>
          <xm:sqref>F16:F19 F11:F14</xm:sqref>
        </x14:dataValidation>
        <x14:dataValidation type="list" allowBlank="1" showInputMessage="1" showErrorMessage="1" xr:uid="{368CAFF5-BE04-4FFF-B338-51D69BA23554}">
          <x14:formula1>
            <xm:f>Listas!$F$2:$F$10</xm:f>
          </x14:formula1>
          <xm:sqref>G16:G19 G11:G14</xm:sqref>
        </x14:dataValidation>
        <x14:dataValidation type="list" allowBlank="1" showInputMessage="1" showErrorMessage="1" xr:uid="{644DEEAA-0D3C-4060-99CA-C576A2F91A4D}">
          <x14:formula1>
            <xm:f>Listas!$I$2:$I$4</xm:f>
          </x14:formula1>
          <xm:sqref>J16:J19 J11:J14</xm:sqref>
        </x14:dataValidation>
        <x14:dataValidation type="list" allowBlank="1" showInputMessage="1" showErrorMessage="1" xr:uid="{F27B990B-F8E1-43B0-B8F7-E94519E68711}">
          <x14:formula1>
            <xm:f>Listas!$J$2:$J$5</xm:f>
          </x14:formula1>
          <xm:sqref>O16:O19 O11:O14</xm:sqref>
        </x14:dataValidation>
        <x14:dataValidation type="list" allowBlank="1" showInputMessage="1" showErrorMessage="1" xr:uid="{04D58E5A-C535-424D-AAB5-8991AB9C5DFB}">
          <x14:formula1>
            <xm:f>Listas!$G$2:$G$9</xm:f>
          </x14:formula1>
          <xm:sqref>H16:H19 H11:H14</xm:sqref>
        </x14:dataValidation>
        <x14:dataValidation type="list" allowBlank="1" showInputMessage="1" showErrorMessage="1" xr:uid="{F6AE8673-425F-47F4-8692-64AAB292128E}">
          <x14:formula1>
            <xm:f>Listas!$H$2:$H$21</xm:f>
          </x14:formula1>
          <xm:sqref>I16:I19 I11:I14</xm:sqref>
        </x14:dataValidation>
        <x14:dataValidation type="list" allowBlank="1" showInputMessage="1" showErrorMessage="1" xr:uid="{FAFEBD2F-5282-4B82-98B1-C87AACF170B0}">
          <x14:formula1>
            <xm:f>Listas!$C$2:$C$10</xm:f>
          </x14:formula1>
          <xm:sqref>D16:D19 D11:D14</xm:sqref>
        </x14:dataValidation>
        <x14:dataValidation type="list" allowBlank="1" showInputMessage="1" showErrorMessage="1" xr:uid="{520D2F01-9FDA-4008-9999-0E710FCEF4EB}">
          <x14:formula1>
            <xm:f>Listas!$D$2:$D$21</xm:f>
          </x14:formula1>
          <xm:sqref>E16:E19 E11:E14</xm:sqref>
        </x14:dataValidation>
        <x14:dataValidation type="list" allowBlank="1" showInputMessage="1" showErrorMessage="1" xr:uid="{80A19DC1-4D67-4B84-B2EE-734B5921D124}">
          <x14:formula1>
            <xm:f>Listas!$A$2:$A$25</xm:f>
          </x14:formula1>
          <xm:sqref>W16:W19</xm:sqref>
        </x14:dataValidation>
        <x14:dataValidation type="list" allowBlank="1" showInputMessage="1" showErrorMessage="1" xr:uid="{085547D8-D571-4659-8620-E369E4253A0D}">
          <x14:formula1>
            <xm:f>Listas!$B$2:$B$5</xm:f>
          </x14:formula1>
          <xm:sqref>C16:C19 C11:C14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25"/>
  <sheetViews>
    <sheetView topLeftCell="D1" workbookViewId="0">
      <selection activeCell="D22" sqref="D22"/>
    </sheetView>
  </sheetViews>
  <sheetFormatPr baseColWidth="10" defaultColWidth="11.42578125" defaultRowHeight="15" x14ac:dyDescent="0.25"/>
  <cols>
    <col min="1" max="1" width="94.28515625" bestFit="1" customWidth="1"/>
    <col min="2" max="2" width="28.28515625" bestFit="1" customWidth="1"/>
    <col min="3" max="3" width="109.7109375" bestFit="1" customWidth="1"/>
    <col min="4" max="4" width="255.7109375" bestFit="1" customWidth="1"/>
    <col min="5" max="5" width="177.140625" bestFit="1" customWidth="1"/>
    <col min="6" max="6" width="255.7109375" bestFit="1" customWidth="1"/>
    <col min="7" max="7" width="39.140625" bestFit="1" customWidth="1"/>
    <col min="8" max="8" width="83.42578125" bestFit="1" customWidth="1"/>
    <col min="9" max="9" width="15.7109375" bestFit="1" customWidth="1"/>
    <col min="10" max="10" width="20.7109375" bestFit="1" customWidth="1"/>
    <col min="11" max="11" width="177.140625" bestFit="1" customWidth="1"/>
  </cols>
  <sheetData>
    <row r="1" spans="1:10" s="35" customFormat="1" x14ac:dyDescent="0.25">
      <c r="A1" s="35" t="s">
        <v>127</v>
      </c>
      <c r="B1" s="35" t="s">
        <v>20</v>
      </c>
      <c r="C1" s="35" t="s">
        <v>128</v>
      </c>
      <c r="D1" s="35" t="s">
        <v>129</v>
      </c>
      <c r="E1" s="35" t="s">
        <v>130</v>
      </c>
      <c r="F1" s="35" t="s">
        <v>131</v>
      </c>
      <c r="G1" s="35" t="s">
        <v>132</v>
      </c>
      <c r="H1" s="35" t="s">
        <v>133</v>
      </c>
      <c r="I1" s="35" t="s">
        <v>25</v>
      </c>
      <c r="J1" s="35" t="s">
        <v>30</v>
      </c>
    </row>
    <row r="2" spans="1:10" x14ac:dyDescent="0.25">
      <c r="A2" t="s">
        <v>134</v>
      </c>
      <c r="B2" t="s">
        <v>135</v>
      </c>
      <c r="C2" s="18" t="s">
        <v>45</v>
      </c>
      <c r="D2" t="s">
        <v>136</v>
      </c>
      <c r="E2" t="s">
        <v>137</v>
      </c>
      <c r="F2" t="s">
        <v>138</v>
      </c>
      <c r="G2" t="s">
        <v>139</v>
      </c>
      <c r="H2" s="11" t="s">
        <v>140</v>
      </c>
      <c r="I2" t="s">
        <v>51</v>
      </c>
      <c r="J2" t="s">
        <v>92</v>
      </c>
    </row>
    <row r="3" spans="1:10" x14ac:dyDescent="0.25">
      <c r="A3" t="s">
        <v>141</v>
      </c>
      <c r="B3" t="s">
        <v>142</v>
      </c>
      <c r="C3" s="18" t="s">
        <v>143</v>
      </c>
      <c r="D3" t="s">
        <v>46</v>
      </c>
      <c r="E3" t="s">
        <v>144</v>
      </c>
      <c r="F3" t="s">
        <v>48</v>
      </c>
      <c r="G3" t="s">
        <v>87</v>
      </c>
      <c r="H3" s="11" t="s">
        <v>145</v>
      </c>
      <c r="I3" t="s">
        <v>120</v>
      </c>
      <c r="J3" t="s">
        <v>56</v>
      </c>
    </row>
    <row r="4" spans="1:10" x14ac:dyDescent="0.25">
      <c r="A4" t="s">
        <v>146</v>
      </c>
      <c r="B4" t="s">
        <v>44</v>
      </c>
      <c r="C4" s="18" t="s">
        <v>147</v>
      </c>
      <c r="D4" t="s">
        <v>74</v>
      </c>
      <c r="E4" t="s">
        <v>148</v>
      </c>
      <c r="F4" t="s">
        <v>86</v>
      </c>
      <c r="G4" t="s">
        <v>49</v>
      </c>
      <c r="H4" s="11" t="s">
        <v>88</v>
      </c>
      <c r="I4" t="s">
        <v>149</v>
      </c>
      <c r="J4" t="s">
        <v>150</v>
      </c>
    </row>
    <row r="5" spans="1:10" x14ac:dyDescent="0.25">
      <c r="A5" t="s">
        <v>151</v>
      </c>
      <c r="B5" t="s">
        <v>152</v>
      </c>
      <c r="C5" s="18" t="s">
        <v>153</v>
      </c>
      <c r="D5" t="s">
        <v>154</v>
      </c>
      <c r="E5" t="s">
        <v>47</v>
      </c>
      <c r="F5" t="s">
        <v>155</v>
      </c>
      <c r="G5" t="s">
        <v>98</v>
      </c>
      <c r="H5" s="11" t="s">
        <v>156</v>
      </c>
      <c r="J5" t="s">
        <v>157</v>
      </c>
    </row>
    <row r="6" spans="1:10" x14ac:dyDescent="0.25">
      <c r="A6" t="s">
        <v>158</v>
      </c>
      <c r="C6" s="18" t="s">
        <v>83</v>
      </c>
      <c r="D6" t="s">
        <v>159</v>
      </c>
      <c r="E6" t="s">
        <v>160</v>
      </c>
      <c r="F6" t="s">
        <v>161</v>
      </c>
      <c r="G6" t="s">
        <v>162</v>
      </c>
      <c r="H6" s="11" t="s">
        <v>163</v>
      </c>
    </row>
    <row r="7" spans="1:10" x14ac:dyDescent="0.25">
      <c r="A7" t="s">
        <v>164</v>
      </c>
      <c r="C7" s="18" t="s">
        <v>108</v>
      </c>
      <c r="D7" t="s">
        <v>165</v>
      </c>
      <c r="E7" t="s">
        <v>166</v>
      </c>
      <c r="F7" t="s">
        <v>167</v>
      </c>
      <c r="G7" t="s">
        <v>168</v>
      </c>
      <c r="H7" s="11" t="s">
        <v>99</v>
      </c>
    </row>
    <row r="8" spans="1:10" x14ac:dyDescent="0.25">
      <c r="A8" t="s">
        <v>169</v>
      </c>
      <c r="C8" s="18" t="s">
        <v>170</v>
      </c>
      <c r="D8" t="s">
        <v>171</v>
      </c>
      <c r="E8" t="s">
        <v>172</v>
      </c>
      <c r="F8" t="s">
        <v>173</v>
      </c>
      <c r="G8" t="s">
        <v>174</v>
      </c>
      <c r="H8" s="11" t="s">
        <v>111</v>
      </c>
    </row>
    <row r="9" spans="1:10" x14ac:dyDescent="0.25">
      <c r="A9" t="s">
        <v>175</v>
      </c>
      <c r="C9" s="18" t="s">
        <v>153</v>
      </c>
      <c r="D9" t="s">
        <v>176</v>
      </c>
      <c r="E9" t="s">
        <v>177</v>
      </c>
      <c r="F9" t="s">
        <v>178</v>
      </c>
      <c r="G9" s="11" t="s">
        <v>152</v>
      </c>
      <c r="H9" s="11" t="s">
        <v>179</v>
      </c>
    </row>
    <row r="10" spans="1:10" x14ac:dyDescent="0.25">
      <c r="A10" t="s">
        <v>180</v>
      </c>
      <c r="C10" s="18" t="s">
        <v>152</v>
      </c>
      <c r="D10" t="s">
        <v>181</v>
      </c>
      <c r="E10" t="s">
        <v>110</v>
      </c>
      <c r="F10" t="s">
        <v>182</v>
      </c>
      <c r="H10" s="11" t="s">
        <v>50</v>
      </c>
    </row>
    <row r="11" spans="1:10" x14ac:dyDescent="0.25">
      <c r="A11" t="s">
        <v>183</v>
      </c>
      <c r="C11" s="18"/>
      <c r="D11" t="s">
        <v>184</v>
      </c>
      <c r="E11" t="s">
        <v>185</v>
      </c>
      <c r="H11" s="11" t="s">
        <v>186</v>
      </c>
    </row>
    <row r="12" spans="1:10" x14ac:dyDescent="0.25">
      <c r="A12" t="s">
        <v>187</v>
      </c>
      <c r="C12" s="18"/>
      <c r="D12" t="s">
        <v>188</v>
      </c>
      <c r="E12" t="s">
        <v>85</v>
      </c>
      <c r="H12" s="11" t="s">
        <v>189</v>
      </c>
    </row>
    <row r="13" spans="1:10" x14ac:dyDescent="0.25">
      <c r="A13" t="s">
        <v>190</v>
      </c>
      <c r="D13" t="s">
        <v>191</v>
      </c>
      <c r="E13" t="s">
        <v>192</v>
      </c>
      <c r="H13" s="11" t="s">
        <v>124</v>
      </c>
    </row>
    <row r="14" spans="1:10" x14ac:dyDescent="0.25">
      <c r="A14" t="s">
        <v>193</v>
      </c>
      <c r="D14" t="s">
        <v>109</v>
      </c>
      <c r="H14" s="11" t="s">
        <v>194</v>
      </c>
      <c r="I14" s="11"/>
    </row>
    <row r="15" spans="1:10" x14ac:dyDescent="0.25">
      <c r="A15" t="s">
        <v>195</v>
      </c>
      <c r="D15" t="s">
        <v>84</v>
      </c>
      <c r="H15" s="11" t="s">
        <v>196</v>
      </c>
      <c r="I15" s="11"/>
    </row>
    <row r="16" spans="1:10" x14ac:dyDescent="0.25">
      <c r="A16" t="s">
        <v>197</v>
      </c>
      <c r="D16" t="s">
        <v>198</v>
      </c>
      <c r="H16" s="11" t="s">
        <v>199</v>
      </c>
      <c r="I16" s="11"/>
    </row>
    <row r="17" spans="1:9" x14ac:dyDescent="0.25">
      <c r="A17" t="s">
        <v>200</v>
      </c>
      <c r="D17" t="s">
        <v>201</v>
      </c>
      <c r="H17" s="11" t="s">
        <v>202</v>
      </c>
      <c r="I17" s="11"/>
    </row>
    <row r="18" spans="1:9" x14ac:dyDescent="0.25">
      <c r="A18" t="s">
        <v>203</v>
      </c>
      <c r="D18" t="s">
        <v>204</v>
      </c>
      <c r="H18" s="11" t="s">
        <v>205</v>
      </c>
      <c r="I18" s="11"/>
    </row>
    <row r="19" spans="1:9" x14ac:dyDescent="0.25">
      <c r="A19" t="s">
        <v>206</v>
      </c>
      <c r="D19" t="s">
        <v>207</v>
      </c>
      <c r="H19" s="11" t="s">
        <v>208</v>
      </c>
      <c r="I19" s="11"/>
    </row>
    <row r="20" spans="1:9" x14ac:dyDescent="0.25">
      <c r="A20" t="s">
        <v>209</v>
      </c>
      <c r="D20" t="s">
        <v>210</v>
      </c>
      <c r="H20" s="11" t="s">
        <v>211</v>
      </c>
      <c r="I20" s="11"/>
    </row>
    <row r="21" spans="1:9" x14ac:dyDescent="0.25">
      <c r="A21" t="s">
        <v>212</v>
      </c>
      <c r="D21" t="s">
        <v>152</v>
      </c>
      <c r="H21" s="11" t="s">
        <v>152</v>
      </c>
      <c r="I21" s="11"/>
    </row>
    <row r="22" spans="1:9" x14ac:dyDescent="0.25">
      <c r="A22" t="s">
        <v>213</v>
      </c>
    </row>
    <row r="23" spans="1:9" x14ac:dyDescent="0.25">
      <c r="A23" t="s">
        <v>214</v>
      </c>
    </row>
    <row r="24" spans="1:9" x14ac:dyDescent="0.25">
      <c r="A24" t="s">
        <v>215</v>
      </c>
    </row>
    <row r="25" spans="1:9" x14ac:dyDescent="0.25">
      <c r="A25" t="s">
        <v>216</v>
      </c>
    </row>
  </sheetData>
  <sheetProtection formatCells="0" formatColumns="0" formatRows="0" insertColumns="0" insertRows="0" insertHyperlinks="0" deleteColumns="0" deleteRows="0" sort="0" autoFilter="0" pivotTables="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41BFFB4411CFC54CA6A3FA228255AE4E" ma:contentTypeVersion="20" ma:contentTypeDescription="Crear nuevo documento." ma:contentTypeScope="" ma:versionID="e2c61d711546a8d177325e865e6eca1a">
  <xsd:schema xmlns:xsd="http://www.w3.org/2001/XMLSchema" xmlns:xs="http://www.w3.org/2001/XMLSchema" xmlns:p="http://schemas.microsoft.com/office/2006/metadata/properties" xmlns:ns2="4d1d2e24-7be0-47eb-a1db-99cc6d75caff" xmlns:ns3="d6eaa91c-3afb-4015-aba1-5ff992c1a5ca" targetNamespace="http://schemas.microsoft.com/office/2006/metadata/properties" ma:root="true" ma:fieldsID="f0f8f8eb9048146977135574a6b0b1e3" ns2:_="" ns3:_="">
    <xsd:import namespace="4d1d2e24-7be0-47eb-a1db-99cc6d75caff"/>
    <xsd:import namespace="d6eaa91c-3afb-4015-aba1-5ff992c1a5c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1d2e24-7be0-47eb-a1db-99cc6d75ca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Estado de aprobación" ma:internalName="Estado_x0020_de_x0020_aprobaci_x00f3_n">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1310d8ee-99bf-4ea4-9dbe-e9e068685e8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6eaa91c-3afb-4015-aba1-5ff992c1a5ca"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4" nillable="true" ma:displayName="Taxonomy Catch All Column" ma:hidden="true" ma:list="{3879f101-e3f4-43e5-bfb2-af477e66da4d}" ma:internalName="TaxCatchAll" ma:showField="CatchAllData" ma:web="d6eaa91c-3afb-4015-aba1-5ff992c1a5c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4d1d2e24-7be0-47eb-a1db-99cc6d75caff">
      <Terms xmlns="http://schemas.microsoft.com/office/infopath/2007/PartnerControls"/>
    </lcf76f155ced4ddcb4097134ff3c332f>
    <TaxCatchAll xmlns="d6eaa91c-3afb-4015-aba1-5ff992c1a5ca" xsi:nil="true"/>
    <_Flow_SignoffStatus xmlns="4d1d2e24-7be0-47eb-a1db-99cc6d75caff" xsi:nil="true"/>
  </documentManagement>
</p:properties>
</file>

<file path=customXml/itemProps1.xml><?xml version="1.0" encoding="utf-8"?>
<ds:datastoreItem xmlns:ds="http://schemas.openxmlformats.org/officeDocument/2006/customXml" ds:itemID="{46CA7100-AD82-4385-A44E-C30E5BA11567}"/>
</file>

<file path=customXml/itemProps2.xml><?xml version="1.0" encoding="utf-8"?>
<ds:datastoreItem xmlns:ds="http://schemas.openxmlformats.org/officeDocument/2006/customXml" ds:itemID="{265251AB-C88B-4079-B78F-2291AC2E7ABC}">
  <ds:schemaRefs>
    <ds:schemaRef ds:uri="http://schemas.microsoft.com/sharepoint/v3/contenttype/forms"/>
  </ds:schemaRefs>
</ds:datastoreItem>
</file>

<file path=customXml/itemProps3.xml><?xml version="1.0" encoding="utf-8"?>
<ds:datastoreItem xmlns:ds="http://schemas.openxmlformats.org/officeDocument/2006/customXml" ds:itemID="{1BD912C2-67FF-4F74-B857-B8D2F5FE6CA6}">
  <ds:schemaRefs>
    <ds:schemaRef ds:uri="http://schemas.microsoft.com/office/2006/metadata/properties"/>
    <ds:schemaRef ds:uri="http://schemas.microsoft.com/office/infopath/2007/PartnerControls"/>
    <ds:schemaRef ds:uri="4d1d2e24-7be0-47eb-a1db-99cc6d75caff"/>
    <ds:schemaRef ds:uri="d6eaa91c-3afb-4015-aba1-5ff992c1a5c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Hoja1</vt:lpstr>
      <vt:lpstr>Listas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liliana casas</dc:creator>
  <cp:keywords/>
  <dc:description/>
  <cp:lastModifiedBy>Diego Luis Buelvas Ramirez</cp:lastModifiedBy>
  <cp:revision/>
  <dcterms:created xsi:type="dcterms:W3CDTF">2021-01-25T18:44:53Z</dcterms:created>
  <dcterms:modified xsi:type="dcterms:W3CDTF">2025-11-24T15:54:03Z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0x01010041BFFB4411CFC54CA6A3FA228255AE4E</vt:lpwstr>
  </property>
  <property fmtid="{D5CDD505-2E9C-101B-9397-08002B2CF9AE}" pid="3" name="MediaServiceImageTags">
    <vt:lpwstr/>
  </property>
</Properties>
</file>