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C:\Users\diego.buelvas\Downloads\Planes de Gestion para Consulta\"/>
    </mc:Choice>
  </mc:AlternateContent>
  <xr:revisionPtr revIDLastSave="0" documentId="13_ncr:1_{680DF119-5753-4721-A5DE-5F8B52D87E0D}" xr6:coauthVersionLast="47" xr6:coauthVersionMax="47" xr10:uidLastSave="{00000000-0000-0000-0000-000000000000}"/>
  <bookViews>
    <workbookView xWindow="-120" yWindow="-120" windowWidth="29040" windowHeight="15720" xr2:uid="{00000000-000D-0000-FFFF-FFFF00000000}"/>
  </bookViews>
  <sheets>
    <sheet name="Hoja1" sheetId="1" r:id="rId1"/>
    <sheet name="Listas" sheetId="2" state="hidden" r:id="rId2"/>
  </sheets>
  <definedNames>
    <definedName name="_xlnm._FilterDatabase" localSheetId="0" hidden="1">Hoja1!$G$11:$G$22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T30" i="1" l="1"/>
  <c r="AO30" i="1"/>
  <c r="AJ30" i="1"/>
  <c r="AE30" i="1"/>
  <c r="Z30" i="1"/>
  <c r="AT29" i="1"/>
  <c r="AO29" i="1"/>
  <c r="AJ29" i="1"/>
  <c r="AE29" i="1"/>
  <c r="Z29" i="1"/>
  <c r="T28" i="1"/>
  <c r="T27" i="1"/>
  <c r="AR27" i="1" s="1"/>
  <c r="AT27" i="1" s="1"/>
  <c r="T26" i="1"/>
  <c r="T25" i="1"/>
  <c r="AC26" i="1"/>
  <c r="AE26" i="1" s="1"/>
  <c r="AC27" i="1"/>
  <c r="AC28" i="1"/>
  <c r="AC25" i="1"/>
  <c r="AT24" i="1"/>
  <c r="AO24" i="1"/>
  <c r="AJ24" i="1"/>
  <c r="AE24" i="1"/>
  <c r="Z24" i="1"/>
  <c r="AT12" i="1"/>
  <c r="AT13" i="1"/>
  <c r="AT14" i="1"/>
  <c r="AT15" i="1"/>
  <c r="AT16" i="1"/>
  <c r="AT17" i="1"/>
  <c r="AT18" i="1"/>
  <c r="AT19" i="1"/>
  <c r="AT20" i="1"/>
  <c r="AT21" i="1"/>
  <c r="AT22" i="1"/>
  <c r="AT23" i="1"/>
  <c r="AT11" i="1"/>
  <c r="AO12" i="1"/>
  <c r="AO13" i="1"/>
  <c r="AO14" i="1"/>
  <c r="AO15" i="1"/>
  <c r="AO16" i="1"/>
  <c r="AO17" i="1"/>
  <c r="AO18" i="1"/>
  <c r="AO19" i="1"/>
  <c r="AO20" i="1"/>
  <c r="AO21" i="1"/>
  <c r="AO22" i="1"/>
  <c r="AO23" i="1"/>
  <c r="AO25" i="1"/>
  <c r="AO26" i="1"/>
  <c r="AO27" i="1"/>
  <c r="AO28" i="1"/>
  <c r="AO11" i="1"/>
  <c r="AJ12" i="1"/>
  <c r="AJ13" i="1"/>
  <c r="AJ14" i="1"/>
  <c r="AJ15" i="1"/>
  <c r="AJ16" i="1"/>
  <c r="AJ17" i="1"/>
  <c r="AJ18" i="1"/>
  <c r="AJ19" i="1"/>
  <c r="AJ20" i="1"/>
  <c r="AJ21" i="1"/>
  <c r="AJ22" i="1"/>
  <c r="AJ23" i="1"/>
  <c r="AJ25" i="1"/>
  <c r="AJ26" i="1"/>
  <c r="AJ27" i="1"/>
  <c r="AJ28" i="1"/>
  <c r="AJ11" i="1"/>
  <c r="AE12" i="1"/>
  <c r="AE13" i="1"/>
  <c r="AE14" i="1"/>
  <c r="AE15" i="1"/>
  <c r="AE16" i="1"/>
  <c r="AE17" i="1"/>
  <c r="AE18" i="1"/>
  <c r="AE19" i="1"/>
  <c r="AE20" i="1"/>
  <c r="AE21" i="1"/>
  <c r="AE22" i="1"/>
  <c r="AE23" i="1"/>
  <c r="AE25" i="1"/>
  <c r="AE27" i="1"/>
  <c r="AE28" i="1"/>
  <c r="AE11" i="1"/>
  <c r="Z12" i="1"/>
  <c r="Z13" i="1"/>
  <c r="Z14" i="1"/>
  <c r="Z15" i="1"/>
  <c r="Z16" i="1"/>
  <c r="Z17" i="1"/>
  <c r="Z18" i="1"/>
  <c r="Z19" i="1"/>
  <c r="Z20" i="1"/>
  <c r="Z21" i="1"/>
  <c r="Z22" i="1"/>
  <c r="Z23" i="1"/>
  <c r="Z25" i="1"/>
  <c r="Z26" i="1"/>
  <c r="Z27" i="1"/>
  <c r="Z28" i="1"/>
  <c r="T23" i="1"/>
  <c r="AR23" i="1" s="1"/>
  <c r="T22" i="1"/>
  <c r="AR22" i="1" s="1"/>
  <c r="T21" i="1"/>
  <c r="AR21" i="1" s="1"/>
  <c r="T20" i="1"/>
  <c r="AR20" i="1" s="1"/>
  <c r="T19" i="1"/>
  <c r="AR19" i="1" s="1"/>
  <c r="T18" i="1"/>
  <c r="T17" i="1"/>
  <c r="T16" i="1"/>
  <c r="AR16" i="1" s="1"/>
  <c r="T15" i="1"/>
  <c r="T14" i="1"/>
  <c r="T13" i="1"/>
  <c r="AR13" i="1" s="1"/>
  <c r="T12" i="1"/>
  <c r="T11" i="1"/>
  <c r="AR11" i="1" s="1"/>
  <c r="AR26" i="1"/>
  <c r="AT26" i="1" s="1"/>
  <c r="AR28" i="1"/>
  <c r="AT28" i="1" s="1"/>
  <c r="AR25" i="1"/>
  <c r="AT25" i="1" s="1"/>
  <c r="AM26" i="1"/>
  <c r="AM27" i="1"/>
  <c r="AM28" i="1"/>
  <c r="AM25" i="1"/>
  <c r="AH26" i="1"/>
  <c r="AH27" i="1"/>
  <c r="AH28" i="1"/>
  <c r="AH25" i="1"/>
  <c r="X26" i="1"/>
  <c r="X27" i="1"/>
  <c r="X28" i="1"/>
  <c r="X25" i="1"/>
  <c r="AR12" i="1"/>
  <c r="AR14" i="1"/>
  <c r="AR15" i="1"/>
  <c r="AR17" i="1"/>
  <c r="AR18" i="1"/>
  <c r="AM12" i="1"/>
  <c r="AM13" i="1"/>
  <c r="AM14" i="1"/>
  <c r="AM15" i="1"/>
  <c r="AM16" i="1"/>
  <c r="AM17" i="1"/>
  <c r="AM18" i="1"/>
  <c r="AM19" i="1"/>
  <c r="AM20" i="1"/>
  <c r="AM21" i="1"/>
  <c r="AM22" i="1"/>
  <c r="AM23" i="1"/>
  <c r="AM11" i="1"/>
  <c r="AH12" i="1"/>
  <c r="AH13" i="1"/>
  <c r="AH14" i="1"/>
  <c r="AH15" i="1"/>
  <c r="AH16" i="1"/>
  <c r="AH17" i="1"/>
  <c r="AH18" i="1"/>
  <c r="AH19" i="1"/>
  <c r="AH20" i="1"/>
  <c r="AH21" i="1"/>
  <c r="AH22" i="1"/>
  <c r="AH23" i="1"/>
  <c r="AH11" i="1"/>
  <c r="AC12" i="1"/>
  <c r="AC13" i="1"/>
  <c r="AC14" i="1"/>
  <c r="AC15" i="1"/>
  <c r="AC16" i="1"/>
  <c r="AC17" i="1"/>
  <c r="AC18" i="1"/>
  <c r="AC19" i="1"/>
  <c r="AC20" i="1"/>
  <c r="AC21" i="1"/>
  <c r="AC22" i="1"/>
  <c r="AC23" i="1"/>
  <c r="AC11" i="1"/>
  <c r="X12" i="1"/>
  <c r="X13" i="1"/>
  <c r="X14" i="1"/>
  <c r="X15" i="1"/>
  <c r="X16" i="1"/>
  <c r="X17" i="1"/>
  <c r="X18" i="1"/>
  <c r="X19" i="1"/>
  <c r="X20" i="1"/>
  <c r="X21" i="1"/>
  <c r="X22" i="1"/>
  <c r="X23" i="1"/>
  <c r="X11" i="1"/>
  <c r="Z11"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Yamile Espinosa Galindo</author>
  </authors>
  <commentList>
    <comment ref="B10" authorId="0" shapeId="0" xr:uid="{00000000-0006-0000-0100-00000A000000}">
      <text>
        <r>
          <rPr>
            <b/>
            <sz val="9"/>
            <color indexed="81"/>
            <rFont val="Tahoma"/>
            <family val="2"/>
          </rPr>
          <t xml:space="preserve">Son el resultado aceptable que se espera alcanzar en un periodo de tiempo a través de la ejecución y/o cumplimiento de los entregables. 
Se debe redactar la meta iniciando con un verbo en infinitivo fuerte, seguido de una magnitud o cantidad, una unidad de medida que se encuentre en términos numéricos o porcentuales y finalmente el complemento.
verbo + magnitud + unidad de medida + complemento
</t>
        </r>
      </text>
    </comment>
    <comment ref="L10" authorId="0" shapeId="0" xr:uid="{00000000-0006-0000-0100-000010000000}">
      <text>
        <r>
          <rPr>
            <b/>
            <sz val="9"/>
            <color indexed="81"/>
            <rFont val="Tahoma"/>
            <family val="2"/>
          </rPr>
          <t xml:space="preserve">Indique la forma en la que se expresa la magnitud de la meta. Ej. Porcentaje, actuaciones administrativas, informes, etc. </t>
        </r>
        <r>
          <rPr>
            <sz val="9"/>
            <color indexed="81"/>
            <rFont val="Tahoma"/>
            <family val="2"/>
          </rPr>
          <t xml:space="preserve">
</t>
        </r>
      </text>
    </comment>
    <comment ref="M10" authorId="0" shapeId="0" xr:uid="{00000000-0006-0000-0100-00000E000000}">
      <text>
        <r>
          <rPr>
            <b/>
            <sz val="9"/>
            <color indexed="81"/>
            <rFont val="Tahoma"/>
            <family val="2"/>
          </rPr>
          <t>Valor inicial que se toma como referencia para comparar el avance de la meta. Es importante indicar la magnitud, unidad de medida y la vigencia en la cual se obtuvo</t>
        </r>
      </text>
    </comment>
    <comment ref="N10" authorId="0" shapeId="0" xr:uid="{00000000-0006-0000-0100-00000D000000}">
      <text>
        <r>
          <rPr>
            <b/>
            <sz val="9"/>
            <color indexed="81"/>
            <rFont val="Tahoma"/>
            <family val="2"/>
          </rPr>
          <t>Indique la fórmula (relación entre variables) que permite medir el cumplimiento de la meta. Debe existir una coherencia lógica entre la magnitud y unidad de medida de la meta y las variables del indicador</t>
        </r>
      </text>
    </comment>
  </commentList>
</comments>
</file>

<file path=xl/sharedStrings.xml><?xml version="1.0" encoding="utf-8"?>
<sst xmlns="http://schemas.openxmlformats.org/spreadsheetml/2006/main" count="486" uniqueCount="282">
  <si>
    <r>
      <rPr>
        <b/>
        <sz val="14"/>
        <color rgb="FF000000"/>
        <rFont val="Calibri Light"/>
        <family val="2"/>
        <scheme val="major"/>
      </rPr>
      <t xml:space="preserve">FORMULACIÓN Y SEGUIMIENTO DE LOS PLANES DE GESTIÓN DE LOS PROCESOS DE NIVEL CENTRAL
</t>
    </r>
    <r>
      <rPr>
        <b/>
        <sz val="11"/>
        <color rgb="FF000000"/>
        <rFont val="Calibri Light"/>
        <family val="2"/>
        <scheme val="major"/>
      </rPr>
      <t>PROCESO DE DIRECCION DE DERECHOS HUMANOS 
VIGENCIA 2026</t>
    </r>
  </si>
  <si>
    <t>DEPENDENCIAS ASOCIADAS</t>
  </si>
  <si>
    <t>CONTROL DE CAMBIOS</t>
  </si>
  <si>
    <t>VERSIÓN</t>
  </si>
  <si>
    <t>FECHA</t>
  </si>
  <si>
    <t>DESCRIPCIÓN</t>
  </si>
  <si>
    <t>META</t>
  </si>
  <si>
    <t>PLANEACIÓN DEL DESARROLLO</t>
  </si>
  <si>
    <t>PROYECTO DE INVERSIÓN</t>
  </si>
  <si>
    <t>MODELO INTEGRADO DE PLANEACIÓN Y GESTIÓN</t>
  </si>
  <si>
    <t>INDICADOR</t>
  </si>
  <si>
    <t>PROGRAMACIÓN</t>
  </si>
  <si>
    <t>RESULTADO</t>
  </si>
  <si>
    <t>I TRIMESTRE</t>
  </si>
  <si>
    <t>II TRIMESTRE</t>
  </si>
  <si>
    <t>III TRIMESTRE</t>
  </si>
  <si>
    <t>IV TRIMESTRE</t>
  </si>
  <si>
    <t>ACUMULADO VIGENCIA</t>
  </si>
  <si>
    <t>No. META</t>
  </si>
  <si>
    <t>NOMBRE META</t>
  </si>
  <si>
    <t>OBJETIVO PDD</t>
  </si>
  <si>
    <t>PROGRAMA PDD</t>
  </si>
  <si>
    <t>META PDD</t>
  </si>
  <si>
    <t>DIMENSIÓN</t>
  </si>
  <si>
    <t>POLÍTICA</t>
  </si>
  <si>
    <t>TIPO INDICADOR</t>
  </si>
  <si>
    <t>NOMBRE INDICADOR</t>
  </si>
  <si>
    <t>UNIDAD DE MEDIDA</t>
  </si>
  <si>
    <t>LÍNEA BASE</t>
  </si>
  <si>
    <t>FÓRMULA INDICADOR</t>
  </si>
  <si>
    <t>TIPO PROGRAMACIÓN</t>
  </si>
  <si>
    <t>I TRI</t>
  </si>
  <si>
    <t>II TRI</t>
  </si>
  <si>
    <t>III TRI</t>
  </si>
  <si>
    <t>IV TRI</t>
  </si>
  <si>
    <t>TOTAL VIGENCIA</t>
  </si>
  <si>
    <t>ENTREGABLE</t>
  </si>
  <si>
    <t>FUENTE DE INFORMACIÓN</t>
  </si>
  <si>
    <t>RESPONSABLE</t>
  </si>
  <si>
    <t>PROGRAMADO</t>
  </si>
  <si>
    <t>EJECUTADO</t>
  </si>
  <si>
    <t>ANÁLISIS</t>
  </si>
  <si>
    <t xml:space="preserve">EVIDENCIA </t>
  </si>
  <si>
    <t>Bogotá confía en su bienestar</t>
  </si>
  <si>
    <t>2.12. Bogotá cuida a su gente  </t>
  </si>
  <si>
    <t>Adoptar en las 20 localidades el Sistema Distrital de Derechos Humanos en el marco de las acciones de la política pública Integral de Derechos Humanos, de la política sobre la Lucha contra la Trata de Personas, y la política pública para la Población Migrante Internacional.  </t>
  </si>
  <si>
    <t>7988 - Fortalecimiento de la capacidad institucional y de los actores sociales para la garantía, promoción y protección de los derechos humanos y de libertad religiosa y de conciencia en Bogotá D.C.</t>
  </si>
  <si>
    <t xml:space="preserve">PEI - Fomentar la promoción, garantía, protección, respeto y apropiación de los Derechos Humanos, la Libertad Religiosa y de conciencia, el Dialogo, la convivencia pacífica y la lucha contra el racismo. </t>
  </si>
  <si>
    <t>No Aplica</t>
  </si>
  <si>
    <t>Política 9. Participación Ciudadana en la Gestión Pública</t>
  </si>
  <si>
    <t>Eficacia</t>
  </si>
  <si>
    <t>Planes de trabajo aprobados e implementados de los comités locales de DDHH</t>
  </si>
  <si>
    <t xml:space="preserve">Planes de trabajo aprobados e implementados </t>
  </si>
  <si>
    <t>Número de planes de trabajo aprobados e implementados en los comités locales de DDHH</t>
  </si>
  <si>
    <t>Constante</t>
  </si>
  <si>
    <t>(20) Documentos aprobados con el seguimiento y alcance de las estrategias territoriales aprobadas en los comités locales de DDHH y su implementación a lo largo de la vigencia</t>
  </si>
  <si>
    <t>Documentos Planes de Trabajo CLDDHH</t>
  </si>
  <si>
    <t>DDH - Dirección de Derechos Humanos</t>
  </si>
  <si>
    <t>Número de documentos con las estrategias con enfoque territorial y problacional en la adopción del Sistema Distrital de Derechos Humanos</t>
  </si>
  <si>
    <t>Documentos con las estrategias con enfoque territorial y problacional en la adopción del Sistema Distrital de Derechos Humanos</t>
  </si>
  <si>
    <t>Suma</t>
  </si>
  <si>
    <t xml:space="preserve">(20) Documentos aprobados con el seguimiento y alcance de las estrategias territoriales implementadas </t>
  </si>
  <si>
    <t>Actas y pieza audiovisual</t>
  </si>
  <si>
    <t>Atender el 100% de las personas que ingresan a las rutas de prevención de vulneraciones de los derechos humanos de mujeres, personas de los sectores sociales LGBTI, víctimas de trata de personas, víctimas de abuso de autoridad, defensores y defensoras de derechos humanos, población en proceso de reintegración o reincorporación y a la atención de derechos fundamentales de religión culto y conciencia; atendiendo las recomendaciones de las alertas tempranas.  </t>
  </si>
  <si>
    <t>Número de Informes de medición de percepción de las socializaciones y capacitaciones realizadas para el fortalecimiento de las rutas de atención en materia de prevención de derechos humanos</t>
  </si>
  <si>
    <t>Informes de medición de percepción de las socializaciones y capacitaciones realizadas para el fortalecimiento de las rutas de atención en materia de prevención de derechos humanos</t>
  </si>
  <si>
    <t>Numero de Informes de medición de percepción  de las socializaciones y capacitaciones realizadas para el fortalecimiento de las rutas de atención en materia de prevención de derechos humanos</t>
  </si>
  <si>
    <t xml:space="preserve">Informe  trimestral de  medición del nivel de percepción  de las  socializaciones y capacitaciones en el fortalecimiento de las rutas de prevención de derechos humanos </t>
  </si>
  <si>
    <t>Actas de socialización y capacitación</t>
  </si>
  <si>
    <t>Número de informes del resultado de la Implementación de seis (6) estrategias de visibilización de cada una de las rutas de atención de la Dirección de Derechos Humanos</t>
  </si>
  <si>
    <t>Informes del resultado de la Implementación de seis (6) estrategias de visibilización de cada una de las rutas de atención de la Dirección de Derechos Humanos</t>
  </si>
  <si>
    <t>Informe  trimestral del resultado de la Implementación de seis (6) estrategias de visibilización de cada una de las rutas de atención de la Dirección de Derechos Humanos</t>
  </si>
  <si>
    <t>Listados de asistencia, actas, pieza audiovisual</t>
  </si>
  <si>
    <t>Política 16. Gestión Documental</t>
  </si>
  <si>
    <t xml:space="preserve">Número de Informes de avance de la gestión de archivos de la Dirección de DDHH </t>
  </si>
  <si>
    <t xml:space="preserve">Informes de avance de la gestión de archivos de la Dirección de DDHH </t>
  </si>
  <si>
    <t>Informe trimestral de seguimiento</t>
  </si>
  <si>
    <t>Informes de seguimiento de la tabla de retención de la dirección</t>
  </si>
  <si>
    <t>Formar 16.000 personas en el programa de educación en derechos humanos para la paz, reconciliación y promoción integral de derechos humanos, a través del conocimiento de las artes y los saberes populares, impulsando estrategias de profesionalización de lideres sociales  </t>
  </si>
  <si>
    <t>Número de informes del diseño e implementación de (1) estrategia de educación en derechos humanos con enfoque en la estrategia de transversalización de enfoque de género en el marco de la implementación de la estrategia pedagógica Ni Peques Ni Chiquis SON MIS DERECHOS</t>
  </si>
  <si>
    <t>Informes del diseño e implementación de   (1) estrategia de educación en derechos humanos con enfoque en la  estrategia de transversalización de enfoque de género en el marco de la implementación de la estrategia pedagógica Ni Peques Ni Chiquis SON MIS DERECHOS</t>
  </si>
  <si>
    <t>Número de informes del diseño e implementación de   (1) estrategia de educación en derechos humanos con enfoque estrategia de transversalización de enfoque de género en el marco de la implementación de la estrategia pedagógica Ni Peques Ni Chiquis SON MIS DERECHOS</t>
  </si>
  <si>
    <t>Informe trimestral del diseño e implementación de   (1) estrategia de educación en derechos humanos con enfoque estrategia de transversalización de enfoque de género en el marco de la implementación de la estrategia pedagógica Ni Peques Ni Chiquis SON MIS DERECHOS</t>
  </si>
  <si>
    <t>Formularios electrónicos de asistencia, fuentes de información teoricas y conceptuales</t>
  </si>
  <si>
    <t>Eficiencia</t>
  </si>
  <si>
    <t>Número de informes de avance en la implementación de los productos de política pública</t>
  </si>
  <si>
    <t>Informes de avance en la implementación delos productos de la política pública</t>
  </si>
  <si>
    <t>Sumatoria  de informes de política pública</t>
  </si>
  <si>
    <t>2 informes de implementación de productos de política pública</t>
  </si>
  <si>
    <t>Planes de acción de las políticas públicas</t>
  </si>
  <si>
    <t>Realizar dos (2) Informes de avance a la implementación del Decreto 053 de 2023 y  seguimiento a las recomendaciones del CIDH</t>
  </si>
  <si>
    <t xml:space="preserve">Número de Informes de avance de implementación del Decreto 053 de 2023 y  seguimiento a las recomendaciones del CIDH  </t>
  </si>
  <si>
    <t xml:space="preserve">Informes de avance a la implementación del Decreto 053 de 2023 y  seguimiento a las recomendaciones del CIDH  </t>
  </si>
  <si>
    <t xml:space="preserve">Número de Informes de avance de implementación del Decreto 053 de 2023 y  seguimiento a las recomendaciones del CIDH </t>
  </si>
  <si>
    <t>Informe semestral de avance  a la implementación del Decreto 053 de 2023 y  seguimiento a las recomendaciones del CIDH</t>
  </si>
  <si>
    <t xml:space="preserve">Informes de seguimiento </t>
  </si>
  <si>
    <t>Realizar dos (2) Informes de seguimiento a los planes de acción  respecto a las Alertas Tempranas emitidas  por la Defensoría del Pueblo y de la Comisión Intersectorial de Alertas Tempranas (CIPRAT) del Ministerio del Interior.</t>
  </si>
  <si>
    <t>Número de Informes de seguimiento a los planes de acción  respecto a las Alertas Tempranas emitidas  por la Defensoría del Pueblo y de la Comisión Intersectorial de Alertas Tempranas (CIPRAT) del Ministerio del Interior</t>
  </si>
  <si>
    <t>Informes de seguimiento a los planes de acción  respecto a las Alertas Tempranas emitidas  por la Defensoría del Pueblo y de la Comisión Intersectorial de Alertas Tempranas (CIPRAT) del Ministerio del Interior.</t>
  </si>
  <si>
    <t>Número de Informes de seguimiento a los planes de acción  respecto a las Alertas Tempranas emitidas  por la Defensoría del Pueblo y de la Comisión Intersectorial de Alertas Tempranas (CIPRAT) del Ministerio del Interior.</t>
  </si>
  <si>
    <t>Informes de seguimiento  a los planes de acción  respecto a las Alertas Tempranas emitidas  por la Defensoría del Pueblo y de la Comisión Intersectorial de Alertas Tempranas (CIPRAT) del Ministerio del Interior.</t>
  </si>
  <si>
    <t>Número de informes el Diseño e implementación de (1)  una estrategia de   transversalización de género en los componentes de la Dirección de Derechos Humanos</t>
  </si>
  <si>
    <t>Informes el Diseño e implementación de (1)  una estrategia de   transversalización de género en los componentes de la Dirección de Derechos Humanos</t>
  </si>
  <si>
    <t>Informe trimestral  del Diseño e implementación de (1)  una estrategia de   transversalización del de género en los componentes de la Dirección de Derechos Humanos</t>
  </si>
  <si>
    <t>Realizar doce (12) sensibilizaciones para servidores públicos, líderes religiosos y/o ciudadanía en general en relación con el ejercicio y el contenido de las libertades fundamentales de religión culto y conciencia, participación ciudadana y/o resolución de conflictos.</t>
  </si>
  <si>
    <t>Ejecutar 14 iniciativas que garanticen el ejercicio de las libertades fundamentales de religión culto y conciencia en el marco de la política pública existente  </t>
  </si>
  <si>
    <t>Número de acciones de sensibilización con el ejercicio y el contenido de las libertades fundamentales de religión culto y conciencia, participación ciudadana y/o resolución de conflictorealizadas</t>
  </si>
  <si>
    <t>Acciones de  sensibilizacióncon el ejercicio y el contenido de las libertades fundamentales de religión culto y conciencia, participación ciudadana y/o resolución de conflictos.</t>
  </si>
  <si>
    <t>(12) eventos  de  sensibilización para servidores públicos, líderes religiosos y/o ciudadanía en general en relación con el ejercicio y el contenido de las libertades fundamentales de religión culto y conciencia, brindados por la SALRC 2025</t>
  </si>
  <si>
    <t>Sumatoria del No. de acciones de  sensibilizacióncon el ejercicio y el contenido de las libertades fundamentales de religión culto y conciencia, participación ciudadana y/o resolución de conflicto realizadas</t>
  </si>
  <si>
    <t>Informes, registros administrativos, material didáctico, documentos, registros fotográficos y/o vínculos digitales a las grabaciones y/o piezas publicitarias.</t>
  </si>
  <si>
    <t xml:space="preserve">Evento y/o  sensibilización, </t>
  </si>
  <si>
    <t xml:space="preserve">Número de  informes de acompañamiento a las reuniones ordinarias y extraordinarias de los comités locales de libertad religiosa  </t>
  </si>
  <si>
    <t xml:space="preserve">Informes de acompañamiento a las reuniones ordinarias y extraordinarias de los comités locales de libertad religiosa </t>
  </si>
  <si>
    <t>(4) Informes trimestrales  de acompañamiento a las reuniones ordinarias y extraordinarias de los comités locales de libertad religiosa 2025</t>
  </si>
  <si>
    <t>Número de informes  de acompañamiento a las reuniones ordinarias y extraordinarias de los comités locales de libertad religiosa</t>
  </si>
  <si>
    <t>Informe trimestral de seguimiento  al  acompañamiento a las reuniones ordinarias y extraordinarias de los comités locales de libertad religiosa</t>
  </si>
  <si>
    <t>Informes de seguimiento y listados de asistencia</t>
  </si>
  <si>
    <t>Número de  informes de gestión en la que se evidencie el acompañamiento realizado las personas que acceden a la ruta de atención</t>
  </si>
  <si>
    <t>Informes de gestión en la que se evidencie el acompañamiento realizado las personas que acceden a la ruta de atención</t>
  </si>
  <si>
    <t>(4) Informes trimestrales  de gestión en la que se evidencie el acompañamiento realizado las personas que acceden a la ruta de atención en el año 2025</t>
  </si>
  <si>
    <t>Número de informes de gestión en la que se evidencie el acompañamiento realizado las personas que acceden a la ruta de atención</t>
  </si>
  <si>
    <t>Informes trimestral de  gestión en la que se evidencie el acompañamiento realizado las personas que acceden a la ruta de atención</t>
  </si>
  <si>
    <t>Subtotal Metas Técnicas (80%)</t>
  </si>
  <si>
    <t>MTS1</t>
  </si>
  <si>
    <t>Obtener un (1) sello "Gobierno Sostenible"  por el cumplimiento de los criterios establecidos por la Oficina Asesora de Planeación en el marco del Sistema de Gestión Ambiental y Energético</t>
  </si>
  <si>
    <t>Bogotá confía en su gobierno</t>
  </si>
  <si>
    <t>5.33. Fortalecimiento institucional para un gobierno confiable  </t>
  </si>
  <si>
    <t>Implementar 1 estrategia para fortalecimiento de la gestión institucional y operativa  </t>
  </si>
  <si>
    <t>8179 - Fortalecimiento de la gestión administrativa y operativa de la Secretaria Distrital de Gobierno Bogotá D.C.</t>
  </si>
  <si>
    <t>PEI - Propiciar la revolución del servicio con criterios de calidad, calidez, eficacia, oportunidad, sostenibilidad y transformación digital.</t>
  </si>
  <si>
    <t>Direccionamiento Estratégico y Planeación</t>
  </si>
  <si>
    <t>Política 3. Planeación institucional</t>
  </si>
  <si>
    <t>Sello "Gobierno Sostenible"</t>
  </si>
  <si>
    <t>Sello</t>
  </si>
  <si>
    <t>No. de criterios cumplidos /No. cumplidos establecidos</t>
  </si>
  <si>
    <t xml:space="preserve">Un sello </t>
  </si>
  <si>
    <t xml:space="preserve">Herramienta caificación criterios </t>
  </si>
  <si>
    <t>Reporte: OAP - Oficina Asesora de Planeación (Gestión Ambiental)
Ejecución: Procesos de Gestión de Nivel Central</t>
  </si>
  <si>
    <t>MTS2</t>
  </si>
  <si>
    <t xml:space="preserve">Realizar una (1) jornada de revisión de de actualización documental de los procesos para la siguiente vigencia. </t>
  </si>
  <si>
    <t>Evaluación de Resultados</t>
  </si>
  <si>
    <t>Política 6. Fortalecimiento organizacional y simplificación de procesos</t>
  </si>
  <si>
    <t xml:space="preserve">Jornadas realizadas de revisión de de actualización documental de todos los procesos  para la siguiente vigencia. </t>
  </si>
  <si>
    <t>Jornadas</t>
  </si>
  <si>
    <t xml:space="preserve">Número de jornadas realizadas de revisión de actualización documental de  los  procesos para la siguiente vigencia / Número de jornadas programadas de revisión de actualización documental de  los  procesos para la siguiente vigencia. </t>
  </si>
  <si>
    <t>Evidencia de reunión</t>
  </si>
  <si>
    <t>Reporte de realización de la  jornada revisión de actualización documental de los procesos para la siguiente vigencia por parte de la OAP.</t>
  </si>
  <si>
    <t>Reporte: OAP - Oficina Asesora de Planeación (Procesos de Gestión)
Ejecución: Procesos de Gestión de Nivel Central</t>
  </si>
  <si>
    <t>MTS3</t>
  </si>
  <si>
    <t>Dar respuesta al 100% de los requerimientos ciudadanos asignados a los procesos de nivel central con corte a 31 de diciembre de 2025 tipificadas como Derechos de Petición registradas en el aplicativo Bogotá Te Escucha y gestor documental ORFEO</t>
  </si>
  <si>
    <t>5.32. Gobierno abierto, íntegro, transparente y corresponsable  </t>
  </si>
  <si>
    <t>Ejecutar 12 acciones que garanticen atención a la ciudadanía transparencia anticorrupción y acceso a la información en el marco de las políticas públicas existentes.  </t>
  </si>
  <si>
    <t>8037 - Implementación de acciones orientadas a la gestión pública efectiva y transparente en la Secretaria Distrital de Gobierno de Bogotá D.C.</t>
  </si>
  <si>
    <t>Gestión con Valores para Resultados</t>
  </si>
  <si>
    <t>Política 7. Servicio al Ciudadano</t>
  </si>
  <si>
    <t>Porcentaje de requerimientos ciudadanos con respuesta definitiva</t>
  </si>
  <si>
    <t>Porcentaje</t>
  </si>
  <si>
    <t>Peticiones pendientes por gestionar al 31 de diciembre de  2025</t>
  </si>
  <si>
    <t>No. de respuestas efectuadas / No. requerimientos instaurados antes del 31 de diciembre 2025 pendientes por gestionar</t>
  </si>
  <si>
    <t>Reporte de peticiones ciudadanas gestionadas (con respuesta definitiva o traslado por competencia)</t>
  </si>
  <si>
    <t xml:space="preserve">Reporte Sistema Distrital de Gestión de Peticiones Ciudadanas - Bogotá te  Escucha </t>
  </si>
  <si>
    <t>Reporte: SGI-SAC Subsecretaría de Gestión Institucional (Servicio de Atención a la Ciudadanía)
Ejecución: Procesos de Gestión de Nivel Central</t>
  </si>
  <si>
    <t>MTS4</t>
  </si>
  <si>
    <t>Gestionar oportunamente el 100% de los requerimientos  que se tipifiquen como derecho de petición ciudadano en los aplicativos Bogotá Te Escucha y  ORFEO, que  sean asignados a los procesos del Nivel Central durante la vigencia 2026.</t>
  </si>
  <si>
    <t>Porcentaje de requerimientos ciudadanos  gestionados dentro del término de ley.</t>
  </si>
  <si>
    <t>100% en 2026</t>
  </si>
  <si>
    <t>No. de peticiones gestionadas en los términos de ley / No. Requerimientos recibidos en la vigencia 2026 que deben tener respuesta</t>
  </si>
  <si>
    <t>Política 12. Seguridad Digital</t>
  </si>
  <si>
    <t>Subtotal Metas Transversales (20%)</t>
  </si>
  <si>
    <t>TOTAL PLAN DE GESTIÓN (100%)</t>
  </si>
  <si>
    <t>DEPENDENCIAS</t>
  </si>
  <si>
    <t>PROGRAMAS PDD</t>
  </si>
  <si>
    <t>METAS PDD</t>
  </si>
  <si>
    <t>PROYECTOS DE INVERSIÓN</t>
  </si>
  <si>
    <t>OBJETIVO ESTRATÉGICO</t>
  </si>
  <si>
    <t>DIMENSIONES MIPG</t>
  </si>
  <si>
    <t>POLÍTICAS MIPG</t>
  </si>
  <si>
    <t>Despacho SDG</t>
  </si>
  <si>
    <t>Bogotá avanza en su seguridad</t>
  </si>
  <si>
    <t>1.01. Diálogo social y cultura ciudadana para la convivencia pacífica y la recuperación de la confianza  </t>
  </si>
  <si>
    <t>Proferir 1.608.200 fallos de fondo en primera instancia de los expedientes de policía por comportamientos contrarios a la convivencia en el marco del Código Nacional de Seguridad y Convivencia Ciudadana  </t>
  </si>
  <si>
    <t>7952 - Fortalecimiento institucional de la gestión local en las localidades de Bogotá D.C.</t>
  </si>
  <si>
    <t xml:space="preserve">PEI - Fortalecer la identidad de ciudad mediante la comunicación estratégica y la innovación publica y social, generando cambios comportamentales y valor público. </t>
  </si>
  <si>
    <t>Talento Humano</t>
  </si>
  <si>
    <t>Política 1. Gestión Estratégica del Talento Humano</t>
  </si>
  <si>
    <t>OAP - Oficina Asesora de Planeación</t>
  </si>
  <si>
    <t>2.13. Bogotá, un territorio de paz y reconciliación en donde todos puedan volver a empezar  </t>
  </si>
  <si>
    <t>Fortalecer un (1) programa de atención integral en el marco del diálogo social y la convivencia, articulando acciones con las organizaciones de DDHH para la atención de situaciones de convivencia y conflictividad social en Bogotá.  </t>
  </si>
  <si>
    <t>7983 - Fortalecimiento de la gestión policiva en Bogotá D.C.</t>
  </si>
  <si>
    <t>Política 2. Integridad</t>
  </si>
  <si>
    <t>OAC - Oficina Asesora de Comunicaciones</t>
  </si>
  <si>
    <t>Fortalecer un (1) programa junto con sus estrategias para el fomento de la cultura ciudadana la convivencia y la prevención de las violencias asociadas al fútbol  </t>
  </si>
  <si>
    <t>Efectividad</t>
  </si>
  <si>
    <t>Creciente</t>
  </si>
  <si>
    <t>OCI - Oficina de Control Interno</t>
  </si>
  <si>
    <t>5.39. Camino hacia una democracia deliberativa con un gobierno cercano a la gente y con participación ciudadana  </t>
  </si>
  <si>
    <t>7993 - Fortalecimiento del tejido social y la reconstrucción de la confianza con la ciudadanía para promover la cultura de la convivencia basada en el diálogo</t>
  </si>
  <si>
    <t xml:space="preserve">PEI - Fortalecer la articulación de la administración pública central y local para una gestión local y policiva más efectiva y transparente. </t>
  </si>
  <si>
    <t>Política 4. Gestión Presupuestal y Eficiencia del Gasto Público</t>
  </si>
  <si>
    <t>Decreciente</t>
  </si>
  <si>
    <t>OCDI - Oficina de Control Disciplinario Interno</t>
  </si>
  <si>
    <t>7999 - Implementación de estrategias de innovación publica y social para el fomento de la gestión del conocimiento en Bogotá D.C.</t>
  </si>
  <si>
    <t xml:space="preserve">PEI - Promover la transparencia, la integridad y la participación en la gestión pública, para mejorar la gobernabilidad democrática distrital y local. </t>
  </si>
  <si>
    <t>Información y Comunicación</t>
  </si>
  <si>
    <t>Política 5. Compras y Contratación Pública</t>
  </si>
  <si>
    <t>DRP - Dirección de Relaciones Políticas</t>
  </si>
  <si>
    <t>8004 - Implementación de la estrategia de participación ciudadana en espacios de toma de decisiones públicas en Bogotá D.C.</t>
  </si>
  <si>
    <t xml:space="preserve">PES - Emprender acciones para el fortalecimiento institucional y normativo del Sector Gobierno, que faciliten la gobernabilidad local y la atención integral de las necesidades en materia de espacio público. </t>
  </si>
  <si>
    <t>Gestión del Conocimiento y la Innovación</t>
  </si>
  <si>
    <t>DJ - Dirección Jurídica</t>
  </si>
  <si>
    <t>5.36. Innovación Pública para la generación de confianza ciudadana  </t>
  </si>
  <si>
    <t>8010 - Fortalecimiento de la capacidad institucional y de los actores sociales para la garantía, promoción y protección de los derechos de las comunidades étnicas en Bogotá D.C.</t>
  </si>
  <si>
    <t xml:space="preserve">PES - Producir información sobre participación incidente, políticas públicas y relaciones políticas, que fomente la transparencia, la democracia, la generación de una visión compartida de Ciudad y la toma de decisiones basada en evidencia. </t>
  </si>
  <si>
    <t>Control Interno</t>
  </si>
  <si>
    <t>DGAEP - Dirección para la Gestión Administrativa Especial de Policía</t>
  </si>
  <si>
    <t>Desarrollar una (1) estrategia para promover la implementación del enfoque diferencial étnico y el desarrollo de procesos de gestión de conocimiento sobre los grupos étnicos en la ciudad, como medidas para combatir el racismo y la discriminación, con un enfoque de mujer, género, familia y generaciones  </t>
  </si>
  <si>
    <t>8020 - Fortalecimiento de las relaciones estratégicas de los actores políticos de los diferentes niveles que influyan en la implementación de los programas de la administración Distrital Bogotá D.C.</t>
  </si>
  <si>
    <t xml:space="preserve">PES  -Promover una cultura de paz en el territorio basada en los derechos humanos, que fomente espacios de diálogo, así como la transversalización del enfoque diferencial étnico-racial. </t>
  </si>
  <si>
    <t>Política 8. Simplificación, Racionalización y Estandarización de trámites</t>
  </si>
  <si>
    <t>SGL - Subsecretaría de Gestión Local</t>
  </si>
  <si>
    <t>Prestar 40.000 atenciones con enfoque diferencial, de mujer, género, familia y generaciones a las personas que soliciten los servicios brindados en los espacios de atención apropiación cultural y reconocimiento de procesos organizativos de los grupos étnicos en Bogotá.  </t>
  </si>
  <si>
    <t xml:space="preserve">PES - Desarrollar capacidades técnicas y tecnológicas en el Sector Gobierno para fortalecer el conocimiento, las capacidades institucionales y la articulación interinstitucional hacia la mejora en la prestación de los servicios, la atención oportuna de las peticiones ciudadanas y  la prestación de servicios digitales básicos, que progresivamente permitan avanzar en la estrategia de gobierno abierto, la estructura de datos y la generación de confianza ciudadana. </t>
  </si>
  <si>
    <t>DGDL - Dirección para la Gestión del Desarrollo Local</t>
  </si>
  <si>
    <t>Implementar el 100% de los productos a cargo del Secretaría Distrital de Gobierno consignados en los planes de acción de las Políticas Públicas para los pueblos y comunidades Indígenas, así como su capítulo Muisca, para el pueblo Rrom o Gitano, comunidades Negras, Afrocolombianos, y su capítulo Palenquero y para la comunidad raizal para el periodo 2024-2028.  </t>
  </si>
  <si>
    <t>8048 - Fortalecimiento Tecnológico para una Administración Más Eficiente en la Secretaría Distrital de Gobierno Bogotá D.C.</t>
  </si>
  <si>
    <t>Política 10. Gobierno Digital</t>
  </si>
  <si>
    <t>DGP - Dirección para la Gestión Policiva</t>
  </si>
  <si>
    <t>Constituir cuatro (4) módulos de atención relacionamiento y política con sentido entre la administración distrital las corporaciones de elección popular y la ciudadanía que responda de manera estratégica oportuna efectiva y resolutiva las solicitudes cotidianas normativas y logísticas para la ciudad con un enfoque de interseccionalidad.  </t>
  </si>
  <si>
    <t>Política 11. Transparencia, acceso a la información pública y lucha contra la corrupción</t>
  </si>
  <si>
    <t>SGGD - Subsecretaría de Gobernabilidad y Garantía de Derechos</t>
  </si>
  <si>
    <t>Constituir (3) componentes de fortalecimiento institucional para las Alcaldías Locales y su gestión del desarrollo local desde un enfoque de interseccionalidad  </t>
  </si>
  <si>
    <t>Funcionamiento</t>
  </si>
  <si>
    <t>Política 13. Defensa Jurídica</t>
  </si>
  <si>
    <t>SARLC - Subdirección de Asuntos de Libertad Religiosa y de Conciencia</t>
  </si>
  <si>
    <t>Política 14. Mejora normativa</t>
  </si>
  <si>
    <t>DAE - Dirección de Asuntos Étnicos</t>
  </si>
  <si>
    <t>Fortalecer un (1) laboratorio de innovación pública que promueva el gobierno abierto y la participación ciudadana desde un enfoque de interseccionalidad.  </t>
  </si>
  <si>
    <t>Política 15. Seguimiento y evaluación de la gestión institucional</t>
  </si>
  <si>
    <t>SAIR - Subdirección de Asuntos Indígenas y Rrom</t>
  </si>
  <si>
    <t>Fortalecer un (1) Observatorio de Conflictividad Social y Gobernabilidad con enfoque de derechos humanos género y diferencial.  </t>
  </si>
  <si>
    <t>SANARP - Subdirección de Asuntos para Comunidades Negras, Afrocolombianas, Raizales y Palenqueras</t>
  </si>
  <si>
    <t>Beneficiar 37 proyectos del sector interreligioso con impacto y retribución social en el marco de la construcción de paz, tejido social, aporte social y/o entornos inspiradores en Bogotá  </t>
  </si>
  <si>
    <t>Política 17. Gestión de la Información Estadística</t>
  </si>
  <si>
    <t>DCDS - Dirección de Convivencia y Diálogo Social</t>
  </si>
  <si>
    <t>Implementar una (1) estrategia de participación ciudadana en las 20 localidades con enfoque de género, poblacional y diferencial en el marco de presupuestos participativos Gobierno Abierto de Bogotá.  </t>
  </si>
  <si>
    <t>Política 18. Gestión del Conocimiento y la Innovación</t>
  </si>
  <si>
    <t>SGI - Subdirección de Gestión Institucional</t>
  </si>
  <si>
    <t>Implementar un (1) plan de fortalecimiento a Consejos y Plataformas de Juventud  </t>
  </si>
  <si>
    <t>Política 19. Control Interno</t>
  </si>
  <si>
    <t>DGTH - Dirección de Gestión del Talento Humano</t>
  </si>
  <si>
    <t>DA - Dirección Administrativa</t>
  </si>
  <si>
    <t>DF - Dirección Financiera</t>
  </si>
  <si>
    <t>DTI - Dirección de Tecnologías e Información</t>
  </si>
  <si>
    <t>DC - Dirección de Contratación</t>
  </si>
  <si>
    <r>
      <rPr>
        <b/>
        <sz val="11"/>
        <color theme="1"/>
        <rFont val="Calibri Light"/>
        <family val="2"/>
        <scheme val="major"/>
      </rPr>
      <t xml:space="preserve">Código: </t>
    </r>
    <r>
      <rPr>
        <sz val="11"/>
        <color theme="1"/>
        <rFont val="Calibri Light"/>
        <family val="2"/>
        <scheme val="major"/>
      </rPr>
      <t xml:space="preserve">PLE-PIN-F017
</t>
    </r>
    <r>
      <rPr>
        <b/>
        <sz val="11"/>
        <color theme="1"/>
        <rFont val="Calibri Light"/>
        <family val="2"/>
        <scheme val="major"/>
      </rPr>
      <t xml:space="preserve">Versión: </t>
    </r>
    <r>
      <rPr>
        <sz val="11"/>
        <color theme="1"/>
        <rFont val="Calibri Light"/>
        <family val="2"/>
        <scheme val="major"/>
      </rPr>
      <t xml:space="preserve">08
</t>
    </r>
    <r>
      <rPr>
        <b/>
        <sz val="11"/>
        <color theme="1"/>
        <rFont val="Calibri Light"/>
        <family val="2"/>
        <scheme val="major"/>
      </rPr>
      <t xml:space="preserve">Vigencia: </t>
    </r>
    <r>
      <rPr>
        <sz val="11"/>
        <color theme="1"/>
        <rFont val="Calibri Light"/>
        <family val="2"/>
        <scheme val="major"/>
      </rPr>
      <t xml:space="preserve">XX de enero de 2026
</t>
    </r>
    <r>
      <rPr>
        <b/>
        <sz val="11"/>
        <color theme="1"/>
        <rFont val="Calibri Light"/>
        <family val="2"/>
        <scheme val="major"/>
      </rPr>
      <t xml:space="preserve">Caso HOLA: </t>
    </r>
    <r>
      <rPr>
        <sz val="11"/>
        <color theme="1"/>
        <rFont val="Calibri Light"/>
        <family val="2"/>
        <scheme val="major"/>
      </rPr>
      <t>XXXXXX</t>
    </r>
  </si>
  <si>
    <t>Publicación del plan de gestión aprobado. Caso HOLA: XXXXXX</t>
  </si>
  <si>
    <t>SUBSECRETARÍA DE GOBERNABILIDAD Y GARANTÍA DE DERECHOS
DIRECCIÓN DE DERECHOS HUMANOS
SUBDIRECCIÓN DE ASUNTOS DE LIBERTAD RELIGIOSA Y DE CONSCIENCIA</t>
  </si>
  <si>
    <t>Elaborar viente (20) informes de la implementación de los planes de trabajo aprobados en los Comités Locales de Derechos Humanos</t>
  </si>
  <si>
    <t>Diseñar e implementar viente (20) documentos con las estrategias con enfoque territorial y problacional en la adopción del Sistema Distrital de Derechos Humanos</t>
  </si>
  <si>
    <t>Realizar cuatro (4) informes de medición de la percepción de las socializaciones y capacitaciones realizadas para el fortalecimiento de las rutas de atención en materia de prevención de derechos humanos</t>
  </si>
  <si>
    <t>Realizar cuatro (4) informes del resultado de la Implementación de seis (6) estrategias de visibilización de cada una de las rutas de atención de la Dirección de Derechos Humanos</t>
  </si>
  <si>
    <t>Realizar cuatro (4) informes de Gestión de Archivos de la información de la Dirección de Derechos Humanos</t>
  </si>
  <si>
    <t xml:space="preserve">Realizar cuatro (4) informes de fases de diseño, implementación, monitoreo y evaluación, de una (1) de estrategia de transversalización de enfoque de género en el marco de la implementación de la estrategia pedagógica Ni Peques Ni Chiquis SON MIS DERECHOS </t>
  </si>
  <si>
    <t>Realizar dos (2) informes de implementación a los productos de las políticas públicas lideradas por la dependencia</t>
  </si>
  <si>
    <t>Realizar cuatro (4) informes del Diseño e implementación de (1)  una estrategia de   transversalización de género en los componentes de la Dirección de Derechos Humanos</t>
  </si>
  <si>
    <t xml:space="preserve">Realizar cuatro (4) Informes de acompañamiento a las reuniones ordinarias y extraordinarias  de los  comités locales de libertad religiosa </t>
  </si>
  <si>
    <t>Realizar cuatro (4) informes frente al gestión realizada por la Subdirección a las personas que acuden a la ruta de promoción y atención de libertades fundamentales de religión, culto y conciencia en aras de garantizar el derechos a la vida, libertad, integridad y seguridad</t>
  </si>
  <si>
    <t>OBJETIVOS ESTRATÉGICOS</t>
  </si>
  <si>
    <t>MT1</t>
  </si>
  <si>
    <t>MT2</t>
  </si>
  <si>
    <t>MT3</t>
  </si>
  <si>
    <t>MT4</t>
  </si>
  <si>
    <t>MT5</t>
  </si>
  <si>
    <t>MT6</t>
  </si>
  <si>
    <t>MT7</t>
  </si>
  <si>
    <t>MT8</t>
  </si>
  <si>
    <t>MT9</t>
  </si>
  <si>
    <t>MT10</t>
  </si>
  <si>
    <t>MT11</t>
  </si>
  <si>
    <t>MT12</t>
  </si>
  <si>
    <t>MT13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</si>
</sst>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8" x14ac:knownFonts="1">
    <font>
      <sz val="11"/>
      <color theme="1"/>
      <name val="Calibri"/>
      <family val="2"/>
      <scheme val="minor"/>
    </font>
    <font>
      <sz val="11"/>
      <color theme="1"/>
      <name val="Calibri Light"/>
      <family val="2"/>
      <scheme val="major"/>
    </font>
    <font>
      <b/>
      <sz val="11"/>
      <color theme="1"/>
      <name val="Calibri Light"/>
      <family val="2"/>
      <scheme val="major"/>
    </font>
    <font>
      <sz val="11"/>
      <color theme="1"/>
      <name val="Calibri"/>
      <family val="2"/>
      <scheme val="minor"/>
    </font>
    <font>
      <sz val="12"/>
      <color theme="1"/>
      <name val="Calibri Light"/>
      <family val="2"/>
      <scheme val="major"/>
    </font>
    <font>
      <b/>
      <sz val="12"/>
      <color theme="1"/>
      <name val="Calibri Light"/>
      <family val="2"/>
      <scheme val="major"/>
    </font>
    <font>
      <sz val="14"/>
      <color theme="1"/>
      <name val="Calibri Light"/>
      <family val="2"/>
      <scheme val="major"/>
    </font>
    <font>
      <b/>
      <sz val="14"/>
      <color theme="1"/>
      <name val="Calibri Light"/>
      <family val="2"/>
      <scheme val="major"/>
    </font>
    <font>
      <b/>
      <sz val="9"/>
      <color indexed="81"/>
      <name val="Tahoma"/>
      <family val="2"/>
    </font>
    <font>
      <sz val="9"/>
      <color indexed="81"/>
      <name val="Tahoma"/>
      <family val="2"/>
    </font>
    <font>
      <sz val="11"/>
      <color theme="1"/>
      <name val="Aptos"/>
      <family val="2"/>
      <charset val="1"/>
    </font>
    <font>
      <sz val="8"/>
      <name val="Calibri"/>
      <family val="2"/>
      <scheme val="minor"/>
    </font>
    <font>
      <sz val="11"/>
      <color theme="1"/>
      <name val="Calibri Light"/>
      <family val="2"/>
    </font>
    <font>
      <b/>
      <sz val="11"/>
      <color theme="1"/>
      <name val="Calibri"/>
      <family val="2"/>
      <scheme val="minor"/>
    </font>
    <font>
      <b/>
      <sz val="10"/>
      <color theme="1"/>
      <name val="Calibri Light"/>
      <family val="2"/>
      <scheme val="major"/>
    </font>
    <font>
      <sz val="10"/>
      <color theme="1"/>
      <name val="Calibri Light"/>
      <family val="2"/>
      <scheme val="major"/>
    </font>
    <font>
      <b/>
      <sz val="11"/>
      <color theme="0"/>
      <name val="Calibri Light"/>
      <family val="2"/>
      <scheme val="major"/>
    </font>
    <font>
      <b/>
      <sz val="10"/>
      <color theme="0"/>
      <name val="Calibri Light"/>
      <family val="2"/>
      <scheme val="major"/>
    </font>
    <font>
      <b/>
      <sz val="12"/>
      <color rgb="FF002060"/>
      <name val="Calibri Light"/>
      <family val="2"/>
      <scheme val="major"/>
    </font>
    <font>
      <sz val="11"/>
      <name val="Calibri Light"/>
      <family val="2"/>
      <scheme val="major"/>
    </font>
    <font>
      <b/>
      <sz val="14"/>
      <color rgb="FF000000"/>
      <name val="Calibri Light"/>
      <family val="2"/>
      <scheme val="major"/>
    </font>
    <font>
      <b/>
      <sz val="11"/>
      <color rgb="FF000000"/>
      <name val="Calibri Light"/>
      <family val="2"/>
      <scheme val="major"/>
    </font>
    <font>
      <sz val="11"/>
      <color rgb="FF000000"/>
      <name val="Calibri Light"/>
      <family val="2"/>
    </font>
    <font>
      <sz val="12"/>
      <color theme="4" tint="-0.249977111117893"/>
      <name val="Calibri Light"/>
      <family val="2"/>
      <scheme val="major"/>
    </font>
    <font>
      <sz val="11"/>
      <color rgb="FF002060"/>
      <name val="Calibri Light"/>
      <family val="2"/>
      <scheme val="major"/>
    </font>
    <font>
      <sz val="12"/>
      <color rgb="FF002060"/>
      <name val="Calibri Light"/>
      <family val="2"/>
      <scheme val="major"/>
    </font>
    <font>
      <b/>
      <sz val="11"/>
      <color rgb="FF002060"/>
      <name val="Calibri Light"/>
      <family val="2"/>
      <scheme val="major"/>
    </font>
    <font>
      <i/>
      <sz val="12"/>
      <color rgb="FF002060"/>
      <name val="Calibri Light"/>
      <family val="2"/>
      <scheme val="major"/>
    </font>
  </fonts>
  <fills count="14">
    <fill>
      <patternFill patternType="none"/>
    </fill>
    <fill>
      <patternFill patternType="gray125"/>
    </fill>
    <fill>
      <patternFill patternType="solid">
        <fgColor theme="7" tint="0.59999389629810485"/>
        <bgColor indexed="64"/>
      </patternFill>
    </fill>
    <fill>
      <patternFill patternType="solid">
        <fgColor theme="9" tint="0.59999389629810485"/>
        <bgColor indexed="64"/>
      </patternFill>
    </fill>
    <fill>
      <patternFill patternType="solid">
        <fgColor theme="0"/>
        <bgColor indexed="64"/>
      </patternFill>
    </fill>
    <fill>
      <patternFill patternType="solid">
        <fgColor rgb="FFFFFFFF"/>
        <bgColor rgb="FF000000"/>
      </patternFill>
    </fill>
    <fill>
      <patternFill patternType="solid">
        <fgColor theme="5" tint="0.59999389629810485"/>
        <bgColor indexed="64"/>
      </patternFill>
    </fill>
    <fill>
      <patternFill patternType="solid">
        <fgColor theme="8" tint="0.59999389629810485"/>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8" tint="-0.499984740745262"/>
        <bgColor indexed="64"/>
      </patternFill>
    </fill>
    <fill>
      <patternFill patternType="solid">
        <fgColor theme="8" tint="-0.249977111117893"/>
        <bgColor indexed="64"/>
      </patternFill>
    </fill>
    <fill>
      <patternFill patternType="solid">
        <fgColor theme="8" tint="0.39997558519241921"/>
        <bgColor indexed="64"/>
      </patternFill>
    </fill>
    <fill>
      <patternFill patternType="solid">
        <fgColor theme="8" tint="0.79998168889431442"/>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9" fontId="3" fillId="0" borderId="0" applyFont="0" applyFill="0" applyBorder="0" applyAlignment="0" applyProtection="0"/>
  </cellStyleXfs>
  <cellXfs count="133">
    <xf numFmtId="0" fontId="0" fillId="0" borderId="0" xfId="0"/>
    <xf numFmtId="0" fontId="1" fillId="0" borderId="0" xfId="0" applyFont="1" applyAlignment="1">
      <alignment wrapText="1"/>
    </xf>
    <xf numFmtId="0" fontId="4" fillId="0" borderId="0" xfId="0" applyFont="1" applyAlignment="1">
      <alignment wrapText="1"/>
    </xf>
    <xf numFmtId="0" fontId="6" fillId="0" borderId="0" xfId="0" applyFont="1" applyAlignment="1">
      <alignment wrapText="1"/>
    </xf>
    <xf numFmtId="0" fontId="1" fillId="0" borderId="1" xfId="0" applyFont="1" applyBorder="1" applyAlignment="1">
      <alignment horizontal="justify" vertical="center" wrapText="1"/>
    </xf>
    <xf numFmtId="49" fontId="1" fillId="0" borderId="1" xfId="0" applyNumberFormat="1" applyFont="1" applyBorder="1" applyAlignment="1">
      <alignment horizontal="center" vertical="center" wrapText="1"/>
    </xf>
    <xf numFmtId="0" fontId="1" fillId="0" borderId="0" xfId="0" applyFont="1" applyAlignment="1">
      <alignment horizontal="justify" vertical="center" wrapText="1"/>
    </xf>
    <xf numFmtId="10" fontId="1" fillId="0" borderId="1" xfId="0" applyNumberFormat="1" applyFont="1" applyBorder="1" applyAlignment="1">
      <alignment horizontal="justify" vertical="center" wrapText="1"/>
    </xf>
    <xf numFmtId="0" fontId="1" fillId="4" borderId="0" xfId="0" applyFont="1" applyFill="1" applyAlignment="1">
      <alignment wrapText="1"/>
    </xf>
    <xf numFmtId="0" fontId="2" fillId="4" borderId="0" xfId="0" applyFont="1" applyFill="1" applyAlignment="1">
      <alignment vertical="center" wrapText="1"/>
    </xf>
    <xf numFmtId="0" fontId="1" fillId="4" borderId="0" xfId="0" applyFont="1" applyFill="1" applyAlignment="1">
      <alignment vertical="center" wrapText="1"/>
    </xf>
    <xf numFmtId="0" fontId="1" fillId="4" borderId="1" xfId="0" applyFont="1" applyFill="1" applyBorder="1" applyAlignment="1">
      <alignment horizontal="center" vertical="center" wrapText="1"/>
    </xf>
    <xf numFmtId="0" fontId="10" fillId="0" borderId="0" xfId="0" applyFont="1" applyAlignment="1">
      <alignment wrapText="1"/>
    </xf>
    <xf numFmtId="0" fontId="1" fillId="4" borderId="1" xfId="0" applyFont="1" applyFill="1" applyBorder="1" applyAlignment="1">
      <alignment horizontal="justify" vertical="center" wrapText="1"/>
    </xf>
    <xf numFmtId="0" fontId="1" fillId="0" borderId="7" xfId="0" applyFont="1" applyBorder="1" applyAlignment="1">
      <alignment vertical="center" wrapText="1"/>
    </xf>
    <xf numFmtId="0" fontId="12" fillId="0" borderId="1" xfId="0" applyFont="1" applyBorder="1" applyAlignment="1">
      <alignment horizontal="justify" vertical="center" wrapText="1"/>
    </xf>
    <xf numFmtId="0" fontId="1" fillId="0" borderId="1" xfId="0" applyFont="1" applyBorder="1" applyAlignment="1">
      <alignment wrapText="1"/>
    </xf>
    <xf numFmtId="0" fontId="1" fillId="4" borderId="1" xfId="0" applyFont="1" applyFill="1" applyBorder="1" applyAlignment="1">
      <alignment horizontal="left" vertical="center" wrapText="1"/>
    </xf>
    <xf numFmtId="0" fontId="2" fillId="4" borderId="0" xfId="0" applyFont="1" applyFill="1" applyAlignment="1">
      <alignment horizontal="center" vertical="center" wrapText="1"/>
    </xf>
    <xf numFmtId="0" fontId="2" fillId="4" borderId="5"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10" fillId="0" borderId="0" xfId="0" applyFont="1"/>
    <xf numFmtId="0" fontId="2" fillId="8" borderId="1" xfId="0" applyFont="1" applyFill="1" applyBorder="1" applyAlignment="1">
      <alignment horizontal="center" vertical="center" wrapText="1"/>
    </xf>
    <xf numFmtId="0" fontId="2" fillId="8" borderId="7" xfId="0" applyFont="1" applyFill="1" applyBorder="1" applyAlignment="1">
      <alignment horizontal="center" vertical="center" wrapText="1"/>
    </xf>
    <xf numFmtId="0" fontId="5" fillId="8" borderId="1" xfId="0" applyFont="1" applyFill="1" applyBorder="1"/>
    <xf numFmtId="9" fontId="5" fillId="8" borderId="1" xfId="1" applyFont="1" applyFill="1" applyBorder="1" applyAlignment="1">
      <alignment wrapText="1"/>
    </xf>
    <xf numFmtId="0" fontId="5" fillId="8" borderId="1" xfId="0" applyFont="1" applyFill="1" applyBorder="1" applyAlignment="1">
      <alignment wrapText="1"/>
    </xf>
    <xf numFmtId="0" fontId="7" fillId="9" borderId="1" xfId="0" applyFont="1" applyFill="1" applyBorder="1" applyAlignment="1">
      <alignment wrapText="1"/>
    </xf>
    <xf numFmtId="0" fontId="14" fillId="6" borderId="1" xfId="0" applyFont="1" applyFill="1" applyBorder="1" applyAlignment="1">
      <alignment horizontal="center" vertical="center" wrapText="1"/>
    </xf>
    <xf numFmtId="0" fontId="14" fillId="2" borderId="1" xfId="0" applyFont="1" applyFill="1" applyBorder="1" applyAlignment="1">
      <alignment horizontal="center" vertical="center" wrapText="1"/>
    </xf>
    <xf numFmtId="0" fontId="14" fillId="7" borderId="1" xfId="0" applyFont="1" applyFill="1" applyBorder="1" applyAlignment="1">
      <alignment horizontal="center" vertical="center" wrapText="1"/>
    </xf>
    <xf numFmtId="0" fontId="14" fillId="3" borderId="1" xfId="0" applyFont="1" applyFill="1" applyBorder="1" applyAlignment="1">
      <alignment horizontal="center" vertical="center" wrapText="1"/>
    </xf>
    <xf numFmtId="0" fontId="15" fillId="0" borderId="0" xfId="0" applyFont="1" applyAlignment="1">
      <alignment wrapText="1"/>
    </xf>
    <xf numFmtId="0" fontId="17" fillId="10" borderId="1" xfId="0" applyFont="1" applyFill="1" applyBorder="1" applyAlignment="1">
      <alignment horizontal="center" vertical="center" wrapText="1"/>
    </xf>
    <xf numFmtId="0" fontId="14" fillId="11" borderId="1" xfId="0" applyFont="1" applyFill="1" applyBorder="1" applyAlignment="1">
      <alignment horizontal="center" vertical="center" wrapText="1"/>
    </xf>
    <xf numFmtId="0" fontId="14" fillId="12" borderId="1" xfId="0" applyFont="1" applyFill="1" applyBorder="1" applyAlignment="1">
      <alignment horizontal="center" vertical="center" wrapText="1"/>
    </xf>
    <xf numFmtId="0" fontId="14" fillId="13" borderId="1" xfId="0" applyFont="1" applyFill="1" applyBorder="1" applyAlignment="1">
      <alignment horizontal="center" vertical="center" wrapText="1"/>
    </xf>
    <xf numFmtId="0" fontId="14" fillId="8" borderId="1" xfId="0" applyFont="1" applyFill="1" applyBorder="1" applyAlignment="1">
      <alignment horizontal="center" vertical="center" wrapText="1"/>
    </xf>
    <xf numFmtId="0" fontId="13" fillId="0" borderId="0" xfId="0" applyFont="1" applyAlignment="1">
      <alignment horizontal="center"/>
    </xf>
    <xf numFmtId="0" fontId="12" fillId="5" borderId="1" xfId="0" applyFont="1" applyFill="1" applyBorder="1" applyAlignment="1">
      <alignment horizontal="center" vertical="center" wrapText="1"/>
    </xf>
    <xf numFmtId="0" fontId="18" fillId="8" borderId="1" xfId="0" applyFont="1" applyFill="1" applyBorder="1" applyAlignment="1">
      <alignment wrapText="1"/>
    </xf>
    <xf numFmtId="10" fontId="1" fillId="0" borderId="1" xfId="1" applyNumberFormat="1" applyFont="1" applyBorder="1" applyAlignment="1">
      <alignment horizontal="right" vertical="center" wrapText="1"/>
    </xf>
    <xf numFmtId="164" fontId="5" fillId="8" borderId="1" xfId="1" applyNumberFormat="1" applyFont="1" applyFill="1" applyBorder="1" applyAlignment="1">
      <alignment horizontal="right" wrapText="1"/>
    </xf>
    <xf numFmtId="164" fontId="18" fillId="8" borderId="1" xfId="0" applyNumberFormat="1" applyFont="1" applyFill="1" applyBorder="1" applyAlignment="1">
      <alignment horizontal="right" wrapText="1"/>
    </xf>
    <xf numFmtId="164" fontId="7" fillId="9" borderId="1" xfId="1" applyNumberFormat="1" applyFont="1" applyFill="1" applyBorder="1" applyAlignment="1">
      <alignment horizontal="right" wrapText="1"/>
    </xf>
    <xf numFmtId="1" fontId="1" fillId="0" borderId="1" xfId="1" applyNumberFormat="1" applyFont="1" applyBorder="1" applyAlignment="1">
      <alignment horizontal="right" vertical="center" wrapText="1"/>
    </xf>
    <xf numFmtId="1" fontId="5" fillId="8" borderId="1" xfId="1" applyNumberFormat="1" applyFont="1" applyFill="1" applyBorder="1" applyAlignment="1">
      <alignment horizontal="right" wrapText="1"/>
    </xf>
    <xf numFmtId="1" fontId="18" fillId="8" borderId="1" xfId="0" applyNumberFormat="1" applyFont="1" applyFill="1" applyBorder="1" applyAlignment="1">
      <alignment horizontal="right" wrapText="1"/>
    </xf>
    <xf numFmtId="1" fontId="7" fillId="9" borderId="1" xfId="1" applyNumberFormat="1" applyFont="1" applyFill="1" applyBorder="1" applyAlignment="1">
      <alignment horizontal="right" wrapText="1"/>
    </xf>
    <xf numFmtId="164" fontId="1" fillId="0" borderId="1" xfId="0" applyNumberFormat="1" applyFont="1" applyBorder="1" applyAlignment="1">
      <alignment horizontal="right" vertical="center" wrapText="1"/>
    </xf>
    <xf numFmtId="164" fontId="1" fillId="0" borderId="1" xfId="0" applyNumberFormat="1" applyFont="1" applyBorder="1" applyAlignment="1">
      <alignment horizontal="right" wrapText="1"/>
    </xf>
    <xf numFmtId="10" fontId="5" fillId="8" borderId="1" xfId="1" applyNumberFormat="1" applyFont="1" applyFill="1" applyBorder="1" applyAlignment="1">
      <alignment horizontal="right" wrapText="1"/>
    </xf>
    <xf numFmtId="10" fontId="18" fillId="8" borderId="1" xfId="1" applyNumberFormat="1" applyFont="1" applyFill="1" applyBorder="1" applyAlignment="1">
      <alignment horizontal="right" wrapText="1"/>
    </xf>
    <xf numFmtId="10" fontId="7" fillId="9" borderId="1" xfId="1" applyNumberFormat="1" applyFont="1" applyFill="1" applyBorder="1" applyAlignment="1">
      <alignment horizontal="right" wrapText="1"/>
    </xf>
    <xf numFmtId="164" fontId="2" fillId="0" borderId="1" xfId="0" applyNumberFormat="1" applyFont="1" applyBorder="1" applyAlignment="1">
      <alignment horizontal="right" vertical="center" wrapText="1"/>
    </xf>
    <xf numFmtId="10" fontId="2" fillId="0" borderId="1" xfId="1" applyNumberFormat="1" applyFont="1" applyBorder="1" applyAlignment="1">
      <alignment horizontal="right" vertical="center" wrapText="1"/>
    </xf>
    <xf numFmtId="164" fontId="2" fillId="0" borderId="1" xfId="0" applyNumberFormat="1" applyFont="1" applyBorder="1" applyAlignment="1">
      <alignment horizontal="right" wrapText="1"/>
    </xf>
    <xf numFmtId="0" fontId="1" fillId="0" borderId="7" xfId="0" applyFont="1" applyBorder="1" applyAlignment="1">
      <alignment horizontal="justify" vertical="center" wrapText="1"/>
    </xf>
    <xf numFmtId="0" fontId="12" fillId="0" borderId="7" xfId="0" applyFont="1" applyBorder="1" applyAlignment="1">
      <alignment horizontal="justify" vertical="center" wrapText="1"/>
    </xf>
    <xf numFmtId="0" fontId="19" fillId="0" borderId="1" xfId="0" applyFont="1" applyBorder="1" applyAlignment="1">
      <alignment horizontal="left" vertical="center" wrapText="1"/>
    </xf>
    <xf numFmtId="0" fontId="19" fillId="0" borderId="1" xfId="0" applyFont="1" applyBorder="1" applyAlignment="1">
      <alignment vertical="center" wrapText="1"/>
    </xf>
    <xf numFmtId="1" fontId="19" fillId="0" borderId="1" xfId="0" applyNumberFormat="1" applyFont="1" applyBorder="1" applyAlignment="1">
      <alignment horizontal="left" vertical="center" wrapText="1"/>
    </xf>
    <xf numFmtId="1" fontId="19" fillId="0" borderId="1" xfId="0" applyNumberFormat="1" applyFont="1" applyBorder="1" applyAlignment="1">
      <alignment horizontal="center" vertical="center" wrapText="1"/>
    </xf>
    <xf numFmtId="1" fontId="1" fillId="0" borderId="1" xfId="1" applyNumberFormat="1" applyFont="1" applyFill="1" applyBorder="1" applyAlignment="1">
      <alignment horizontal="right" vertical="center" wrapText="1"/>
    </xf>
    <xf numFmtId="0" fontId="1" fillId="4" borderId="0" xfId="0" applyFont="1" applyFill="1" applyAlignment="1">
      <alignment horizontal="center" vertical="center" wrapText="1"/>
    </xf>
    <xf numFmtId="1" fontId="18" fillId="8" borderId="1" xfId="0" applyNumberFormat="1" applyFont="1" applyFill="1" applyBorder="1" applyAlignment="1">
      <alignment horizontal="center" vertical="center" wrapText="1"/>
    </xf>
    <xf numFmtId="1" fontId="7" fillId="9" borderId="1" xfId="1" applyNumberFormat="1" applyFont="1" applyFill="1" applyBorder="1" applyAlignment="1">
      <alignment horizontal="center" vertical="center" wrapText="1"/>
    </xf>
    <xf numFmtId="0" fontId="1" fillId="0" borderId="0" xfId="0" applyFont="1" applyAlignment="1">
      <alignment horizontal="center" vertical="center" wrapText="1"/>
    </xf>
    <xf numFmtId="0" fontId="1" fillId="4" borderId="0" xfId="0" applyFont="1" applyFill="1" applyAlignment="1">
      <alignment horizontal="center" wrapText="1"/>
    </xf>
    <xf numFmtId="1" fontId="18" fillId="8" borderId="1" xfId="0" applyNumberFormat="1" applyFont="1" applyFill="1" applyBorder="1" applyAlignment="1">
      <alignment horizontal="center" wrapText="1"/>
    </xf>
    <xf numFmtId="1" fontId="7" fillId="9" borderId="1" xfId="1" applyNumberFormat="1" applyFont="1" applyFill="1" applyBorder="1" applyAlignment="1">
      <alignment horizontal="center" wrapText="1"/>
    </xf>
    <xf numFmtId="0" fontId="1" fillId="0" borderId="0" xfId="0" applyFont="1" applyAlignment="1">
      <alignment horizontal="center" wrapText="1"/>
    </xf>
    <xf numFmtId="0" fontId="23" fillId="0" borderId="0" xfId="0" applyFont="1" applyAlignment="1">
      <alignment wrapText="1"/>
    </xf>
    <xf numFmtId="0" fontId="21" fillId="4" borderId="2"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3" xfId="0" applyFont="1" applyFill="1" applyBorder="1" applyAlignment="1">
      <alignment horizontal="center" vertical="center" wrapText="1"/>
    </xf>
    <xf numFmtId="0" fontId="2" fillId="8" borderId="1" xfId="0" applyFont="1" applyFill="1" applyBorder="1" applyAlignment="1">
      <alignment horizontal="center" vertical="center" wrapText="1"/>
    </xf>
    <xf numFmtId="0" fontId="16" fillId="10" borderId="2" xfId="0" applyFont="1" applyFill="1" applyBorder="1" applyAlignment="1">
      <alignment horizontal="center" vertical="center" wrapText="1"/>
    </xf>
    <xf numFmtId="0" fontId="16" fillId="10" borderId="4" xfId="0" applyFont="1" applyFill="1" applyBorder="1" applyAlignment="1">
      <alignment horizontal="center" vertical="center" wrapText="1"/>
    </xf>
    <xf numFmtId="0" fontId="2" fillId="11" borderId="2" xfId="0" applyFont="1" applyFill="1" applyBorder="1" applyAlignment="1">
      <alignment horizontal="center" vertical="center" wrapText="1"/>
    </xf>
    <xf numFmtId="0" fontId="2" fillId="11" borderId="4" xfId="0" applyFont="1" applyFill="1" applyBorder="1" applyAlignment="1">
      <alignment horizontal="center" vertical="center" wrapText="1"/>
    </xf>
    <xf numFmtId="0" fontId="2" fillId="11" borderId="3" xfId="0" applyFont="1" applyFill="1" applyBorder="1" applyAlignment="1">
      <alignment horizontal="center" vertical="center" wrapText="1"/>
    </xf>
    <xf numFmtId="0" fontId="2" fillId="12" borderId="2" xfId="0" applyFont="1" applyFill="1" applyBorder="1" applyAlignment="1">
      <alignment horizontal="center" vertical="center" wrapText="1"/>
    </xf>
    <xf numFmtId="0" fontId="2" fillId="12" borderId="4" xfId="0" applyFont="1" applyFill="1" applyBorder="1" applyAlignment="1">
      <alignment horizontal="center" vertical="center" wrapText="1"/>
    </xf>
    <xf numFmtId="0" fontId="2" fillId="12" borderId="3" xfId="0" applyFont="1" applyFill="1" applyBorder="1" applyAlignment="1">
      <alignment horizontal="center" vertical="center" wrapText="1"/>
    </xf>
    <xf numFmtId="0" fontId="2" fillId="7" borderId="2" xfId="0" applyFont="1" applyFill="1" applyBorder="1" applyAlignment="1">
      <alignment horizontal="center" vertical="center" wrapText="1"/>
    </xf>
    <xf numFmtId="0" fontId="2" fillId="7" borderId="4" xfId="0" applyFont="1" applyFill="1" applyBorder="1" applyAlignment="1">
      <alignment horizontal="center" vertical="center" wrapText="1"/>
    </xf>
    <xf numFmtId="0" fontId="2" fillId="7" borderId="3" xfId="0" applyFont="1" applyFill="1" applyBorder="1" applyAlignment="1">
      <alignment horizontal="center" vertical="center" wrapText="1"/>
    </xf>
    <xf numFmtId="0" fontId="2" fillId="13" borderId="2" xfId="0" applyFont="1" applyFill="1" applyBorder="1" applyAlignment="1">
      <alignment horizontal="center" vertical="center" wrapText="1"/>
    </xf>
    <xf numFmtId="0" fontId="2" fillId="13" borderId="4" xfId="0" applyFont="1" applyFill="1" applyBorder="1" applyAlignment="1">
      <alignment horizontal="center" vertical="center" wrapText="1"/>
    </xf>
    <xf numFmtId="0" fontId="2" fillId="13" borderId="3"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1" fillId="4" borderId="2" xfId="0" applyFont="1" applyFill="1" applyBorder="1" applyAlignment="1">
      <alignment horizontal="left" vertical="center" wrapText="1"/>
    </xf>
    <xf numFmtId="0" fontId="1" fillId="4" borderId="3" xfId="0" applyFont="1" applyFill="1" applyBorder="1" applyAlignment="1">
      <alignment horizontal="left" vertical="center" wrapText="1"/>
    </xf>
    <xf numFmtId="0" fontId="2" fillId="8" borderId="2" xfId="0" applyFont="1" applyFill="1" applyBorder="1" applyAlignment="1">
      <alignment horizontal="center" vertical="center" wrapText="1"/>
    </xf>
    <xf numFmtId="0" fontId="2" fillId="8" borderId="3" xfId="0" applyFont="1" applyFill="1" applyBorder="1" applyAlignment="1">
      <alignment horizontal="center" vertical="center" wrapText="1"/>
    </xf>
    <xf numFmtId="0" fontId="2" fillId="6" borderId="2" xfId="0" applyFont="1" applyFill="1" applyBorder="1" applyAlignment="1">
      <alignment horizontal="center" vertical="center" wrapText="1"/>
    </xf>
    <xf numFmtId="0" fontId="2" fillId="6" borderId="4"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8" borderId="7" xfId="0" applyFont="1" applyFill="1" applyBorder="1" applyAlignment="1">
      <alignment horizontal="center" vertical="center" wrapText="1"/>
    </xf>
    <xf numFmtId="0" fontId="2" fillId="8" borderId="8"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8" borderId="4" xfId="0" applyFont="1" applyFill="1" applyBorder="1" applyAlignment="1">
      <alignment horizontal="center" vertical="center" wrapText="1"/>
    </xf>
    <xf numFmtId="0" fontId="1" fillId="0" borderId="1" xfId="0" applyFont="1" applyBorder="1" applyAlignment="1">
      <alignment horizontal="left" vertical="center" wrapText="1"/>
    </xf>
    <xf numFmtId="0" fontId="12" fillId="0" borderId="1" xfId="0" applyFont="1" applyBorder="1" applyAlignment="1">
      <alignment horizontal="right" vertical="center" wrapText="1"/>
    </xf>
    <xf numFmtId="0" fontId="19" fillId="0" borderId="1" xfId="0" applyFont="1" applyBorder="1" applyAlignment="1">
      <alignment horizontal="right" vertical="center" wrapText="1"/>
    </xf>
    <xf numFmtId="1" fontId="2" fillId="0" borderId="1" xfId="1" applyNumberFormat="1" applyFont="1" applyBorder="1" applyAlignment="1">
      <alignment horizontal="right" vertical="center" wrapText="1"/>
    </xf>
    <xf numFmtId="1" fontId="5" fillId="8" borderId="1" xfId="1" applyNumberFormat="1" applyFont="1" applyFill="1" applyBorder="1" applyAlignment="1">
      <alignment horizontal="right" vertical="center" wrapText="1"/>
    </xf>
    <xf numFmtId="1" fontId="22" fillId="0" borderId="1" xfId="0" applyNumberFormat="1" applyFont="1" applyBorder="1" applyAlignment="1">
      <alignment horizontal="right" vertical="center" wrapText="1"/>
    </xf>
    <xf numFmtId="1" fontId="4" fillId="8" borderId="1" xfId="1" applyNumberFormat="1" applyFont="1" applyFill="1" applyBorder="1" applyAlignment="1">
      <alignment horizontal="right" vertical="center" wrapText="1"/>
    </xf>
    <xf numFmtId="164" fontId="4" fillId="8" borderId="1" xfId="1" applyNumberFormat="1" applyFont="1" applyFill="1" applyBorder="1" applyAlignment="1">
      <alignment horizontal="right" wrapText="1"/>
    </xf>
    <xf numFmtId="164" fontId="4" fillId="8" borderId="1" xfId="1" applyNumberFormat="1" applyFont="1" applyFill="1" applyBorder="1" applyAlignment="1">
      <alignment horizontal="right" vertical="center" wrapText="1"/>
    </xf>
    <xf numFmtId="0" fontId="25" fillId="0" borderId="1" xfId="0" applyFont="1" applyBorder="1" applyAlignment="1">
      <alignment vertical="center"/>
    </xf>
    <xf numFmtId="0" fontId="25" fillId="0" borderId="1" xfId="0" applyFont="1" applyBorder="1" applyAlignment="1">
      <alignment vertical="center" wrapText="1"/>
    </xf>
    <xf numFmtId="2" fontId="25" fillId="0" borderId="1" xfId="1" applyNumberFormat="1" applyFont="1" applyFill="1" applyBorder="1" applyAlignment="1">
      <alignment horizontal="right" vertical="center" wrapText="1"/>
    </xf>
    <xf numFmtId="1" fontId="25" fillId="0" borderId="1" xfId="1" applyNumberFormat="1" applyFont="1" applyFill="1" applyBorder="1" applyAlignment="1">
      <alignment horizontal="right" vertical="center" wrapText="1"/>
    </xf>
    <xf numFmtId="164" fontId="25" fillId="0" borderId="1" xfId="1" applyNumberFormat="1" applyFont="1" applyFill="1" applyBorder="1" applyAlignment="1">
      <alignment horizontal="right" wrapText="1"/>
    </xf>
    <xf numFmtId="10" fontId="24" fillId="0" borderId="1" xfId="1" applyNumberFormat="1" applyFont="1" applyBorder="1" applyAlignment="1">
      <alignment horizontal="right" vertical="center" wrapText="1"/>
    </xf>
    <xf numFmtId="9" fontId="18" fillId="0" borderId="1" xfId="1" applyFont="1" applyFill="1" applyBorder="1" applyAlignment="1">
      <alignment wrapText="1"/>
    </xf>
    <xf numFmtId="164" fontId="25" fillId="0" borderId="1" xfId="1" applyNumberFormat="1" applyFont="1" applyFill="1" applyBorder="1" applyAlignment="1">
      <alignment horizontal="right" vertical="center" wrapText="1"/>
    </xf>
    <xf numFmtId="0" fontId="18" fillId="0" borderId="1" xfId="0" applyFont="1" applyBorder="1" applyAlignment="1">
      <alignment wrapText="1"/>
    </xf>
    <xf numFmtId="1" fontId="18" fillId="0" borderId="1" xfId="1" applyNumberFormat="1" applyFont="1" applyFill="1" applyBorder="1" applyAlignment="1">
      <alignment horizontal="right" vertical="center" wrapText="1"/>
    </xf>
    <xf numFmtId="164" fontId="18" fillId="0" borderId="1" xfId="1" applyNumberFormat="1" applyFont="1" applyFill="1" applyBorder="1" applyAlignment="1">
      <alignment horizontal="right" wrapText="1"/>
    </xf>
    <xf numFmtId="10" fontId="26" fillId="0" borderId="1" xfId="1" applyNumberFormat="1" applyFont="1" applyBorder="1" applyAlignment="1">
      <alignment horizontal="right" vertical="center" wrapText="1"/>
    </xf>
    <xf numFmtId="0" fontId="27" fillId="0" borderId="1" xfId="0" applyFont="1" applyBorder="1" applyAlignment="1">
      <alignment vertical="center" wrapText="1"/>
    </xf>
    <xf numFmtId="9" fontId="25" fillId="0" borderId="1" xfId="1" applyFont="1" applyFill="1" applyBorder="1" applyAlignment="1">
      <alignment horizontal="right" vertical="center" wrapText="1"/>
    </xf>
    <xf numFmtId="0" fontId="24" fillId="0" borderId="1" xfId="0" applyFont="1" applyBorder="1" applyAlignment="1">
      <alignment horizontal="center" vertical="center" wrapText="1"/>
    </xf>
    <xf numFmtId="0" fontId="12" fillId="0" borderId="1" xfId="0" applyFont="1" applyBorder="1" applyAlignment="1">
      <alignment horizontal="center" vertical="center" wrapText="1"/>
    </xf>
    <xf numFmtId="2" fontId="18" fillId="0" borderId="1" xfId="1" applyNumberFormat="1" applyFont="1" applyFill="1" applyBorder="1" applyAlignment="1">
      <alignment horizontal="right" vertical="center" wrapText="1"/>
    </xf>
  </cellXfs>
  <cellStyles count="2">
    <cellStyle name="Normal" xfId="0" builtinId="0"/>
    <cellStyle name="Porcentaje" xfId="1" builtinId="5"/>
  </cellStyles>
  <dxfs count="0"/>
  <tableStyles count="0" defaultTableStyle="TableStyleMedium2" defaultPivotStyle="PivotStyleLight16"/>
  <colors>
    <mruColors>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28574</xdr:colOff>
      <xdr:row>0</xdr:row>
      <xdr:rowOff>38099</xdr:rowOff>
    </xdr:from>
    <xdr:to>
      <xdr:col>1</xdr:col>
      <xdr:colOff>1419225</xdr:colOff>
      <xdr:row>0</xdr:row>
      <xdr:rowOff>695324</xdr:rowOff>
    </xdr:to>
    <xdr:pic>
      <xdr:nvPicPr>
        <xdr:cNvPr id="2" name="Imagen 1">
          <a:extLst>
            <a:ext uri="{FF2B5EF4-FFF2-40B4-BE49-F238E27FC236}">
              <a16:creationId xmlns:a16="http://schemas.microsoft.com/office/drawing/2014/main" id="{0D703797-4AAF-448D-A59A-0DA885684A1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8574" y="38099"/>
          <a:ext cx="1857376" cy="657225"/>
        </a:xfrm>
        <a:prstGeom prst="rect">
          <a:avLst/>
        </a:prstGeom>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T30"/>
  <sheetViews>
    <sheetView tabSelected="1" zoomScale="90" zoomScaleNormal="90" workbookViewId="0">
      <pane xSplit="2" ySplit="1" topLeftCell="I21" activePane="bottomRight" state="frozen"/>
      <selection pane="topRight" activeCell="C1" sqref="C1"/>
      <selection pane="bottomLeft" activeCell="A2" sqref="A2"/>
      <selection pane="bottomRight" activeCell="H15" sqref="H15"/>
    </sheetView>
  </sheetViews>
  <sheetFormatPr baseColWidth="10" defaultColWidth="10.85546875" defaultRowHeight="15" x14ac:dyDescent="0.25"/>
  <cols>
    <col min="1" max="1" width="7" style="1" customWidth="1"/>
    <col min="2" max="2" width="42.85546875" style="1" customWidth="1"/>
    <col min="3" max="3" width="28.5703125" style="1" customWidth="1"/>
    <col min="4" max="5" width="42.85546875" style="1" customWidth="1"/>
    <col min="6" max="6" width="42.7109375" style="1" customWidth="1"/>
    <col min="7" max="7" width="42.85546875" style="1" customWidth="1"/>
    <col min="8" max="8" width="28.5703125" style="1" customWidth="1"/>
    <col min="9" max="9" width="42.85546875" style="1" customWidth="1"/>
    <col min="10" max="15" width="21.42578125" style="1" customWidth="1"/>
    <col min="16" max="19" width="10" style="1" customWidth="1"/>
    <col min="20" max="20" width="14.28515625" style="1" customWidth="1"/>
    <col min="21" max="21" width="28.28515625" style="1" customWidth="1"/>
    <col min="22" max="23" width="21.42578125" style="1" customWidth="1"/>
    <col min="24" max="24" width="14.28515625" style="67" customWidth="1"/>
    <col min="25" max="26" width="14.28515625" style="1" customWidth="1"/>
    <col min="27" max="27" width="42.85546875" style="1" customWidth="1"/>
    <col min="28" max="28" width="28.5703125" style="1" customWidth="1"/>
    <col min="29" max="29" width="14.28515625" style="67" customWidth="1"/>
    <col min="30" max="31" width="14.28515625" style="1" customWidth="1"/>
    <col min="32" max="32" width="42.85546875" style="1" customWidth="1"/>
    <col min="33" max="33" width="28.5703125" style="1" customWidth="1"/>
    <col min="34" max="34" width="14.28515625" style="67" customWidth="1"/>
    <col min="35" max="36" width="14.28515625" style="1" customWidth="1"/>
    <col min="37" max="37" width="42.85546875" style="1" customWidth="1"/>
    <col min="38" max="38" width="28.5703125" style="1" customWidth="1"/>
    <col min="39" max="39" width="14.28515625" style="71" customWidth="1"/>
    <col min="40" max="41" width="14.28515625" style="1" customWidth="1"/>
    <col min="42" max="42" width="42.85546875" style="1" customWidth="1"/>
    <col min="43" max="43" width="28.5703125" style="1" customWidth="1"/>
    <col min="44" max="44" width="14.28515625" style="67" customWidth="1"/>
    <col min="45" max="46" width="14.28515625" style="1" customWidth="1"/>
    <col min="47" max="48" width="16.5703125" style="1" customWidth="1"/>
    <col min="49" max="49" width="39.42578125" style="1" customWidth="1"/>
    <col min="50" max="16384" width="10.85546875" style="1"/>
  </cols>
  <sheetData>
    <row r="1" spans="1:46" s="8" customFormat="1" ht="61.5" customHeight="1" x14ac:dyDescent="0.25">
      <c r="A1" s="73" t="s">
        <v>0</v>
      </c>
      <c r="B1" s="74"/>
      <c r="C1" s="74"/>
      <c r="D1" s="74"/>
      <c r="E1" s="74"/>
      <c r="F1" s="74"/>
      <c r="G1" s="74"/>
      <c r="H1" s="75"/>
      <c r="I1" s="17" t="s">
        <v>255</v>
      </c>
      <c r="X1" s="64"/>
      <c r="AC1" s="64"/>
      <c r="AH1" s="64"/>
      <c r="AM1" s="68"/>
      <c r="AR1" s="64"/>
    </row>
    <row r="2" spans="1:46" s="10" customFormat="1" x14ac:dyDescent="0.25">
      <c r="A2" s="19"/>
      <c r="B2" s="20"/>
      <c r="C2" s="20"/>
      <c r="D2" s="20"/>
      <c r="E2" s="18"/>
      <c r="F2" s="18"/>
      <c r="G2" s="18"/>
      <c r="H2" s="18"/>
      <c r="I2" s="18"/>
      <c r="J2" s="18"/>
      <c r="K2" s="18"/>
      <c r="L2" s="18"/>
      <c r="M2" s="18"/>
      <c r="N2" s="18"/>
      <c r="O2" s="18"/>
      <c r="P2" s="18"/>
      <c r="Q2" s="9"/>
      <c r="R2" s="9"/>
      <c r="S2" s="9"/>
      <c r="T2" s="9"/>
      <c r="X2" s="64"/>
      <c r="AC2" s="64"/>
      <c r="AH2" s="64"/>
      <c r="AM2" s="64"/>
      <c r="AR2" s="64"/>
    </row>
    <row r="3" spans="1:46" s="8" customFormat="1" ht="15" customHeight="1" x14ac:dyDescent="0.25">
      <c r="A3" s="76" t="s">
        <v>1</v>
      </c>
      <c r="B3" s="76"/>
      <c r="C3" s="105" t="s">
        <v>257</v>
      </c>
      <c r="D3" s="105"/>
      <c r="F3" s="96" t="s">
        <v>2</v>
      </c>
      <c r="G3" s="106"/>
      <c r="H3" s="106"/>
      <c r="I3" s="97"/>
      <c r="X3" s="64"/>
      <c r="AC3" s="64"/>
      <c r="AH3" s="64"/>
      <c r="AM3" s="68"/>
      <c r="AR3" s="64"/>
    </row>
    <row r="4" spans="1:46" s="8" customFormat="1" ht="15" customHeight="1" x14ac:dyDescent="0.25">
      <c r="A4" s="76"/>
      <c r="B4" s="76"/>
      <c r="C4" s="105"/>
      <c r="D4" s="105"/>
      <c r="F4" s="22" t="s">
        <v>3</v>
      </c>
      <c r="G4" s="23" t="s">
        <v>4</v>
      </c>
      <c r="H4" s="96" t="s">
        <v>5</v>
      </c>
      <c r="I4" s="97"/>
      <c r="X4" s="64"/>
      <c r="AC4" s="64"/>
      <c r="AH4" s="64"/>
      <c r="AM4" s="68"/>
      <c r="AR4" s="64"/>
    </row>
    <row r="5" spans="1:46" s="8" customFormat="1" ht="15" customHeight="1" x14ac:dyDescent="0.25">
      <c r="A5" s="76"/>
      <c r="B5" s="76"/>
      <c r="C5" s="105"/>
      <c r="D5" s="105"/>
      <c r="F5" s="11">
        <v>1</v>
      </c>
      <c r="G5" s="11"/>
      <c r="H5" s="94" t="s">
        <v>256</v>
      </c>
      <c r="I5" s="95"/>
      <c r="X5" s="64"/>
      <c r="AC5" s="64"/>
      <c r="AH5" s="64"/>
      <c r="AM5" s="68"/>
      <c r="AR5" s="64"/>
    </row>
    <row r="6" spans="1:46" s="8" customFormat="1" x14ac:dyDescent="0.25">
      <c r="A6" s="76"/>
      <c r="B6" s="76"/>
      <c r="C6" s="105"/>
      <c r="D6" s="105"/>
      <c r="F6" s="11"/>
      <c r="G6" s="11"/>
      <c r="H6" s="94"/>
      <c r="I6" s="95"/>
      <c r="X6" s="64"/>
      <c r="AC6" s="64"/>
      <c r="AH6" s="64"/>
      <c r="AM6" s="68"/>
      <c r="AR6" s="64"/>
    </row>
    <row r="7" spans="1:46" s="8" customFormat="1" x14ac:dyDescent="0.25">
      <c r="A7" s="76"/>
      <c r="B7" s="76"/>
      <c r="C7" s="105"/>
      <c r="D7" s="105"/>
      <c r="F7" s="11"/>
      <c r="G7" s="11"/>
      <c r="H7" s="94"/>
      <c r="I7" s="95"/>
      <c r="X7" s="64"/>
      <c r="AC7" s="64"/>
      <c r="AH7" s="64"/>
      <c r="AM7" s="68"/>
      <c r="AR7" s="64"/>
    </row>
    <row r="8" spans="1:46" s="8" customFormat="1" x14ac:dyDescent="0.25">
      <c r="X8" s="64"/>
      <c r="AC8" s="64"/>
      <c r="AH8" s="64"/>
      <c r="AM8" s="68"/>
      <c r="AR8" s="64"/>
    </row>
    <row r="9" spans="1:46" ht="37.5" customHeight="1" x14ac:dyDescent="0.25">
      <c r="A9" s="96" t="s">
        <v>6</v>
      </c>
      <c r="B9" s="97"/>
      <c r="C9" s="76" t="s">
        <v>7</v>
      </c>
      <c r="D9" s="76"/>
      <c r="E9" s="76"/>
      <c r="F9" s="103" t="s">
        <v>8</v>
      </c>
      <c r="G9" s="103" t="s">
        <v>268</v>
      </c>
      <c r="H9" s="96" t="s">
        <v>9</v>
      </c>
      <c r="I9" s="97"/>
      <c r="J9" s="98" t="s">
        <v>10</v>
      </c>
      <c r="K9" s="99"/>
      <c r="L9" s="99"/>
      <c r="M9" s="99"/>
      <c r="N9" s="99"/>
      <c r="O9" s="100" t="s">
        <v>11</v>
      </c>
      <c r="P9" s="101"/>
      <c r="Q9" s="101"/>
      <c r="R9" s="101"/>
      <c r="S9" s="101"/>
      <c r="T9" s="102"/>
      <c r="U9" s="91" t="s">
        <v>12</v>
      </c>
      <c r="V9" s="92"/>
      <c r="W9" s="93"/>
      <c r="X9" s="88" t="s">
        <v>13</v>
      </c>
      <c r="Y9" s="89"/>
      <c r="Z9" s="89"/>
      <c r="AA9" s="89"/>
      <c r="AB9" s="90"/>
      <c r="AC9" s="85" t="s">
        <v>14</v>
      </c>
      <c r="AD9" s="86"/>
      <c r="AE9" s="86"/>
      <c r="AF9" s="86"/>
      <c r="AG9" s="87"/>
      <c r="AH9" s="82" t="s">
        <v>15</v>
      </c>
      <c r="AI9" s="83"/>
      <c r="AJ9" s="83"/>
      <c r="AK9" s="83"/>
      <c r="AL9" s="84"/>
      <c r="AM9" s="79" t="s">
        <v>16</v>
      </c>
      <c r="AN9" s="80"/>
      <c r="AO9" s="80"/>
      <c r="AP9" s="80"/>
      <c r="AQ9" s="81"/>
      <c r="AR9" s="77" t="s">
        <v>17</v>
      </c>
      <c r="AS9" s="78"/>
      <c r="AT9" s="78"/>
    </row>
    <row r="10" spans="1:46" s="32" customFormat="1" ht="25.5" x14ac:dyDescent="0.2">
      <c r="A10" s="37" t="s">
        <v>18</v>
      </c>
      <c r="B10" s="37" t="s">
        <v>19</v>
      </c>
      <c r="C10" s="37" t="s">
        <v>20</v>
      </c>
      <c r="D10" s="37" t="s">
        <v>21</v>
      </c>
      <c r="E10" s="37" t="s">
        <v>22</v>
      </c>
      <c r="F10" s="104"/>
      <c r="G10" s="104"/>
      <c r="H10" s="37" t="s">
        <v>23</v>
      </c>
      <c r="I10" s="37" t="s">
        <v>24</v>
      </c>
      <c r="J10" s="28" t="s">
        <v>25</v>
      </c>
      <c r="K10" s="28" t="s">
        <v>26</v>
      </c>
      <c r="L10" s="28" t="s">
        <v>27</v>
      </c>
      <c r="M10" s="28" t="s">
        <v>28</v>
      </c>
      <c r="N10" s="28" t="s">
        <v>29</v>
      </c>
      <c r="O10" s="29" t="s">
        <v>30</v>
      </c>
      <c r="P10" s="29" t="s">
        <v>31</v>
      </c>
      <c r="Q10" s="29" t="s">
        <v>32</v>
      </c>
      <c r="R10" s="29" t="s">
        <v>33</v>
      </c>
      <c r="S10" s="29" t="s">
        <v>34</v>
      </c>
      <c r="T10" s="29" t="s">
        <v>35</v>
      </c>
      <c r="U10" s="31" t="s">
        <v>36</v>
      </c>
      <c r="V10" s="31" t="s">
        <v>37</v>
      </c>
      <c r="W10" s="31" t="s">
        <v>38</v>
      </c>
      <c r="X10" s="36" t="s">
        <v>39</v>
      </c>
      <c r="Y10" s="36" t="s">
        <v>40</v>
      </c>
      <c r="Z10" s="36" t="s">
        <v>12</v>
      </c>
      <c r="AA10" s="36" t="s">
        <v>41</v>
      </c>
      <c r="AB10" s="36" t="s">
        <v>42</v>
      </c>
      <c r="AC10" s="30" t="s">
        <v>39</v>
      </c>
      <c r="AD10" s="30" t="s">
        <v>40</v>
      </c>
      <c r="AE10" s="30" t="s">
        <v>12</v>
      </c>
      <c r="AF10" s="30" t="s">
        <v>41</v>
      </c>
      <c r="AG10" s="30" t="s">
        <v>42</v>
      </c>
      <c r="AH10" s="35" t="s">
        <v>39</v>
      </c>
      <c r="AI10" s="35" t="s">
        <v>40</v>
      </c>
      <c r="AJ10" s="35" t="s">
        <v>12</v>
      </c>
      <c r="AK10" s="35" t="s">
        <v>41</v>
      </c>
      <c r="AL10" s="35" t="s">
        <v>42</v>
      </c>
      <c r="AM10" s="34" t="s">
        <v>39</v>
      </c>
      <c r="AN10" s="34" t="s">
        <v>40</v>
      </c>
      <c r="AO10" s="34" t="s">
        <v>12</v>
      </c>
      <c r="AP10" s="34" t="s">
        <v>41</v>
      </c>
      <c r="AQ10" s="34" t="s">
        <v>42</v>
      </c>
      <c r="AR10" s="33" t="s">
        <v>39</v>
      </c>
      <c r="AS10" s="33" t="s">
        <v>40</v>
      </c>
      <c r="AT10" s="33" t="s">
        <v>12</v>
      </c>
    </row>
    <row r="11" spans="1:46" s="6" customFormat="1" ht="147" customHeight="1" x14ac:dyDescent="0.25">
      <c r="A11" s="5" t="s">
        <v>269</v>
      </c>
      <c r="B11" s="4" t="s">
        <v>258</v>
      </c>
      <c r="C11" s="57" t="s">
        <v>43</v>
      </c>
      <c r="D11" s="14" t="s">
        <v>44</v>
      </c>
      <c r="E11" s="14" t="s">
        <v>45</v>
      </c>
      <c r="F11" s="14" t="s">
        <v>46</v>
      </c>
      <c r="G11" s="14" t="s">
        <v>47</v>
      </c>
      <c r="H11" s="14" t="s">
        <v>154</v>
      </c>
      <c r="I11" s="14" t="s">
        <v>49</v>
      </c>
      <c r="J11" s="4" t="s">
        <v>50</v>
      </c>
      <c r="K11" s="107" t="s">
        <v>51</v>
      </c>
      <c r="L11" s="7" t="s">
        <v>52</v>
      </c>
      <c r="M11" s="108">
        <v>20</v>
      </c>
      <c r="N11" s="15" t="s">
        <v>53</v>
      </c>
      <c r="O11" s="15" t="s">
        <v>54</v>
      </c>
      <c r="P11" s="45">
        <v>20</v>
      </c>
      <c r="Q11" s="45">
        <v>20</v>
      </c>
      <c r="R11" s="45">
        <v>20</v>
      </c>
      <c r="S11" s="45">
        <v>20</v>
      </c>
      <c r="T11" s="45">
        <f>AVERAGE(P11:S11)</f>
        <v>20</v>
      </c>
      <c r="U11" s="4" t="s">
        <v>55</v>
      </c>
      <c r="V11" s="4" t="s">
        <v>56</v>
      </c>
      <c r="W11" s="4" t="s">
        <v>57</v>
      </c>
      <c r="X11" s="112">
        <f>P11</f>
        <v>20</v>
      </c>
      <c r="Y11" s="49"/>
      <c r="Z11" s="41">
        <f>IFERROR(IF(Y11/X11&gt;1,1,Y11/X11),0)</f>
        <v>0</v>
      </c>
      <c r="AA11" s="4"/>
      <c r="AB11" s="4"/>
      <c r="AC11" s="45">
        <f>Q11</f>
        <v>20</v>
      </c>
      <c r="AD11" s="49"/>
      <c r="AE11" s="41">
        <f>IFERROR(IF(AD11/AC11&gt;1,1,AD11/AC11),0)</f>
        <v>0</v>
      </c>
      <c r="AF11" s="4"/>
      <c r="AG11" s="4"/>
      <c r="AH11" s="45">
        <f>R11</f>
        <v>20</v>
      </c>
      <c r="AI11" s="49"/>
      <c r="AJ11" s="41">
        <f>IFERROR(IF(AI11/AH11&gt;1,1,AI11/AH11),0)</f>
        <v>0</v>
      </c>
      <c r="AK11" s="4"/>
      <c r="AL11" s="4"/>
      <c r="AM11" s="45">
        <f>S11</f>
        <v>20</v>
      </c>
      <c r="AN11" s="49"/>
      <c r="AO11" s="41">
        <f>IFERROR(IF(AN11/AM11&gt;1,1,AN11/AM11),0)</f>
        <v>0</v>
      </c>
      <c r="AP11" s="4"/>
      <c r="AQ11" s="4"/>
      <c r="AR11" s="110">
        <f>T11</f>
        <v>20</v>
      </c>
      <c r="AS11" s="54"/>
      <c r="AT11" s="55">
        <f>IFERROR(IF(AS11/AR11&gt;1,1,AS11/AR11),0)</f>
        <v>0</v>
      </c>
    </row>
    <row r="12" spans="1:46" s="6" customFormat="1" ht="120" x14ac:dyDescent="0.25">
      <c r="A12" s="39" t="s">
        <v>270</v>
      </c>
      <c r="B12" s="15" t="s">
        <v>259</v>
      </c>
      <c r="C12" s="58" t="s">
        <v>43</v>
      </c>
      <c r="D12" s="14" t="s">
        <v>44</v>
      </c>
      <c r="E12" s="14" t="s">
        <v>45</v>
      </c>
      <c r="F12" s="14" t="s">
        <v>46</v>
      </c>
      <c r="G12" s="14" t="s">
        <v>47</v>
      </c>
      <c r="H12" s="14" t="s">
        <v>48</v>
      </c>
      <c r="I12" s="14" t="s">
        <v>48</v>
      </c>
      <c r="J12" s="15" t="s">
        <v>50</v>
      </c>
      <c r="K12" s="107" t="s">
        <v>58</v>
      </c>
      <c r="L12" s="7" t="s">
        <v>59</v>
      </c>
      <c r="M12" s="108">
        <v>0</v>
      </c>
      <c r="N12" s="15" t="s">
        <v>58</v>
      </c>
      <c r="O12" s="15" t="s">
        <v>60</v>
      </c>
      <c r="P12" s="45">
        <v>2</v>
      </c>
      <c r="Q12" s="45">
        <v>8</v>
      </c>
      <c r="R12" s="45">
        <v>8</v>
      </c>
      <c r="S12" s="45">
        <v>2</v>
      </c>
      <c r="T12" s="45">
        <f>SUM(P12:S12)</f>
        <v>20</v>
      </c>
      <c r="U12" s="13" t="s">
        <v>61</v>
      </c>
      <c r="V12" s="13" t="s">
        <v>62</v>
      </c>
      <c r="W12" s="13" t="s">
        <v>57</v>
      </c>
      <c r="X12" s="112">
        <f t="shared" ref="X12:X23" si="0">P12</f>
        <v>2</v>
      </c>
      <c r="Y12" s="49"/>
      <c r="Z12" s="41">
        <f t="shared" ref="Z12:Z28" si="1">IFERROR(IF(Y12/X12&gt;1,1,Y12/X12),0)</f>
        <v>0</v>
      </c>
      <c r="AA12" s="4"/>
      <c r="AB12" s="4"/>
      <c r="AC12" s="45">
        <f t="shared" ref="AC12:AC23" si="2">Q12</f>
        <v>8</v>
      </c>
      <c r="AD12" s="49"/>
      <c r="AE12" s="41">
        <f t="shared" ref="AE12:AE28" si="3">IFERROR(IF(AD12/AC12&gt;1,1,AD12/AC12),0)</f>
        <v>0</v>
      </c>
      <c r="AF12" s="4"/>
      <c r="AG12" s="4"/>
      <c r="AH12" s="45">
        <f t="shared" ref="AH12:AH23" si="4">R12</f>
        <v>8</v>
      </c>
      <c r="AI12" s="49"/>
      <c r="AJ12" s="41">
        <f t="shared" ref="AJ12:AJ28" si="5">IFERROR(IF(AI12/AH12&gt;1,1,AI12/AH12),0)</f>
        <v>0</v>
      </c>
      <c r="AK12" s="4"/>
      <c r="AL12" s="4"/>
      <c r="AM12" s="45">
        <f t="shared" ref="AM12:AM23" si="6">S12</f>
        <v>2</v>
      </c>
      <c r="AN12" s="49"/>
      <c r="AO12" s="41">
        <f t="shared" ref="AO12:AO28" si="7">IFERROR(IF(AN12/AM12&gt;1,1,AN12/AM12),0)</f>
        <v>0</v>
      </c>
      <c r="AP12" s="4"/>
      <c r="AQ12" s="4"/>
      <c r="AR12" s="110">
        <f t="shared" ref="AR12:AR23" si="8">T12</f>
        <v>20</v>
      </c>
      <c r="AS12" s="54"/>
      <c r="AT12" s="55">
        <f t="shared" ref="AT12:AT28" si="9">IFERROR(IF(AS12/AR12&gt;1,1,AS12/AR12),0)</f>
        <v>0</v>
      </c>
    </row>
    <row r="13" spans="1:46" s="6" customFormat="1" ht="165" x14ac:dyDescent="0.25">
      <c r="A13" s="39" t="s">
        <v>271</v>
      </c>
      <c r="B13" s="15" t="s">
        <v>260</v>
      </c>
      <c r="C13" s="58" t="s">
        <v>43</v>
      </c>
      <c r="D13" s="14" t="s">
        <v>44</v>
      </c>
      <c r="E13" s="14" t="s">
        <v>63</v>
      </c>
      <c r="F13" s="14" t="s">
        <v>46</v>
      </c>
      <c r="G13" s="14" t="s">
        <v>47</v>
      </c>
      <c r="H13" s="14" t="s">
        <v>48</v>
      </c>
      <c r="I13" s="14" t="s">
        <v>48</v>
      </c>
      <c r="J13" s="15" t="s">
        <v>50</v>
      </c>
      <c r="K13" s="107" t="s">
        <v>64</v>
      </c>
      <c r="L13" s="7" t="s">
        <v>65</v>
      </c>
      <c r="M13" s="108">
        <v>1</v>
      </c>
      <c r="N13" s="15" t="s">
        <v>66</v>
      </c>
      <c r="O13" s="15" t="s">
        <v>60</v>
      </c>
      <c r="P13" s="45">
        <v>1</v>
      </c>
      <c r="Q13" s="45">
        <v>1</v>
      </c>
      <c r="R13" s="45">
        <v>1</v>
      </c>
      <c r="S13" s="45">
        <v>1</v>
      </c>
      <c r="T13" s="45">
        <f>SUM(P13:S13)</f>
        <v>4</v>
      </c>
      <c r="U13" s="13" t="s">
        <v>67</v>
      </c>
      <c r="V13" s="13" t="s">
        <v>68</v>
      </c>
      <c r="W13" s="13" t="s">
        <v>57</v>
      </c>
      <c r="X13" s="112">
        <f t="shared" si="0"/>
        <v>1</v>
      </c>
      <c r="Y13" s="49"/>
      <c r="Z13" s="41">
        <f t="shared" si="1"/>
        <v>0</v>
      </c>
      <c r="AA13" s="4"/>
      <c r="AB13" s="4"/>
      <c r="AC13" s="45">
        <f t="shared" si="2"/>
        <v>1</v>
      </c>
      <c r="AD13" s="49"/>
      <c r="AE13" s="41">
        <f t="shared" si="3"/>
        <v>0</v>
      </c>
      <c r="AF13" s="4"/>
      <c r="AG13" s="4"/>
      <c r="AH13" s="45">
        <f t="shared" si="4"/>
        <v>1</v>
      </c>
      <c r="AI13" s="49"/>
      <c r="AJ13" s="41">
        <f t="shared" si="5"/>
        <v>0</v>
      </c>
      <c r="AK13" s="4"/>
      <c r="AL13" s="4"/>
      <c r="AM13" s="45">
        <f t="shared" si="6"/>
        <v>1</v>
      </c>
      <c r="AN13" s="49"/>
      <c r="AO13" s="41">
        <f t="shared" si="7"/>
        <v>0</v>
      </c>
      <c r="AP13" s="4"/>
      <c r="AQ13" s="4"/>
      <c r="AR13" s="110">
        <f t="shared" si="8"/>
        <v>4</v>
      </c>
      <c r="AS13" s="54"/>
      <c r="AT13" s="55">
        <f t="shared" si="9"/>
        <v>0</v>
      </c>
    </row>
    <row r="14" spans="1:46" s="6" customFormat="1" ht="165" x14ac:dyDescent="0.25">
      <c r="A14" s="39" t="s">
        <v>272</v>
      </c>
      <c r="B14" s="15" t="s">
        <v>261</v>
      </c>
      <c r="C14" s="58" t="s">
        <v>43</v>
      </c>
      <c r="D14" s="14" t="s">
        <v>44</v>
      </c>
      <c r="E14" s="14" t="s">
        <v>63</v>
      </c>
      <c r="F14" s="14" t="s">
        <v>46</v>
      </c>
      <c r="G14" s="14" t="s">
        <v>47</v>
      </c>
      <c r="H14" s="14" t="s">
        <v>48</v>
      </c>
      <c r="I14" s="14" t="s">
        <v>48</v>
      </c>
      <c r="J14" s="15" t="s">
        <v>50</v>
      </c>
      <c r="K14" s="107" t="s">
        <v>69</v>
      </c>
      <c r="L14" s="7" t="s">
        <v>70</v>
      </c>
      <c r="M14" s="108">
        <v>0</v>
      </c>
      <c r="N14" s="15" t="s">
        <v>69</v>
      </c>
      <c r="O14" s="15" t="s">
        <v>60</v>
      </c>
      <c r="P14" s="45">
        <v>1</v>
      </c>
      <c r="Q14" s="45">
        <v>1</v>
      </c>
      <c r="R14" s="45">
        <v>1</v>
      </c>
      <c r="S14" s="45">
        <v>1</v>
      </c>
      <c r="T14" s="45">
        <f>SUM(P14:S14)</f>
        <v>4</v>
      </c>
      <c r="U14" s="13" t="s">
        <v>71</v>
      </c>
      <c r="V14" s="13" t="s">
        <v>72</v>
      </c>
      <c r="W14" s="13" t="s">
        <v>57</v>
      </c>
      <c r="X14" s="112">
        <f t="shared" si="0"/>
        <v>1</v>
      </c>
      <c r="Y14" s="49"/>
      <c r="Z14" s="41">
        <f t="shared" si="1"/>
        <v>0</v>
      </c>
      <c r="AA14" s="4"/>
      <c r="AB14" s="4"/>
      <c r="AC14" s="45">
        <f t="shared" si="2"/>
        <v>1</v>
      </c>
      <c r="AD14" s="49"/>
      <c r="AE14" s="41">
        <f t="shared" si="3"/>
        <v>0</v>
      </c>
      <c r="AF14" s="4"/>
      <c r="AG14" s="4"/>
      <c r="AH14" s="45">
        <f t="shared" si="4"/>
        <v>1</v>
      </c>
      <c r="AI14" s="49"/>
      <c r="AJ14" s="41">
        <f t="shared" si="5"/>
        <v>0</v>
      </c>
      <c r="AK14" s="4"/>
      <c r="AL14" s="4"/>
      <c r="AM14" s="45">
        <f t="shared" si="6"/>
        <v>1</v>
      </c>
      <c r="AN14" s="49"/>
      <c r="AO14" s="41">
        <f t="shared" si="7"/>
        <v>0</v>
      </c>
      <c r="AP14" s="4"/>
      <c r="AQ14" s="4"/>
      <c r="AR14" s="110">
        <f t="shared" si="8"/>
        <v>4</v>
      </c>
      <c r="AS14" s="54"/>
      <c r="AT14" s="55">
        <f t="shared" si="9"/>
        <v>0</v>
      </c>
    </row>
    <row r="15" spans="1:46" s="6" customFormat="1" ht="90" x14ac:dyDescent="0.25">
      <c r="A15" s="5" t="s">
        <v>273</v>
      </c>
      <c r="B15" s="15" t="s">
        <v>262</v>
      </c>
      <c r="C15" s="58" t="s">
        <v>43</v>
      </c>
      <c r="D15" s="14" t="s">
        <v>44</v>
      </c>
      <c r="E15" s="14" t="s">
        <v>45</v>
      </c>
      <c r="F15" s="14" t="s">
        <v>46</v>
      </c>
      <c r="G15" s="14" t="s">
        <v>47</v>
      </c>
      <c r="H15" s="14" t="s">
        <v>204</v>
      </c>
      <c r="I15" s="14" t="s">
        <v>73</v>
      </c>
      <c r="J15" s="15" t="s">
        <v>50</v>
      </c>
      <c r="K15" s="107" t="s">
        <v>74</v>
      </c>
      <c r="L15" s="7" t="s">
        <v>75</v>
      </c>
      <c r="M15" s="108">
        <v>3</v>
      </c>
      <c r="N15" s="15" t="s">
        <v>74</v>
      </c>
      <c r="O15" s="15" t="s">
        <v>60</v>
      </c>
      <c r="P15" s="45">
        <v>1</v>
      </c>
      <c r="Q15" s="45">
        <v>1</v>
      </c>
      <c r="R15" s="45">
        <v>1</v>
      </c>
      <c r="S15" s="45">
        <v>1</v>
      </c>
      <c r="T15" s="45">
        <f>SUM(P15:S15)</f>
        <v>4</v>
      </c>
      <c r="U15" s="13" t="s">
        <v>76</v>
      </c>
      <c r="V15" s="13" t="s">
        <v>77</v>
      </c>
      <c r="W15" s="13" t="s">
        <v>57</v>
      </c>
      <c r="X15" s="112">
        <f t="shared" si="0"/>
        <v>1</v>
      </c>
      <c r="Y15" s="49"/>
      <c r="Z15" s="41">
        <f t="shared" si="1"/>
        <v>0</v>
      </c>
      <c r="AA15" s="4"/>
      <c r="AB15" s="4"/>
      <c r="AC15" s="45">
        <f t="shared" si="2"/>
        <v>1</v>
      </c>
      <c r="AD15" s="49"/>
      <c r="AE15" s="41">
        <f t="shared" si="3"/>
        <v>0</v>
      </c>
      <c r="AF15" s="4"/>
      <c r="AG15" s="4"/>
      <c r="AH15" s="45">
        <f t="shared" si="4"/>
        <v>1</v>
      </c>
      <c r="AI15" s="49"/>
      <c r="AJ15" s="41">
        <f t="shared" si="5"/>
        <v>0</v>
      </c>
      <c r="AK15" s="4"/>
      <c r="AL15" s="4"/>
      <c r="AM15" s="45">
        <f t="shared" si="6"/>
        <v>1</v>
      </c>
      <c r="AN15" s="49"/>
      <c r="AO15" s="41">
        <f t="shared" si="7"/>
        <v>0</v>
      </c>
      <c r="AP15" s="4"/>
      <c r="AQ15" s="4"/>
      <c r="AR15" s="110">
        <f t="shared" si="8"/>
        <v>4</v>
      </c>
      <c r="AS15" s="54"/>
      <c r="AT15" s="55">
        <f t="shared" si="9"/>
        <v>0</v>
      </c>
    </row>
    <row r="16" spans="1:46" s="6" customFormat="1" ht="213.75" customHeight="1" x14ac:dyDescent="0.25">
      <c r="A16" s="131" t="s">
        <v>274</v>
      </c>
      <c r="B16" s="59" t="s">
        <v>263</v>
      </c>
      <c r="C16" s="58" t="s">
        <v>43</v>
      </c>
      <c r="D16" s="14" t="s">
        <v>44</v>
      </c>
      <c r="E16" s="14" t="s">
        <v>78</v>
      </c>
      <c r="F16" s="14" t="s">
        <v>46</v>
      </c>
      <c r="G16" s="14" t="s">
        <v>47</v>
      </c>
      <c r="H16" s="14" t="s">
        <v>48</v>
      </c>
      <c r="I16" s="14" t="s">
        <v>48</v>
      </c>
      <c r="J16" s="15" t="s">
        <v>50</v>
      </c>
      <c r="K16" s="107" t="s">
        <v>79</v>
      </c>
      <c r="L16" s="7" t="s">
        <v>80</v>
      </c>
      <c r="M16" s="108">
        <v>0</v>
      </c>
      <c r="N16" s="15" t="s">
        <v>81</v>
      </c>
      <c r="O16" s="15" t="s">
        <v>60</v>
      </c>
      <c r="P16" s="63">
        <v>1</v>
      </c>
      <c r="Q16" s="63">
        <v>1</v>
      </c>
      <c r="R16" s="63">
        <v>1</v>
      </c>
      <c r="S16" s="63">
        <v>1</v>
      </c>
      <c r="T16" s="45">
        <f>SUM(P16:S16)</f>
        <v>4</v>
      </c>
      <c r="U16" s="4" t="s">
        <v>82</v>
      </c>
      <c r="V16" s="4" t="s">
        <v>83</v>
      </c>
      <c r="W16" s="4" t="s">
        <v>57</v>
      </c>
      <c r="X16" s="112">
        <f t="shared" si="0"/>
        <v>1</v>
      </c>
      <c r="Y16" s="49"/>
      <c r="Z16" s="41">
        <f t="shared" si="1"/>
        <v>0</v>
      </c>
      <c r="AA16" s="4"/>
      <c r="AB16" s="4"/>
      <c r="AC16" s="45">
        <f t="shared" si="2"/>
        <v>1</v>
      </c>
      <c r="AD16" s="49"/>
      <c r="AE16" s="41">
        <f t="shared" si="3"/>
        <v>0</v>
      </c>
      <c r="AF16" s="4"/>
      <c r="AG16" s="4"/>
      <c r="AH16" s="45">
        <f t="shared" si="4"/>
        <v>1</v>
      </c>
      <c r="AI16" s="49"/>
      <c r="AJ16" s="41">
        <f t="shared" si="5"/>
        <v>0</v>
      </c>
      <c r="AK16" s="4"/>
      <c r="AL16" s="4"/>
      <c r="AM16" s="45">
        <f t="shared" si="6"/>
        <v>1</v>
      </c>
      <c r="AN16" s="49"/>
      <c r="AO16" s="41">
        <f t="shared" si="7"/>
        <v>0</v>
      </c>
      <c r="AP16" s="4"/>
      <c r="AQ16" s="4"/>
      <c r="AR16" s="110">
        <f t="shared" si="8"/>
        <v>4</v>
      </c>
      <c r="AS16" s="54"/>
      <c r="AT16" s="55">
        <f t="shared" si="9"/>
        <v>0</v>
      </c>
    </row>
    <row r="17" spans="1:46" s="6" customFormat="1" ht="90" x14ac:dyDescent="0.25">
      <c r="A17" s="131" t="s">
        <v>275</v>
      </c>
      <c r="B17" s="59" t="s">
        <v>264</v>
      </c>
      <c r="C17" s="58" t="s">
        <v>43</v>
      </c>
      <c r="D17" s="14" t="s">
        <v>44</v>
      </c>
      <c r="E17" s="14" t="s">
        <v>45</v>
      </c>
      <c r="F17" s="14" t="s">
        <v>46</v>
      </c>
      <c r="G17" s="14" t="s">
        <v>47</v>
      </c>
      <c r="H17" s="14" t="s">
        <v>48</v>
      </c>
      <c r="I17" s="14" t="s">
        <v>48</v>
      </c>
      <c r="J17" s="15" t="s">
        <v>84</v>
      </c>
      <c r="K17" s="107" t="s">
        <v>85</v>
      </c>
      <c r="L17" s="7" t="s">
        <v>86</v>
      </c>
      <c r="M17" s="108">
        <v>0</v>
      </c>
      <c r="N17" s="15" t="s">
        <v>87</v>
      </c>
      <c r="O17" s="15" t="s">
        <v>60</v>
      </c>
      <c r="P17" s="63">
        <v>0</v>
      </c>
      <c r="Q17" s="63">
        <v>1</v>
      </c>
      <c r="R17" s="63">
        <v>0</v>
      </c>
      <c r="S17" s="63">
        <v>1</v>
      </c>
      <c r="T17" s="45">
        <f>SUM(P17:S17)</f>
        <v>2</v>
      </c>
      <c r="U17" s="4" t="s">
        <v>88</v>
      </c>
      <c r="V17" s="4" t="s">
        <v>89</v>
      </c>
      <c r="W17" s="4" t="s">
        <v>57</v>
      </c>
      <c r="X17" s="112">
        <f t="shared" si="0"/>
        <v>0</v>
      </c>
      <c r="Y17" s="49"/>
      <c r="Z17" s="41">
        <f t="shared" si="1"/>
        <v>0</v>
      </c>
      <c r="AA17" s="4"/>
      <c r="AB17" s="4"/>
      <c r="AC17" s="45">
        <f t="shared" si="2"/>
        <v>1</v>
      </c>
      <c r="AD17" s="49"/>
      <c r="AE17" s="41">
        <f t="shared" si="3"/>
        <v>0</v>
      </c>
      <c r="AF17" s="4"/>
      <c r="AG17" s="4"/>
      <c r="AH17" s="45">
        <f t="shared" si="4"/>
        <v>0</v>
      </c>
      <c r="AI17" s="49"/>
      <c r="AJ17" s="41">
        <f t="shared" si="5"/>
        <v>0</v>
      </c>
      <c r="AK17" s="4"/>
      <c r="AL17" s="4"/>
      <c r="AM17" s="45">
        <f t="shared" si="6"/>
        <v>1</v>
      </c>
      <c r="AN17" s="49"/>
      <c r="AO17" s="41">
        <f t="shared" si="7"/>
        <v>0</v>
      </c>
      <c r="AP17" s="4"/>
      <c r="AQ17" s="4"/>
      <c r="AR17" s="110">
        <f t="shared" si="8"/>
        <v>2</v>
      </c>
      <c r="AS17" s="54"/>
      <c r="AT17" s="55">
        <f t="shared" si="9"/>
        <v>0</v>
      </c>
    </row>
    <row r="18" spans="1:46" s="6" customFormat="1" ht="165" x14ac:dyDescent="0.25">
      <c r="A18" s="131" t="s">
        <v>276</v>
      </c>
      <c r="B18" s="59" t="s">
        <v>90</v>
      </c>
      <c r="C18" s="58" t="s">
        <v>43</v>
      </c>
      <c r="D18" s="14" t="s">
        <v>44</v>
      </c>
      <c r="E18" s="14" t="s">
        <v>63</v>
      </c>
      <c r="F18" s="14" t="s">
        <v>46</v>
      </c>
      <c r="G18" s="14" t="s">
        <v>47</v>
      </c>
      <c r="H18" s="14" t="s">
        <v>48</v>
      </c>
      <c r="I18" s="14" t="s">
        <v>48</v>
      </c>
      <c r="J18" s="15" t="s">
        <v>50</v>
      </c>
      <c r="K18" s="107" t="s">
        <v>91</v>
      </c>
      <c r="L18" s="7" t="s">
        <v>92</v>
      </c>
      <c r="M18" s="108">
        <v>2</v>
      </c>
      <c r="N18" s="15" t="s">
        <v>93</v>
      </c>
      <c r="O18" s="15" t="s">
        <v>60</v>
      </c>
      <c r="P18" s="45">
        <v>0</v>
      </c>
      <c r="Q18" s="45">
        <v>1</v>
      </c>
      <c r="R18" s="45">
        <v>0</v>
      </c>
      <c r="S18" s="45">
        <v>1</v>
      </c>
      <c r="T18" s="45">
        <f>SUM(P18:S18)</f>
        <v>2</v>
      </c>
      <c r="U18" s="59" t="s">
        <v>94</v>
      </c>
      <c r="V18" s="59" t="s">
        <v>95</v>
      </c>
      <c r="W18" s="13" t="s">
        <v>57</v>
      </c>
      <c r="X18" s="112">
        <f t="shared" si="0"/>
        <v>0</v>
      </c>
      <c r="Y18" s="49"/>
      <c r="Z18" s="41">
        <f t="shared" si="1"/>
        <v>0</v>
      </c>
      <c r="AA18" s="4"/>
      <c r="AB18" s="4"/>
      <c r="AC18" s="45">
        <f t="shared" si="2"/>
        <v>1</v>
      </c>
      <c r="AD18" s="49"/>
      <c r="AE18" s="41">
        <f t="shared" si="3"/>
        <v>0</v>
      </c>
      <c r="AF18" s="4"/>
      <c r="AG18" s="4"/>
      <c r="AH18" s="45">
        <f t="shared" si="4"/>
        <v>0</v>
      </c>
      <c r="AI18" s="49"/>
      <c r="AJ18" s="41">
        <f t="shared" si="5"/>
        <v>0</v>
      </c>
      <c r="AK18" s="4"/>
      <c r="AL18" s="4"/>
      <c r="AM18" s="45">
        <f t="shared" si="6"/>
        <v>1</v>
      </c>
      <c r="AN18" s="49"/>
      <c r="AO18" s="41">
        <f t="shared" si="7"/>
        <v>0</v>
      </c>
      <c r="AP18" s="4"/>
      <c r="AQ18" s="4"/>
      <c r="AR18" s="110">
        <f t="shared" si="8"/>
        <v>2</v>
      </c>
      <c r="AS18" s="54"/>
      <c r="AT18" s="55">
        <f t="shared" si="9"/>
        <v>0</v>
      </c>
    </row>
    <row r="19" spans="1:46" s="6" customFormat="1" ht="165" x14ac:dyDescent="0.25">
      <c r="A19" s="131" t="s">
        <v>277</v>
      </c>
      <c r="B19" s="59" t="s">
        <v>96</v>
      </c>
      <c r="C19" s="58" t="s">
        <v>43</v>
      </c>
      <c r="D19" s="14" t="s">
        <v>44</v>
      </c>
      <c r="E19" s="14" t="s">
        <v>63</v>
      </c>
      <c r="F19" s="14" t="s">
        <v>46</v>
      </c>
      <c r="G19" s="14" t="s">
        <v>47</v>
      </c>
      <c r="H19" s="14" t="s">
        <v>48</v>
      </c>
      <c r="I19" s="14" t="s">
        <v>48</v>
      </c>
      <c r="J19" s="15" t="s">
        <v>50</v>
      </c>
      <c r="K19" s="107" t="s">
        <v>97</v>
      </c>
      <c r="L19" s="7" t="s">
        <v>98</v>
      </c>
      <c r="M19" s="108">
        <v>2</v>
      </c>
      <c r="N19" s="15" t="s">
        <v>99</v>
      </c>
      <c r="O19" s="15" t="s">
        <v>60</v>
      </c>
      <c r="P19" s="45">
        <v>0</v>
      </c>
      <c r="Q19" s="45">
        <v>1</v>
      </c>
      <c r="R19" s="45">
        <v>0</v>
      </c>
      <c r="S19" s="45">
        <v>1</v>
      </c>
      <c r="T19" s="45">
        <f>SUM(P19:S19)</f>
        <v>2</v>
      </c>
      <c r="U19" s="59" t="s">
        <v>100</v>
      </c>
      <c r="V19" s="59" t="s">
        <v>95</v>
      </c>
      <c r="W19" s="13" t="s">
        <v>57</v>
      </c>
      <c r="X19" s="112">
        <f t="shared" si="0"/>
        <v>0</v>
      </c>
      <c r="Y19" s="49"/>
      <c r="Z19" s="41">
        <f t="shared" si="1"/>
        <v>0</v>
      </c>
      <c r="AA19" s="4"/>
      <c r="AB19" s="4"/>
      <c r="AC19" s="45">
        <f t="shared" si="2"/>
        <v>1</v>
      </c>
      <c r="AD19" s="49"/>
      <c r="AE19" s="41">
        <f t="shared" si="3"/>
        <v>0</v>
      </c>
      <c r="AF19" s="4"/>
      <c r="AG19" s="4"/>
      <c r="AH19" s="45">
        <f t="shared" si="4"/>
        <v>0</v>
      </c>
      <c r="AI19" s="49"/>
      <c r="AJ19" s="41">
        <f t="shared" si="5"/>
        <v>0</v>
      </c>
      <c r="AK19" s="4"/>
      <c r="AL19" s="4"/>
      <c r="AM19" s="45">
        <f t="shared" si="6"/>
        <v>1</v>
      </c>
      <c r="AN19" s="49"/>
      <c r="AO19" s="41">
        <f t="shared" si="7"/>
        <v>0</v>
      </c>
      <c r="AP19" s="4"/>
      <c r="AQ19" s="4"/>
      <c r="AR19" s="110">
        <f t="shared" si="8"/>
        <v>2</v>
      </c>
      <c r="AS19" s="54"/>
      <c r="AT19" s="55">
        <f t="shared" si="9"/>
        <v>0</v>
      </c>
    </row>
    <row r="20" spans="1:46" s="6" customFormat="1" ht="135" x14ac:dyDescent="0.25">
      <c r="A20" s="131" t="s">
        <v>278</v>
      </c>
      <c r="B20" s="59" t="s">
        <v>265</v>
      </c>
      <c r="C20" s="58" t="s">
        <v>43</v>
      </c>
      <c r="D20" s="14" t="s">
        <v>44</v>
      </c>
      <c r="E20" s="14" t="s">
        <v>45</v>
      </c>
      <c r="F20" s="14" t="s">
        <v>46</v>
      </c>
      <c r="G20" s="14" t="s">
        <v>47</v>
      </c>
      <c r="H20" s="14" t="s">
        <v>48</v>
      </c>
      <c r="I20" s="14" t="s">
        <v>48</v>
      </c>
      <c r="J20" s="15" t="s">
        <v>50</v>
      </c>
      <c r="K20" s="107" t="s">
        <v>101</v>
      </c>
      <c r="L20" s="7" t="s">
        <v>102</v>
      </c>
      <c r="M20" s="108">
        <v>0</v>
      </c>
      <c r="N20" s="15" t="s">
        <v>101</v>
      </c>
      <c r="O20" s="15" t="s">
        <v>60</v>
      </c>
      <c r="P20" s="45">
        <v>1</v>
      </c>
      <c r="Q20" s="45">
        <v>1</v>
      </c>
      <c r="R20" s="45">
        <v>1</v>
      </c>
      <c r="S20" s="45">
        <v>1</v>
      </c>
      <c r="T20" s="45">
        <f>SUM(P20:S20)</f>
        <v>4</v>
      </c>
      <c r="U20" s="13" t="s">
        <v>103</v>
      </c>
      <c r="V20" s="13" t="s">
        <v>72</v>
      </c>
      <c r="W20" s="13" t="s">
        <v>57</v>
      </c>
      <c r="X20" s="112">
        <f t="shared" si="0"/>
        <v>1</v>
      </c>
      <c r="Y20" s="49"/>
      <c r="Z20" s="41">
        <f t="shared" si="1"/>
        <v>0</v>
      </c>
      <c r="AA20" s="4"/>
      <c r="AB20" s="4"/>
      <c r="AC20" s="45">
        <f t="shared" si="2"/>
        <v>1</v>
      </c>
      <c r="AD20" s="49"/>
      <c r="AE20" s="41">
        <f t="shared" si="3"/>
        <v>0</v>
      </c>
      <c r="AF20" s="4"/>
      <c r="AG20" s="4"/>
      <c r="AH20" s="45">
        <f t="shared" si="4"/>
        <v>1</v>
      </c>
      <c r="AI20" s="49"/>
      <c r="AJ20" s="41">
        <f t="shared" si="5"/>
        <v>0</v>
      </c>
      <c r="AK20" s="4"/>
      <c r="AL20" s="4"/>
      <c r="AM20" s="45">
        <f t="shared" si="6"/>
        <v>1</v>
      </c>
      <c r="AN20" s="49"/>
      <c r="AO20" s="41">
        <f t="shared" si="7"/>
        <v>0</v>
      </c>
      <c r="AP20" s="4"/>
      <c r="AQ20" s="4"/>
      <c r="AR20" s="110">
        <f t="shared" si="8"/>
        <v>4</v>
      </c>
      <c r="AS20" s="54"/>
      <c r="AT20" s="55">
        <f t="shared" si="9"/>
        <v>0</v>
      </c>
    </row>
    <row r="21" spans="1:46" s="6" customFormat="1" ht="180" x14ac:dyDescent="0.25">
      <c r="A21" s="131" t="s">
        <v>279</v>
      </c>
      <c r="B21" s="59" t="s">
        <v>104</v>
      </c>
      <c r="C21" s="58" t="s">
        <v>43</v>
      </c>
      <c r="D21" s="14" t="s">
        <v>44</v>
      </c>
      <c r="E21" s="14" t="s">
        <v>105</v>
      </c>
      <c r="F21" s="14" t="s">
        <v>46</v>
      </c>
      <c r="G21" s="14" t="s">
        <v>47</v>
      </c>
      <c r="H21" s="14" t="s">
        <v>48</v>
      </c>
      <c r="I21" s="14" t="s">
        <v>48</v>
      </c>
      <c r="J21" s="15" t="s">
        <v>50</v>
      </c>
      <c r="K21" s="59" t="s">
        <v>106</v>
      </c>
      <c r="L21" s="59" t="s">
        <v>107</v>
      </c>
      <c r="M21" s="109" t="s">
        <v>108</v>
      </c>
      <c r="N21" s="59" t="s">
        <v>109</v>
      </c>
      <c r="O21" s="15" t="s">
        <v>60</v>
      </c>
      <c r="P21" s="109">
        <v>2</v>
      </c>
      <c r="Q21" s="109">
        <v>4</v>
      </c>
      <c r="R21" s="109">
        <v>4</v>
      </c>
      <c r="S21" s="109">
        <v>2</v>
      </c>
      <c r="T21" s="45">
        <f>SUM(P21:S21)</f>
        <v>12</v>
      </c>
      <c r="U21" s="59" t="s">
        <v>110</v>
      </c>
      <c r="V21" s="59" t="s">
        <v>111</v>
      </c>
      <c r="W21" s="13" t="s">
        <v>57</v>
      </c>
      <c r="X21" s="112">
        <f t="shared" si="0"/>
        <v>2</v>
      </c>
      <c r="Y21" s="49"/>
      <c r="Z21" s="41">
        <f t="shared" si="1"/>
        <v>0</v>
      </c>
      <c r="AA21" s="4"/>
      <c r="AB21" s="4"/>
      <c r="AC21" s="45">
        <f t="shared" si="2"/>
        <v>4</v>
      </c>
      <c r="AD21" s="49"/>
      <c r="AE21" s="41">
        <f t="shared" si="3"/>
        <v>0</v>
      </c>
      <c r="AF21" s="4"/>
      <c r="AG21" s="4"/>
      <c r="AH21" s="45">
        <f t="shared" si="4"/>
        <v>4</v>
      </c>
      <c r="AI21" s="49"/>
      <c r="AJ21" s="41">
        <f t="shared" si="5"/>
        <v>0</v>
      </c>
      <c r="AK21" s="4"/>
      <c r="AL21" s="4"/>
      <c r="AM21" s="45">
        <f t="shared" si="6"/>
        <v>2</v>
      </c>
      <c r="AN21" s="49"/>
      <c r="AO21" s="41">
        <f t="shared" si="7"/>
        <v>0</v>
      </c>
      <c r="AP21" s="4"/>
      <c r="AQ21" s="4"/>
      <c r="AR21" s="110">
        <f t="shared" si="8"/>
        <v>12</v>
      </c>
      <c r="AS21" s="54"/>
      <c r="AT21" s="55">
        <f t="shared" si="9"/>
        <v>0</v>
      </c>
    </row>
    <row r="22" spans="1:46" ht="105" x14ac:dyDescent="0.25">
      <c r="A22" s="131" t="s">
        <v>280</v>
      </c>
      <c r="B22" s="60" t="s">
        <v>266</v>
      </c>
      <c r="C22" s="58" t="s">
        <v>43</v>
      </c>
      <c r="D22" s="14" t="s">
        <v>44</v>
      </c>
      <c r="E22" s="14" t="s">
        <v>105</v>
      </c>
      <c r="F22" s="14" t="s">
        <v>46</v>
      </c>
      <c r="G22" s="14" t="s">
        <v>47</v>
      </c>
      <c r="H22" s="14" t="s">
        <v>154</v>
      </c>
      <c r="I22" s="14" t="s">
        <v>49</v>
      </c>
      <c r="J22" s="15" t="s">
        <v>50</v>
      </c>
      <c r="K22" s="60" t="s">
        <v>112</v>
      </c>
      <c r="L22" s="59" t="s">
        <v>113</v>
      </c>
      <c r="M22" s="109" t="s">
        <v>114</v>
      </c>
      <c r="N22" s="59" t="s">
        <v>115</v>
      </c>
      <c r="O22" s="15" t="s">
        <v>60</v>
      </c>
      <c r="P22" s="109">
        <v>1</v>
      </c>
      <c r="Q22" s="109">
        <v>1</v>
      </c>
      <c r="R22" s="109">
        <v>1</v>
      </c>
      <c r="S22" s="109">
        <v>1</v>
      </c>
      <c r="T22" s="45">
        <f>SUM(P22:S22)</f>
        <v>4</v>
      </c>
      <c r="U22" s="61" t="s">
        <v>116</v>
      </c>
      <c r="V22" s="62" t="s">
        <v>117</v>
      </c>
      <c r="W22" s="13" t="s">
        <v>57</v>
      </c>
      <c r="X22" s="112">
        <f t="shared" si="0"/>
        <v>1</v>
      </c>
      <c r="Y22" s="50"/>
      <c r="Z22" s="41">
        <f t="shared" si="1"/>
        <v>0</v>
      </c>
      <c r="AA22" s="16"/>
      <c r="AB22" s="16"/>
      <c r="AC22" s="45">
        <f t="shared" si="2"/>
        <v>1</v>
      </c>
      <c r="AD22" s="50"/>
      <c r="AE22" s="41">
        <f t="shared" si="3"/>
        <v>0</v>
      </c>
      <c r="AF22" s="16"/>
      <c r="AG22" s="16"/>
      <c r="AH22" s="45">
        <f t="shared" si="4"/>
        <v>1</v>
      </c>
      <c r="AI22" s="50"/>
      <c r="AJ22" s="41">
        <f t="shared" si="5"/>
        <v>0</v>
      </c>
      <c r="AK22" s="16"/>
      <c r="AL22" s="16"/>
      <c r="AM22" s="45">
        <f t="shared" si="6"/>
        <v>1</v>
      </c>
      <c r="AN22" s="49"/>
      <c r="AO22" s="41">
        <f t="shared" si="7"/>
        <v>0</v>
      </c>
      <c r="AP22" s="16"/>
      <c r="AQ22" s="16"/>
      <c r="AR22" s="110">
        <f t="shared" si="8"/>
        <v>4</v>
      </c>
      <c r="AS22" s="56"/>
      <c r="AT22" s="55">
        <f t="shared" si="9"/>
        <v>0</v>
      </c>
    </row>
    <row r="23" spans="1:46" ht="120" x14ac:dyDescent="0.25">
      <c r="A23" s="131" t="s">
        <v>281</v>
      </c>
      <c r="B23" s="60" t="s">
        <v>267</v>
      </c>
      <c r="C23" s="58" t="s">
        <v>43</v>
      </c>
      <c r="D23" s="14" t="s">
        <v>44</v>
      </c>
      <c r="E23" s="14" t="s">
        <v>105</v>
      </c>
      <c r="F23" s="14" t="s">
        <v>46</v>
      </c>
      <c r="G23" s="14" t="s">
        <v>47</v>
      </c>
      <c r="H23" s="14" t="s">
        <v>48</v>
      </c>
      <c r="I23" s="14" t="s">
        <v>48</v>
      </c>
      <c r="J23" s="15" t="s">
        <v>50</v>
      </c>
      <c r="K23" s="60" t="s">
        <v>118</v>
      </c>
      <c r="L23" s="59" t="s">
        <v>119</v>
      </c>
      <c r="M23" s="109" t="s">
        <v>120</v>
      </c>
      <c r="N23" s="59" t="s">
        <v>121</v>
      </c>
      <c r="O23" s="15" t="s">
        <v>60</v>
      </c>
      <c r="P23" s="109">
        <v>1</v>
      </c>
      <c r="Q23" s="109">
        <v>1</v>
      </c>
      <c r="R23" s="109">
        <v>1</v>
      </c>
      <c r="S23" s="109">
        <v>1</v>
      </c>
      <c r="T23" s="45">
        <f>SUM(P23:S23)</f>
        <v>4</v>
      </c>
      <c r="U23" s="61" t="s">
        <v>122</v>
      </c>
      <c r="V23" s="62" t="s">
        <v>95</v>
      </c>
      <c r="W23" s="13" t="s">
        <v>57</v>
      </c>
      <c r="X23" s="112">
        <f t="shared" si="0"/>
        <v>1</v>
      </c>
      <c r="Y23" s="50"/>
      <c r="Z23" s="41">
        <f t="shared" si="1"/>
        <v>0</v>
      </c>
      <c r="AA23" s="16"/>
      <c r="AB23" s="16"/>
      <c r="AC23" s="45">
        <f t="shared" si="2"/>
        <v>1</v>
      </c>
      <c r="AD23" s="50"/>
      <c r="AE23" s="41">
        <f t="shared" si="3"/>
        <v>0</v>
      </c>
      <c r="AF23" s="16"/>
      <c r="AG23" s="16"/>
      <c r="AH23" s="45">
        <f t="shared" si="4"/>
        <v>1</v>
      </c>
      <c r="AI23" s="50"/>
      <c r="AJ23" s="41">
        <f t="shared" si="5"/>
        <v>0</v>
      </c>
      <c r="AK23" s="16"/>
      <c r="AL23" s="16"/>
      <c r="AM23" s="45">
        <f t="shared" si="6"/>
        <v>1</v>
      </c>
      <c r="AN23" s="49"/>
      <c r="AO23" s="41">
        <f t="shared" si="7"/>
        <v>0</v>
      </c>
      <c r="AP23" s="16"/>
      <c r="AQ23" s="16"/>
      <c r="AR23" s="110">
        <f t="shared" si="8"/>
        <v>4</v>
      </c>
      <c r="AS23" s="56"/>
      <c r="AT23" s="55">
        <f t="shared" si="9"/>
        <v>0</v>
      </c>
    </row>
    <row r="24" spans="1:46" s="2" customFormat="1" ht="15.75" x14ac:dyDescent="0.25">
      <c r="A24" s="26"/>
      <c r="B24" s="24" t="s">
        <v>123</v>
      </c>
      <c r="C24" s="24"/>
      <c r="D24" s="26"/>
      <c r="E24" s="26"/>
      <c r="F24" s="26"/>
      <c r="G24" s="26"/>
      <c r="H24" s="26"/>
      <c r="I24" s="26"/>
      <c r="J24" s="26"/>
      <c r="K24" s="26"/>
      <c r="L24" s="26"/>
      <c r="M24" s="26"/>
      <c r="N24" s="26"/>
      <c r="O24" s="26"/>
      <c r="P24" s="46"/>
      <c r="Q24" s="46"/>
      <c r="R24" s="46"/>
      <c r="S24" s="46"/>
      <c r="T24" s="46"/>
      <c r="U24" s="26"/>
      <c r="V24" s="26"/>
      <c r="W24" s="26"/>
      <c r="X24" s="113"/>
      <c r="Y24" s="114"/>
      <c r="Z24" s="51">
        <f>AVERAGE(Z11,Z12,Z13,Z14,Z15,Z16,Z20,Z21,Z22,Z23)*80%</f>
        <v>0</v>
      </c>
      <c r="AA24" s="25"/>
      <c r="AB24" s="25"/>
      <c r="AC24" s="113"/>
      <c r="AD24" s="114"/>
      <c r="AE24" s="51">
        <f>AVERAGE(AE11:AE23)*80%</f>
        <v>0</v>
      </c>
      <c r="AF24" s="25"/>
      <c r="AG24" s="25"/>
      <c r="AH24" s="113"/>
      <c r="AI24" s="114"/>
      <c r="AJ24" s="51">
        <f>AVERAGE(AJ11,AJ12,AJ13,AJ14,AJ15,AJ16,AJ20,AJ21,AJ22,AJ23)*80%</f>
        <v>0</v>
      </c>
      <c r="AK24" s="25"/>
      <c r="AL24" s="25"/>
      <c r="AM24" s="113"/>
      <c r="AN24" s="115"/>
      <c r="AO24" s="51">
        <f>AVERAGE(AO11:AO23)*80%</f>
        <v>0</v>
      </c>
      <c r="AP24" s="26"/>
      <c r="AQ24" s="26"/>
      <c r="AR24" s="111"/>
      <c r="AS24" s="42"/>
      <c r="AT24" s="51">
        <f>AVERAGE(AT11:AT23)*80%</f>
        <v>0</v>
      </c>
    </row>
    <row r="25" spans="1:46" s="72" customFormat="1" ht="110.25" x14ac:dyDescent="0.25">
      <c r="A25" s="130" t="s">
        <v>124</v>
      </c>
      <c r="B25" s="116" t="s">
        <v>125</v>
      </c>
      <c r="C25" s="116" t="s">
        <v>126</v>
      </c>
      <c r="D25" s="117" t="s">
        <v>127</v>
      </c>
      <c r="E25" s="117" t="s">
        <v>128</v>
      </c>
      <c r="F25" s="117" t="s">
        <v>129</v>
      </c>
      <c r="G25" s="117" t="s">
        <v>130</v>
      </c>
      <c r="H25" s="117" t="s">
        <v>131</v>
      </c>
      <c r="I25" s="117" t="s">
        <v>132</v>
      </c>
      <c r="J25" s="117" t="s">
        <v>50</v>
      </c>
      <c r="K25" s="117" t="s">
        <v>133</v>
      </c>
      <c r="L25" s="117" t="s">
        <v>134</v>
      </c>
      <c r="M25" s="117">
        <v>0</v>
      </c>
      <c r="N25" s="117" t="s">
        <v>135</v>
      </c>
      <c r="O25" s="117" t="s">
        <v>60</v>
      </c>
      <c r="P25" s="118">
        <v>0.25</v>
      </c>
      <c r="Q25" s="118">
        <v>0.25</v>
      </c>
      <c r="R25" s="118">
        <v>0.25</v>
      </c>
      <c r="S25" s="118">
        <v>0.25</v>
      </c>
      <c r="T25" s="118">
        <f>SUM(P25:S25)</f>
        <v>1</v>
      </c>
      <c r="U25" s="117" t="s">
        <v>136</v>
      </c>
      <c r="V25" s="117" t="s">
        <v>137</v>
      </c>
      <c r="W25" s="117" t="s">
        <v>138</v>
      </c>
      <c r="X25" s="118">
        <f>P25</f>
        <v>0.25</v>
      </c>
      <c r="Y25" s="120"/>
      <c r="Z25" s="121">
        <f t="shared" si="1"/>
        <v>0</v>
      </c>
      <c r="AA25" s="122"/>
      <c r="AB25" s="122"/>
      <c r="AC25" s="118">
        <f>Q25</f>
        <v>0.25</v>
      </c>
      <c r="AD25" s="120"/>
      <c r="AE25" s="121">
        <f t="shared" si="3"/>
        <v>0</v>
      </c>
      <c r="AF25" s="122"/>
      <c r="AG25" s="122"/>
      <c r="AH25" s="118">
        <f>R25</f>
        <v>0.25</v>
      </c>
      <c r="AI25" s="120"/>
      <c r="AJ25" s="121">
        <f t="shared" si="5"/>
        <v>0</v>
      </c>
      <c r="AK25" s="122"/>
      <c r="AL25" s="122"/>
      <c r="AM25" s="118">
        <f>S25</f>
        <v>0.25</v>
      </c>
      <c r="AN25" s="123"/>
      <c r="AO25" s="121">
        <f t="shared" si="7"/>
        <v>0</v>
      </c>
      <c r="AP25" s="124"/>
      <c r="AQ25" s="124"/>
      <c r="AR25" s="132">
        <f>T25</f>
        <v>1</v>
      </c>
      <c r="AS25" s="126"/>
      <c r="AT25" s="127">
        <f t="shared" si="9"/>
        <v>0</v>
      </c>
    </row>
    <row r="26" spans="1:46" s="72" customFormat="1" ht="117" customHeight="1" x14ac:dyDescent="0.25">
      <c r="A26" s="130" t="s">
        <v>139</v>
      </c>
      <c r="B26" s="116" t="s">
        <v>140</v>
      </c>
      <c r="C26" s="116" t="s">
        <v>126</v>
      </c>
      <c r="D26" s="117" t="s">
        <v>127</v>
      </c>
      <c r="E26" s="117" t="s">
        <v>128</v>
      </c>
      <c r="F26" s="117" t="s">
        <v>129</v>
      </c>
      <c r="G26" s="117" t="s">
        <v>130</v>
      </c>
      <c r="H26" s="117" t="s">
        <v>141</v>
      </c>
      <c r="I26" s="117" t="s">
        <v>142</v>
      </c>
      <c r="J26" s="117" t="s">
        <v>50</v>
      </c>
      <c r="K26" s="117" t="s">
        <v>143</v>
      </c>
      <c r="L26" s="117" t="s">
        <v>144</v>
      </c>
      <c r="M26" s="117">
        <v>0</v>
      </c>
      <c r="N26" s="117" t="s">
        <v>145</v>
      </c>
      <c r="O26" s="117" t="s">
        <v>60</v>
      </c>
      <c r="P26" s="119">
        <v>0</v>
      </c>
      <c r="Q26" s="119">
        <v>0</v>
      </c>
      <c r="R26" s="119">
        <v>1</v>
      </c>
      <c r="S26" s="119">
        <v>0</v>
      </c>
      <c r="T26" s="119">
        <f>SUM(P26:S26)</f>
        <v>1</v>
      </c>
      <c r="U26" s="117" t="s">
        <v>146</v>
      </c>
      <c r="V26" s="117" t="s">
        <v>147</v>
      </c>
      <c r="W26" s="117" t="s">
        <v>148</v>
      </c>
      <c r="X26" s="119">
        <f t="shared" ref="X26:X28" si="10">P26</f>
        <v>0</v>
      </c>
      <c r="Y26" s="120"/>
      <c r="Z26" s="121">
        <f t="shared" si="1"/>
        <v>0</v>
      </c>
      <c r="AA26" s="122"/>
      <c r="AB26" s="122"/>
      <c r="AC26" s="119">
        <f t="shared" ref="AC26:AC28" si="11">Q26</f>
        <v>0</v>
      </c>
      <c r="AD26" s="120"/>
      <c r="AE26" s="121">
        <f t="shared" si="3"/>
        <v>0</v>
      </c>
      <c r="AF26" s="122"/>
      <c r="AG26" s="122"/>
      <c r="AH26" s="119">
        <f t="shared" ref="AH26:AH28" si="12">R26</f>
        <v>1</v>
      </c>
      <c r="AI26" s="120"/>
      <c r="AJ26" s="121">
        <f t="shared" si="5"/>
        <v>0</v>
      </c>
      <c r="AK26" s="122"/>
      <c r="AL26" s="122"/>
      <c r="AM26" s="119">
        <f t="shared" ref="AM26:AM28" si="13">S26</f>
        <v>0</v>
      </c>
      <c r="AN26" s="123"/>
      <c r="AO26" s="121">
        <f t="shared" si="7"/>
        <v>0</v>
      </c>
      <c r="AP26" s="124"/>
      <c r="AQ26" s="124"/>
      <c r="AR26" s="125">
        <f t="shared" ref="AR26:AR28" si="14">T26</f>
        <v>1</v>
      </c>
      <c r="AS26" s="126"/>
      <c r="AT26" s="127">
        <f t="shared" si="9"/>
        <v>0</v>
      </c>
    </row>
    <row r="27" spans="1:46" s="72" customFormat="1" ht="107.25" customHeight="1" x14ac:dyDescent="0.25">
      <c r="A27" s="130" t="s">
        <v>149</v>
      </c>
      <c r="B27" s="116" t="s">
        <v>150</v>
      </c>
      <c r="C27" s="116" t="s">
        <v>126</v>
      </c>
      <c r="D27" s="117" t="s">
        <v>151</v>
      </c>
      <c r="E27" s="117" t="s">
        <v>152</v>
      </c>
      <c r="F27" s="117" t="s">
        <v>153</v>
      </c>
      <c r="G27" s="117" t="s">
        <v>130</v>
      </c>
      <c r="H27" s="117" t="s">
        <v>154</v>
      </c>
      <c r="I27" s="117" t="s">
        <v>155</v>
      </c>
      <c r="J27" s="117" t="s">
        <v>50</v>
      </c>
      <c r="K27" s="117" t="s">
        <v>156</v>
      </c>
      <c r="L27" s="117" t="s">
        <v>157</v>
      </c>
      <c r="M27" s="128" t="s">
        <v>158</v>
      </c>
      <c r="N27" s="117" t="s">
        <v>159</v>
      </c>
      <c r="O27" s="117" t="s">
        <v>60</v>
      </c>
      <c r="P27" s="129">
        <v>1</v>
      </c>
      <c r="Q27" s="129">
        <v>0</v>
      </c>
      <c r="R27" s="129">
        <v>0</v>
      </c>
      <c r="S27" s="129">
        <v>0</v>
      </c>
      <c r="T27" s="129">
        <f>SUM(P27:S27)</f>
        <v>1</v>
      </c>
      <c r="U27" s="117" t="s">
        <v>160</v>
      </c>
      <c r="V27" s="117" t="s">
        <v>161</v>
      </c>
      <c r="W27" s="117" t="s">
        <v>162</v>
      </c>
      <c r="X27" s="119">
        <f t="shared" si="10"/>
        <v>1</v>
      </c>
      <c r="Y27" s="120"/>
      <c r="Z27" s="121">
        <f t="shared" si="1"/>
        <v>0</v>
      </c>
      <c r="AA27" s="122"/>
      <c r="AB27" s="122"/>
      <c r="AC27" s="118">
        <f t="shared" si="11"/>
        <v>0</v>
      </c>
      <c r="AD27" s="120"/>
      <c r="AE27" s="121">
        <f t="shared" si="3"/>
        <v>0</v>
      </c>
      <c r="AF27" s="122"/>
      <c r="AG27" s="122"/>
      <c r="AH27" s="119">
        <f t="shared" si="12"/>
        <v>0</v>
      </c>
      <c r="AI27" s="120"/>
      <c r="AJ27" s="121">
        <f t="shared" si="5"/>
        <v>0</v>
      </c>
      <c r="AK27" s="122"/>
      <c r="AL27" s="122"/>
      <c r="AM27" s="119">
        <f t="shared" si="13"/>
        <v>0</v>
      </c>
      <c r="AN27" s="123"/>
      <c r="AO27" s="121">
        <f t="shared" si="7"/>
        <v>0</v>
      </c>
      <c r="AP27" s="124"/>
      <c r="AQ27" s="124"/>
      <c r="AR27" s="125">
        <f t="shared" si="14"/>
        <v>1</v>
      </c>
      <c r="AS27" s="126"/>
      <c r="AT27" s="127">
        <f t="shared" si="9"/>
        <v>0</v>
      </c>
    </row>
    <row r="28" spans="1:46" s="72" customFormat="1" ht="113.25" customHeight="1" x14ac:dyDescent="0.25">
      <c r="A28" s="130" t="s">
        <v>163</v>
      </c>
      <c r="B28" s="116" t="s">
        <v>164</v>
      </c>
      <c r="C28" s="116" t="s">
        <v>126</v>
      </c>
      <c r="D28" s="117" t="s">
        <v>151</v>
      </c>
      <c r="E28" s="117" t="s">
        <v>152</v>
      </c>
      <c r="F28" s="117" t="s">
        <v>153</v>
      </c>
      <c r="G28" s="117" t="s">
        <v>130</v>
      </c>
      <c r="H28" s="117" t="s">
        <v>154</v>
      </c>
      <c r="I28" s="117" t="s">
        <v>155</v>
      </c>
      <c r="J28" s="117" t="s">
        <v>84</v>
      </c>
      <c r="K28" s="117" t="s">
        <v>165</v>
      </c>
      <c r="L28" s="117" t="s">
        <v>157</v>
      </c>
      <c r="M28" s="128" t="s">
        <v>166</v>
      </c>
      <c r="N28" s="117" t="s">
        <v>167</v>
      </c>
      <c r="O28" s="117" t="s">
        <v>54</v>
      </c>
      <c r="P28" s="129">
        <v>1</v>
      </c>
      <c r="Q28" s="129">
        <v>1</v>
      </c>
      <c r="R28" s="129">
        <v>1</v>
      </c>
      <c r="S28" s="129">
        <v>1</v>
      </c>
      <c r="T28" s="129">
        <f>AVERAGE(P28:S28)</f>
        <v>1</v>
      </c>
      <c r="U28" s="117" t="s">
        <v>160</v>
      </c>
      <c r="V28" s="117" t="s">
        <v>161</v>
      </c>
      <c r="W28" s="117" t="s">
        <v>162</v>
      </c>
      <c r="X28" s="119">
        <f t="shared" si="10"/>
        <v>1</v>
      </c>
      <c r="Y28" s="120"/>
      <c r="Z28" s="121">
        <f t="shared" si="1"/>
        <v>0</v>
      </c>
      <c r="AA28" s="122"/>
      <c r="AB28" s="122"/>
      <c r="AC28" s="118">
        <f t="shared" si="11"/>
        <v>1</v>
      </c>
      <c r="AD28" s="120"/>
      <c r="AE28" s="121">
        <f t="shared" si="3"/>
        <v>0</v>
      </c>
      <c r="AF28" s="122"/>
      <c r="AG28" s="122"/>
      <c r="AH28" s="119">
        <f t="shared" si="12"/>
        <v>1</v>
      </c>
      <c r="AI28" s="120"/>
      <c r="AJ28" s="121">
        <f t="shared" si="5"/>
        <v>0</v>
      </c>
      <c r="AK28" s="122"/>
      <c r="AL28" s="122"/>
      <c r="AM28" s="119">
        <f t="shared" si="13"/>
        <v>1</v>
      </c>
      <c r="AN28" s="123"/>
      <c r="AO28" s="121">
        <f t="shared" si="7"/>
        <v>0</v>
      </c>
      <c r="AP28" s="124"/>
      <c r="AQ28" s="124"/>
      <c r="AR28" s="125">
        <f t="shared" si="14"/>
        <v>1</v>
      </c>
      <c r="AS28" s="126"/>
      <c r="AT28" s="127">
        <f t="shared" si="9"/>
        <v>0</v>
      </c>
    </row>
    <row r="29" spans="1:46" s="2" customFormat="1" ht="15.75" x14ac:dyDescent="0.25">
      <c r="A29" s="40"/>
      <c r="B29" s="40" t="s">
        <v>169</v>
      </c>
      <c r="C29" s="40"/>
      <c r="D29" s="40"/>
      <c r="E29" s="40"/>
      <c r="F29" s="40"/>
      <c r="G29" s="40"/>
      <c r="H29" s="40"/>
      <c r="I29" s="40"/>
      <c r="J29" s="40"/>
      <c r="K29" s="40"/>
      <c r="L29" s="40"/>
      <c r="M29" s="40"/>
      <c r="N29" s="40"/>
      <c r="O29" s="40"/>
      <c r="P29" s="47"/>
      <c r="Q29" s="47"/>
      <c r="R29" s="47"/>
      <c r="S29" s="47"/>
      <c r="T29" s="47"/>
      <c r="U29" s="40"/>
      <c r="V29" s="40"/>
      <c r="W29" s="40"/>
      <c r="X29" s="65"/>
      <c r="Y29" s="43"/>
      <c r="Z29" s="52">
        <f>AVERAGE(Z25,Z27,Z28)*20%</f>
        <v>0</v>
      </c>
      <c r="AA29" s="40"/>
      <c r="AB29" s="40"/>
      <c r="AC29" s="65"/>
      <c r="AD29" s="43"/>
      <c r="AE29" s="52">
        <f>AVERAGE(AE25,AE28)*20%</f>
        <v>0</v>
      </c>
      <c r="AF29" s="40"/>
      <c r="AG29" s="40"/>
      <c r="AH29" s="65"/>
      <c r="AI29" s="43"/>
      <c r="AJ29" s="52">
        <f>AVERAGE(AJ25,AJ26,AJ28)*20%</f>
        <v>0</v>
      </c>
      <c r="AK29" s="40"/>
      <c r="AL29" s="40"/>
      <c r="AM29" s="69"/>
      <c r="AN29" s="43"/>
      <c r="AO29" s="52">
        <f>AVERAGE(AO25,AO28)*20%</f>
        <v>0</v>
      </c>
      <c r="AP29" s="40"/>
      <c r="AQ29" s="40"/>
      <c r="AR29" s="65"/>
      <c r="AS29" s="43"/>
      <c r="AT29" s="52">
        <f>AVERAGE(AT25,AT26,AT27,AT28)*20%</f>
        <v>0</v>
      </c>
    </row>
    <row r="30" spans="1:46" s="3" customFormat="1" ht="18.75" x14ac:dyDescent="0.3">
      <c r="A30" s="27"/>
      <c r="B30" s="27" t="s">
        <v>170</v>
      </c>
      <c r="C30" s="27"/>
      <c r="D30" s="27"/>
      <c r="E30" s="27"/>
      <c r="F30" s="27"/>
      <c r="G30" s="27"/>
      <c r="H30" s="27"/>
      <c r="I30" s="27"/>
      <c r="J30" s="27"/>
      <c r="K30" s="27"/>
      <c r="L30" s="27"/>
      <c r="M30" s="27"/>
      <c r="N30" s="27"/>
      <c r="O30" s="27"/>
      <c r="P30" s="48"/>
      <c r="Q30" s="48"/>
      <c r="R30" s="48"/>
      <c r="S30" s="48"/>
      <c r="T30" s="48"/>
      <c r="U30" s="27"/>
      <c r="V30" s="27"/>
      <c r="W30" s="27"/>
      <c r="X30" s="66"/>
      <c r="Y30" s="44"/>
      <c r="Z30" s="53">
        <f>Z24+Z29</f>
        <v>0</v>
      </c>
      <c r="AA30" s="27"/>
      <c r="AB30" s="27"/>
      <c r="AC30" s="66"/>
      <c r="AD30" s="44"/>
      <c r="AE30" s="53">
        <f>AE24+AE29</f>
        <v>0</v>
      </c>
      <c r="AF30" s="27"/>
      <c r="AG30" s="27"/>
      <c r="AH30" s="66"/>
      <c r="AI30" s="44"/>
      <c r="AJ30" s="53">
        <f>AJ24+AJ29</f>
        <v>0</v>
      </c>
      <c r="AK30" s="27"/>
      <c r="AL30" s="27"/>
      <c r="AM30" s="70"/>
      <c r="AN30" s="44"/>
      <c r="AO30" s="53">
        <f>AO24+AO29</f>
        <v>0</v>
      </c>
      <c r="AP30" s="27"/>
      <c r="AQ30" s="27"/>
      <c r="AR30" s="66"/>
      <c r="AS30" s="44"/>
      <c r="AT30" s="53">
        <f>AT24+AT29</f>
        <v>0</v>
      </c>
    </row>
  </sheetData>
  <sheetProtection formatCells="0" formatRows="0" insertRows="0" insertHyperlinks="0" deleteRows="0" sort="0" autoFilter="0" pivotTables="0"/>
  <mergeCells count="21">
    <mergeCell ref="C9:E9"/>
    <mergeCell ref="C3:D7"/>
    <mergeCell ref="H4:I4"/>
    <mergeCell ref="F3:I3"/>
    <mergeCell ref="H5:I5"/>
    <mergeCell ref="A1:H1"/>
    <mergeCell ref="A3:B7"/>
    <mergeCell ref="AR9:AT9"/>
    <mergeCell ref="AM9:AQ9"/>
    <mergeCell ref="AH9:AL9"/>
    <mergeCell ref="AC9:AG9"/>
    <mergeCell ref="X9:AB9"/>
    <mergeCell ref="U9:W9"/>
    <mergeCell ref="H6:I6"/>
    <mergeCell ref="H7:I7"/>
    <mergeCell ref="A9:B9"/>
    <mergeCell ref="J9:N9"/>
    <mergeCell ref="O9:T9"/>
    <mergeCell ref="H9:I9"/>
    <mergeCell ref="F9:F10"/>
    <mergeCell ref="G9:G10"/>
  </mergeCells>
  <phoneticPr fontId="11" type="noConversion"/>
  <dataValidations count="2">
    <dataValidation allowBlank="1" showInputMessage="1" showErrorMessage="1" error="Escriba un texto " promptTitle="Cualquier contenido" sqref="L8 F4:F7" xr:uid="{00000000-0002-0000-0100-000000000000}"/>
    <dataValidation type="decimal" allowBlank="1" showInputMessage="1" showErrorMessage="1" sqref="X29:Z30 X24:X28 Y11:Z28 AE11:AE30 AJ11:AJ30 AO11:AO30 AT11:AT30" xr:uid="{2620A730-8CA7-472C-88BC-172E885C72B7}">
      <formula1>0</formula1>
      <formula2>1000000</formula2>
    </dataValidation>
  </dataValidations>
  <pageMargins left="0.7" right="0.7" top="0.75" bottom="0.75" header="0.3" footer="0.3"/>
  <pageSetup paperSize="9" orientation="portrait" r:id="rId1"/>
  <ignoredErrors>
    <ignoredError sqref="Z24 AE24 AJ24 AO24 AT24" formula="1"/>
  </ignoredErrors>
  <drawing r:id="rId2"/>
  <legacyDrawing r:id="rId3"/>
  <extLst>
    <ext xmlns:x14="http://schemas.microsoft.com/office/spreadsheetml/2009/9/main" uri="{CCE6A557-97BC-4b89-ADB6-D9C93CAAB3DF}">
      <x14:dataValidations xmlns:xm="http://schemas.microsoft.com/office/excel/2006/main" count="11">
        <x14:dataValidation type="list" allowBlank="1" showInputMessage="1" showErrorMessage="1" error="Escriba un texto " promptTitle="Cualquier contenido" xr:uid="{00000000-0002-0000-0100-000001000000}">
          <x14:formula1>
            <xm:f>Listas!#REF!</xm:f>
          </x14:formula1>
          <xm:sqref>L31:L1048576</xm:sqref>
        </x14:dataValidation>
        <x14:dataValidation type="list" allowBlank="1" showInputMessage="1" showErrorMessage="1" xr:uid="{D42C5450-6ED3-4564-A887-50449244D0BF}">
          <x14:formula1>
            <xm:f>Listas!$E$2:$E$13</xm:f>
          </x14:formula1>
          <xm:sqref>F11:F23</xm:sqref>
        </x14:dataValidation>
        <x14:dataValidation type="list" allowBlank="1" showInputMessage="1" showErrorMessage="1" xr:uid="{368CAFF5-BE04-4FFF-B338-51D69BA23554}">
          <x14:formula1>
            <xm:f>Listas!$F$2:$F$10</xm:f>
          </x14:formula1>
          <xm:sqref>G11:G23</xm:sqref>
        </x14:dataValidation>
        <x14:dataValidation type="list" allowBlank="1" showInputMessage="1" showErrorMessage="1" xr:uid="{644DEEAA-0D3C-4060-99CA-C576A2F91A4D}">
          <x14:formula1>
            <xm:f>Listas!$I$2:$I$4</xm:f>
          </x14:formula1>
          <xm:sqref>J11:J23</xm:sqref>
        </x14:dataValidation>
        <x14:dataValidation type="list" allowBlank="1" showInputMessage="1" showErrorMessage="1" xr:uid="{F27B990B-F8E1-43B0-B8F7-E94519E68711}">
          <x14:formula1>
            <xm:f>Listas!$J$2:$J$5</xm:f>
          </x14:formula1>
          <xm:sqref>O11:O23</xm:sqref>
        </x14:dataValidation>
        <x14:dataValidation type="list" allowBlank="1" showInputMessage="1" showErrorMessage="1" xr:uid="{04D58E5A-C535-424D-AAB5-8991AB9C5DFB}">
          <x14:formula1>
            <xm:f>Listas!$G$2:$G$9</xm:f>
          </x14:formula1>
          <xm:sqref>H11:H23</xm:sqref>
        </x14:dataValidation>
        <x14:dataValidation type="list" allowBlank="1" showInputMessage="1" showErrorMessage="1" xr:uid="{F6AE8673-425F-47F4-8692-64AAB292128E}">
          <x14:formula1>
            <xm:f>Listas!$H$2:$H$21</xm:f>
          </x14:formula1>
          <xm:sqref>I11:I23</xm:sqref>
        </x14:dataValidation>
        <x14:dataValidation type="list" allowBlank="1" showInputMessage="1" showErrorMessage="1" xr:uid="{FAFEBD2F-5282-4B82-98B1-C87AACF170B0}">
          <x14:formula1>
            <xm:f>Listas!$C$2:$C$10</xm:f>
          </x14:formula1>
          <xm:sqref>D11:D23</xm:sqref>
        </x14:dataValidation>
        <x14:dataValidation type="list" allowBlank="1" showInputMessage="1" showErrorMessage="1" xr:uid="{520D2F01-9FDA-4008-9999-0E710FCEF4EB}">
          <x14:formula1>
            <xm:f>Listas!$D$2:$D$21</xm:f>
          </x14:formula1>
          <xm:sqref>E11:E23</xm:sqref>
        </x14:dataValidation>
        <x14:dataValidation type="list" allowBlank="1" showInputMessage="1" showErrorMessage="1" xr:uid="{80A19DC1-4D67-4B84-B2EE-734B5921D124}">
          <x14:formula1>
            <xm:f>Listas!$A$2:$A$25</xm:f>
          </x14:formula1>
          <xm:sqref>W11:W23</xm:sqref>
        </x14:dataValidation>
        <x14:dataValidation type="list" allowBlank="1" showInputMessage="1" showErrorMessage="1" xr:uid="{085547D8-D571-4659-8620-E369E4253A0D}">
          <x14:formula1>
            <xm:f>Listas!$B$2:$B$5</xm:f>
          </x14:formula1>
          <xm:sqref>C11:C23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25"/>
  <sheetViews>
    <sheetView topLeftCell="D1" workbookViewId="0">
      <selection activeCell="D22" sqref="D22"/>
    </sheetView>
  </sheetViews>
  <sheetFormatPr baseColWidth="10" defaultColWidth="11.42578125" defaultRowHeight="15" x14ac:dyDescent="0.25"/>
  <cols>
    <col min="1" max="1" width="94.28515625" bestFit="1" customWidth="1"/>
    <col min="2" max="2" width="28.28515625" bestFit="1" customWidth="1"/>
    <col min="3" max="3" width="109.7109375" bestFit="1" customWidth="1"/>
    <col min="4" max="4" width="255.7109375" bestFit="1" customWidth="1"/>
    <col min="5" max="5" width="177.140625" bestFit="1" customWidth="1"/>
    <col min="6" max="6" width="255.7109375" bestFit="1" customWidth="1"/>
    <col min="7" max="7" width="39.140625" bestFit="1" customWidth="1"/>
    <col min="8" max="8" width="83.42578125" bestFit="1" customWidth="1"/>
    <col min="9" max="9" width="15.7109375" bestFit="1" customWidth="1"/>
    <col min="10" max="10" width="20.7109375" bestFit="1" customWidth="1"/>
    <col min="11" max="11" width="177.140625" bestFit="1" customWidth="1"/>
  </cols>
  <sheetData>
    <row r="1" spans="1:10" s="38" customFormat="1" x14ac:dyDescent="0.25">
      <c r="A1" s="38" t="s">
        <v>171</v>
      </c>
      <c r="B1" s="38" t="s">
        <v>20</v>
      </c>
      <c r="C1" s="38" t="s">
        <v>172</v>
      </c>
      <c r="D1" s="38" t="s">
        <v>173</v>
      </c>
      <c r="E1" s="38" t="s">
        <v>174</v>
      </c>
      <c r="F1" s="38" t="s">
        <v>175</v>
      </c>
      <c r="G1" s="38" t="s">
        <v>176</v>
      </c>
      <c r="H1" s="38" t="s">
        <v>177</v>
      </c>
      <c r="I1" s="38" t="s">
        <v>25</v>
      </c>
      <c r="J1" s="38" t="s">
        <v>30</v>
      </c>
    </row>
    <row r="2" spans="1:10" x14ac:dyDescent="0.25">
      <c r="A2" t="s">
        <v>178</v>
      </c>
      <c r="B2" t="s">
        <v>179</v>
      </c>
      <c r="C2" s="21" t="s">
        <v>180</v>
      </c>
      <c r="D2" t="s">
        <v>181</v>
      </c>
      <c r="E2" t="s">
        <v>182</v>
      </c>
      <c r="F2" t="s">
        <v>183</v>
      </c>
      <c r="G2" t="s">
        <v>184</v>
      </c>
      <c r="H2" s="12" t="s">
        <v>185</v>
      </c>
      <c r="I2" t="s">
        <v>50</v>
      </c>
      <c r="J2" t="s">
        <v>60</v>
      </c>
    </row>
    <row r="3" spans="1:10" x14ac:dyDescent="0.25">
      <c r="A3" t="s">
        <v>186</v>
      </c>
      <c r="B3" t="s">
        <v>43</v>
      </c>
      <c r="C3" s="21" t="s">
        <v>187</v>
      </c>
      <c r="D3" t="s">
        <v>188</v>
      </c>
      <c r="E3" t="s">
        <v>189</v>
      </c>
      <c r="F3" t="s">
        <v>47</v>
      </c>
      <c r="G3" t="s">
        <v>131</v>
      </c>
      <c r="H3" s="12" t="s">
        <v>190</v>
      </c>
      <c r="I3" t="s">
        <v>84</v>
      </c>
      <c r="J3" t="s">
        <v>54</v>
      </c>
    </row>
    <row r="4" spans="1:10" x14ac:dyDescent="0.25">
      <c r="A4" t="s">
        <v>191</v>
      </c>
      <c r="B4" t="s">
        <v>126</v>
      </c>
      <c r="C4" s="21" t="s">
        <v>44</v>
      </c>
      <c r="D4" t="s">
        <v>192</v>
      </c>
      <c r="E4" t="s">
        <v>46</v>
      </c>
      <c r="F4" t="s">
        <v>130</v>
      </c>
      <c r="G4" t="s">
        <v>154</v>
      </c>
      <c r="H4" s="12" t="s">
        <v>132</v>
      </c>
      <c r="I4" t="s">
        <v>193</v>
      </c>
      <c r="J4" t="s">
        <v>194</v>
      </c>
    </row>
    <row r="5" spans="1:10" x14ac:dyDescent="0.25">
      <c r="A5" t="s">
        <v>195</v>
      </c>
      <c r="B5" t="s">
        <v>48</v>
      </c>
      <c r="C5" s="21" t="s">
        <v>196</v>
      </c>
      <c r="D5" t="s">
        <v>63</v>
      </c>
      <c r="E5" t="s">
        <v>197</v>
      </c>
      <c r="F5" t="s">
        <v>198</v>
      </c>
      <c r="G5" t="s">
        <v>141</v>
      </c>
      <c r="H5" s="12" t="s">
        <v>199</v>
      </c>
      <c r="J5" t="s">
        <v>200</v>
      </c>
    </row>
    <row r="6" spans="1:10" x14ac:dyDescent="0.25">
      <c r="A6" t="s">
        <v>201</v>
      </c>
      <c r="C6" s="21" t="s">
        <v>127</v>
      </c>
      <c r="D6" t="s">
        <v>45</v>
      </c>
      <c r="E6" t="s">
        <v>202</v>
      </c>
      <c r="F6" t="s">
        <v>203</v>
      </c>
      <c r="G6" t="s">
        <v>204</v>
      </c>
      <c r="H6" s="12" t="s">
        <v>205</v>
      </c>
    </row>
    <row r="7" spans="1:10" x14ac:dyDescent="0.25">
      <c r="A7" t="s">
        <v>206</v>
      </c>
      <c r="C7" s="21" t="s">
        <v>151</v>
      </c>
      <c r="D7" t="s">
        <v>78</v>
      </c>
      <c r="E7" t="s">
        <v>207</v>
      </c>
      <c r="F7" t="s">
        <v>208</v>
      </c>
      <c r="G7" t="s">
        <v>209</v>
      </c>
      <c r="H7" s="12" t="s">
        <v>142</v>
      </c>
    </row>
    <row r="8" spans="1:10" x14ac:dyDescent="0.25">
      <c r="A8" t="s">
        <v>210</v>
      </c>
      <c r="C8" s="21" t="s">
        <v>211</v>
      </c>
      <c r="D8" t="s">
        <v>105</v>
      </c>
      <c r="E8" t="s">
        <v>212</v>
      </c>
      <c r="F8" t="s">
        <v>213</v>
      </c>
      <c r="G8" t="s">
        <v>214</v>
      </c>
      <c r="H8" s="12" t="s">
        <v>155</v>
      </c>
    </row>
    <row r="9" spans="1:10" x14ac:dyDescent="0.25">
      <c r="A9" t="s">
        <v>215</v>
      </c>
      <c r="C9" s="21" t="s">
        <v>196</v>
      </c>
      <c r="D9" t="s">
        <v>216</v>
      </c>
      <c r="E9" t="s">
        <v>217</v>
      </c>
      <c r="F9" t="s">
        <v>218</v>
      </c>
      <c r="G9" s="12" t="s">
        <v>48</v>
      </c>
      <c r="H9" s="12" t="s">
        <v>219</v>
      </c>
    </row>
    <row r="10" spans="1:10" x14ac:dyDescent="0.25">
      <c r="A10" t="s">
        <v>220</v>
      </c>
      <c r="C10" s="21" t="s">
        <v>48</v>
      </c>
      <c r="D10" t="s">
        <v>221</v>
      </c>
      <c r="E10" t="s">
        <v>153</v>
      </c>
      <c r="F10" t="s">
        <v>222</v>
      </c>
      <c r="H10" s="12" t="s">
        <v>49</v>
      </c>
    </row>
    <row r="11" spans="1:10" x14ac:dyDescent="0.25">
      <c r="A11" t="s">
        <v>223</v>
      </c>
      <c r="C11" s="21"/>
      <c r="D11" t="s">
        <v>224</v>
      </c>
      <c r="E11" t="s">
        <v>225</v>
      </c>
      <c r="H11" s="12" t="s">
        <v>226</v>
      </c>
    </row>
    <row r="12" spans="1:10" x14ac:dyDescent="0.25">
      <c r="A12" t="s">
        <v>227</v>
      </c>
      <c r="C12" s="21"/>
      <c r="D12" t="s">
        <v>228</v>
      </c>
      <c r="E12" t="s">
        <v>129</v>
      </c>
      <c r="H12" s="12" t="s">
        <v>229</v>
      </c>
    </row>
    <row r="13" spans="1:10" x14ac:dyDescent="0.25">
      <c r="A13" t="s">
        <v>230</v>
      </c>
      <c r="D13" t="s">
        <v>231</v>
      </c>
      <c r="E13" t="s">
        <v>232</v>
      </c>
      <c r="H13" s="12" t="s">
        <v>168</v>
      </c>
    </row>
    <row r="14" spans="1:10" x14ac:dyDescent="0.25">
      <c r="A14" t="s">
        <v>57</v>
      </c>
      <c r="D14" t="s">
        <v>152</v>
      </c>
      <c r="H14" s="12" t="s">
        <v>233</v>
      </c>
      <c r="I14" s="12"/>
    </row>
    <row r="15" spans="1:10" x14ac:dyDescent="0.25">
      <c r="A15" t="s">
        <v>234</v>
      </c>
      <c r="D15" t="s">
        <v>128</v>
      </c>
      <c r="H15" s="12" t="s">
        <v>235</v>
      </c>
      <c r="I15" s="12"/>
    </row>
    <row r="16" spans="1:10" x14ac:dyDescent="0.25">
      <c r="A16" t="s">
        <v>236</v>
      </c>
      <c r="D16" t="s">
        <v>237</v>
      </c>
      <c r="H16" s="12" t="s">
        <v>238</v>
      </c>
      <c r="I16" s="12"/>
    </row>
    <row r="17" spans="1:9" x14ac:dyDescent="0.25">
      <c r="A17" t="s">
        <v>239</v>
      </c>
      <c r="D17" t="s">
        <v>240</v>
      </c>
      <c r="H17" s="12" t="s">
        <v>73</v>
      </c>
      <c r="I17" s="12"/>
    </row>
    <row r="18" spans="1:9" x14ac:dyDescent="0.25">
      <c r="A18" t="s">
        <v>241</v>
      </c>
      <c r="D18" t="s">
        <v>242</v>
      </c>
      <c r="H18" s="12" t="s">
        <v>243</v>
      </c>
      <c r="I18" s="12"/>
    </row>
    <row r="19" spans="1:9" x14ac:dyDescent="0.25">
      <c r="A19" t="s">
        <v>244</v>
      </c>
      <c r="D19" t="s">
        <v>245</v>
      </c>
      <c r="H19" s="12" t="s">
        <v>246</v>
      </c>
      <c r="I19" s="12"/>
    </row>
    <row r="20" spans="1:9" x14ac:dyDescent="0.25">
      <c r="A20" t="s">
        <v>247</v>
      </c>
      <c r="D20" t="s">
        <v>248</v>
      </c>
      <c r="H20" s="12" t="s">
        <v>249</v>
      </c>
      <c r="I20" s="12"/>
    </row>
    <row r="21" spans="1:9" x14ac:dyDescent="0.25">
      <c r="A21" t="s">
        <v>250</v>
      </c>
      <c r="D21" t="s">
        <v>48</v>
      </c>
      <c r="H21" s="12" t="s">
        <v>48</v>
      </c>
      <c r="I21" s="12"/>
    </row>
    <row r="22" spans="1:9" x14ac:dyDescent="0.25">
      <c r="A22" t="s">
        <v>251</v>
      </c>
    </row>
    <row r="23" spans="1:9" x14ac:dyDescent="0.25">
      <c r="A23" t="s">
        <v>252</v>
      </c>
    </row>
    <row r="24" spans="1:9" x14ac:dyDescent="0.25">
      <c r="A24" t="s">
        <v>253</v>
      </c>
    </row>
    <row r="25" spans="1:9" x14ac:dyDescent="0.25">
      <c r="A25" t="s">
        <v>254</v>
      </c>
    </row>
  </sheetData>
  <sheetProtection formatCells="0" formatColumns="0" formatRows="0" insertColumns="0" insertRows="0" insertHyperlinks="0" deleteColumns="0" deleteRows="0" sort="0" autoFilter="0" pivotTables="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4d1d2e24-7be0-47eb-a1db-99cc6d75caff">
      <Terms xmlns="http://schemas.microsoft.com/office/infopath/2007/PartnerControls"/>
    </lcf76f155ced4ddcb4097134ff3c332f>
    <TaxCatchAll xmlns="d6eaa91c-3afb-4015-aba1-5ff992c1a5ca" xsi:nil="true"/>
    <_Flow_SignoffStatus xmlns="4d1d2e24-7be0-47eb-a1db-99cc6d75caff"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41BFFB4411CFC54CA6A3FA228255AE4E" ma:contentTypeVersion="20" ma:contentTypeDescription="Crear nuevo documento." ma:contentTypeScope="" ma:versionID="e2c61d711546a8d177325e865e6eca1a">
  <xsd:schema xmlns:xsd="http://www.w3.org/2001/XMLSchema" xmlns:xs="http://www.w3.org/2001/XMLSchema" xmlns:p="http://schemas.microsoft.com/office/2006/metadata/properties" xmlns:ns2="4d1d2e24-7be0-47eb-a1db-99cc6d75caff" xmlns:ns3="d6eaa91c-3afb-4015-aba1-5ff992c1a5ca" targetNamespace="http://schemas.microsoft.com/office/2006/metadata/properties" ma:root="true" ma:fieldsID="f0f8f8eb9048146977135574a6b0b1e3" ns2:_="" ns3:_="">
    <xsd:import namespace="4d1d2e24-7be0-47eb-a1db-99cc6d75caff"/>
    <xsd:import namespace="d6eaa91c-3afb-4015-aba1-5ff992c1a5c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1d2e24-7be0-47eb-a1db-99cc6d75ca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Estado de aprobación" ma:internalName="Estado_x0020_de_x0020_aprobaci_x00f3_n">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1310d8ee-99bf-4ea4-9dbe-e9e068685e8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6eaa91c-3afb-4015-aba1-5ff992c1a5ca"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4" nillable="true" ma:displayName="Taxonomy Catch All Column" ma:hidden="true" ma:list="{3879f101-e3f4-43e5-bfb2-af477e66da4d}" ma:internalName="TaxCatchAll" ma:showField="CatchAllData" ma:web="d6eaa91c-3afb-4015-aba1-5ff992c1a5c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BD912C2-67FF-4F74-B857-B8D2F5FE6CA6}">
  <ds:schemaRefs>
    <ds:schemaRef ds:uri="http://schemas.microsoft.com/office/2006/metadata/properties"/>
    <ds:schemaRef ds:uri="http://schemas.microsoft.com/office/infopath/2007/PartnerControls"/>
    <ds:schemaRef ds:uri="4d1d2e24-7be0-47eb-a1db-99cc6d75caff"/>
    <ds:schemaRef ds:uri="d6eaa91c-3afb-4015-aba1-5ff992c1a5ca"/>
  </ds:schemaRefs>
</ds:datastoreItem>
</file>

<file path=customXml/itemProps2.xml><?xml version="1.0" encoding="utf-8"?>
<ds:datastoreItem xmlns:ds="http://schemas.openxmlformats.org/officeDocument/2006/customXml" ds:itemID="{EB68C7E9-BF64-48AD-AF52-D8F31F8E20F1}"/>
</file>

<file path=customXml/itemProps3.xml><?xml version="1.0" encoding="utf-8"?>
<ds:datastoreItem xmlns:ds="http://schemas.openxmlformats.org/officeDocument/2006/customXml" ds:itemID="{265251AB-C88B-4079-B78F-2291AC2E7AB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Hoja1</vt:lpstr>
      <vt:lpstr>Listas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liliana casas</dc:creator>
  <cp:keywords/>
  <dc:description/>
  <cp:lastModifiedBy>Diego Luis Buelvas Ramirez</cp:lastModifiedBy>
  <cp:revision/>
  <dcterms:created xsi:type="dcterms:W3CDTF">2021-01-25T18:44:53Z</dcterms:created>
  <dcterms:modified xsi:type="dcterms:W3CDTF">2025-11-24T15:43:48Z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0x01010041BFFB4411CFC54CA6A3FA228255AE4E</vt:lpwstr>
  </property>
  <property fmtid="{D5CDD505-2E9C-101B-9397-08002B2CF9AE}" pid="3" name="MediaServiceImageTags">
    <vt:lpwstr/>
  </property>
</Properties>
</file>