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9"/>
  <workbookPr defaultThemeVersion="166925"/>
  <mc:AlternateContent xmlns:mc="http://schemas.openxmlformats.org/markup-compatibility/2006">
    <mc:Choice Requires="x15">
      <x15ac:absPath xmlns:x15ac="http://schemas.microsoft.com/office/spreadsheetml/2010/11/ac" url="C:\Users\delcy\Downloads\"/>
    </mc:Choice>
  </mc:AlternateContent>
  <xr:revisionPtr revIDLastSave="0" documentId="8_{60588171-746B-4C48-8689-5CB3DDDDD353}" xr6:coauthVersionLast="47" xr6:coauthVersionMax="47" xr10:uidLastSave="{00000000-0000-0000-0000-000000000000}"/>
  <bookViews>
    <workbookView xWindow="-120" yWindow="-120" windowWidth="20730" windowHeight="11040" firstSheet="1" activeTab="1" xr2:uid="{82425007-B10C-4B30-B14E-E133B79C6502}"/>
  </bookViews>
  <sheets>
    <sheet name="ajustado_VF" sheetId="4" state="hidden" r:id="rId1"/>
    <sheet name="Hoja1" sheetId="1" r:id="rId2"/>
    <sheet name="Hoja2" sheetId="3" state="hidden" r:id="rId3"/>
    <sheet name="Listas" sheetId="2"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25" i="1" l="1"/>
  <c r="AR17" i="1"/>
  <c r="AQ22" i="1"/>
  <c r="AQ16" i="1"/>
  <c r="AQ18" i="1"/>
  <c r="AQ15" i="1"/>
  <c r="AB22" i="1"/>
  <c r="AQ24" i="1"/>
  <c r="AQ23" i="1"/>
  <c r="AQ20" i="1"/>
  <c r="AQ19" i="1"/>
  <c r="AA23" i="1"/>
  <c r="AC23" i="1"/>
  <c r="AC24" i="1"/>
  <c r="AP23" i="1"/>
  <c r="AK24" i="1"/>
  <c r="AM24" i="1" s="1"/>
  <c r="AK23" i="1"/>
  <c r="AM23" i="1" s="1"/>
  <c r="AK22" i="1"/>
  <c r="AM22" i="1" s="1"/>
  <c r="AK16" i="1"/>
  <c r="AM16" i="1" s="1"/>
  <c r="AF23" i="1"/>
  <c r="AH23" i="1" s="1"/>
  <c r="AF22" i="1"/>
  <c r="AH22" i="1" s="1"/>
  <c r="AA22" i="1"/>
  <c r="AC22" i="1" s="1"/>
  <c r="W22" i="1"/>
  <c r="AR23" i="1"/>
  <c r="AP22" i="1"/>
  <c r="W21" i="1"/>
  <c r="V15" i="1"/>
  <c r="X15" i="1" s="1"/>
  <c r="V22" i="1"/>
  <c r="V23" i="1"/>
  <c r="X23" i="1" s="1"/>
  <c r="V24" i="1"/>
  <c r="X24" i="1" s="1"/>
  <c r="AQ21" i="1" l="1"/>
  <c r="AR22" i="1"/>
  <c r="X22" i="1"/>
  <c r="O16" i="1"/>
  <c r="O15" i="1"/>
  <c r="AP15" i="1" s="1"/>
  <c r="AR15" i="1" s="1"/>
  <c r="AO40" i="4"/>
  <c r="AQ40" i="4" s="1"/>
  <c r="AJ40" i="4"/>
  <c r="AL40" i="4" s="1"/>
  <c r="AE40" i="4"/>
  <c r="AG40" i="4" s="1"/>
  <c r="Z40" i="4"/>
  <c r="AB40" i="4" s="1"/>
  <c r="U40" i="4"/>
  <c r="W40" i="4" s="1"/>
  <c r="AO39" i="4"/>
  <c r="AQ39" i="4" s="1"/>
  <c r="AJ39" i="4"/>
  <c r="AL39" i="4" s="1"/>
  <c r="AE39" i="4"/>
  <c r="AG39" i="4" s="1"/>
  <c r="Z39" i="4"/>
  <c r="AB39" i="4" s="1"/>
  <c r="U39" i="4"/>
  <c r="W39" i="4" s="1"/>
  <c r="AO38" i="4"/>
  <c r="AQ38" i="4" s="1"/>
  <c r="AJ38" i="4"/>
  <c r="AL38" i="4" s="1"/>
  <c r="AE38" i="4"/>
  <c r="AG38" i="4" s="1"/>
  <c r="Z38" i="4"/>
  <c r="AB38" i="4" s="1"/>
  <c r="U38" i="4"/>
  <c r="W38" i="4" s="1"/>
  <c r="AO37" i="4"/>
  <c r="AQ37" i="4" s="1"/>
  <c r="AJ37" i="4"/>
  <c r="AL37" i="4" s="1"/>
  <c r="AE37" i="4"/>
  <c r="AG37" i="4" s="1"/>
  <c r="Z37" i="4"/>
  <c r="AB37" i="4" s="1"/>
  <c r="U37" i="4"/>
  <c r="W37" i="4" s="1"/>
  <c r="AO36" i="4"/>
  <c r="AQ36" i="4" s="1"/>
  <c r="AQ41" i="4" s="1"/>
  <c r="AJ36" i="4"/>
  <c r="AL36" i="4" s="1"/>
  <c r="AL41" i="4" s="1"/>
  <c r="AE36" i="4"/>
  <c r="AG36" i="4" s="1"/>
  <c r="AG41" i="4" s="1"/>
  <c r="Z36" i="4"/>
  <c r="AB36" i="4" s="1"/>
  <c r="AB41" i="4" s="1"/>
  <c r="U36" i="4"/>
  <c r="W36" i="4" s="1"/>
  <c r="W41" i="4" s="1"/>
  <c r="AO34" i="4"/>
  <c r="AQ34" i="4" s="1"/>
  <c r="AJ34" i="4"/>
  <c r="AL34" i="4" s="1"/>
  <c r="AE34" i="4"/>
  <c r="AG34" i="4" s="1"/>
  <c r="Z34" i="4"/>
  <c r="AB34" i="4" s="1"/>
  <c r="U34" i="4"/>
  <c r="W34" i="4" s="1"/>
  <c r="AO33" i="4"/>
  <c r="AQ33" i="4" s="1"/>
  <c r="AJ33" i="4"/>
  <c r="AL33" i="4" s="1"/>
  <c r="AE33" i="4"/>
  <c r="AG33" i="4" s="1"/>
  <c r="Z33" i="4"/>
  <c r="AB33" i="4" s="1"/>
  <c r="U33" i="4"/>
  <c r="W33" i="4" s="1"/>
  <c r="AO32" i="4"/>
  <c r="AQ32" i="4" s="1"/>
  <c r="AJ32" i="4"/>
  <c r="AL32" i="4" s="1"/>
  <c r="AE32" i="4"/>
  <c r="AG32" i="4" s="1"/>
  <c r="Z32" i="4"/>
  <c r="AB32" i="4" s="1"/>
  <c r="U32" i="4"/>
  <c r="W32" i="4" s="1"/>
  <c r="AO31" i="4"/>
  <c r="AQ31" i="4" s="1"/>
  <c r="AJ31" i="4"/>
  <c r="AL31" i="4" s="1"/>
  <c r="AE31" i="4"/>
  <c r="AG31" i="4" s="1"/>
  <c r="Z31" i="4"/>
  <c r="AB31" i="4" s="1"/>
  <c r="U31" i="4"/>
  <c r="W31" i="4" s="1"/>
  <c r="AO30" i="4"/>
  <c r="AQ30" i="4" s="1"/>
  <c r="AJ30" i="4"/>
  <c r="AL30" i="4" s="1"/>
  <c r="AE30" i="4"/>
  <c r="AG30" i="4" s="1"/>
  <c r="Z30" i="4"/>
  <c r="AB30" i="4" s="1"/>
  <c r="U30" i="4"/>
  <c r="W30" i="4" s="1"/>
  <c r="AO29" i="4"/>
  <c r="AQ29" i="4" s="1"/>
  <c r="AJ29" i="4"/>
  <c r="AL29" i="4" s="1"/>
  <c r="AE29" i="4"/>
  <c r="AG29" i="4" s="1"/>
  <c r="Z29" i="4"/>
  <c r="AB29" i="4" s="1"/>
  <c r="U29" i="4"/>
  <c r="W29" i="4" s="1"/>
  <c r="AO28" i="4"/>
  <c r="AQ28" i="4" s="1"/>
  <c r="AJ28" i="4"/>
  <c r="AL28" i="4" s="1"/>
  <c r="AE28" i="4"/>
  <c r="AG28" i="4" s="1"/>
  <c r="Z28" i="4"/>
  <c r="AB28" i="4" s="1"/>
  <c r="U28" i="4"/>
  <c r="W28" i="4" s="1"/>
  <c r="AO27" i="4"/>
  <c r="AQ27" i="4" s="1"/>
  <c r="AJ27" i="4"/>
  <c r="AL27" i="4" s="1"/>
  <c r="AE27" i="4"/>
  <c r="AG27" i="4" s="1"/>
  <c r="Z27" i="4"/>
  <c r="AB27" i="4" s="1"/>
  <c r="U27" i="4"/>
  <c r="W27" i="4" s="1"/>
  <c r="AO26" i="4"/>
  <c r="AQ26" i="4" s="1"/>
  <c r="AJ26" i="4"/>
  <c r="AL26" i="4" s="1"/>
  <c r="AE26" i="4"/>
  <c r="AG26" i="4" s="1"/>
  <c r="Z26" i="4"/>
  <c r="AB26" i="4" s="1"/>
  <c r="U26" i="4"/>
  <c r="W26" i="4" s="1"/>
  <c r="AO25" i="4"/>
  <c r="AQ25" i="4" s="1"/>
  <c r="AJ25" i="4"/>
  <c r="AL25" i="4" s="1"/>
  <c r="AE25" i="4"/>
  <c r="AG25" i="4" s="1"/>
  <c r="Z25" i="4"/>
  <c r="AB25" i="4" s="1"/>
  <c r="U25" i="4"/>
  <c r="W25" i="4" s="1"/>
  <c r="AO24" i="4"/>
  <c r="AQ24" i="4" s="1"/>
  <c r="AJ24" i="4"/>
  <c r="AL24" i="4" s="1"/>
  <c r="AE24" i="4"/>
  <c r="AG24" i="4" s="1"/>
  <c r="Z24" i="4"/>
  <c r="AB24" i="4" s="1"/>
  <c r="U24" i="4"/>
  <c r="W24" i="4" s="1"/>
  <c r="AO23" i="4"/>
  <c r="AQ23" i="4" s="1"/>
  <c r="AJ23" i="4"/>
  <c r="AL23" i="4" s="1"/>
  <c r="AE23" i="4"/>
  <c r="AG23" i="4" s="1"/>
  <c r="Z23" i="4"/>
  <c r="AB23" i="4" s="1"/>
  <c r="U23" i="4"/>
  <c r="W23" i="4" s="1"/>
  <c r="AO22" i="4"/>
  <c r="AQ22" i="4" s="1"/>
  <c r="AJ22" i="4"/>
  <c r="AL22" i="4" s="1"/>
  <c r="AE22" i="4"/>
  <c r="AG22" i="4" s="1"/>
  <c r="Z22" i="4"/>
  <c r="AB22" i="4" s="1"/>
  <c r="U22" i="4"/>
  <c r="W22" i="4" s="1"/>
  <c r="AO21" i="4"/>
  <c r="AQ21" i="4" s="1"/>
  <c r="AJ21" i="4"/>
  <c r="AL21" i="4" s="1"/>
  <c r="AE21" i="4"/>
  <c r="AG21" i="4" s="1"/>
  <c r="Z21" i="4"/>
  <c r="AB21" i="4" s="1"/>
  <c r="U21" i="4"/>
  <c r="W21" i="4" s="1"/>
  <c r="AO20" i="4"/>
  <c r="AQ20" i="4" s="1"/>
  <c r="AJ20" i="4"/>
  <c r="AL20" i="4" s="1"/>
  <c r="AE20" i="4"/>
  <c r="AG20" i="4" s="1"/>
  <c r="Z20" i="4"/>
  <c r="AB20" i="4" s="1"/>
  <c r="U20" i="4"/>
  <c r="W20" i="4" s="1"/>
  <c r="AO19" i="4"/>
  <c r="AQ19" i="4" s="1"/>
  <c r="AJ19" i="4"/>
  <c r="AL19" i="4" s="1"/>
  <c r="AE19" i="4"/>
  <c r="AG19" i="4" s="1"/>
  <c r="Z19" i="4"/>
  <c r="AB19" i="4" s="1"/>
  <c r="U19" i="4"/>
  <c r="W19" i="4" s="1"/>
  <c r="AO18" i="4"/>
  <c r="AQ18" i="4" s="1"/>
  <c r="AJ18" i="4"/>
  <c r="AL18" i="4" s="1"/>
  <c r="AE18" i="4"/>
  <c r="AG18" i="4" s="1"/>
  <c r="Z18" i="4"/>
  <c r="AB18" i="4" s="1"/>
  <c r="U18" i="4"/>
  <c r="W18" i="4" s="1"/>
  <c r="AO17" i="4"/>
  <c r="AQ17" i="4" s="1"/>
  <c r="AJ17" i="4"/>
  <c r="AL17" i="4" s="1"/>
  <c r="AE17" i="4"/>
  <c r="AG17" i="4" s="1"/>
  <c r="Z17" i="4"/>
  <c r="AB17" i="4" s="1"/>
  <c r="U17" i="4"/>
  <c r="W17" i="4" s="1"/>
  <c r="AO16" i="4"/>
  <c r="AQ16" i="4" s="1"/>
  <c r="AJ16" i="4"/>
  <c r="AL16" i="4" s="1"/>
  <c r="AE16" i="4"/>
  <c r="AG16" i="4" s="1"/>
  <c r="Z16" i="4"/>
  <c r="AB16" i="4" s="1"/>
  <c r="U16" i="4"/>
  <c r="W16" i="4" s="1"/>
  <c r="AO15" i="4"/>
  <c r="AQ15" i="4" s="1"/>
  <c r="AJ15" i="4"/>
  <c r="AL15" i="4" s="1"/>
  <c r="AE15" i="4"/>
  <c r="AG15" i="4" s="1"/>
  <c r="Z15" i="4"/>
  <c r="AB15" i="4" s="1"/>
  <c r="U15" i="4"/>
  <c r="W15" i="4" s="1"/>
  <c r="AO14" i="4"/>
  <c r="AQ14" i="4" s="1"/>
  <c r="AJ14" i="4"/>
  <c r="AL14" i="4" s="1"/>
  <c r="AE14" i="4"/>
  <c r="AG14" i="4" s="1"/>
  <c r="Z14" i="4"/>
  <c r="AB14" i="4" s="1"/>
  <c r="U14" i="4"/>
  <c r="W14" i="4" s="1"/>
  <c r="AO13" i="4"/>
  <c r="AQ13" i="4" s="1"/>
  <c r="AQ35" i="4" s="1"/>
  <c r="AQ42" i="4" s="1"/>
  <c r="AJ13" i="4"/>
  <c r="AL13" i="4" s="1"/>
  <c r="AL35" i="4" s="1"/>
  <c r="AL42" i="4" s="1"/>
  <c r="AE13" i="4"/>
  <c r="AG13" i="4" s="1"/>
  <c r="AG35" i="4" s="1"/>
  <c r="AG42" i="4" s="1"/>
  <c r="Z13" i="4"/>
  <c r="AB13" i="4" s="1"/>
  <c r="AB35" i="4" s="1"/>
  <c r="AB42" i="4" s="1"/>
  <c r="U13" i="4"/>
  <c r="W13" i="4" s="1"/>
  <c r="W35" i="4" s="1"/>
  <c r="W42" i="4" s="1"/>
  <c r="AP18" i="1"/>
  <c r="AR18" i="1" s="1"/>
  <c r="AK15" i="1"/>
  <c r="AM15" i="1" s="1"/>
  <c r="AM17" i="1" s="1"/>
  <c r="AK18" i="1"/>
  <c r="AM18" i="1" s="1"/>
  <c r="AP24" i="1"/>
  <c r="AR24" i="1" s="1"/>
  <c r="AP21" i="1"/>
  <c r="AP20" i="1"/>
  <c r="AR20" i="1" s="1"/>
  <c r="AP19" i="1"/>
  <c r="AR19" i="1" s="1"/>
  <c r="AK21" i="1"/>
  <c r="AM21" i="1" s="1"/>
  <c r="AK20" i="1"/>
  <c r="AM20" i="1" s="1"/>
  <c r="AK19" i="1"/>
  <c r="AM19" i="1" s="1"/>
  <c r="AF24" i="1"/>
  <c r="AH24" i="1" s="1"/>
  <c r="AF21" i="1"/>
  <c r="AH21" i="1" s="1"/>
  <c r="AF20" i="1"/>
  <c r="AH20" i="1" s="1"/>
  <c r="AF19" i="1"/>
  <c r="AH19" i="1" s="1"/>
  <c r="AH25" i="1" s="1"/>
  <c r="AF18" i="1"/>
  <c r="AH18" i="1" s="1"/>
  <c r="AF16" i="1"/>
  <c r="AH16" i="1" s="1"/>
  <c r="AH17" i="1" s="1"/>
  <c r="AF15" i="1"/>
  <c r="AH15" i="1" s="1"/>
  <c r="AA21" i="1"/>
  <c r="AC21" i="1" s="1"/>
  <c r="AA20" i="1"/>
  <c r="AC20" i="1" s="1"/>
  <c r="AA19" i="1"/>
  <c r="AC19" i="1" s="1"/>
  <c r="AA18" i="1"/>
  <c r="AC18" i="1" s="1"/>
  <c r="AC25" i="1" s="1"/>
  <c r="AA16" i="1"/>
  <c r="AC16" i="1" s="1"/>
  <c r="AA15" i="1"/>
  <c r="AC15" i="1" s="1"/>
  <c r="AC17" i="1" s="1"/>
  <c r="V21" i="1"/>
  <c r="X21" i="1" s="1"/>
  <c r="V20" i="1"/>
  <c r="X20" i="1" s="1"/>
  <c r="V19" i="1"/>
  <c r="X19" i="1" s="1"/>
  <c r="X25" i="1" s="1"/>
  <c r="V18" i="1"/>
  <c r="X18" i="1" s="1"/>
  <c r="V16" i="1"/>
  <c r="X16" i="1" l="1"/>
  <c r="X17" i="1" s="1"/>
  <c r="AM25" i="1"/>
  <c r="AR21" i="1"/>
  <c r="X26" i="1"/>
  <c r="AP16" i="1"/>
  <c r="AR16" i="1" s="1"/>
  <c r="AM26" i="1"/>
  <c r="AH26" i="1"/>
  <c r="AC26" i="1" l="1"/>
  <c r="AR2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H5" authorId="0" shapeId="0" xr:uid="{FD29CB99-27AA-454A-83B3-8FBE27446DF3}">
      <text>
        <r>
          <rPr>
            <b/>
            <sz val="9"/>
            <color indexed="81"/>
            <rFont val="Tahoma"/>
            <family val="2"/>
          </rPr>
          <t>Fecha de la versión generada</t>
        </r>
      </text>
    </comment>
    <comment ref="I5" authorId="0" shapeId="0" xr:uid="{6CAE03E1-655C-4EA4-96B3-6DCB54298BF9}">
      <text>
        <r>
          <rPr>
            <b/>
            <sz val="9"/>
            <color indexed="81"/>
            <rFont val="Tahoma"/>
            <family val="2"/>
          </rPr>
          <t>Breve descripción del cambio realizado en la nueva versión</t>
        </r>
      </text>
    </comment>
    <comment ref="S10" authorId="1" shapeId="0" xr:uid="{4D690A85-FCBB-4E42-83C4-FDC105918D90}">
      <text>
        <r>
          <rPr>
            <b/>
            <sz val="9"/>
            <color indexed="81"/>
            <rFont val="Tahoma"/>
            <family val="2"/>
          </rPr>
          <t>Seleccione la política de MIPG asociada a la meta</t>
        </r>
      </text>
    </comment>
    <comment ref="T10" authorId="1" shapeId="0" xr:uid="{6C088947-3648-406D-AFC7-EB94A8B62181}">
      <text>
        <r>
          <rPr>
            <b/>
            <sz val="9"/>
            <color indexed="81"/>
            <rFont val="Tahoma"/>
            <family val="2"/>
          </rPr>
          <t>Seleccione el proyecto de inversión que financia o aporta al cumplimiento de la meta. En caso contrario, indique NO APLICA</t>
        </r>
      </text>
    </comment>
    <comment ref="A12" authorId="0" shapeId="0" xr:uid="{A2DB8623-7993-4D66-B4A4-7888FC2C74B6}">
      <text>
        <r>
          <rPr>
            <b/>
            <sz val="9"/>
            <color indexed="81"/>
            <rFont val="Tahoma"/>
            <family val="2"/>
          </rPr>
          <t>Incluya el número del objetivo estratégico, de acuerdo con lo adoptado en el Plan Estratégico Institucional</t>
        </r>
      </text>
    </comment>
    <comment ref="B12" authorId="0" shapeId="0" xr:uid="{27D2C8EC-EF19-4237-B496-33A5756FBF7D}">
      <text>
        <r>
          <rPr>
            <b/>
            <sz val="9"/>
            <color indexed="81"/>
            <rFont val="Tahoma"/>
            <family val="2"/>
          </rPr>
          <t>Incluya el objetivo estratégico, de acuerdo con lo adoptado en el Plan Estratégico Institucional, al cual se asocia la meta</t>
        </r>
      </text>
    </comment>
    <comment ref="D12" authorId="0" shapeId="0" xr:uid="{86B22E08-82A9-494D-8E92-84CE653AD593}">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2" authorId="0" shapeId="0" xr:uid="{16EC08A6-E100-4D90-92FA-64A4EA162C5E}">
      <text>
        <r>
          <rPr>
            <b/>
            <sz val="9"/>
            <color indexed="81"/>
            <rFont val="Tahoma"/>
            <family val="2"/>
          </rPr>
          <t>Indique la herramienta o aplicativo donde reposa la información que da origen al entregable o en el que es posible contrastar o verificar la información de ser necesario.</t>
        </r>
      </text>
    </comment>
    <comment ref="G12" authorId="0" shapeId="0" xr:uid="{9088E971-77DF-4D72-8890-09D6468A98C9}">
      <text>
        <r>
          <rPr>
            <b/>
            <sz val="9"/>
            <color indexed="81"/>
            <rFont val="Tahoma"/>
            <family val="2"/>
          </rPr>
          <t>Indique el área y grupo de trabajo (si se tiene), responsable de cumplir o ejecutar la meta</t>
        </r>
      </text>
    </comment>
    <comment ref="H12" authorId="0" shapeId="0" xr:uid="{BA201A08-3AF8-4FC6-BD47-03BF22B5C6EA}">
      <text>
        <r>
          <rPr>
            <b/>
            <sz val="9"/>
            <color indexed="81"/>
            <rFont val="Tahoma"/>
            <family val="2"/>
          </rPr>
          <t>Indique un nombre corto que refleje lo que pretende medir. 
Ej. Porcentaje de giros acumulados</t>
        </r>
      </text>
    </comment>
    <comment ref="I12" authorId="0" shapeId="0" xr:uid="{9B331E06-E8AE-4E7B-A7E9-536EED0B5D55}">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J12" authorId="0" shapeId="0" xr:uid="{B3EA5557-0016-4C91-A974-8DE58F1BBD73}">
      <text>
        <r>
          <rPr>
            <b/>
            <sz val="9"/>
            <color indexed="81"/>
            <rFont val="Tahoma"/>
            <family val="2"/>
          </rPr>
          <t>Valor inicial que se toma como referencia para comparar el avance de la meta. Es imporante indicar la magnitud, unidad de medida y la vigencia en la cual se obtuvo</t>
        </r>
      </text>
    </comment>
    <comment ref="K12" authorId="0" shapeId="0" xr:uid="{0CD6B15C-593C-498D-B58F-B1456752AE11}">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L12" authorId="0" shapeId="0" xr:uid="{6686CE59-C162-4EEE-8955-AE62DA2D313C}">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M12" authorId="0" shapeId="0" xr:uid="{F20A2AC6-0D14-4DE2-922D-A026B05717B5}">
      <text>
        <r>
          <rPr>
            <b/>
            <sz val="9"/>
            <color indexed="81"/>
            <rFont val="Tahoma"/>
            <family val="2"/>
          </rPr>
          <t xml:space="preserve">Indique la magnitud programada para el trimestre. </t>
        </r>
      </text>
    </comment>
    <comment ref="N12" authorId="0" shapeId="0" xr:uid="{123BD58D-15CA-4E9F-9C3B-9D1B3E1180DD}">
      <text>
        <r>
          <rPr>
            <b/>
            <sz val="9"/>
            <color indexed="81"/>
            <rFont val="Tahoma"/>
            <family val="2"/>
          </rPr>
          <t xml:space="preserve">Indique la magnitud programada para el trimestre. </t>
        </r>
      </text>
    </comment>
    <comment ref="O12" authorId="0" shapeId="0" xr:uid="{6F76F0CB-2498-48EF-9C96-68743CA4A381}">
      <text>
        <r>
          <rPr>
            <b/>
            <sz val="9"/>
            <color indexed="81"/>
            <rFont val="Tahoma"/>
            <family val="2"/>
          </rPr>
          <t xml:space="preserve">Indique la magnitud programada para el trimestre. </t>
        </r>
      </text>
    </comment>
    <comment ref="P12" authorId="0" shapeId="0" xr:uid="{22F3BA95-0932-477A-A560-B266721C97F0}">
      <text>
        <r>
          <rPr>
            <b/>
            <sz val="9"/>
            <color indexed="81"/>
            <rFont val="Tahoma"/>
            <family val="2"/>
          </rPr>
          <t xml:space="preserve">Indique la magnitud programada para el trimestre. </t>
        </r>
      </text>
    </comment>
    <comment ref="Q12" authorId="0" shapeId="0" xr:uid="{94270457-AD8E-4BD8-A08B-6DCFA8CB4BED}">
      <text>
        <r>
          <rPr>
            <b/>
            <sz val="9"/>
            <color indexed="81"/>
            <rFont val="Tahoma"/>
            <family val="2"/>
          </rPr>
          <t>Indique la programación total de la vigencia. 
Debe ser coherente con la meta.</t>
        </r>
      </text>
    </comment>
    <comment ref="R12" authorId="0" shapeId="0" xr:uid="{534D79D3-77AF-44B1-B3D0-7681004C92D9}">
      <text>
        <r>
          <rPr>
            <b/>
            <sz val="9"/>
            <color indexed="81"/>
            <rFont val="Tahoma"/>
            <family val="2"/>
          </rPr>
          <t xml:space="preserve">Indique el tipo de indicador: 
- Eficancia 
- Eficiencia 
- Efectividad </t>
        </r>
      </text>
    </comment>
    <comment ref="U12" authorId="0" shapeId="0" xr:uid="{53908C84-4FED-49A9-8619-910EF0A65EF4}">
      <text>
        <r>
          <rPr>
            <b/>
            <sz val="9"/>
            <color indexed="81"/>
            <rFont val="Tahoma"/>
            <family val="2"/>
          </rPr>
          <t>Indique la magnitud programada</t>
        </r>
      </text>
    </comment>
    <comment ref="V12" authorId="0" shapeId="0" xr:uid="{2C2166F8-A33D-429D-9632-00CD1714EF17}">
      <text>
        <r>
          <rPr>
            <b/>
            <sz val="9"/>
            <color indexed="81"/>
            <rFont val="Tahoma"/>
            <family val="2"/>
          </rPr>
          <t>Indique la magnitud ejecutada. Corresponde al resultado de medir el indicador de la meta</t>
        </r>
      </text>
    </comment>
    <comment ref="W12" authorId="0" shapeId="0" xr:uid="{57FC239E-3059-4A4B-B297-4475F78EC557}">
      <text>
        <r>
          <rPr>
            <b/>
            <sz val="9"/>
            <color indexed="81"/>
            <rFont val="Tahoma"/>
            <family val="2"/>
          </rPr>
          <t>Es el resultado porcentual de dividir lo ejecutado vs. lo programado. En caso de sobre ejecución, el resultado máximo es el 100%</t>
        </r>
      </text>
    </comment>
    <comment ref="X12" authorId="0" shapeId="0" xr:uid="{A56C92EF-2EDA-4E94-9073-8908BDB1E5B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Y12" authorId="0" shapeId="0" xr:uid="{83FEF0D8-D907-41F4-A074-5E10A5AE09F0}">
      <text>
        <r>
          <rPr>
            <b/>
            <sz val="9"/>
            <color indexed="81"/>
            <rFont val="Tahoma"/>
            <family val="2"/>
          </rPr>
          <t xml:space="preserve">Indicar el nombre concreto de la evidencia aportada. </t>
        </r>
      </text>
    </comment>
    <comment ref="Z12" authorId="0" shapeId="0" xr:uid="{CC260662-0F4C-4932-81F3-4818B6949A6D}">
      <text>
        <r>
          <rPr>
            <b/>
            <sz val="9"/>
            <color indexed="81"/>
            <rFont val="Tahoma"/>
            <family val="2"/>
          </rPr>
          <t>Indique la magnitud programada</t>
        </r>
      </text>
    </comment>
    <comment ref="AA12" authorId="0" shapeId="0" xr:uid="{4761F792-55FE-4414-AF8B-DE26F6A5A9C6}">
      <text>
        <r>
          <rPr>
            <b/>
            <sz val="9"/>
            <color indexed="81"/>
            <rFont val="Tahoma"/>
            <family val="2"/>
          </rPr>
          <t>Indique la magnitud ejecutada. Corresponde al resultado de medir el indicador de la meta</t>
        </r>
      </text>
    </comment>
    <comment ref="AB12" authorId="0" shapeId="0" xr:uid="{1767736C-ED92-4F75-8AAD-FE9FA6D8A653}">
      <text>
        <r>
          <rPr>
            <b/>
            <sz val="9"/>
            <color indexed="81"/>
            <rFont val="Tahoma"/>
            <family val="2"/>
          </rPr>
          <t>Es el resultado porcentual de dividir lo ejecutado vs. lo programado. En caso de sobre ejecución, el resultado máximo es el 100%</t>
        </r>
      </text>
    </comment>
    <comment ref="AC12" authorId="0" shapeId="0" xr:uid="{CBAFBF81-BF33-4E26-9CC7-9421B03EBBCC}">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D12" authorId="0" shapeId="0" xr:uid="{18C9D6B3-E7D0-4798-9593-3B92D1A01657}">
      <text>
        <r>
          <rPr>
            <b/>
            <sz val="9"/>
            <color indexed="81"/>
            <rFont val="Tahoma"/>
            <family val="2"/>
          </rPr>
          <t xml:space="preserve">Indicar el nombre concreto de la evidencia aportada. </t>
        </r>
      </text>
    </comment>
    <comment ref="AE12" authorId="0" shapeId="0" xr:uid="{1614D470-CD0F-4332-8AAC-F1EB8C5FDA34}">
      <text>
        <r>
          <rPr>
            <b/>
            <sz val="9"/>
            <color indexed="81"/>
            <rFont val="Tahoma"/>
            <family val="2"/>
          </rPr>
          <t>Indique la magnitud programada</t>
        </r>
      </text>
    </comment>
    <comment ref="AF12" authorId="0" shapeId="0" xr:uid="{95533279-FE7B-4F31-951C-8153CB585EC3}">
      <text>
        <r>
          <rPr>
            <b/>
            <sz val="9"/>
            <color indexed="81"/>
            <rFont val="Tahoma"/>
            <family val="2"/>
          </rPr>
          <t>Indique la magnitud ejecutada. Corresponde al resultado de medir el indicador de la meta</t>
        </r>
      </text>
    </comment>
    <comment ref="AG12" authorId="0" shapeId="0" xr:uid="{19593078-4DCF-413F-A6B2-24ED8AB3971F}">
      <text>
        <r>
          <rPr>
            <b/>
            <sz val="9"/>
            <color indexed="81"/>
            <rFont val="Tahoma"/>
            <family val="2"/>
          </rPr>
          <t>Es el resultado porcentual de dividir lo ejecutado vs. lo programado. En caso de sobre ejecución, el resultado máximo es el 100%</t>
        </r>
      </text>
    </comment>
    <comment ref="AH12" authorId="0" shapeId="0" xr:uid="{3FA4C656-7611-4498-9E93-FE41C0FCC5C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I12" authorId="0" shapeId="0" xr:uid="{C47D4410-349A-4425-B0E7-196C7162C96E}">
      <text>
        <r>
          <rPr>
            <b/>
            <sz val="9"/>
            <color indexed="81"/>
            <rFont val="Tahoma"/>
            <family val="2"/>
          </rPr>
          <t xml:space="preserve">Indicar el nombre concreto de la evidencia aportada. </t>
        </r>
      </text>
    </comment>
    <comment ref="AJ12" authorId="0" shapeId="0" xr:uid="{FD63F612-9A1F-4272-9EB0-28F1ED786BBD}">
      <text>
        <r>
          <rPr>
            <b/>
            <sz val="9"/>
            <color indexed="81"/>
            <rFont val="Tahoma"/>
            <family val="2"/>
          </rPr>
          <t>Indique la magnitud programada</t>
        </r>
      </text>
    </comment>
    <comment ref="AK12" authorId="0" shapeId="0" xr:uid="{631CCB82-BD96-4B48-9ADC-508B71352E76}">
      <text>
        <r>
          <rPr>
            <b/>
            <sz val="9"/>
            <color indexed="81"/>
            <rFont val="Tahoma"/>
            <family val="2"/>
          </rPr>
          <t>Indique la magnitud ejecutada. Corresponde al resultado de medir el indicador de la meta</t>
        </r>
      </text>
    </comment>
    <comment ref="AL12" authorId="0" shapeId="0" xr:uid="{F954A19E-8E8C-4108-B050-E60F5F5A3576}">
      <text>
        <r>
          <rPr>
            <b/>
            <sz val="9"/>
            <color indexed="81"/>
            <rFont val="Tahoma"/>
            <family val="2"/>
          </rPr>
          <t>Es el resultado porcentual de dividir lo ejecutado vs. lo programado. En caso de sobre ejecución, el resultado máximo es el 100%</t>
        </r>
      </text>
    </comment>
    <comment ref="AM12" authorId="0" shapeId="0" xr:uid="{9C1ADABE-F6E8-4989-AECF-83F48737E82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N12" authorId="0" shapeId="0" xr:uid="{93FABCD1-4573-4A66-81ED-763C23F32471}">
      <text>
        <r>
          <rPr>
            <b/>
            <sz val="9"/>
            <color indexed="81"/>
            <rFont val="Tahoma"/>
            <family val="2"/>
          </rPr>
          <t xml:space="preserve">Indicar el nombre concreto de la evidencia aportada. </t>
        </r>
      </text>
    </comment>
    <comment ref="AO12" authorId="0" shapeId="0" xr:uid="{3853E49B-60A0-412F-8DE1-21BB7B6D968F}">
      <text>
        <r>
          <rPr>
            <b/>
            <sz val="9"/>
            <color indexed="81"/>
            <rFont val="Tahoma"/>
            <family val="2"/>
          </rPr>
          <t>Indique la magnitud total programada para la vigencia</t>
        </r>
      </text>
    </comment>
    <comment ref="AP12" authorId="0" shapeId="0" xr:uid="{424C6E4A-D843-4510-AB4D-C8F84774769F}">
      <text>
        <r>
          <rPr>
            <b/>
            <sz val="9"/>
            <color indexed="81"/>
            <rFont val="Tahoma"/>
            <family val="2"/>
          </rPr>
          <t xml:space="preserve">Indique la magnitud ejecutada acumulada para la vigencia </t>
        </r>
      </text>
    </comment>
    <comment ref="AQ12" authorId="0" shapeId="0" xr:uid="{1FCC030C-BBA3-418E-9E05-0FCA2C8F4128}">
      <text>
        <r>
          <rPr>
            <b/>
            <sz val="9"/>
            <color indexed="81"/>
            <rFont val="Tahoma"/>
            <family val="2"/>
          </rPr>
          <t>Es el resultado porcentual de dividir lo ejecutado vs. lo programado. En caso de sobre ejecución, el resultado máximo es el 100%</t>
        </r>
      </text>
    </comment>
    <comment ref="AR12" authorId="0" shapeId="0" xr:uid="{2096B1E7-E010-4E7B-8BC4-6F10D66B7DB9}">
      <text>
        <r>
          <rPr>
            <b/>
            <sz val="9"/>
            <color indexed="81"/>
            <rFont val="Tahoma"/>
            <family val="2"/>
          </rPr>
          <t>Es la descripción detallada de los avances y logros obtenidos con la ejecución de la meta acumulados para la vigencia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E4" authorId="0" shapeId="0" xr:uid="{B011372B-E314-4D7A-ABA2-BAC2779934D9}">
      <text>
        <r>
          <rPr>
            <b/>
            <sz val="9"/>
            <color indexed="81"/>
            <rFont val="Tahoma"/>
            <family val="2"/>
          </rPr>
          <t>Cuadro que resume los cambios realizados de una versión a otra</t>
        </r>
      </text>
    </comment>
    <comment ref="E5" authorId="0" shapeId="0" xr:uid="{6D3510AD-814C-4D92-BAFC-71F0839843F3}">
      <text>
        <r>
          <rPr>
            <b/>
            <sz val="9"/>
            <color indexed="81"/>
            <rFont val="Tahoma"/>
            <family val="2"/>
          </rPr>
          <t xml:space="preserve">Número consecutivo de la versión generada </t>
        </r>
      </text>
    </comment>
    <comment ref="F5" authorId="0" shapeId="0" xr:uid="{455B4D1B-4D4F-46D8-A045-91E14430E00E}">
      <text>
        <r>
          <rPr>
            <b/>
            <sz val="9"/>
            <color indexed="81"/>
            <rFont val="Tahoma"/>
            <family val="2"/>
          </rPr>
          <t>Fecha de la versión generada</t>
        </r>
      </text>
    </comment>
    <comment ref="G5" authorId="0" shapeId="0" xr:uid="{4F6DD881-4064-46E2-AD27-7B033F5287F5}">
      <text>
        <r>
          <rPr>
            <b/>
            <sz val="9"/>
            <color indexed="81"/>
            <rFont val="Tahoma"/>
            <family val="2"/>
          </rPr>
          <t>Breve descripción del cambio realizado en la nueva versión</t>
        </r>
      </text>
    </comment>
    <comment ref="Q12" authorId="1" shapeId="0" xr:uid="{F0AF0265-0A24-4C53-9A8F-D8B71FD53AA9}">
      <text>
        <r>
          <rPr>
            <b/>
            <sz val="9"/>
            <color indexed="81"/>
            <rFont val="Tahoma"/>
            <family val="2"/>
          </rPr>
          <t>Seleccione la política de MIPG asociada a la meta</t>
        </r>
      </text>
    </comment>
    <comment ref="R12" authorId="1" shapeId="0" xr:uid="{A9500B29-80DB-409C-866E-A3D042657059}">
      <text>
        <r>
          <rPr>
            <b/>
            <sz val="9"/>
            <color indexed="81"/>
            <rFont val="Tahoma"/>
            <family val="2"/>
          </rPr>
          <t>Seleccione el proyecto de inversión que financia o aporta al cumplimiento de la meta. En caso contrario, indique NO APLICA</t>
        </r>
      </text>
    </comment>
    <comment ref="A14" authorId="0" shapeId="0" xr:uid="{2DD4CECD-D756-4467-A62C-53A6FC3549DD}">
      <text>
        <r>
          <rPr>
            <b/>
            <sz val="9"/>
            <color indexed="81"/>
            <rFont val="Tahoma"/>
            <family val="2"/>
          </rPr>
          <t>Incluya el número del objetivo estratégico, de acuerdo con lo adoptado en el Plan Estratégico Institucional</t>
        </r>
      </text>
    </comment>
    <comment ref="B14" authorId="0" shapeId="0" xr:uid="{BA0E1B6A-9724-479C-9C24-7C202AB8373D}">
      <text>
        <r>
          <rPr>
            <b/>
            <sz val="9"/>
            <color indexed="81"/>
            <rFont val="Tahoma"/>
            <family val="2"/>
          </rPr>
          <t>Incluya el objetivo estratégico, de acuerdo con lo adoptado en el Plan Estratégico Institucional, al cual se asocia la meta</t>
        </r>
      </text>
    </comment>
    <comment ref="C14" authorId="0" shapeId="0" xr:uid="{119F47BD-BB9E-4059-B26B-7A00F4141FBE}">
      <text>
        <r>
          <rPr>
            <b/>
            <sz val="9"/>
            <color indexed="81"/>
            <rFont val="Tahoma"/>
            <family val="2"/>
          </rPr>
          <t>Escriba el número de la meta, en orden consecutivo</t>
        </r>
      </text>
    </comment>
    <comment ref="D14" authorId="0" shapeId="0" xr:uid="{751BB42F-F6E4-422B-91AD-AD50D5510A18}">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E14" authorId="0" shapeId="0" xr:uid="{66100535-6C62-4F58-A17C-0BE85EBD4F67}">
      <text>
        <r>
          <rPr>
            <b/>
            <sz val="9"/>
            <color indexed="81"/>
            <rFont val="Tahoma"/>
            <family val="2"/>
          </rPr>
          <t xml:space="preserve">Seleccione la opción que corresponda
</t>
        </r>
      </text>
    </comment>
    <comment ref="F14" authorId="0" shapeId="0" xr:uid="{2A83FE2C-B2C1-4597-A76A-578AAE54FC34}">
      <text>
        <r>
          <rPr>
            <b/>
            <sz val="9"/>
            <color indexed="81"/>
            <rFont val="Tahoma"/>
            <family val="2"/>
          </rPr>
          <t>Indique un nombre corto que refleje lo que pretende medir. 
Ej. Porcentaje de giros acumulados</t>
        </r>
      </text>
    </comment>
    <comment ref="G14" authorId="0" shapeId="0" xr:uid="{D0800236-B4FE-4CB1-B3B9-634F81DF4156}">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H14" authorId="0" shapeId="0" xr:uid="{9720355A-42B5-4521-A971-3991DAD0CBDD}">
      <text>
        <r>
          <rPr>
            <b/>
            <sz val="9"/>
            <color indexed="81"/>
            <rFont val="Tahoma"/>
            <family val="2"/>
          </rPr>
          <t>Valor inicial que se toma como referencia para comparar el avance de la meta. Es importante indicar la magnitud, unidad de medida y la vigencia en la cual se obtuvo</t>
        </r>
      </text>
    </comment>
    <comment ref="I14" authorId="0" shapeId="0" xr:uid="{1AECC889-2B35-4962-8482-78F84CE03D6F}">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J14" authorId="0" shapeId="0" xr:uid="{2208232E-487F-4B17-B920-92D360C002B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K14" authorId="0" shapeId="0" xr:uid="{B30BBDB4-EC1D-4EA1-8538-25A32CED2539}">
      <text>
        <r>
          <rPr>
            <b/>
            <sz val="9"/>
            <color indexed="81"/>
            <rFont val="Tahoma"/>
            <family val="2"/>
          </rPr>
          <t xml:space="preserve">Indique la magnitud programada para el trimestre. </t>
        </r>
      </text>
    </comment>
    <comment ref="L14" authorId="0" shapeId="0" xr:uid="{31373292-3723-487A-8503-BD0B0A79E8B6}">
      <text>
        <r>
          <rPr>
            <b/>
            <sz val="9"/>
            <color indexed="81"/>
            <rFont val="Tahoma"/>
            <family val="2"/>
          </rPr>
          <t xml:space="preserve">Indique la magnitud programada para el trimestre. </t>
        </r>
      </text>
    </comment>
    <comment ref="M14" authorId="0" shapeId="0" xr:uid="{C846E2D7-3065-4128-8C76-51161E0D7C17}">
      <text>
        <r>
          <rPr>
            <b/>
            <sz val="9"/>
            <color indexed="81"/>
            <rFont val="Tahoma"/>
            <family val="2"/>
          </rPr>
          <t xml:space="preserve">Indique la magnitud programada para el trimestre. </t>
        </r>
      </text>
    </comment>
    <comment ref="N14" authorId="0" shapeId="0" xr:uid="{474117DA-14AA-4BAF-B752-1413A5718EC7}">
      <text>
        <r>
          <rPr>
            <b/>
            <sz val="9"/>
            <color indexed="81"/>
            <rFont val="Tahoma"/>
            <family val="2"/>
          </rPr>
          <t xml:space="preserve">Indique la magnitud programada para el trimestre. </t>
        </r>
      </text>
    </comment>
    <comment ref="O14" authorId="0" shapeId="0" xr:uid="{F1D07228-88D0-4309-9D4E-5EB885D7FDC6}">
      <text>
        <r>
          <rPr>
            <b/>
            <sz val="9"/>
            <color indexed="81"/>
            <rFont val="Tahoma"/>
            <family val="2"/>
          </rPr>
          <t>Indique la programación total de la vigencia. 
Debe ser coherente con la meta.</t>
        </r>
      </text>
    </comment>
    <comment ref="P14" authorId="0" shapeId="0" xr:uid="{FE21DFDB-AFF8-4147-B537-10C1B10248CA}">
      <text>
        <r>
          <rPr>
            <b/>
            <sz val="9"/>
            <color indexed="81"/>
            <rFont val="Tahoma"/>
            <family val="2"/>
          </rPr>
          <t xml:space="preserve">Indique el tipo de indicador: 
- Eficacia 
- Eficiencia 
- Efectividad </t>
        </r>
      </text>
    </comment>
    <comment ref="S14" authorId="0" shapeId="0" xr:uid="{F21E4E22-60F3-48C1-9204-B22990CF58E2}">
      <text>
        <r>
          <rPr>
            <b/>
            <sz val="9"/>
            <color indexed="81"/>
            <rFont val="Tahoma"/>
            <family val="2"/>
          </rPr>
          <t>Indique la evidencia a presentar del cumplimiento de la meta. Se debe redactar de forma concreta y coherente con la meta</t>
        </r>
      </text>
    </comment>
    <comment ref="T14" authorId="0" shapeId="0" xr:uid="{1B621C19-38F6-4806-A4C4-B1C8550B782C}">
      <text>
        <r>
          <rPr>
            <b/>
            <sz val="9"/>
            <color indexed="81"/>
            <rFont val="Tahoma"/>
            <family val="2"/>
          </rPr>
          <t>Indique la herramienta o aplicativo donde reposa la información que da origen al entregable o en el que es posible contrastar o verificar la información de ser necesario.</t>
        </r>
      </text>
    </comment>
    <comment ref="U14" authorId="0" shapeId="0" xr:uid="{29D96EE3-F7F5-47F6-888D-8FBFF7195BF0}">
      <text>
        <r>
          <rPr>
            <b/>
            <sz val="9"/>
            <color indexed="81"/>
            <rFont val="Tahoma"/>
            <family val="2"/>
          </rPr>
          <t>Indique el área y grupo de trabajo (si se tiene), responsable de cumplir o ejecutar la meta</t>
        </r>
      </text>
    </comment>
    <comment ref="V14" authorId="0" shapeId="0" xr:uid="{F773CF66-93F3-45C1-8401-3500EA5DFE30}">
      <text>
        <r>
          <rPr>
            <b/>
            <sz val="9"/>
            <color indexed="81"/>
            <rFont val="Tahoma"/>
            <family val="2"/>
          </rPr>
          <t>Indique la magnitud programada</t>
        </r>
      </text>
    </comment>
    <comment ref="W14" authorId="0" shapeId="0" xr:uid="{F5228218-2E22-4357-BBA2-F05EC2E0672D}">
      <text>
        <r>
          <rPr>
            <b/>
            <sz val="9"/>
            <color indexed="81"/>
            <rFont val="Tahoma"/>
            <family val="2"/>
          </rPr>
          <t>Indique la magnitud ejecutada. Corresponde al resultado de medir el indicador de la meta</t>
        </r>
      </text>
    </comment>
    <comment ref="X14" authorId="0" shapeId="0" xr:uid="{83E45AA4-B05B-44F9-939A-1584783024C0}">
      <text>
        <r>
          <rPr>
            <b/>
            <sz val="9"/>
            <color indexed="81"/>
            <rFont val="Tahoma"/>
            <family val="2"/>
          </rPr>
          <t>Es el resultado porcentual de dividir lo ejecutado vs. lo programado. En caso de sobre ejecución, el resultado máximo es el 100%</t>
        </r>
      </text>
    </comment>
    <comment ref="Y14" authorId="0" shapeId="0" xr:uid="{988C4601-812E-40FE-85FE-3C09AFA1D7E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4" authorId="0" shapeId="0" xr:uid="{D0D90FBE-E6E2-4075-87AB-6F323F2D84BC}">
      <text>
        <r>
          <rPr>
            <b/>
            <sz val="9"/>
            <color indexed="81"/>
            <rFont val="Tahoma"/>
            <family val="2"/>
          </rPr>
          <t xml:space="preserve">Indicar el nombre concreto de la evidencia aportada. </t>
        </r>
      </text>
    </comment>
    <comment ref="AA14" authorId="0" shapeId="0" xr:uid="{B6305720-C9BD-47A6-9225-C9206B502FD0}">
      <text>
        <r>
          <rPr>
            <b/>
            <sz val="9"/>
            <color indexed="81"/>
            <rFont val="Tahoma"/>
            <family val="2"/>
          </rPr>
          <t>Indique la magnitud programada</t>
        </r>
      </text>
    </comment>
    <comment ref="AB14" authorId="0" shapeId="0" xr:uid="{49896E7A-471D-4CA3-B6D2-CA055AA84F85}">
      <text>
        <r>
          <rPr>
            <b/>
            <sz val="9"/>
            <color indexed="81"/>
            <rFont val="Tahoma"/>
            <family val="2"/>
          </rPr>
          <t>Indique la magnitud ejecutada. Corresponde al resultado de medir el indicador de la meta</t>
        </r>
      </text>
    </comment>
    <comment ref="AC14" authorId="0" shapeId="0" xr:uid="{6C4CA308-F62A-4560-A290-C6F961DD9EB9}">
      <text>
        <r>
          <rPr>
            <b/>
            <sz val="9"/>
            <color indexed="81"/>
            <rFont val="Tahoma"/>
            <family val="2"/>
          </rPr>
          <t>Es el resultado porcentual de dividir lo ejecutado vs. lo programado. En caso de sobre ejecución, el resultado máximo es el 100%</t>
        </r>
      </text>
    </comment>
    <comment ref="AD14" authorId="0" shapeId="0" xr:uid="{911B7D68-1818-41B4-A811-431278669113}">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4" authorId="0" shapeId="0" xr:uid="{BF2915B6-D49D-4DC1-86C3-8A2E656FD968}">
      <text>
        <r>
          <rPr>
            <b/>
            <sz val="9"/>
            <color indexed="81"/>
            <rFont val="Tahoma"/>
            <family val="2"/>
          </rPr>
          <t xml:space="preserve">Indicar el nombre concreto de la evidencia aportada. </t>
        </r>
      </text>
    </comment>
    <comment ref="AF14" authorId="0" shapeId="0" xr:uid="{5CCDF014-BF0B-42B7-92F7-6CBF58EA98EF}">
      <text>
        <r>
          <rPr>
            <b/>
            <sz val="9"/>
            <color indexed="81"/>
            <rFont val="Tahoma"/>
            <family val="2"/>
          </rPr>
          <t>Indique la magnitud programada</t>
        </r>
      </text>
    </comment>
    <comment ref="AG14" authorId="0" shapeId="0" xr:uid="{A3FA785E-EDEC-4164-99A5-88C5B890A708}">
      <text>
        <r>
          <rPr>
            <b/>
            <sz val="9"/>
            <color indexed="81"/>
            <rFont val="Tahoma"/>
            <family val="2"/>
          </rPr>
          <t>Indique la magnitud ejecutada. Corresponde al resultado de medir el indicador de la meta</t>
        </r>
      </text>
    </comment>
    <comment ref="AH14" authorId="0" shapeId="0" xr:uid="{005E4D9E-D1F6-4A46-8371-9EB40A9C2F76}">
      <text>
        <r>
          <rPr>
            <b/>
            <sz val="9"/>
            <color indexed="81"/>
            <rFont val="Tahoma"/>
            <family val="2"/>
          </rPr>
          <t>Es el resultado porcentual de dividir lo ejecutado vs. lo programado. En caso de sobre ejecución, el resultado máximo es el 100%</t>
        </r>
      </text>
    </comment>
    <comment ref="AI14" authorId="0" shapeId="0" xr:uid="{F4977502-E86B-42EE-B00B-334848FCB9A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4" authorId="0" shapeId="0" xr:uid="{07F8A95D-778F-4057-9D7F-FC1A1EDBDEC6}">
      <text>
        <r>
          <rPr>
            <b/>
            <sz val="9"/>
            <color indexed="81"/>
            <rFont val="Tahoma"/>
            <family val="2"/>
          </rPr>
          <t xml:space="preserve">Indicar el nombre concreto de la evidencia aportada. </t>
        </r>
      </text>
    </comment>
    <comment ref="AK14" authorId="0" shapeId="0" xr:uid="{1CF6DDD2-D0F7-497B-A878-3984E176C12A}">
      <text>
        <r>
          <rPr>
            <b/>
            <sz val="9"/>
            <color indexed="81"/>
            <rFont val="Tahoma"/>
            <family val="2"/>
          </rPr>
          <t>Indique la magnitud programada</t>
        </r>
      </text>
    </comment>
    <comment ref="AL14" authorId="0" shapeId="0" xr:uid="{978B8E67-E2CF-4EA1-B0E8-C23EE154AD33}">
      <text>
        <r>
          <rPr>
            <b/>
            <sz val="9"/>
            <color indexed="81"/>
            <rFont val="Tahoma"/>
            <family val="2"/>
          </rPr>
          <t>Indique la magnitud ejecutada. Corresponde al resultado de medir el indicador de la meta</t>
        </r>
      </text>
    </comment>
    <comment ref="AM14" authorId="0" shapeId="0" xr:uid="{7949A3C4-FD79-41C9-B393-15F71C2BB313}">
      <text>
        <r>
          <rPr>
            <b/>
            <sz val="9"/>
            <color indexed="81"/>
            <rFont val="Tahoma"/>
            <family val="2"/>
          </rPr>
          <t>Es el resultado porcentual de dividir lo ejecutado vs. lo programado. En caso de sobre ejecución, el resultado máximo es el 100%</t>
        </r>
      </text>
    </comment>
    <comment ref="AN14" authorId="0" shapeId="0" xr:uid="{F1983010-98A0-4525-A8F5-BC9974C9F9F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4" authorId="0" shapeId="0" xr:uid="{517F2593-F76E-4236-90C8-0209530447DA}">
      <text>
        <r>
          <rPr>
            <b/>
            <sz val="9"/>
            <color indexed="81"/>
            <rFont val="Tahoma"/>
            <family val="2"/>
          </rPr>
          <t xml:space="preserve">Indicar el nombre concreto de la evidencia aportada. </t>
        </r>
      </text>
    </comment>
    <comment ref="AP14" authorId="0" shapeId="0" xr:uid="{A3C321AB-87DC-4E7F-8C8F-8F767BB0A1DF}">
      <text>
        <r>
          <rPr>
            <b/>
            <sz val="9"/>
            <color indexed="81"/>
            <rFont val="Tahoma"/>
            <family val="2"/>
          </rPr>
          <t>Indique la magnitud total programada para la vigencia</t>
        </r>
      </text>
    </comment>
    <comment ref="AQ14" authorId="0" shapeId="0" xr:uid="{FC771540-1D2C-4B21-9686-7D6684444881}">
      <text>
        <r>
          <rPr>
            <b/>
            <sz val="9"/>
            <color indexed="81"/>
            <rFont val="Tahoma"/>
            <family val="2"/>
          </rPr>
          <t xml:space="preserve">Indique la magnitud ejecutada acumulada para la vigencia </t>
        </r>
      </text>
    </comment>
    <comment ref="AR14" authorId="0" shapeId="0" xr:uid="{1ECDFD14-21A6-444C-BF6C-3E8B35E647CC}">
      <text>
        <r>
          <rPr>
            <b/>
            <sz val="9"/>
            <color indexed="81"/>
            <rFont val="Tahoma"/>
            <family val="2"/>
          </rPr>
          <t>Es el resultado porcentual de dividir lo ejecutado vs. lo programado. En caso de sobre ejecución, el resultado máximo es el 100%</t>
        </r>
      </text>
    </comment>
    <comment ref="AS14" authorId="0" shapeId="0" xr:uid="{308CE112-015B-49F8-A4DA-7DB95EB2D67D}">
      <text>
        <r>
          <rPr>
            <b/>
            <sz val="9"/>
            <color indexed="81"/>
            <rFont val="Tahoma"/>
            <family val="2"/>
          </rPr>
          <t>Es la descripción detallada de los avances y logros obtenidos con la ejecución de la meta acumulados para la vigencia</t>
        </r>
      </text>
    </comment>
    <comment ref="D17" authorId="0" shapeId="0" xr:uid="{CD94BD62-55DA-4C1E-96B6-1A5F6A4412D7}">
      <text>
        <r>
          <rPr>
            <b/>
            <sz val="9"/>
            <color indexed="81"/>
            <rFont val="Tahoma"/>
            <family val="2"/>
          </rPr>
          <t>Promedio obtenido para el periodo x 80%</t>
        </r>
      </text>
    </comment>
    <comment ref="D25" authorId="0" shapeId="0" xr:uid="{9871DD7B-59A9-4D33-830E-91A8A028A8A2}">
      <text>
        <r>
          <rPr>
            <b/>
            <sz val="9"/>
            <color indexed="81"/>
            <rFont val="Tahoma"/>
            <family val="2"/>
          </rPr>
          <t>Promedio obtenido en las metas transversales para el periodo x 20%</t>
        </r>
      </text>
    </comment>
    <comment ref="D26" authorId="0" shapeId="0" xr:uid="{30E82D26-5BE8-4336-B590-55EFD66077D4}">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<sst xmlns="http://schemas.openxmlformats.org/spreadsheetml/2006/main" count="408" uniqueCount="215">
  <si>
    <r>
      <rPr>
        <b/>
        <sz val="14"/>
        <rFont val="Calibri Light"/>
        <family val="2"/>
        <scheme val="major"/>
      </rPr>
      <t>FORMULACIÓN Y SEGUIMIENTO PLANES DE GESTIÓN NIVEL CENTRAL</t>
    </r>
    <r>
      <rPr>
        <b/>
        <sz val="11"/>
        <color theme="1"/>
        <rFont val="Calibri Light"/>
        <family val="2"/>
        <scheme val="major"/>
      </rPr>
      <t xml:space="preserve">
PROCESO   _____________</t>
    </r>
  </si>
  <si>
    <r>
      <rPr>
        <b/>
        <sz val="11"/>
        <color theme="1"/>
        <rFont val="Calibri Light"/>
        <family val="2"/>
        <scheme val="major"/>
      </rPr>
      <t xml:space="preserve">Código Formato: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
</t>
    </r>
    <r>
      <rPr>
        <b/>
        <sz val="11"/>
        <color theme="1"/>
        <rFont val="Calibri Light"/>
        <family val="2"/>
        <scheme val="major"/>
      </rPr>
      <t xml:space="preserve">Vigencia desde: </t>
    </r>
    <r>
      <rPr>
        <sz val="11"/>
        <color theme="1"/>
        <rFont val="Calibri Light"/>
        <family val="2"/>
        <scheme val="major"/>
      </rPr>
      <t xml:space="preserve">
</t>
    </r>
    <r>
      <rPr>
        <b/>
        <sz val="11"/>
        <color theme="1"/>
        <rFont val="Calibri Light"/>
        <family val="2"/>
        <scheme val="major"/>
      </rPr>
      <t xml:space="preserve">Caso HOLA: </t>
    </r>
  </si>
  <si>
    <t>VIGENCIA DE LA PLANEACIÓN 202__</t>
  </si>
  <si>
    <t>DEPENDENCIAS ASOCIADAS</t>
  </si>
  <si>
    <t>FECHA</t>
  </si>
  <si>
    <t>DESCRIPCIÓN DE LA MODIFICACIÓN</t>
  </si>
  <si>
    <t xml:space="preserve">Publicación del plan de gestión aprobado. Caso HOLA: </t>
  </si>
  <si>
    <t>PLAN ESTRATÉGICO INSTITUCIONAL</t>
  </si>
  <si>
    <t>PRODUCTO</t>
  </si>
  <si>
    <t>INDICADOR</t>
  </si>
  <si>
    <t>POLÍTICA DE GESTIÓN Y DESEMPEÑO ASOCIADA</t>
  </si>
  <si>
    <t>FUENTE DE FINANCIACIÓN</t>
  </si>
  <si>
    <t>I TRIMESTRE</t>
  </si>
  <si>
    <t>II TRIMESTRE</t>
  </si>
  <si>
    <t>III TRIMESTRE</t>
  </si>
  <si>
    <t>IV TRIMESTRE</t>
  </si>
  <si>
    <t>SEGUIMIENTO ACUMULADO PLAN GESTIÓN</t>
  </si>
  <si>
    <t>No OE</t>
  </si>
  <si>
    <t>OBJETIVO ESTRATÉGICO</t>
  </si>
  <si>
    <t xml:space="preserve">ACTIVIDAD </t>
  </si>
  <si>
    <t xml:space="preserve">ENTREGABLE </t>
  </si>
  <si>
    <t xml:space="preserve">META </t>
  </si>
  <si>
    <t>FUENTE DE INFORMACIÓN</t>
  </si>
  <si>
    <t>RESPONSABLES DE LA META</t>
  </si>
  <si>
    <t>NOMBRE DEL INDICADOR</t>
  </si>
  <si>
    <t>FÓRMULA DEL INDICADOR</t>
  </si>
  <si>
    <t>LÍNEA BASE</t>
  </si>
  <si>
    <t xml:space="preserve">TIPO DE PROGRAMACIÓN </t>
  </si>
  <si>
    <t>UNIDAD DE MEDIDA</t>
  </si>
  <si>
    <t>I TRI</t>
  </si>
  <si>
    <t>II TRI</t>
  </si>
  <si>
    <t>III TRI</t>
  </si>
  <si>
    <t>IV TRI</t>
  </si>
  <si>
    <t>TOTAL PROGRAMACIÓN VIGENCIA</t>
  </si>
  <si>
    <t>TIPO DE INDICADOR</t>
  </si>
  <si>
    <t>PROGRAMADO</t>
  </si>
  <si>
    <t>EJECUTADO</t>
  </si>
  <si>
    <t>RESULTADO DE LA MEDICIÓN</t>
  </si>
  <si>
    <t>ANÁLISIS DE AVANCE</t>
  </si>
  <si>
    <t xml:space="preserve">EVIDENCIA </t>
  </si>
  <si>
    <r>
      <rPr>
        <b/>
        <sz val="14"/>
        <rFont val="Calibri Light"/>
        <family val="2"/>
        <scheme val="major"/>
      </rPr>
      <t>FORMULACIÓN Y SEGUIMIENTO PLANES DE GESTIÓN NIVEL CENTRAL</t>
    </r>
    <r>
      <rPr>
        <b/>
        <sz val="11"/>
        <color theme="1"/>
        <rFont val="Calibri Light"/>
        <family val="2"/>
        <scheme val="major"/>
      </rPr>
      <t xml:space="preserve">
PROCESO   GERENCIA DEL TALENTO HUMANO</t>
    </r>
  </si>
  <si>
    <r>
      <rPr>
        <b/>
        <sz val="11"/>
        <color rgb="FF000000"/>
        <rFont val="Calibri Light"/>
      </rPr>
      <t xml:space="preserve">Código : </t>
    </r>
    <r>
      <rPr>
        <sz val="11"/>
        <color rgb="FF000000"/>
        <rFont val="Calibri Light"/>
      </rPr>
      <t xml:space="preserve">PLE-PIN-F017
</t>
    </r>
    <r>
      <rPr>
        <b/>
        <sz val="11"/>
        <color rgb="FF000000"/>
        <rFont val="Calibri Light"/>
      </rPr>
      <t>Versión: 7
Vigencia desde: 21 enero de 2025
Caso HOLA: 113317</t>
    </r>
  </si>
  <si>
    <t>VIGENCIA DE LA PLANEACIÓN 2025</t>
  </si>
  <si>
    <t>DIRECCIÓN DE GESTIÓN DEL TALENTO HUMANO</t>
  </si>
  <si>
    <t>CONTROL DE CAMBIOS</t>
  </si>
  <si>
    <t>VERSIÓN</t>
  </si>
  <si>
    <t>28 de enero de 2025</t>
  </si>
  <si>
    <r>
      <t xml:space="preserve">Publicación del plan de gestión aprobado. Caso HOLA: </t>
    </r>
    <r>
      <rPr>
        <b/>
        <sz val="11"/>
        <color theme="1"/>
        <rFont val="Calibri Light"/>
        <family val="2"/>
        <scheme val="major"/>
      </rPr>
      <t>116069</t>
    </r>
  </si>
  <si>
    <t>16 de abril de 2025</t>
  </si>
  <si>
    <t>Para el primer trimestre de la vigencia 2025, el Plan de Gestión del proceso Gerencia del Talento Humano  alcanzó un nivel de desempeño del 94,66% y 33,77% acumulado para la vigencia.</t>
  </si>
  <si>
    <t>26 de mayo de 2025</t>
  </si>
  <si>
    <t>Se realiza ajuste teniendo en cuenta el memorando de alcance  Radicado No. 20254600193883 Fecha: 23-05-2025 de la Oficina de Atencion a la Ciudadania sobre la meta transversal No MT4 y MT5, del Plan de Gestión de la DGTH alcanzó un nivel de desempeño del 94,73% y del 33,79% acumulado para la vigencia</t>
  </si>
  <si>
    <t>16 de julio de 2025</t>
  </si>
  <si>
    <t>Para el II trimestre de la vigencia 2025, el Plan de Gestión del proceso Gerencia del Talento Humano  alcanzó un nivel de desempeño del 94,92% y 55,94% acumulado para la vigencia.</t>
  </si>
  <si>
    <t>16 de octubre de 2025</t>
  </si>
  <si>
    <t>Para el III trimestre de la vigencia 2025, el Plan de Gestión del proceso Gerencia del Talento Humano  alcanzó un nivel de desempeño del 89,23% y 69,21% acumulado para la vigencia.</t>
  </si>
  <si>
    <t>META</t>
  </si>
  <si>
    <t>RESULTADO</t>
  </si>
  <si>
    <t xml:space="preserve">No. Meta </t>
  </si>
  <si>
    <t>META PLAN DE GESTIÓN VIGENCIA</t>
  </si>
  <si>
    <t>TIPO DE META</t>
  </si>
  <si>
    <t>TIPO DE PROGRAMACIÓN</t>
  </si>
  <si>
    <t>ENTREGABLE</t>
  </si>
  <si>
    <t>Promover la transparencia, la integridad y la participación en la gestión pública, para mejorar la gobernabilidad democrática distrital y local.</t>
  </si>
  <si>
    <t>1</t>
  </si>
  <si>
    <t>Adelantar dos (2) procesos de encargos programados en la entidad dependiendo de las vacantes disponibles, a fin de garantizar el correcto funcionamiento de la entidad.</t>
  </si>
  <si>
    <t>Gestión</t>
  </si>
  <si>
    <t>Procesos de encargos efectuados</t>
  </si>
  <si>
    <t>Número de procesos de encargos efectuados</t>
  </si>
  <si>
    <t>N/A</t>
  </si>
  <si>
    <t>Suma</t>
  </si>
  <si>
    <t>Cantidad de procesos de encargo Realizados</t>
  </si>
  <si>
    <t>Eficacia</t>
  </si>
  <si>
    <t>Política 1. Gestión Estratégica del Talento Humano</t>
  </si>
  <si>
    <t>Gastos de Funcionamiento</t>
  </si>
  <si>
    <t>Evidencias al cumplimiento de actividades (Actas, registros, publicaciones, etc.)</t>
  </si>
  <si>
    <t>Dirección de Gestión del Talento Humano</t>
  </si>
  <si>
    <t xml:space="preserve">Se realizó un proceso de encargos con la oferta de cuatro (4) vacantes, el cual fue publicado el 20 de febrero de 2025 y cuya reunión se llevó a cabo el 03 de marzo de 2025.
</t>
  </si>
  <si>
    <t>1. Documento publicación de empleos vacantes.
2. Pantallazo publicación proceso de encargos intranet.
3. Pantallazo citación a reunión</t>
  </si>
  <si>
    <t>Se realizó un proceso de encargos con la oferta de ciento cinco (105) vacantes, el cual fue publicado el 21 de mayo de 2025 y cuya reunión se llevó a cabo el 18 de junio de 2025.</t>
  </si>
  <si>
    <t>1. Documento publicación de empleos vacantes.
2.Orfeo de citacion a reunion.
3.Link de acceso a la publicacion final y citacion https://gaia.gobiernobogota.gov.co/noticias/listados-finales-y-citaci%C3%B3n-reuni%C3%B3n-proceso-de-encargos-no-2-de-2025</t>
  </si>
  <si>
    <t>No se programaron ni ejecutaron procesos de encargos durante los meses de julio, agosto y septiembre de 2025, toda vez que conforme al documento gco-gth-p022_v1 Procedimiento encargos, solo se llevarán a cabo dos (2) en el año o mínimo cada cinco (5) meses.</t>
  </si>
  <si>
    <t>No aplica</t>
  </si>
  <si>
    <t>Se alcanzó un avance de 49,75% sobre el programado de la vigencia.</t>
  </si>
  <si>
    <t>2</t>
  </si>
  <si>
    <t>Ejecutar el 80% de las actividades programadas por trimestre del plan anual de trabajo del Sistema de Gestión de la Seguridad y Salud en el Trabajo.</t>
  </si>
  <si>
    <t>Porcentaje de actividades trimestrales cumplidas del plan anual de trabajo</t>
  </si>
  <si>
    <t>(Número de actividades ejecutadas en el periodo/Número total de actividades programadas en el periodo)*100</t>
  </si>
  <si>
    <t>N.A.</t>
  </si>
  <si>
    <t>Constante</t>
  </si>
  <si>
    <t>Actividades programadas del Plan Anual de Trabajo</t>
  </si>
  <si>
    <t>Eficiencia</t>
  </si>
  <si>
    <t>Archivo Excel que contiene los avances del plan anual de trabajo por periodo.</t>
  </si>
  <si>
    <t>Evidencias de ejecución de las actividades programadas durante el periodo.</t>
  </si>
  <si>
    <t>Dirección de Gestión del Talento Humano.</t>
  </si>
  <si>
    <t>Durante el I trimestre se realizaron las siguientes actividades:
•Reuniones de los meses de enero y febrero del COPASST
•Participación del COPASST en la Investigación de accidentes de trabajo.
•Socialización consumo sustancias psicoactivas
•Socialización acoso laboral y sexual
•Sensibilización riesgo biomecánico
•Capacitación primeros auxilios
•Sensibilización lecciones aprendidas
•Evaluación SG SST - estándares mínimos
•Mantenimiento de sala amiga de la familia lactante de Nivel Central
•Rendición de cuentas del SG SST vigencia 2024
•Exámenes médico ocupacionales de ingreso, periódico, retiro.
•Mesas laborales casos especiales de salud.
•Seguimiento a restricciones y recomendaciones laborales
•Seguimiento ausentismo laboral por incapacidad médica
•Inspección puestos de trabajo en DME
•seguimiento riesgo biomecánico a teletrabajadores
•Intervención individual y/o colectiva Riesgo Psicosocial
•Realizar el reporte de los incidentes, accidentes y enfermedades laborales.
•Realizar la Investigación de accidentes, incidentes de trabajo y enfermedad laboral calificada</t>
  </si>
  <si>
    <t>1. Plan de trabajo anual cronograma enero, febrero y marzo.
2. Carpeta evidencias actividades ejecutadas enero.
3. Carpeta evidencias actividades ejecutadas febrero.
4. Carpeta evidencias actividades ejecutadas marzo.</t>
  </si>
  <si>
    <t>Durante el II trimestre se realizaron las siguientes actividades:
•Reuniones de los meses de abril, mayo, junio del COPASST
•Participación del COPASST en la Investigación de accidentes de trabajo.
•Socialización al COPASST
•Socialización consumo sustancias psicoactivas
•Socialización acoso laboral y sexual
•Capacitación primeros auxilios
•Mantenimiento de sala amiga de la familia lactante de Nivel Central
•Rendición de cuentas del SG SST vigencia 2024
•Exámenes médico ocupacionales de ingreso, periódico, retiro.
•Mesas laborales casos especiales de salud.
•Seguimiento a restricciones y recomendaciones laborales
•Seguimiento ausentismo laboral por incapacidad médica
•Inspección puestos de trabajo en DME
•seguimiento riesgo biomecánico a teletrabajadores
•Intervención individual y/o colectiva Riesgo Psicosocial
•Realizar el reporte de los incidentes, accidentes y enfermedades laborales.
•Realizar la Investigación de accidentes, incidentes de trabajo y enfermedad laboral calificada</t>
  </si>
  <si>
    <t>1. Plan de trabajo anual cronograma abril, mayo, junio.
2. Carpeta evidencias actividades ejecutadas abril.
3. Carpeta evidencias actividades ejecutadas mayo.
4. Carpeta evidencias actividades ejecutadas junio.</t>
  </si>
  <si>
    <t>Durante el III trimestre se realizaron las siguientes actividades:
•Reuniones de los meses de julio, agosto y septiembre del COPASST.
•Participación del COPASST en la Investigación de accidentes de trabajo.
•Socialización al COPASST.
•Socialización consumo sustancias psicoactivas.
•Socialización acoso laboral y sexual.
•Capacitación primeros auxilios.
•Mantenimiento de sala amiga de la familia lactante de Nivel Central.
•Auditoría interna al SG-SST.
•Inducción del SG-SST.
•Reunión de seguimiento con Referentes SST de Alcaldías Locales.
•Exámenes médico ocupacionales de ingreso, periódico, retiro.
•Mesas laborales casos especiales de salud.
•Seguimiento a restricciones y recomendaciones laborales.
•Seguimiento ausentismo laboral por incapacidad médica.
•Inspección puestos de trabajo en DME.
•Seguimiento riesgo biomecánico a teletrabajadores.
•Intervención individual y/o colectiva Riesgo Psicosocial.
•Realizar el reporte de los incidentes, accidentes y enfermedades laborales.
•Realizar la Investigación de accidentes, incidentes de trabajo y enfermedad laboral calificada.
Nota: Se realizó la pista de entrenamiento para el mes de septiembre, motivo por el cual se da por cumplida la actividad programada para noviembre.
         No se realizó el proceso de convocatoria para conformar la brigada de emergencias.</t>
  </si>
  <si>
    <t>1. Plan de trabajo anual cronograma julio, agosto y septiembre.
2. Carpeta evidencias actividades ejecutadas julio.
3. Carpeta evidencias actividades ejecutadas agosto.
4. Carpeta evidencias actividades ejecutadas septiembre.</t>
  </si>
  <si>
    <t>Se alcanzó un avance de 92,35% sobre el programado de la vigencia.</t>
  </si>
  <si>
    <t>Total metas técnicas (80%)</t>
  </si>
  <si>
    <t>Propiciar la revolución del servicio público con criterios de calidad, calidez, eficacia, oportunidad, sostenibilidad y transformación digital.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</si>
  <si>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</si>
  <si>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</si>
  <si>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</si>
  <si>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</si>
  <si>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</si>
  <si>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</si>
  <si>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</si>
  <si>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No programada</t>
  </si>
  <si>
    <t>No Aplica</t>
  </si>
  <si>
    <t>8179- Fortalecimiento de la gestión administrativa y operativa de la Secretaria Distrital de Gobierno Bogotá D.C.</t>
  </si>
  <si>
    <t xml:space="preserve">Reporte de cumplimiento porcentual de los criterios ambientales </t>
  </si>
  <si>
    <t>Herramienta de medición de criterios ambientales</t>
  </si>
  <si>
    <t>Aplicación de la meta: dependencias del proceso.
Reporte de la meta: Oficina Asesora de Planeación</t>
  </si>
  <si>
    <t>No Programada</t>
  </si>
  <si>
    <t>Dirección Gestión del Talento Humano: Calificación 73%
Reporte consumo de papel: Información al día con corte a 30 de mayo de 2025.
Impresiones: Presenta un aumento del 63,6% en comparación con el periodo enero-mayo 2024.
Participación en actividades: 
Circular 26 : de 58 personas de la dependencia participaron 13  personas.
Economía circular:de 58 personas de la dependencia participaron 2 personas.
Semana ambiental: de 58 personas de la dependencia participaron 5 personas.
Campaña puesto a puesto: reciben puntuación máxima por su participación 
Adopta tu punto ecológico: En las inspecciones efectuados el 06 de mayo y 13 de junio se identificó mezcla en dos de tres contenedores.
Socialización Sistema de Gestión Ambiental: de 58 personas de la dependencia participaron 43 personas, representan el 74% de participación.
Indicadores de agua y energía: De acuerdo con reporte con corte a 30 de mayo de 2025 presentado en Comité Institucional de Gestión y Desempeño se van cumpliendo las meta de consumo de agua 1m3 y energía 38 kw/h</t>
  </si>
  <si>
    <t>Reporte realizado por la OAP - Gestión Ambiental el día 07-07-025 a traves de correo electrónico.</t>
  </si>
  <si>
    <t>Se alcanzó un avance de 45,63% sobre el programado de la vigencia.</t>
  </si>
  <si>
    <t>MT2</t>
  </si>
  <si>
    <t>Actualizar el 100% los documentos del proceso conforme al plan de trabajo definido.</t>
  </si>
  <si>
    <t>Porcentaje de actualización documental</t>
  </si>
  <si>
    <t>(Número de documentos del proceso actualizados y publicados en MATIZ/ Número de documentos programados en el trimestre )*100</t>
  </si>
  <si>
    <t>100% vigencia 2024</t>
  </si>
  <si>
    <t xml:space="preserve">Suma </t>
  </si>
  <si>
    <t>Política 6. Fortalecimiento organizacional y simplificación de procesos</t>
  </si>
  <si>
    <t>Herramienta de actualización documental</t>
  </si>
  <si>
    <t xml:space="preserve">Casos Hola de actualización generados
Listado Maestro de Documentos 
Matiz </t>
  </si>
  <si>
    <t>Aplicación de la meta: Dependencias del proceso.
Reporte de la meta:  Oficina Asesora de Planeación</t>
  </si>
  <si>
    <t xml:space="preserve">la dependencia ejecuto 2 de las 5 programadas pra el trimestre </t>
  </si>
  <si>
    <t xml:space="preserve">Reporte de actualizacion documental del sistema de gestion </t>
  </si>
  <si>
    <t>No se cumplió con la programación trimestral.</t>
  </si>
  <si>
    <t>Reporte realizado por la OAP - Gestión por Procesos el día 03-07-025 a traves de correo electrónico.</t>
  </si>
  <si>
    <t>Se alcanzó un avance de 12,00% sobre el programado de la vigencia.</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</si>
  <si>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</si>
  <si>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</si>
  <si>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</si>
  <si>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</si>
  <si>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Registro de asistencia y presentación realizada (o estrategia desarrollada)</t>
  </si>
  <si>
    <t>Promotor de mejora</t>
  </si>
  <si>
    <t>Se realizó una jornada entrenamiento por parte de los promotores de mejora sobre el Sistema de Gestión y/o los procesos, dirigida al personal de planta y contratistas para el fortalecimiento del Modelo Integrado de Planeación y Gestión. Corresponde a la DGTH.</t>
  </si>
  <si>
    <t>Listado de asistencia y evidencia fotográfica.</t>
  </si>
  <si>
    <t>Se alcanzó un avance de 50,00% sobre el programado de la vigencia.</t>
  </si>
  <si>
    <t>MT4</t>
  </si>
  <si>
    <t>Dar respuesta al 100% de los requerimientos ciudadanos asignados a las dependencias de nivel central con corte a 31 de diciembre de 2024 tipificadas como Derechos de Petición registradas en el aplicativo Bogotá Te Escucha y gestor documental ORFEO</t>
  </si>
  <si>
    <t>Porcentaje de requerimientos ciudadanos con respuesta definitiva</t>
  </si>
  <si>
    <t>(No. de respuestas efectuadas / No. requerimientos instaurados antes del 31 de diciembre 2024 pendientes por gestionar) X 100</t>
  </si>
  <si>
    <t>Peticiones pendientes por gestionar al 31 de diciembre de  2024</t>
  </si>
  <si>
    <t>Política 7. Servicio al Ciudadano</t>
  </si>
  <si>
    <t>Reporte de peticiones ciudadanas gestionadas (con respuesta definitiva o traslado por competencia)</t>
  </si>
  <si>
    <t xml:space="preserve">Reporte Sistema Distrital de Gestión de Peticiones Ciudadanas - Bogotá te  Escucha </t>
  </si>
  <si>
    <t>Dependencias de Nivel Central asociadas al proceso
Reporte de la meta:  Subsecretaría de Gestión Institucional - Servicio de atención a la ciudadanía</t>
  </si>
  <si>
    <t xml:space="preserve">La dependencia dio respuesta a 8 requerimientos de los 8 instaurados  el trimestre </t>
  </si>
  <si>
    <t>Reporte de respuestas a requerimientos ciudadanos de la oficina de Atencion a la Ciudadania radicado No 20254600138593</t>
  </si>
  <si>
    <t>Se alcanzó un avance de 100,00% sobre el programado de la vigencia.</t>
  </si>
  <si>
    <t>MT5</t>
  </si>
  <si>
    <t>Gestionar oportunamente el 100% de los requerimientos  que se tipifiquen como derecho de petición ciudadano en los aplicativos Bogotá Te Escucha y  ORFEO, que  sean asignados a las dependencias del Nivel Central durante la vigencia 2025.</t>
  </si>
  <si>
    <t>Porcentaje de requerimientos ciudadanos  gestionados dentro del término de ley.</t>
  </si>
  <si>
    <t>(No. de peticiones gestionadas en los términos de ley / No. Requerimientos recibidos en la vigencia 2025 que deben tener respuesta) X 100</t>
  </si>
  <si>
    <t>100% en 2024</t>
  </si>
  <si>
    <t>Porcentaje de requerimientos ciudadanos gestionados en los términos de ley</t>
  </si>
  <si>
    <t xml:space="preserve">Eficiencia </t>
  </si>
  <si>
    <t xml:space="preserve">La dependencia dio respuesta a 35 requerimientos de los 44 instaurados  el trimestre </t>
  </si>
  <si>
    <t>Reporte de respuestas a requerimientos ciudadanos de la oficina de Atencion a la Ciudadania radicado No 20254600138593  y Radicado No. 20254600193883
Fecha: 23-05</t>
  </si>
  <si>
    <t>Se gestionó oportunamente 85 solicitude de 104 registradas.</t>
  </si>
  <si>
    <t>Reporte realizado por la SGI-SAC el día 08-07-2025 a traves de memorando 20254600258433.</t>
  </si>
  <si>
    <t xml:space="preserve">Dio respuesta a 72 requeimientos de los 78 instaurados en este periodo </t>
  </si>
  <si>
    <t>Radicado No. 20254600383923
Fecha: 07-10-2025</t>
  </si>
  <si>
    <t>Se alcanzó un avance de 63,39% sobre el programado de la vigencia.</t>
  </si>
  <si>
    <t>MT6</t>
  </si>
  <si>
    <t>Contar con una matriz de activos de información del proceso en el formato GDI-TIC-F032, aprobada por la Dirección de Tecnologías e Información.</t>
  </si>
  <si>
    <t>Matriz de activos de información aprobada por la Dirección de Tecnologías e Información</t>
  </si>
  <si>
    <t>Número de matrices de activos de información aprobadas</t>
  </si>
  <si>
    <t>Política 12. Seguridad Digital</t>
  </si>
  <si>
    <t>Catálogo de componentes de Información</t>
  </si>
  <si>
    <t>Dependencias de Nivel Central asociadas al proceso
Reporte de la meta:  Dirección de Tecnologías e Información</t>
  </si>
  <si>
    <t>Entregaron la matriz de 
activos y tiene el visto 
bueno del jefe</t>
  </si>
  <si>
    <t>Reporte realizado por la DTI el día 02-07-2025 a traves de memorando 20254400249683.</t>
  </si>
  <si>
    <t>MT7</t>
  </si>
  <si>
    <t>Contar con una matriz de riesgos de seguridad de la información del proceso,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</si>
  <si>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</si>
  <si>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</si>
  <si>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</si>
  <si>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</si>
  <si>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Se alcanzó un avance de 0,00% sobre el programado de la vigencia.
Meta no programada en los periodos 2025-I ni 2025-II.</t>
  </si>
  <si>
    <t>Total metas transversales (20%)</t>
  </si>
  <si>
    <t xml:space="preserve">Total plan de gestión </t>
  </si>
  <si>
    <t>7952 - Fortalecimiento institucional de la gestión local en las localidades de Bogotá D.C.</t>
  </si>
  <si>
    <t>Política 2. Integridad</t>
  </si>
  <si>
    <t>7983-Fortalecimiento de la gestión policiva en Bogotá D.C.</t>
  </si>
  <si>
    <t>Política 3. Planeación institucional</t>
  </si>
  <si>
    <t>7988 - Fortalecimiento de la capacidad institucional y de los actores sociales para la garantía, promoción y protección de los derechos humanos y de libertad religiosa y de conciencia en Bogotá D.C.</t>
  </si>
  <si>
    <t>Política 4. Gestión Presupuestal y Eficiencia del Gasto Público</t>
  </si>
  <si>
    <t>7993 - Fortalecimiento del tejido social y la reconstrucción de la confianza con la ciudadanía para promover la cultura de la convivencia basada en el diálogo</t>
  </si>
  <si>
    <t>Política 5. Compras y Contratación Pública</t>
  </si>
  <si>
    <t>7999 - Implementación de estrategias de innovación publica y social para el fomento de la gestión del conocimiento en Bogotá D.C.</t>
  </si>
  <si>
    <t>8004 - Implementación de la estrategia de participación ciudadana en espacios de toma de decisiones públicas en Bogotá D.C.</t>
  </si>
  <si>
    <t>8010 - Fortalecimiento de la capacidad institucional y de los actores sociales para la garantía, promoción y protección de los derechos de las comunidades étnicas en Bogotá D.C.</t>
  </si>
  <si>
    <t>Política 8. Simplificación, Racionalización y Estandarización de trámites</t>
  </si>
  <si>
    <t>8020-Fortalecimiento de las relaciones estratégicas de los actores políticos de los diferentes niveles que influyan en la implementación de los programas de la administración Distrital Bogotá D.C.</t>
  </si>
  <si>
    <t>Política 9. Participación Ciudadana en la Gestión Pública</t>
  </si>
  <si>
    <t>8037- Implementación de acciones orientadas a la gestión pública efectiva y transparente en la Secretaria Distrital de Gobierno de Bogotá D.C.</t>
  </si>
  <si>
    <t>Política 10. Gobierno Digital</t>
  </si>
  <si>
    <t>8048-Fortalecimiento Tecnológico para una Administración Más Eficiente en la Secretaría Distrital de Gobierno Bogotá D.C.</t>
  </si>
  <si>
    <t>Política 11. Transparencia, acceso a la información pública y lucha contra la corrupción</t>
  </si>
  <si>
    <t>Política 13. Defensa Jurídica</t>
  </si>
  <si>
    <t>Política 14. Mejora normativa</t>
  </si>
  <si>
    <t>Política 15. Seguimiento y evaluación de la gestión institucional</t>
  </si>
  <si>
    <t>Política 16. Gestión Documental</t>
  </si>
  <si>
    <t>Política 17. Gestión de la Información Estadística</t>
  </si>
  <si>
    <t>Política 18. Gestión del Conocimiento y la Innovación</t>
  </si>
  <si>
    <t>Política 19. Control Interno</t>
  </si>
  <si>
    <t>Retadora (mejora)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</si>
</sst>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0.0%"/>
    <numFmt numFmtId="165" formatCode="0.0"/>
  </numFmts>
  <fonts count="19">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sz val="11"/>
      <color theme="4"/>
      <name val="Calibri Light"/>
      <family val="2"/>
      <scheme val="major"/>
    </font>
    <font>
      <b/>
      <sz val="11"/>
      <color rgb="FF000000"/>
      <name val="Calibri Light"/>
    </font>
    <font>
      <sz val="11"/>
      <color rgb="FF000000"/>
      <name val="Calibri Light"/>
    </font>
    <font>
      <sz val="11"/>
      <color rgb="FF0070C0"/>
      <name val="Calibri Light"/>
      <family val="2"/>
    </font>
  </fonts>
  <fills count="12">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theme="3" tint="0.59999389629810485"/>
        <bgColor indexed="64"/>
      </patternFill>
    </fill>
    <fill>
      <patternFill patternType="solid">
        <fgColor rgb="FFFF00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3">
    <xf numFmtId="0" fontId="0" fillId="0" borderId="0"/>
    <xf numFmtId="9" fontId="4" fillId="0" borderId="0" applyFont="0" applyFill="0" applyBorder="0" applyAlignment="0" applyProtection="0"/>
    <xf numFmtId="41" fontId="4" fillId="0" borderId="0" applyFont="0" applyFill="0" applyBorder="0" applyAlignment="0" applyProtection="0"/>
  </cellStyleXfs>
  <cellXfs count="140">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0" fontId="7" fillId="3" borderId="1" xfId="0" applyFont="1" applyFill="1" applyBorder="1" applyAlignment="1">
      <alignment wrapText="1"/>
    </xf>
    <xf numFmtId="9" fontId="7" fillId="3" borderId="1" xfId="1" applyFont="1" applyFill="1" applyBorder="1" applyAlignment="1">
      <alignment wrapText="1"/>
    </xf>
    <xf numFmtId="9" fontId="7" fillId="3" borderId="1" xfId="1" applyFont="1" applyFill="1" applyBorder="1" applyAlignment="1">
      <alignment horizontal="righ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9" fontId="9"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0" fontId="5" fillId="9" borderId="1" xfId="0" applyFont="1" applyFill="1" applyBorder="1" applyAlignment="1" applyProtection="1">
      <alignment horizontal="justify" vertical="center" wrapText="1"/>
      <protection locked="0"/>
    </xf>
    <xf numFmtId="9" fontId="5" fillId="9" borderId="1" xfId="0" applyNumberFormat="1" applyFont="1" applyFill="1" applyBorder="1" applyAlignment="1" applyProtection="1">
      <alignment horizontal="justify" vertical="center" wrapText="1"/>
      <protection locked="0"/>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5" fillId="9" borderId="1" xfId="1" applyFont="1" applyFill="1" applyBorder="1" applyAlignment="1">
      <alignment horizontal="justify" vertical="center" wrapText="1"/>
    </xf>
    <xf numFmtId="9" fontId="5" fillId="9" borderId="1" xfId="0" applyNumberFormat="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41" fontId="1" fillId="0" borderId="1" xfId="2" applyFont="1" applyBorder="1" applyAlignment="1">
      <alignment horizontal="justify" vertical="center" wrapText="1"/>
    </xf>
    <xf numFmtId="41" fontId="1" fillId="0" borderId="1" xfId="0" applyNumberFormat="1" applyFont="1" applyBorder="1" applyAlignment="1">
      <alignment horizontal="justify" vertical="center" wrapText="1"/>
    </xf>
    <xf numFmtId="0" fontId="5" fillId="0" borderId="1" xfId="0" applyFont="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9" borderId="1" xfId="0" applyFont="1" applyFill="1" applyBorder="1" applyAlignment="1">
      <alignment horizontal="center" vertical="center" wrapText="1"/>
    </xf>
    <xf numFmtId="0" fontId="14" fillId="0" borderId="0" xfId="0" applyFont="1" applyAlignment="1">
      <alignment wrapText="1"/>
    </xf>
    <xf numFmtId="0" fontId="0" fillId="0" borderId="0" xfId="0" applyAlignment="1">
      <alignment wrapText="1"/>
    </xf>
    <xf numFmtId="0" fontId="2" fillId="3" borderId="4"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3" fillId="0" borderId="1" xfId="0" applyFont="1" applyBorder="1" applyAlignment="1">
      <alignment horizontal="left" vertical="center" wrapText="1"/>
    </xf>
    <xf numFmtId="9" fontId="3" fillId="0" borderId="1" xfId="0" applyNumberFormat="1" applyFont="1" applyBorder="1" applyAlignment="1">
      <alignment horizontal="left" vertical="center" wrapText="1"/>
    </xf>
    <xf numFmtId="0" fontId="1" fillId="0" borderId="1" xfId="0" applyFont="1" applyBorder="1" applyAlignment="1">
      <alignment horizontal="left" vertical="center" wrapText="1"/>
    </xf>
    <xf numFmtId="1" fontId="3" fillId="0" borderId="1" xfId="1" applyNumberFormat="1" applyFont="1" applyBorder="1" applyAlignment="1">
      <alignment horizontal="center" vertical="center" wrapText="1"/>
    </xf>
    <xf numFmtId="1" fontId="1" fillId="0" borderId="1" xfId="1" applyNumberFormat="1" applyFont="1" applyBorder="1" applyAlignment="1">
      <alignment horizontal="center" vertical="center" wrapText="1"/>
    </xf>
    <xf numFmtId="9" fontId="1" fillId="0" borderId="1" xfId="0" applyNumberFormat="1" applyFont="1" applyBorder="1" applyAlignment="1">
      <alignment horizontal="center" vertical="center" wrapText="1"/>
    </xf>
    <xf numFmtId="0" fontId="3" fillId="0" borderId="1" xfId="0" applyFont="1" applyBorder="1" applyAlignment="1" applyProtection="1">
      <alignment horizontal="left" vertical="center" wrapText="1"/>
      <protection hidden="1"/>
    </xf>
    <xf numFmtId="0" fontId="15" fillId="0" borderId="1" xfId="0" applyFont="1" applyBorder="1" applyAlignment="1">
      <alignment horizontal="justify" vertical="center" wrapText="1"/>
    </xf>
    <xf numFmtId="0" fontId="3" fillId="0" borderId="1" xfId="0" applyFont="1" applyBorder="1" applyAlignment="1">
      <alignment horizontal="justify" vertical="center" wrapText="1"/>
    </xf>
    <xf numFmtId="1" fontId="5" fillId="0" borderId="1" xfId="0" applyNumberFormat="1" applyFont="1" applyBorder="1" applyAlignment="1">
      <alignment horizontal="right" vertical="center" wrapText="1"/>
    </xf>
    <xf numFmtId="164" fontId="5" fillId="0" borderId="1" xfId="0" applyNumberFormat="1" applyFont="1" applyBorder="1" applyAlignment="1">
      <alignment horizontal="right" vertical="center" wrapText="1"/>
    </xf>
    <xf numFmtId="9" fontId="5" fillId="0" borderId="1" xfId="1" applyFont="1" applyBorder="1" applyAlignment="1">
      <alignment horizontal="right" vertical="center" wrapText="1"/>
    </xf>
    <xf numFmtId="9" fontId="5" fillId="0" borderId="1" xfId="0" applyNumberFormat="1" applyFont="1" applyBorder="1" applyAlignment="1">
      <alignment horizontal="right" vertical="center" wrapText="1"/>
    </xf>
    <xf numFmtId="0" fontId="5" fillId="0" borderId="1" xfId="0" applyFont="1" applyBorder="1" applyAlignment="1">
      <alignment horizontal="right" vertical="center" wrapText="1"/>
    </xf>
    <xf numFmtId="10" fontId="5" fillId="0" borderId="1" xfId="1" applyNumberFormat="1" applyFont="1" applyBorder="1" applyAlignment="1">
      <alignment horizontal="right" vertical="center" wrapText="1"/>
    </xf>
    <xf numFmtId="1" fontId="1" fillId="0" borderId="1" xfId="0" applyNumberFormat="1" applyFont="1" applyBorder="1" applyAlignment="1">
      <alignment horizontal="right" vertical="center" wrapText="1"/>
    </xf>
    <xf numFmtId="164" fontId="1" fillId="0" borderId="1" xfId="0" applyNumberFormat="1" applyFont="1" applyBorder="1" applyAlignment="1">
      <alignment horizontal="right" vertical="center" wrapText="1"/>
    </xf>
    <xf numFmtId="10" fontId="7" fillId="3" borderId="1" xfId="0" applyNumberFormat="1" applyFont="1" applyFill="1" applyBorder="1" applyAlignment="1">
      <alignment horizontal="right" wrapText="1"/>
    </xf>
    <xf numFmtId="10" fontId="9" fillId="2" borderId="1" xfId="0" applyNumberFormat="1" applyFont="1" applyFill="1" applyBorder="1" applyAlignment="1">
      <alignment horizontal="right" wrapText="1"/>
    </xf>
    <xf numFmtId="0" fontId="18" fillId="0" borderId="1" xfId="0" applyFont="1" applyBorder="1" applyAlignment="1">
      <alignment vertical="center" wrapText="1"/>
    </xf>
    <xf numFmtId="0" fontId="2" fillId="3" borderId="3" xfId="0" applyFont="1" applyFill="1" applyBorder="1" applyAlignment="1">
      <alignment horizontal="center" vertical="center" wrapText="1"/>
    </xf>
    <xf numFmtId="10" fontId="1" fillId="0" borderId="1" xfId="1" applyNumberFormat="1" applyFont="1" applyBorder="1" applyAlignment="1">
      <alignment horizontal="right" vertical="center" wrapText="1"/>
    </xf>
    <xf numFmtId="10" fontId="7" fillId="3" borderId="1" xfId="1" applyNumberFormat="1" applyFont="1" applyFill="1" applyBorder="1" applyAlignment="1">
      <alignment horizontal="right" wrapText="1"/>
    </xf>
    <xf numFmtId="164" fontId="7" fillId="3" borderId="1" xfId="1" applyNumberFormat="1" applyFont="1" applyFill="1" applyBorder="1" applyAlignment="1">
      <alignment horizontal="right" wrapText="1"/>
    </xf>
    <xf numFmtId="9" fontId="1" fillId="0" borderId="1" xfId="0" applyNumberFormat="1" applyFont="1" applyBorder="1" applyAlignment="1">
      <alignment horizontal="right" vertical="center" wrapText="1"/>
    </xf>
    <xf numFmtId="9" fontId="1" fillId="0" borderId="1" xfId="1" applyFont="1" applyBorder="1" applyAlignment="1">
      <alignment horizontal="right" vertical="center" wrapText="1"/>
    </xf>
    <xf numFmtId="165" fontId="1" fillId="0" borderId="1" xfId="0" applyNumberFormat="1" applyFont="1" applyBorder="1" applyAlignment="1">
      <alignment horizontal="right" vertical="center" wrapText="1"/>
    </xf>
    <xf numFmtId="165" fontId="5" fillId="0" borderId="1" xfId="0" applyNumberFormat="1" applyFont="1" applyBorder="1" applyAlignment="1">
      <alignment horizontal="right" vertical="center" wrapText="1"/>
    </xf>
    <xf numFmtId="1" fontId="5" fillId="9" borderId="1" xfId="1" applyNumberFormat="1" applyFont="1" applyFill="1" applyBorder="1" applyAlignment="1">
      <alignment horizontal="right" vertical="center" wrapText="1"/>
    </xf>
    <xf numFmtId="1" fontId="5" fillId="9" borderId="1" xfId="0" applyNumberFormat="1" applyFont="1" applyFill="1" applyBorder="1" applyAlignment="1">
      <alignment horizontal="right" vertical="center" wrapText="1"/>
    </xf>
    <xf numFmtId="0" fontId="1" fillId="9" borderId="3" xfId="0" applyFont="1" applyFill="1" applyBorder="1" applyAlignment="1">
      <alignment horizontal="center" vertical="center" wrapText="1"/>
    </xf>
    <xf numFmtId="0" fontId="1" fillId="9" borderId="14" xfId="0" applyFont="1" applyFill="1" applyBorder="1" applyAlignment="1">
      <alignment horizontal="center" vertical="center" wrapText="1"/>
    </xf>
    <xf numFmtId="0" fontId="1" fillId="9" borderId="7" xfId="0" applyFont="1" applyFill="1" applyBorder="1" applyAlignment="1">
      <alignment horizontal="center" vertical="center" wrapText="1"/>
    </xf>
    <xf numFmtId="0" fontId="1" fillId="9" borderId="11" xfId="0" applyFont="1" applyFill="1" applyBorder="1" applyAlignment="1">
      <alignment horizontal="center" vertical="center" wrapText="1"/>
    </xf>
    <xf numFmtId="10" fontId="5" fillId="0" borderId="1" xfId="0" applyNumberFormat="1" applyFont="1" applyBorder="1" applyAlignment="1">
      <alignment horizontal="right" vertical="center" wrapText="1"/>
    </xf>
    <xf numFmtId="0" fontId="1" fillId="9" borderId="15"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10" borderId="11" xfId="0" applyFont="1" applyFill="1" applyBorder="1" applyAlignment="1">
      <alignment horizontal="center" vertical="center" wrapText="1"/>
    </xf>
    <xf numFmtId="0" fontId="2" fillId="10" borderId="12" xfId="0" applyFont="1" applyFill="1" applyBorder="1" applyAlignment="1">
      <alignment horizontal="center" vertical="center" wrapText="1"/>
    </xf>
    <xf numFmtId="0" fontId="2" fillId="10" borderId="13" xfId="0" applyFont="1" applyFill="1" applyBorder="1" applyAlignment="1">
      <alignment horizontal="center" vertical="center" wrapText="1"/>
    </xf>
    <xf numFmtId="0" fontId="2" fillId="11" borderId="5" xfId="0" applyFont="1" applyFill="1" applyBorder="1" applyAlignment="1">
      <alignment horizontal="center" vertical="center" wrapText="1"/>
    </xf>
    <xf numFmtId="0" fontId="2"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8" xfId="0" applyFont="1" applyFill="1" applyBorder="1" applyAlignment="1">
      <alignment horizontal="center" vertical="center" wrapText="1"/>
    </xf>
    <xf numFmtId="0" fontId="2" fillId="11" borderId="9"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1" fillId="9" borderId="11" xfId="0" applyFont="1" applyFill="1" applyBorder="1" applyAlignment="1">
      <alignment horizontal="justify" vertical="center" wrapText="1"/>
    </xf>
    <xf numFmtId="0" fontId="17" fillId="9" borderId="1" xfId="0" applyFont="1" applyFill="1" applyBorder="1" applyAlignment="1">
      <alignment horizontal="left" vertical="top" wrapText="1"/>
    </xf>
    <xf numFmtId="0" fontId="1" fillId="9" borderId="14" xfId="0" applyFont="1" applyFill="1" applyBorder="1" applyAlignment="1">
      <alignment horizontal="left" vertical="center" wrapText="1"/>
    </xf>
    <xf numFmtId="0" fontId="2" fillId="3" borderId="14" xfId="0" applyFont="1" applyFill="1" applyBorder="1" applyAlignment="1">
      <alignment horizontal="center" vertical="center" wrapText="1"/>
    </xf>
    <xf numFmtId="0" fontId="1" fillId="0" borderId="14" xfId="0" applyFont="1" applyBorder="1" applyAlignment="1">
      <alignment horizontal="center"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1556286</xdr:colOff>
      <xdr:row>0</xdr:row>
      <xdr:rowOff>742950</xdr:rowOff>
    </xdr:to>
    <xdr:pic>
      <xdr:nvPicPr>
        <xdr:cNvPr id="2" name="Imagen 1">
          <a:extLst>
            <a:ext uri="{FF2B5EF4-FFF2-40B4-BE49-F238E27FC236}">
              <a16:creationId xmlns:a16="http://schemas.microsoft.com/office/drawing/2014/main" id="{86D0E856-07AB-44EF-938E-D50840470DF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280186" cy="723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8FD31-0318-4AEE-A77A-26D379863895}">
  <dimension ref="A1:AR42"/>
  <sheetViews>
    <sheetView topLeftCell="A2" zoomScale="90" zoomScaleNormal="90" workbookViewId="0">
      <selection activeCell="C12" sqref="C12"/>
    </sheetView>
  </sheetViews>
  <sheetFormatPr defaultColWidth="10.85546875" defaultRowHeight="15"/>
  <cols>
    <col min="1" max="1" width="10.85546875" style="1" customWidth="1"/>
    <col min="2" max="7" width="25.5703125" style="1" customWidth="1"/>
    <col min="8" max="8" width="24.42578125" style="1" customWidth="1"/>
    <col min="9" max="9" width="23.5703125" style="1" customWidth="1"/>
    <col min="10" max="10" width="10" style="1" customWidth="1"/>
    <col min="11" max="11" width="18.42578125" style="1" customWidth="1"/>
    <col min="12" max="12" width="15.85546875" style="1" customWidth="1"/>
    <col min="13" max="16" width="7.28515625" style="1" customWidth="1"/>
    <col min="17" max="17" width="22.5703125" style="1" customWidth="1"/>
    <col min="18" max="18" width="17.85546875" style="1" customWidth="1"/>
    <col min="19" max="19" width="24.42578125" style="1" customWidth="1"/>
    <col min="20" max="20" width="17.85546875" style="1" customWidth="1"/>
    <col min="21" max="23" width="16.5703125" style="1" customWidth="1"/>
    <col min="24" max="24" width="40.28515625" style="1" customWidth="1"/>
    <col min="25" max="28" width="16.5703125" style="1" customWidth="1"/>
    <col min="29" max="29" width="33.42578125" style="1" customWidth="1"/>
    <col min="30" max="33" width="16.5703125" style="1" customWidth="1"/>
    <col min="34" max="34" width="43.7109375" style="1" customWidth="1"/>
    <col min="35" max="35" width="16.5703125" style="1" customWidth="1"/>
    <col min="36" max="37" width="22" style="1" customWidth="1"/>
    <col min="38" max="38" width="16.5703125" style="1" customWidth="1"/>
    <col min="39" max="39" width="34.85546875" style="1" customWidth="1"/>
    <col min="40" max="42" width="16.5703125" style="1" customWidth="1"/>
    <col min="43" max="43" width="21.5703125" style="1" customWidth="1"/>
    <col min="44" max="44" width="39.42578125" style="1" customWidth="1"/>
    <col min="45" max="16384" width="10.85546875" style="1"/>
  </cols>
  <sheetData>
    <row r="1" spans="1:44" s="41" customFormat="1" ht="70.5" customHeight="1">
      <c r="A1" s="126" t="s">
        <v>0</v>
      </c>
      <c r="B1" s="127"/>
      <c r="C1" s="127"/>
      <c r="D1" s="127"/>
      <c r="E1" s="127"/>
      <c r="F1" s="127"/>
      <c r="G1" s="127"/>
      <c r="H1" s="127"/>
      <c r="I1" s="127"/>
      <c r="J1" s="127"/>
      <c r="K1" s="127"/>
      <c r="L1" s="127"/>
      <c r="M1" s="128" t="s">
        <v>1</v>
      </c>
      <c r="N1" s="128"/>
      <c r="O1" s="128"/>
      <c r="P1" s="128"/>
      <c r="Q1" s="128"/>
    </row>
    <row r="2" spans="1:44" s="43" customFormat="1" ht="23.45" customHeight="1">
      <c r="A2" s="129" t="s">
        <v>2</v>
      </c>
      <c r="B2" s="130"/>
      <c r="C2" s="130"/>
      <c r="D2" s="130"/>
      <c r="E2" s="130"/>
      <c r="F2" s="130"/>
      <c r="G2" s="130"/>
      <c r="H2" s="130"/>
      <c r="I2" s="130"/>
      <c r="J2" s="130"/>
      <c r="K2" s="130"/>
      <c r="L2" s="130"/>
      <c r="M2" s="42"/>
      <c r="N2" s="42"/>
      <c r="O2" s="42"/>
      <c r="P2" s="42"/>
      <c r="Q2" s="42"/>
    </row>
    <row r="3" spans="1:44" s="41" customFormat="1"/>
    <row r="4" spans="1:44" s="41" customFormat="1" ht="29.1" customHeight="1">
      <c r="A4" s="115" t="s">
        <v>3</v>
      </c>
      <c r="B4" s="115"/>
      <c r="C4" s="115"/>
      <c r="D4" s="115"/>
      <c r="E4" s="47"/>
      <c r="F4" s="47"/>
      <c r="G4" s="47"/>
      <c r="H4" s="131"/>
      <c r="I4" s="131"/>
      <c r="J4" s="131"/>
      <c r="K4" s="131"/>
      <c r="L4" s="132"/>
    </row>
    <row r="5" spans="1:44" s="41" customFormat="1" ht="15" customHeight="1">
      <c r="A5" s="115"/>
      <c r="B5" s="115"/>
      <c r="C5" s="115"/>
      <c r="D5" s="115"/>
      <c r="E5" s="2"/>
      <c r="F5" s="2"/>
      <c r="G5" s="2"/>
      <c r="H5" s="2" t="s">
        <v>4</v>
      </c>
      <c r="I5" s="133" t="s">
        <v>5</v>
      </c>
      <c r="J5" s="131"/>
      <c r="K5" s="131"/>
      <c r="L5" s="132"/>
    </row>
    <row r="6" spans="1:44" s="41" customFormat="1">
      <c r="A6" s="115"/>
      <c r="B6" s="115"/>
      <c r="C6" s="115"/>
      <c r="D6" s="115"/>
      <c r="E6" s="2"/>
      <c r="F6" s="2"/>
      <c r="G6" s="2"/>
      <c r="H6" s="44"/>
      <c r="I6" s="134" t="s">
        <v>6</v>
      </c>
      <c r="J6" s="134"/>
      <c r="K6" s="134"/>
      <c r="L6" s="134"/>
    </row>
    <row r="7" spans="1:44" s="41" customFormat="1">
      <c r="A7" s="115"/>
      <c r="B7" s="115"/>
      <c r="C7" s="115"/>
      <c r="D7" s="115"/>
      <c r="E7" s="2"/>
      <c r="F7" s="2"/>
      <c r="G7" s="2"/>
      <c r="H7" s="44"/>
      <c r="I7" s="134"/>
      <c r="J7" s="134"/>
      <c r="K7" s="134"/>
      <c r="L7" s="134"/>
    </row>
    <row r="8" spans="1:44" s="41" customFormat="1">
      <c r="A8" s="115"/>
      <c r="B8" s="115"/>
      <c r="C8" s="115"/>
      <c r="D8" s="115"/>
      <c r="E8" s="2"/>
      <c r="F8" s="2"/>
      <c r="G8" s="2"/>
      <c r="H8" s="44"/>
      <c r="I8" s="134"/>
      <c r="J8" s="134"/>
      <c r="K8" s="134"/>
      <c r="L8" s="134"/>
    </row>
    <row r="9" spans="1:44" s="41" customFormat="1"/>
    <row r="10" spans="1:44" ht="14.45" customHeight="1">
      <c r="A10" s="115" t="s">
        <v>7</v>
      </c>
      <c r="B10" s="115"/>
      <c r="C10" s="120" t="s">
        <v>8</v>
      </c>
      <c r="D10" s="121"/>
      <c r="E10" s="121"/>
      <c r="F10" s="121"/>
      <c r="G10" s="122"/>
      <c r="H10" s="116" t="s">
        <v>9</v>
      </c>
      <c r="I10" s="116"/>
      <c r="J10" s="116"/>
      <c r="K10" s="116"/>
      <c r="L10" s="116"/>
      <c r="M10" s="116"/>
      <c r="N10" s="116"/>
      <c r="O10" s="116"/>
      <c r="P10" s="116"/>
      <c r="Q10" s="116"/>
      <c r="R10" s="116"/>
      <c r="S10" s="117" t="s">
        <v>10</v>
      </c>
      <c r="T10" s="117" t="s">
        <v>11</v>
      </c>
      <c r="U10" s="85" t="s">
        <v>12</v>
      </c>
      <c r="V10" s="86"/>
      <c r="W10" s="86"/>
      <c r="X10" s="86"/>
      <c r="Y10" s="87"/>
      <c r="Z10" s="91" t="s">
        <v>13</v>
      </c>
      <c r="AA10" s="92"/>
      <c r="AB10" s="92"/>
      <c r="AC10" s="92"/>
      <c r="AD10" s="93"/>
      <c r="AE10" s="97" t="s">
        <v>14</v>
      </c>
      <c r="AF10" s="98"/>
      <c r="AG10" s="98"/>
      <c r="AH10" s="98"/>
      <c r="AI10" s="99"/>
      <c r="AJ10" s="103" t="s">
        <v>15</v>
      </c>
      <c r="AK10" s="104"/>
      <c r="AL10" s="104"/>
      <c r="AM10" s="104"/>
      <c r="AN10" s="105"/>
      <c r="AO10" s="109" t="s">
        <v>16</v>
      </c>
      <c r="AP10" s="110"/>
      <c r="AQ10" s="110"/>
      <c r="AR10" s="111"/>
    </row>
    <row r="11" spans="1:44" ht="14.45" customHeight="1">
      <c r="A11" s="115"/>
      <c r="B11" s="115"/>
      <c r="C11" s="123"/>
      <c r="D11" s="124"/>
      <c r="E11" s="124"/>
      <c r="F11" s="124"/>
      <c r="G11" s="125"/>
      <c r="H11" s="116"/>
      <c r="I11" s="116"/>
      <c r="J11" s="116"/>
      <c r="K11" s="116"/>
      <c r="L11" s="116"/>
      <c r="M11" s="116"/>
      <c r="N11" s="116"/>
      <c r="O11" s="116"/>
      <c r="P11" s="116"/>
      <c r="Q11" s="116"/>
      <c r="R11" s="116"/>
      <c r="S11" s="118"/>
      <c r="T11" s="118"/>
      <c r="U11" s="88"/>
      <c r="V11" s="89"/>
      <c r="W11" s="89"/>
      <c r="X11" s="89"/>
      <c r="Y11" s="90"/>
      <c r="Z11" s="94"/>
      <c r="AA11" s="95"/>
      <c r="AB11" s="95"/>
      <c r="AC11" s="95"/>
      <c r="AD11" s="96"/>
      <c r="AE11" s="100"/>
      <c r="AF11" s="101"/>
      <c r="AG11" s="101"/>
      <c r="AH11" s="101"/>
      <c r="AI11" s="102"/>
      <c r="AJ11" s="106"/>
      <c r="AK11" s="107"/>
      <c r="AL11" s="107"/>
      <c r="AM11" s="107"/>
      <c r="AN11" s="108"/>
      <c r="AO11" s="112"/>
      <c r="AP11" s="113"/>
      <c r="AQ11" s="113"/>
      <c r="AR11" s="114"/>
    </row>
    <row r="12" spans="1:44" ht="45">
      <c r="A12" s="2" t="s">
        <v>17</v>
      </c>
      <c r="B12" s="2" t="s">
        <v>18</v>
      </c>
      <c r="C12" s="48" t="s">
        <v>19</v>
      </c>
      <c r="D12" s="48" t="s">
        <v>20</v>
      </c>
      <c r="E12" s="48" t="s">
        <v>21</v>
      </c>
      <c r="F12" s="48" t="s">
        <v>22</v>
      </c>
      <c r="G12" s="48" t="s">
        <v>23</v>
      </c>
      <c r="H12" s="20" t="s">
        <v>24</v>
      </c>
      <c r="I12" s="20" t="s">
        <v>25</v>
      </c>
      <c r="J12" s="20" t="s">
        <v>26</v>
      </c>
      <c r="K12" s="20" t="s">
        <v>27</v>
      </c>
      <c r="L12" s="20" t="s">
        <v>28</v>
      </c>
      <c r="M12" s="20" t="s">
        <v>29</v>
      </c>
      <c r="N12" s="20" t="s">
        <v>30</v>
      </c>
      <c r="O12" s="20" t="s">
        <v>31</v>
      </c>
      <c r="P12" s="20" t="s">
        <v>32</v>
      </c>
      <c r="Q12" s="20" t="s">
        <v>33</v>
      </c>
      <c r="R12" s="20" t="s">
        <v>34</v>
      </c>
      <c r="S12" s="119"/>
      <c r="T12" s="119"/>
      <c r="U12" s="3" t="s">
        <v>35</v>
      </c>
      <c r="V12" s="3" t="s">
        <v>36</v>
      </c>
      <c r="W12" s="3" t="s">
        <v>37</v>
      </c>
      <c r="X12" s="3" t="s">
        <v>38</v>
      </c>
      <c r="Y12" s="3" t="s">
        <v>39</v>
      </c>
      <c r="Z12" s="23" t="s">
        <v>35</v>
      </c>
      <c r="AA12" s="23" t="s">
        <v>36</v>
      </c>
      <c r="AB12" s="23" t="s">
        <v>37</v>
      </c>
      <c r="AC12" s="23" t="s">
        <v>38</v>
      </c>
      <c r="AD12" s="23" t="s">
        <v>39</v>
      </c>
      <c r="AE12" s="24" t="s">
        <v>35</v>
      </c>
      <c r="AF12" s="24" t="s">
        <v>36</v>
      </c>
      <c r="AG12" s="24" t="s">
        <v>37</v>
      </c>
      <c r="AH12" s="24" t="s">
        <v>38</v>
      </c>
      <c r="AI12" s="24" t="s">
        <v>39</v>
      </c>
      <c r="AJ12" s="25" t="s">
        <v>35</v>
      </c>
      <c r="AK12" s="25" t="s">
        <v>36</v>
      </c>
      <c r="AL12" s="25" t="s">
        <v>37</v>
      </c>
      <c r="AM12" s="25" t="s">
        <v>38</v>
      </c>
      <c r="AN12" s="25" t="s">
        <v>39</v>
      </c>
      <c r="AO12" s="4" t="s">
        <v>35</v>
      </c>
      <c r="AP12" s="4" t="s">
        <v>36</v>
      </c>
      <c r="AQ12" s="4" t="s">
        <v>37</v>
      </c>
      <c r="AR12" s="4" t="s">
        <v>38</v>
      </c>
    </row>
    <row r="13" spans="1:44" s="32" customFormat="1">
      <c r="A13" s="22"/>
      <c r="B13" s="21"/>
      <c r="C13" s="21"/>
      <c r="D13" s="21"/>
      <c r="E13" s="21"/>
      <c r="F13" s="21"/>
      <c r="G13" s="21"/>
      <c r="H13" s="21"/>
      <c r="I13" s="21"/>
      <c r="J13" s="35"/>
      <c r="K13" s="21"/>
      <c r="L13" s="21"/>
      <c r="M13" s="36"/>
      <c r="N13" s="36"/>
      <c r="O13" s="36"/>
      <c r="P13" s="36"/>
      <c r="Q13" s="36"/>
      <c r="R13" s="21"/>
      <c r="S13" s="21"/>
      <c r="T13" s="21"/>
      <c r="U13" s="31">
        <f t="shared" ref="U13:U34" si="0">M13</f>
        <v>0</v>
      </c>
      <c r="V13" s="21"/>
      <c r="W13" s="21" t="e">
        <f>IF(V13/U13&gt;100%,100%,V13/U13)</f>
        <v>#DIV/0!</v>
      </c>
      <c r="X13" s="21"/>
      <c r="Y13" s="21"/>
      <c r="Z13" s="31">
        <f t="shared" ref="Z13:Z34" si="1">N13</f>
        <v>0</v>
      </c>
      <c r="AA13" s="21"/>
      <c r="AB13" s="21" t="e">
        <f>IF(AA13/Z13&gt;100%,100%,AA13/Z13)</f>
        <v>#DIV/0!</v>
      </c>
      <c r="AC13" s="21"/>
      <c r="AD13" s="21"/>
      <c r="AE13" s="31">
        <f t="shared" ref="AE13:AE34" si="2">O13</f>
        <v>0</v>
      </c>
      <c r="AF13" s="21"/>
      <c r="AG13" s="21" t="e">
        <f>IF(AF13/AE13&gt;100%,100%,AF13/AE13)</f>
        <v>#DIV/0!</v>
      </c>
      <c r="AH13" s="21"/>
      <c r="AI13" s="21"/>
      <c r="AJ13" s="31">
        <f t="shared" ref="AJ13:AJ34" si="3">P13</f>
        <v>0</v>
      </c>
      <c r="AK13" s="21"/>
      <c r="AL13" s="21" t="e">
        <f>IF(AK13/AJ13&gt;100%,100%,AK13/AJ13)</f>
        <v>#DIV/0!</v>
      </c>
      <c r="AM13" s="21"/>
      <c r="AN13" s="21"/>
      <c r="AO13" s="21">
        <f t="shared" ref="AO13:AO34" si="4">Q13</f>
        <v>0</v>
      </c>
      <c r="AP13" s="21"/>
      <c r="AQ13" s="21" t="e">
        <f>IF(AP13/AO13&gt;100%,100%,AP13/AO13)</f>
        <v>#DIV/0!</v>
      </c>
      <c r="AR13" s="21"/>
    </row>
    <row r="14" spans="1:44" s="32" customFormat="1">
      <c r="A14" s="22"/>
      <c r="B14" s="21"/>
      <c r="C14" s="21"/>
      <c r="D14" s="21"/>
      <c r="E14" s="21"/>
      <c r="F14" s="21"/>
      <c r="G14" s="21"/>
      <c r="H14" s="21"/>
      <c r="I14" s="21"/>
      <c r="J14" s="21"/>
      <c r="K14" s="21"/>
      <c r="L14" s="21"/>
      <c r="M14" s="36"/>
      <c r="N14" s="36"/>
      <c r="O14" s="36"/>
      <c r="P14" s="36"/>
      <c r="Q14" s="36"/>
      <c r="R14" s="21"/>
      <c r="S14" s="21"/>
      <c r="T14" s="21"/>
      <c r="U14" s="31">
        <f t="shared" si="0"/>
        <v>0</v>
      </c>
      <c r="V14" s="21"/>
      <c r="W14" s="21" t="e">
        <f t="shared" ref="W14:W40" si="5">IF(V14/U14&gt;100%,100%,V14/U14)</f>
        <v>#DIV/0!</v>
      </c>
      <c r="X14" s="21"/>
      <c r="Y14" s="21"/>
      <c r="Z14" s="31">
        <f t="shared" si="1"/>
        <v>0</v>
      </c>
      <c r="AA14" s="21"/>
      <c r="AB14" s="21" t="e">
        <f t="shared" ref="AB14:AB40" si="6">IF(AA14/Z14&gt;100%,100%,AA14/Z14)</f>
        <v>#DIV/0!</v>
      </c>
      <c r="AC14" s="21"/>
      <c r="AD14" s="21"/>
      <c r="AE14" s="31">
        <f t="shared" si="2"/>
        <v>0</v>
      </c>
      <c r="AF14" s="21"/>
      <c r="AG14" s="21" t="e">
        <f t="shared" ref="AG14:AG40" si="7">IF(AF14/AE14&gt;100%,100%,AF14/AE14)</f>
        <v>#DIV/0!</v>
      </c>
      <c r="AH14" s="21"/>
      <c r="AI14" s="21"/>
      <c r="AJ14" s="31">
        <f t="shared" si="3"/>
        <v>0</v>
      </c>
      <c r="AK14" s="21"/>
      <c r="AL14" s="21" t="e">
        <f t="shared" ref="AL14:AL40" si="8">IF(AK14/AJ14&gt;100%,100%,AK14/AJ14)</f>
        <v>#DIV/0!</v>
      </c>
      <c r="AM14" s="21"/>
      <c r="AN14" s="21"/>
      <c r="AO14" s="21">
        <f t="shared" si="4"/>
        <v>0</v>
      </c>
      <c r="AP14" s="21"/>
      <c r="AQ14" s="21" t="e">
        <f t="shared" ref="AQ14:AQ40" si="9">IF(AP14/AO14&gt;100%,100%,AP14/AO14)</f>
        <v>#DIV/0!</v>
      </c>
      <c r="AR14" s="21"/>
    </row>
    <row r="15" spans="1:44" s="32" customFormat="1">
      <c r="A15" s="22"/>
      <c r="B15" s="21"/>
      <c r="C15" s="21"/>
      <c r="D15" s="21"/>
      <c r="E15" s="21"/>
      <c r="F15" s="21"/>
      <c r="G15" s="21"/>
      <c r="H15" s="21"/>
      <c r="I15" s="21"/>
      <c r="J15" s="21"/>
      <c r="K15" s="21"/>
      <c r="L15" s="21"/>
      <c r="M15" s="36"/>
      <c r="N15" s="36"/>
      <c r="O15" s="36"/>
      <c r="P15" s="36"/>
      <c r="Q15" s="36"/>
      <c r="R15" s="21"/>
      <c r="S15" s="21"/>
      <c r="T15" s="21"/>
      <c r="U15" s="31">
        <f t="shared" si="0"/>
        <v>0</v>
      </c>
      <c r="V15" s="21"/>
      <c r="W15" s="21" t="e">
        <f t="shared" si="5"/>
        <v>#DIV/0!</v>
      </c>
      <c r="X15" s="21"/>
      <c r="Y15" s="21"/>
      <c r="Z15" s="31">
        <f t="shared" si="1"/>
        <v>0</v>
      </c>
      <c r="AA15" s="21"/>
      <c r="AB15" s="21" t="e">
        <f t="shared" si="6"/>
        <v>#DIV/0!</v>
      </c>
      <c r="AC15" s="21"/>
      <c r="AD15" s="21"/>
      <c r="AE15" s="31">
        <f t="shared" si="2"/>
        <v>0</v>
      </c>
      <c r="AF15" s="21"/>
      <c r="AG15" s="21" t="e">
        <f t="shared" si="7"/>
        <v>#DIV/0!</v>
      </c>
      <c r="AH15" s="21"/>
      <c r="AI15" s="21"/>
      <c r="AJ15" s="31">
        <f t="shared" si="3"/>
        <v>0</v>
      </c>
      <c r="AK15" s="21"/>
      <c r="AL15" s="21" t="e">
        <f t="shared" si="8"/>
        <v>#DIV/0!</v>
      </c>
      <c r="AM15" s="21"/>
      <c r="AN15" s="21"/>
      <c r="AO15" s="21">
        <f t="shared" si="4"/>
        <v>0</v>
      </c>
      <c r="AP15" s="21"/>
      <c r="AQ15" s="21" t="e">
        <f t="shared" si="9"/>
        <v>#DIV/0!</v>
      </c>
      <c r="AR15" s="21"/>
    </row>
    <row r="16" spans="1:44" s="32" customFormat="1">
      <c r="A16" s="22"/>
      <c r="B16" s="21"/>
      <c r="C16" s="21"/>
      <c r="D16" s="21"/>
      <c r="E16" s="21"/>
      <c r="F16" s="21"/>
      <c r="G16" s="21"/>
      <c r="H16" s="21"/>
      <c r="I16" s="21"/>
      <c r="J16" s="36"/>
      <c r="K16" s="21"/>
      <c r="L16" s="21"/>
      <c r="M16" s="36"/>
      <c r="N16" s="36"/>
      <c r="O16" s="37"/>
      <c r="P16" s="37"/>
      <c r="Q16" s="36"/>
      <c r="R16" s="21"/>
      <c r="S16" s="21"/>
      <c r="T16" s="21"/>
      <c r="U16" s="31">
        <f t="shared" si="0"/>
        <v>0</v>
      </c>
      <c r="V16" s="21"/>
      <c r="W16" s="21" t="e">
        <f t="shared" si="5"/>
        <v>#DIV/0!</v>
      </c>
      <c r="X16" s="21"/>
      <c r="Y16" s="21"/>
      <c r="Z16" s="31">
        <f t="shared" si="1"/>
        <v>0</v>
      </c>
      <c r="AA16" s="21"/>
      <c r="AB16" s="21" t="e">
        <f t="shared" si="6"/>
        <v>#DIV/0!</v>
      </c>
      <c r="AC16" s="21"/>
      <c r="AD16" s="21"/>
      <c r="AE16" s="31">
        <f t="shared" si="2"/>
        <v>0</v>
      </c>
      <c r="AF16" s="21"/>
      <c r="AG16" s="21" t="e">
        <f t="shared" si="7"/>
        <v>#DIV/0!</v>
      </c>
      <c r="AH16" s="21"/>
      <c r="AI16" s="21"/>
      <c r="AJ16" s="31">
        <f t="shared" si="3"/>
        <v>0</v>
      </c>
      <c r="AK16" s="21"/>
      <c r="AL16" s="21" t="e">
        <f t="shared" si="8"/>
        <v>#DIV/0!</v>
      </c>
      <c r="AM16" s="21"/>
      <c r="AN16" s="21"/>
      <c r="AO16" s="21">
        <f t="shared" si="4"/>
        <v>0</v>
      </c>
      <c r="AP16" s="21"/>
      <c r="AQ16" s="21" t="e">
        <f t="shared" si="9"/>
        <v>#DIV/0!</v>
      </c>
      <c r="AR16" s="21"/>
    </row>
    <row r="17" spans="1:44" s="32" customFormat="1">
      <c r="A17" s="22"/>
      <c r="B17" s="21"/>
      <c r="C17" s="21"/>
      <c r="D17" s="21"/>
      <c r="E17" s="21"/>
      <c r="F17" s="21"/>
      <c r="G17" s="21"/>
      <c r="H17" s="21"/>
      <c r="I17" s="21"/>
      <c r="J17" s="36"/>
      <c r="K17" s="21"/>
      <c r="L17" s="21"/>
      <c r="M17" s="36"/>
      <c r="N17" s="36"/>
      <c r="O17" s="37"/>
      <c r="P17" s="37"/>
      <c r="Q17" s="36"/>
      <c r="R17" s="21"/>
      <c r="S17" s="21"/>
      <c r="T17" s="21"/>
      <c r="U17" s="31">
        <f t="shared" si="0"/>
        <v>0</v>
      </c>
      <c r="V17" s="21"/>
      <c r="W17" s="21" t="e">
        <f t="shared" si="5"/>
        <v>#DIV/0!</v>
      </c>
      <c r="X17" s="21"/>
      <c r="Y17" s="21"/>
      <c r="Z17" s="31">
        <f t="shared" si="1"/>
        <v>0</v>
      </c>
      <c r="AA17" s="21"/>
      <c r="AB17" s="21" t="e">
        <f t="shared" si="6"/>
        <v>#DIV/0!</v>
      </c>
      <c r="AC17" s="21"/>
      <c r="AD17" s="21"/>
      <c r="AE17" s="31">
        <f t="shared" si="2"/>
        <v>0</v>
      </c>
      <c r="AF17" s="21"/>
      <c r="AG17" s="21" t="e">
        <f t="shared" si="7"/>
        <v>#DIV/0!</v>
      </c>
      <c r="AH17" s="21"/>
      <c r="AI17" s="21"/>
      <c r="AJ17" s="31">
        <f t="shared" si="3"/>
        <v>0</v>
      </c>
      <c r="AK17" s="21"/>
      <c r="AL17" s="21" t="e">
        <f t="shared" si="8"/>
        <v>#DIV/0!</v>
      </c>
      <c r="AM17" s="21"/>
      <c r="AN17" s="21"/>
      <c r="AO17" s="21">
        <f t="shared" si="4"/>
        <v>0</v>
      </c>
      <c r="AP17" s="21"/>
      <c r="AQ17" s="21" t="e">
        <f t="shared" si="9"/>
        <v>#DIV/0!</v>
      </c>
      <c r="AR17" s="21"/>
    </row>
    <row r="18" spans="1:44" s="32" customFormat="1">
      <c r="A18" s="22"/>
      <c r="B18" s="21"/>
      <c r="C18" s="21"/>
      <c r="D18" s="21"/>
      <c r="E18" s="21"/>
      <c r="F18" s="21"/>
      <c r="G18" s="21"/>
      <c r="H18" s="21"/>
      <c r="I18" s="21"/>
      <c r="J18" s="21"/>
      <c r="K18" s="21"/>
      <c r="L18" s="21"/>
      <c r="M18" s="36"/>
      <c r="N18" s="36"/>
      <c r="O18" s="36"/>
      <c r="P18" s="36"/>
      <c r="Q18" s="36"/>
      <c r="R18" s="21"/>
      <c r="S18" s="21"/>
      <c r="T18" s="21"/>
      <c r="U18" s="31">
        <f t="shared" si="0"/>
        <v>0</v>
      </c>
      <c r="V18" s="21"/>
      <c r="W18" s="21" t="e">
        <f t="shared" si="5"/>
        <v>#DIV/0!</v>
      </c>
      <c r="X18" s="21"/>
      <c r="Y18" s="21"/>
      <c r="Z18" s="31">
        <f t="shared" si="1"/>
        <v>0</v>
      </c>
      <c r="AA18" s="21"/>
      <c r="AB18" s="21" t="e">
        <f t="shared" si="6"/>
        <v>#DIV/0!</v>
      </c>
      <c r="AC18" s="21"/>
      <c r="AD18" s="21"/>
      <c r="AE18" s="31">
        <f t="shared" si="2"/>
        <v>0</v>
      </c>
      <c r="AF18" s="21"/>
      <c r="AG18" s="21" t="e">
        <f t="shared" si="7"/>
        <v>#DIV/0!</v>
      </c>
      <c r="AH18" s="21"/>
      <c r="AI18" s="21"/>
      <c r="AJ18" s="31">
        <f t="shared" si="3"/>
        <v>0</v>
      </c>
      <c r="AK18" s="21"/>
      <c r="AL18" s="21" t="e">
        <f t="shared" si="8"/>
        <v>#DIV/0!</v>
      </c>
      <c r="AM18" s="21"/>
      <c r="AN18" s="21"/>
      <c r="AO18" s="21">
        <f t="shared" si="4"/>
        <v>0</v>
      </c>
      <c r="AP18" s="21"/>
      <c r="AQ18" s="21" t="e">
        <f t="shared" si="9"/>
        <v>#DIV/0!</v>
      </c>
      <c r="AR18" s="21"/>
    </row>
    <row r="19" spans="1:44" s="32" customFormat="1">
      <c r="A19" s="22"/>
      <c r="B19" s="21"/>
      <c r="C19" s="21"/>
      <c r="D19" s="21"/>
      <c r="E19" s="21"/>
      <c r="F19" s="21"/>
      <c r="G19" s="21"/>
      <c r="H19" s="21"/>
      <c r="I19" s="21"/>
      <c r="J19" s="21"/>
      <c r="K19" s="21"/>
      <c r="L19" s="21"/>
      <c r="M19" s="36"/>
      <c r="N19" s="36"/>
      <c r="O19" s="36"/>
      <c r="P19" s="36"/>
      <c r="Q19" s="36"/>
      <c r="R19" s="21"/>
      <c r="S19" s="21"/>
      <c r="T19" s="21"/>
      <c r="U19" s="31">
        <f t="shared" si="0"/>
        <v>0</v>
      </c>
      <c r="V19" s="21"/>
      <c r="W19" s="21" t="e">
        <f t="shared" si="5"/>
        <v>#DIV/0!</v>
      </c>
      <c r="X19" s="21"/>
      <c r="Y19" s="21"/>
      <c r="Z19" s="31">
        <f t="shared" si="1"/>
        <v>0</v>
      </c>
      <c r="AA19" s="21"/>
      <c r="AB19" s="21" t="e">
        <f t="shared" si="6"/>
        <v>#DIV/0!</v>
      </c>
      <c r="AC19" s="21"/>
      <c r="AD19" s="21"/>
      <c r="AE19" s="31">
        <f t="shared" si="2"/>
        <v>0</v>
      </c>
      <c r="AF19" s="21"/>
      <c r="AG19" s="21" t="e">
        <f t="shared" si="7"/>
        <v>#DIV/0!</v>
      </c>
      <c r="AH19" s="21"/>
      <c r="AI19" s="21"/>
      <c r="AJ19" s="31">
        <f t="shared" si="3"/>
        <v>0</v>
      </c>
      <c r="AK19" s="21"/>
      <c r="AL19" s="21" t="e">
        <f t="shared" si="8"/>
        <v>#DIV/0!</v>
      </c>
      <c r="AM19" s="21"/>
      <c r="AN19" s="21"/>
      <c r="AO19" s="21">
        <f t="shared" si="4"/>
        <v>0</v>
      </c>
      <c r="AP19" s="21"/>
      <c r="AQ19" s="21" t="e">
        <f t="shared" si="9"/>
        <v>#DIV/0!</v>
      </c>
      <c r="AR19" s="21"/>
    </row>
    <row r="20" spans="1:44" s="32" customFormat="1">
      <c r="A20" s="22"/>
      <c r="B20" s="21"/>
      <c r="C20" s="21"/>
      <c r="D20" s="21"/>
      <c r="E20" s="21"/>
      <c r="F20" s="21"/>
      <c r="G20" s="21"/>
      <c r="H20" s="21"/>
      <c r="I20" s="21"/>
      <c r="J20" s="21"/>
      <c r="K20" s="21"/>
      <c r="L20" s="21"/>
      <c r="M20" s="36"/>
      <c r="N20" s="36"/>
      <c r="O20" s="36"/>
      <c r="P20" s="36"/>
      <c r="Q20" s="36"/>
      <c r="R20" s="21"/>
      <c r="S20" s="21"/>
      <c r="T20" s="21"/>
      <c r="U20" s="31">
        <f t="shared" si="0"/>
        <v>0</v>
      </c>
      <c r="V20" s="21"/>
      <c r="W20" s="21" t="e">
        <f t="shared" si="5"/>
        <v>#DIV/0!</v>
      </c>
      <c r="X20" s="21"/>
      <c r="Y20" s="21"/>
      <c r="Z20" s="31">
        <f t="shared" si="1"/>
        <v>0</v>
      </c>
      <c r="AA20" s="21"/>
      <c r="AB20" s="21" t="e">
        <f t="shared" si="6"/>
        <v>#DIV/0!</v>
      </c>
      <c r="AC20" s="21"/>
      <c r="AD20" s="21"/>
      <c r="AE20" s="31">
        <f t="shared" si="2"/>
        <v>0</v>
      </c>
      <c r="AF20" s="21"/>
      <c r="AG20" s="21" t="e">
        <f t="shared" si="7"/>
        <v>#DIV/0!</v>
      </c>
      <c r="AH20" s="21"/>
      <c r="AI20" s="21"/>
      <c r="AJ20" s="31">
        <f t="shared" si="3"/>
        <v>0</v>
      </c>
      <c r="AK20" s="21"/>
      <c r="AL20" s="21" t="e">
        <f t="shared" si="8"/>
        <v>#DIV/0!</v>
      </c>
      <c r="AM20" s="21"/>
      <c r="AN20" s="21"/>
      <c r="AO20" s="21">
        <f t="shared" si="4"/>
        <v>0</v>
      </c>
      <c r="AP20" s="21"/>
      <c r="AQ20" s="21" t="e">
        <f t="shared" si="9"/>
        <v>#DIV/0!</v>
      </c>
      <c r="AR20" s="21"/>
    </row>
    <row r="21" spans="1:44" s="32" customFormat="1">
      <c r="A21" s="22"/>
      <c r="B21" s="21"/>
      <c r="C21" s="21"/>
      <c r="D21" s="21"/>
      <c r="E21" s="21"/>
      <c r="F21" s="21"/>
      <c r="G21" s="21"/>
      <c r="H21" s="21"/>
      <c r="I21" s="21"/>
      <c r="J21" s="21"/>
      <c r="K21" s="21"/>
      <c r="L21" s="21"/>
      <c r="M21" s="36"/>
      <c r="N21" s="36"/>
      <c r="O21" s="36"/>
      <c r="P21" s="36"/>
      <c r="Q21" s="36"/>
      <c r="R21" s="21"/>
      <c r="S21" s="21"/>
      <c r="T21" s="21"/>
      <c r="U21" s="31">
        <f t="shared" si="0"/>
        <v>0</v>
      </c>
      <c r="V21" s="21"/>
      <c r="W21" s="21" t="e">
        <f t="shared" si="5"/>
        <v>#DIV/0!</v>
      </c>
      <c r="X21" s="21"/>
      <c r="Y21" s="21"/>
      <c r="Z21" s="31">
        <f t="shared" si="1"/>
        <v>0</v>
      </c>
      <c r="AA21" s="21"/>
      <c r="AB21" s="21" t="e">
        <f t="shared" si="6"/>
        <v>#DIV/0!</v>
      </c>
      <c r="AC21" s="21"/>
      <c r="AD21" s="21"/>
      <c r="AE21" s="31">
        <f t="shared" si="2"/>
        <v>0</v>
      </c>
      <c r="AF21" s="21"/>
      <c r="AG21" s="21" t="e">
        <f t="shared" si="7"/>
        <v>#DIV/0!</v>
      </c>
      <c r="AH21" s="21"/>
      <c r="AI21" s="21"/>
      <c r="AJ21" s="31">
        <f t="shared" si="3"/>
        <v>0</v>
      </c>
      <c r="AK21" s="21"/>
      <c r="AL21" s="21" t="e">
        <f t="shared" si="8"/>
        <v>#DIV/0!</v>
      </c>
      <c r="AM21" s="21"/>
      <c r="AN21" s="21"/>
      <c r="AO21" s="21">
        <f t="shared" si="4"/>
        <v>0</v>
      </c>
      <c r="AP21" s="21"/>
      <c r="AQ21" s="21" t="e">
        <f t="shared" si="9"/>
        <v>#DIV/0!</v>
      </c>
      <c r="AR21" s="21"/>
    </row>
    <row r="22" spans="1:44" s="32" customFormat="1">
      <c r="A22" s="22"/>
      <c r="B22" s="21"/>
      <c r="C22" s="21"/>
      <c r="D22" s="21"/>
      <c r="E22" s="21"/>
      <c r="F22" s="21"/>
      <c r="G22" s="21"/>
      <c r="H22" s="21"/>
      <c r="I22" s="21"/>
      <c r="J22" s="21"/>
      <c r="K22" s="21"/>
      <c r="L22" s="21"/>
      <c r="M22" s="36"/>
      <c r="N22" s="36"/>
      <c r="O22" s="36"/>
      <c r="P22" s="36"/>
      <c r="Q22" s="36"/>
      <c r="R22" s="21"/>
      <c r="S22" s="21"/>
      <c r="T22" s="21"/>
      <c r="U22" s="31">
        <f t="shared" si="0"/>
        <v>0</v>
      </c>
      <c r="V22" s="21"/>
      <c r="W22" s="21" t="e">
        <f t="shared" si="5"/>
        <v>#DIV/0!</v>
      </c>
      <c r="X22" s="21"/>
      <c r="Y22" s="21"/>
      <c r="Z22" s="31">
        <f t="shared" si="1"/>
        <v>0</v>
      </c>
      <c r="AA22" s="21"/>
      <c r="AB22" s="21" t="e">
        <f t="shared" si="6"/>
        <v>#DIV/0!</v>
      </c>
      <c r="AC22" s="21"/>
      <c r="AD22" s="21"/>
      <c r="AE22" s="31">
        <f t="shared" si="2"/>
        <v>0</v>
      </c>
      <c r="AF22" s="21"/>
      <c r="AG22" s="21" t="e">
        <f t="shared" si="7"/>
        <v>#DIV/0!</v>
      </c>
      <c r="AH22" s="21"/>
      <c r="AI22" s="21"/>
      <c r="AJ22" s="31">
        <f t="shared" si="3"/>
        <v>0</v>
      </c>
      <c r="AK22" s="21"/>
      <c r="AL22" s="21" t="e">
        <f t="shared" si="8"/>
        <v>#DIV/0!</v>
      </c>
      <c r="AM22" s="21"/>
      <c r="AN22" s="21"/>
      <c r="AO22" s="21">
        <f t="shared" si="4"/>
        <v>0</v>
      </c>
      <c r="AP22" s="21"/>
      <c r="AQ22" s="21" t="e">
        <f t="shared" si="9"/>
        <v>#DIV/0!</v>
      </c>
      <c r="AR22" s="21"/>
    </row>
    <row r="23" spans="1:44" s="32" customFormat="1">
      <c r="A23" s="22"/>
      <c r="B23" s="21"/>
      <c r="C23" s="21"/>
      <c r="D23" s="21"/>
      <c r="E23" s="21"/>
      <c r="F23" s="21"/>
      <c r="G23" s="21"/>
      <c r="H23" s="21"/>
      <c r="I23" s="21"/>
      <c r="J23" s="21"/>
      <c r="K23" s="21"/>
      <c r="L23" s="21"/>
      <c r="M23" s="38"/>
      <c r="N23" s="38"/>
      <c r="O23" s="38"/>
      <c r="P23" s="38"/>
      <c r="Q23" s="39"/>
      <c r="R23" s="21"/>
      <c r="S23" s="21"/>
      <c r="T23" s="21"/>
      <c r="U23" s="31">
        <f t="shared" si="0"/>
        <v>0</v>
      </c>
      <c r="V23" s="21"/>
      <c r="W23" s="21" t="e">
        <f t="shared" si="5"/>
        <v>#DIV/0!</v>
      </c>
      <c r="X23" s="21"/>
      <c r="Y23" s="21"/>
      <c r="Z23" s="31">
        <f t="shared" si="1"/>
        <v>0</v>
      </c>
      <c r="AA23" s="21"/>
      <c r="AB23" s="21" t="e">
        <f t="shared" si="6"/>
        <v>#DIV/0!</v>
      </c>
      <c r="AC23" s="21"/>
      <c r="AD23" s="21"/>
      <c r="AE23" s="31">
        <f t="shared" si="2"/>
        <v>0</v>
      </c>
      <c r="AF23" s="21"/>
      <c r="AG23" s="21" t="e">
        <f t="shared" si="7"/>
        <v>#DIV/0!</v>
      </c>
      <c r="AH23" s="21"/>
      <c r="AI23" s="21"/>
      <c r="AJ23" s="31">
        <f t="shared" si="3"/>
        <v>0</v>
      </c>
      <c r="AK23" s="21"/>
      <c r="AL23" s="21" t="e">
        <f t="shared" si="8"/>
        <v>#DIV/0!</v>
      </c>
      <c r="AM23" s="21"/>
      <c r="AN23" s="21"/>
      <c r="AO23" s="21">
        <f t="shared" si="4"/>
        <v>0</v>
      </c>
      <c r="AP23" s="21"/>
      <c r="AQ23" s="21" t="e">
        <f t="shared" si="9"/>
        <v>#DIV/0!</v>
      </c>
      <c r="AR23" s="21"/>
    </row>
    <row r="24" spans="1:44" s="32" customFormat="1">
      <c r="A24" s="22"/>
      <c r="B24" s="21"/>
      <c r="C24" s="21"/>
      <c r="D24" s="21"/>
      <c r="E24" s="21"/>
      <c r="F24" s="21"/>
      <c r="G24" s="21"/>
      <c r="H24" s="21"/>
      <c r="I24" s="21"/>
      <c r="J24" s="21"/>
      <c r="K24" s="21"/>
      <c r="L24" s="21"/>
      <c r="M24" s="38"/>
      <c r="N24" s="38"/>
      <c r="O24" s="38"/>
      <c r="P24" s="38"/>
      <c r="Q24" s="39"/>
      <c r="R24" s="21"/>
      <c r="S24" s="21"/>
      <c r="T24" s="21"/>
      <c r="U24" s="31">
        <f t="shared" si="0"/>
        <v>0</v>
      </c>
      <c r="V24" s="21"/>
      <c r="W24" s="21" t="e">
        <f t="shared" si="5"/>
        <v>#DIV/0!</v>
      </c>
      <c r="X24" s="21"/>
      <c r="Y24" s="21"/>
      <c r="Z24" s="31">
        <f t="shared" si="1"/>
        <v>0</v>
      </c>
      <c r="AA24" s="21"/>
      <c r="AB24" s="21" t="e">
        <f t="shared" si="6"/>
        <v>#DIV/0!</v>
      </c>
      <c r="AC24" s="21"/>
      <c r="AD24" s="21"/>
      <c r="AE24" s="31">
        <f t="shared" si="2"/>
        <v>0</v>
      </c>
      <c r="AF24" s="21"/>
      <c r="AG24" s="21" t="e">
        <f t="shared" si="7"/>
        <v>#DIV/0!</v>
      </c>
      <c r="AH24" s="21"/>
      <c r="AI24" s="21"/>
      <c r="AJ24" s="31">
        <f t="shared" si="3"/>
        <v>0</v>
      </c>
      <c r="AK24" s="21"/>
      <c r="AL24" s="21" t="e">
        <f t="shared" si="8"/>
        <v>#DIV/0!</v>
      </c>
      <c r="AM24" s="21"/>
      <c r="AN24" s="21"/>
      <c r="AO24" s="21">
        <f t="shared" si="4"/>
        <v>0</v>
      </c>
      <c r="AP24" s="21"/>
      <c r="AQ24" s="21" t="e">
        <f t="shared" si="9"/>
        <v>#DIV/0!</v>
      </c>
      <c r="AR24" s="21"/>
    </row>
    <row r="25" spans="1:44" s="32" customFormat="1">
      <c r="A25" s="22"/>
      <c r="B25" s="21"/>
      <c r="C25" s="21"/>
      <c r="D25" s="21"/>
      <c r="E25" s="21"/>
      <c r="F25" s="21"/>
      <c r="G25" s="21"/>
      <c r="H25" s="21"/>
      <c r="I25" s="21"/>
      <c r="J25" s="21"/>
      <c r="K25" s="21"/>
      <c r="L25" s="21"/>
      <c r="M25" s="21"/>
      <c r="N25" s="21"/>
      <c r="O25" s="21"/>
      <c r="P25" s="21"/>
      <c r="Q25" s="39"/>
      <c r="R25" s="21"/>
      <c r="S25" s="21"/>
      <c r="T25" s="21"/>
      <c r="U25" s="31">
        <f t="shared" si="0"/>
        <v>0</v>
      </c>
      <c r="V25" s="21"/>
      <c r="W25" s="21" t="e">
        <f t="shared" si="5"/>
        <v>#DIV/0!</v>
      </c>
      <c r="X25" s="21"/>
      <c r="Y25" s="21"/>
      <c r="Z25" s="31">
        <f t="shared" si="1"/>
        <v>0</v>
      </c>
      <c r="AA25" s="21"/>
      <c r="AB25" s="21" t="e">
        <f t="shared" si="6"/>
        <v>#DIV/0!</v>
      </c>
      <c r="AC25" s="21"/>
      <c r="AD25" s="21"/>
      <c r="AE25" s="31">
        <f t="shared" si="2"/>
        <v>0</v>
      </c>
      <c r="AF25" s="21"/>
      <c r="AG25" s="21" t="e">
        <f t="shared" si="7"/>
        <v>#DIV/0!</v>
      </c>
      <c r="AH25" s="21"/>
      <c r="AI25" s="21"/>
      <c r="AJ25" s="31">
        <f t="shared" si="3"/>
        <v>0</v>
      </c>
      <c r="AK25" s="21"/>
      <c r="AL25" s="21" t="e">
        <f t="shared" si="8"/>
        <v>#DIV/0!</v>
      </c>
      <c r="AM25" s="21"/>
      <c r="AN25" s="21"/>
      <c r="AO25" s="21">
        <f t="shared" si="4"/>
        <v>0</v>
      </c>
      <c r="AP25" s="21"/>
      <c r="AQ25" s="21" t="e">
        <f t="shared" si="9"/>
        <v>#DIV/0!</v>
      </c>
      <c r="AR25" s="21"/>
    </row>
    <row r="26" spans="1:44" s="32" customFormat="1">
      <c r="A26" s="22"/>
      <c r="B26" s="21"/>
      <c r="C26" s="21"/>
      <c r="D26" s="21"/>
      <c r="E26" s="21"/>
      <c r="F26" s="21"/>
      <c r="G26" s="21"/>
      <c r="H26" s="21"/>
      <c r="I26" s="21"/>
      <c r="J26" s="21"/>
      <c r="K26" s="21"/>
      <c r="L26" s="21"/>
      <c r="M26" s="21"/>
      <c r="N26" s="21"/>
      <c r="O26" s="21"/>
      <c r="P26" s="21"/>
      <c r="Q26" s="39"/>
      <c r="R26" s="21"/>
      <c r="S26" s="21"/>
      <c r="T26" s="21"/>
      <c r="U26" s="31">
        <f t="shared" si="0"/>
        <v>0</v>
      </c>
      <c r="V26" s="21"/>
      <c r="W26" s="21" t="e">
        <f t="shared" si="5"/>
        <v>#DIV/0!</v>
      </c>
      <c r="X26" s="21"/>
      <c r="Y26" s="21"/>
      <c r="Z26" s="31">
        <f t="shared" si="1"/>
        <v>0</v>
      </c>
      <c r="AA26" s="21"/>
      <c r="AB26" s="21" t="e">
        <f t="shared" si="6"/>
        <v>#DIV/0!</v>
      </c>
      <c r="AC26" s="21"/>
      <c r="AD26" s="21"/>
      <c r="AE26" s="31">
        <f t="shared" si="2"/>
        <v>0</v>
      </c>
      <c r="AF26" s="21"/>
      <c r="AG26" s="21" t="e">
        <f t="shared" si="7"/>
        <v>#DIV/0!</v>
      </c>
      <c r="AH26" s="21"/>
      <c r="AI26" s="21"/>
      <c r="AJ26" s="31">
        <f t="shared" si="3"/>
        <v>0</v>
      </c>
      <c r="AK26" s="21"/>
      <c r="AL26" s="21" t="e">
        <f t="shared" si="8"/>
        <v>#DIV/0!</v>
      </c>
      <c r="AM26" s="21"/>
      <c r="AN26" s="21"/>
      <c r="AO26" s="21">
        <f t="shared" si="4"/>
        <v>0</v>
      </c>
      <c r="AP26" s="21"/>
      <c r="AQ26" s="21" t="e">
        <f t="shared" si="9"/>
        <v>#DIV/0!</v>
      </c>
      <c r="AR26" s="21"/>
    </row>
    <row r="27" spans="1:44" s="32" customFormat="1">
      <c r="A27" s="22"/>
      <c r="B27" s="21"/>
      <c r="C27" s="21"/>
      <c r="D27" s="21"/>
      <c r="E27" s="21"/>
      <c r="F27" s="21"/>
      <c r="G27" s="21"/>
      <c r="H27" s="21"/>
      <c r="I27" s="21"/>
      <c r="J27" s="21"/>
      <c r="K27" s="21"/>
      <c r="L27" s="21"/>
      <c r="M27" s="21"/>
      <c r="N27" s="21"/>
      <c r="O27" s="21"/>
      <c r="P27" s="21"/>
      <c r="Q27" s="39"/>
      <c r="R27" s="21"/>
      <c r="S27" s="21"/>
      <c r="T27" s="21"/>
      <c r="U27" s="31">
        <f t="shared" si="0"/>
        <v>0</v>
      </c>
      <c r="V27" s="21"/>
      <c r="W27" s="21" t="e">
        <f t="shared" si="5"/>
        <v>#DIV/0!</v>
      </c>
      <c r="X27" s="21"/>
      <c r="Y27" s="21"/>
      <c r="Z27" s="31">
        <f t="shared" si="1"/>
        <v>0</v>
      </c>
      <c r="AA27" s="21"/>
      <c r="AB27" s="21" t="e">
        <f t="shared" si="6"/>
        <v>#DIV/0!</v>
      </c>
      <c r="AC27" s="21"/>
      <c r="AD27" s="21"/>
      <c r="AE27" s="31">
        <f t="shared" si="2"/>
        <v>0</v>
      </c>
      <c r="AF27" s="21"/>
      <c r="AG27" s="21" t="e">
        <f t="shared" si="7"/>
        <v>#DIV/0!</v>
      </c>
      <c r="AH27" s="21"/>
      <c r="AI27" s="21"/>
      <c r="AJ27" s="31">
        <f t="shared" si="3"/>
        <v>0</v>
      </c>
      <c r="AK27" s="21"/>
      <c r="AL27" s="21" t="e">
        <f t="shared" si="8"/>
        <v>#DIV/0!</v>
      </c>
      <c r="AM27" s="21"/>
      <c r="AN27" s="21"/>
      <c r="AO27" s="21">
        <f t="shared" si="4"/>
        <v>0</v>
      </c>
      <c r="AP27" s="21"/>
      <c r="AQ27" s="21" t="e">
        <f t="shared" si="9"/>
        <v>#DIV/0!</v>
      </c>
      <c r="AR27" s="21"/>
    </row>
    <row r="28" spans="1:44" s="32" customFormat="1">
      <c r="A28" s="22"/>
      <c r="B28" s="21"/>
      <c r="C28" s="21"/>
      <c r="D28" s="21"/>
      <c r="E28" s="21"/>
      <c r="F28" s="21"/>
      <c r="G28" s="21"/>
      <c r="H28" s="21"/>
      <c r="I28" s="21"/>
      <c r="J28" s="21"/>
      <c r="K28" s="21"/>
      <c r="L28" s="21"/>
      <c r="M28" s="21"/>
      <c r="N28" s="21"/>
      <c r="O28" s="21"/>
      <c r="P28" s="21"/>
      <c r="Q28" s="39"/>
      <c r="R28" s="21"/>
      <c r="S28" s="21"/>
      <c r="T28" s="21"/>
      <c r="U28" s="31">
        <f t="shared" si="0"/>
        <v>0</v>
      </c>
      <c r="V28" s="21"/>
      <c r="W28" s="21" t="e">
        <f t="shared" si="5"/>
        <v>#DIV/0!</v>
      </c>
      <c r="X28" s="21"/>
      <c r="Y28" s="21"/>
      <c r="Z28" s="31">
        <f t="shared" si="1"/>
        <v>0</v>
      </c>
      <c r="AA28" s="21"/>
      <c r="AB28" s="21" t="e">
        <f t="shared" si="6"/>
        <v>#DIV/0!</v>
      </c>
      <c r="AC28" s="21"/>
      <c r="AD28" s="21"/>
      <c r="AE28" s="31">
        <f t="shared" si="2"/>
        <v>0</v>
      </c>
      <c r="AF28" s="21"/>
      <c r="AG28" s="21" t="e">
        <f t="shared" si="7"/>
        <v>#DIV/0!</v>
      </c>
      <c r="AH28" s="21"/>
      <c r="AI28" s="21"/>
      <c r="AJ28" s="31">
        <f t="shared" si="3"/>
        <v>0</v>
      </c>
      <c r="AK28" s="21"/>
      <c r="AL28" s="21" t="e">
        <f t="shared" si="8"/>
        <v>#DIV/0!</v>
      </c>
      <c r="AM28" s="21"/>
      <c r="AN28" s="21"/>
      <c r="AO28" s="21">
        <f t="shared" si="4"/>
        <v>0</v>
      </c>
      <c r="AP28" s="21"/>
      <c r="AQ28" s="21" t="e">
        <f t="shared" si="9"/>
        <v>#DIV/0!</v>
      </c>
      <c r="AR28" s="21"/>
    </row>
    <row r="29" spans="1:44" s="32" customFormat="1">
      <c r="A29" s="22"/>
      <c r="B29" s="21"/>
      <c r="C29" s="21"/>
      <c r="D29" s="21"/>
      <c r="E29" s="21"/>
      <c r="F29" s="21"/>
      <c r="G29" s="21"/>
      <c r="H29" s="21"/>
      <c r="I29" s="21"/>
      <c r="J29" s="21"/>
      <c r="K29" s="21"/>
      <c r="L29" s="21"/>
      <c r="M29" s="21"/>
      <c r="N29" s="21"/>
      <c r="O29" s="21"/>
      <c r="P29" s="21"/>
      <c r="Q29" s="39"/>
      <c r="R29" s="21"/>
      <c r="S29" s="21"/>
      <c r="T29" s="21"/>
      <c r="U29" s="31">
        <f t="shared" si="0"/>
        <v>0</v>
      </c>
      <c r="V29" s="21"/>
      <c r="W29" s="21" t="e">
        <f t="shared" si="5"/>
        <v>#DIV/0!</v>
      </c>
      <c r="X29" s="21"/>
      <c r="Y29" s="21"/>
      <c r="Z29" s="31">
        <f t="shared" si="1"/>
        <v>0</v>
      </c>
      <c r="AA29" s="21"/>
      <c r="AB29" s="21" t="e">
        <f t="shared" si="6"/>
        <v>#DIV/0!</v>
      </c>
      <c r="AC29" s="21"/>
      <c r="AD29" s="21"/>
      <c r="AE29" s="31">
        <f t="shared" si="2"/>
        <v>0</v>
      </c>
      <c r="AF29" s="21"/>
      <c r="AG29" s="21" t="e">
        <f t="shared" si="7"/>
        <v>#DIV/0!</v>
      </c>
      <c r="AH29" s="21"/>
      <c r="AI29" s="21"/>
      <c r="AJ29" s="31">
        <f t="shared" si="3"/>
        <v>0</v>
      </c>
      <c r="AK29" s="21"/>
      <c r="AL29" s="21" t="e">
        <f t="shared" si="8"/>
        <v>#DIV/0!</v>
      </c>
      <c r="AM29" s="21"/>
      <c r="AN29" s="21"/>
      <c r="AO29" s="21">
        <f t="shared" si="4"/>
        <v>0</v>
      </c>
      <c r="AP29" s="21"/>
      <c r="AQ29" s="21" t="e">
        <f t="shared" si="9"/>
        <v>#DIV/0!</v>
      </c>
      <c r="AR29" s="21"/>
    </row>
    <row r="30" spans="1:44" s="32" customFormat="1">
      <c r="A30" s="22"/>
      <c r="B30" s="21"/>
      <c r="C30" s="21"/>
      <c r="D30" s="21"/>
      <c r="E30" s="21"/>
      <c r="F30" s="21"/>
      <c r="G30" s="21"/>
      <c r="H30" s="21"/>
      <c r="I30" s="21"/>
      <c r="J30" s="21"/>
      <c r="K30" s="21"/>
      <c r="L30" s="21"/>
      <c r="M30" s="21"/>
      <c r="N30" s="21"/>
      <c r="O30" s="21"/>
      <c r="P30" s="21"/>
      <c r="Q30" s="39"/>
      <c r="R30" s="21"/>
      <c r="S30" s="21"/>
      <c r="T30" s="21"/>
      <c r="U30" s="31">
        <f t="shared" si="0"/>
        <v>0</v>
      </c>
      <c r="V30" s="21"/>
      <c r="W30" s="21" t="e">
        <f t="shared" si="5"/>
        <v>#DIV/0!</v>
      </c>
      <c r="X30" s="21"/>
      <c r="Y30" s="21"/>
      <c r="Z30" s="31">
        <f t="shared" si="1"/>
        <v>0</v>
      </c>
      <c r="AA30" s="21"/>
      <c r="AB30" s="21" t="e">
        <f t="shared" si="6"/>
        <v>#DIV/0!</v>
      </c>
      <c r="AC30" s="21"/>
      <c r="AD30" s="21"/>
      <c r="AE30" s="31">
        <f t="shared" si="2"/>
        <v>0</v>
      </c>
      <c r="AF30" s="21"/>
      <c r="AG30" s="21" t="e">
        <f t="shared" si="7"/>
        <v>#DIV/0!</v>
      </c>
      <c r="AH30" s="21"/>
      <c r="AI30" s="21"/>
      <c r="AJ30" s="31">
        <f t="shared" si="3"/>
        <v>0</v>
      </c>
      <c r="AK30" s="21"/>
      <c r="AL30" s="21" t="e">
        <f t="shared" si="8"/>
        <v>#DIV/0!</v>
      </c>
      <c r="AM30" s="21"/>
      <c r="AN30" s="21"/>
      <c r="AO30" s="21">
        <f t="shared" si="4"/>
        <v>0</v>
      </c>
      <c r="AP30" s="21"/>
      <c r="AQ30" s="21" t="e">
        <f t="shared" si="9"/>
        <v>#DIV/0!</v>
      </c>
      <c r="AR30" s="21"/>
    </row>
    <row r="31" spans="1:44" s="32" customFormat="1">
      <c r="A31" s="22"/>
      <c r="B31" s="21"/>
      <c r="C31" s="21"/>
      <c r="D31" s="21"/>
      <c r="E31" s="21"/>
      <c r="F31" s="21"/>
      <c r="G31" s="21"/>
      <c r="H31" s="21"/>
      <c r="I31" s="21"/>
      <c r="J31" s="21"/>
      <c r="K31" s="21"/>
      <c r="L31" s="21"/>
      <c r="M31" s="21"/>
      <c r="N31" s="21"/>
      <c r="O31" s="21"/>
      <c r="P31" s="21"/>
      <c r="Q31" s="39"/>
      <c r="R31" s="21"/>
      <c r="S31" s="21"/>
      <c r="T31" s="21"/>
      <c r="U31" s="31">
        <f t="shared" si="0"/>
        <v>0</v>
      </c>
      <c r="V31" s="21"/>
      <c r="W31" s="21" t="e">
        <f t="shared" si="5"/>
        <v>#DIV/0!</v>
      </c>
      <c r="X31" s="21"/>
      <c r="Y31" s="21"/>
      <c r="Z31" s="31">
        <f t="shared" si="1"/>
        <v>0</v>
      </c>
      <c r="AA31" s="21"/>
      <c r="AB31" s="21" t="e">
        <f t="shared" si="6"/>
        <v>#DIV/0!</v>
      </c>
      <c r="AC31" s="21"/>
      <c r="AD31" s="21"/>
      <c r="AE31" s="31">
        <f t="shared" si="2"/>
        <v>0</v>
      </c>
      <c r="AF31" s="21"/>
      <c r="AG31" s="21" t="e">
        <f t="shared" si="7"/>
        <v>#DIV/0!</v>
      </c>
      <c r="AH31" s="21"/>
      <c r="AI31" s="21"/>
      <c r="AJ31" s="31">
        <f t="shared" si="3"/>
        <v>0</v>
      </c>
      <c r="AK31" s="21"/>
      <c r="AL31" s="21" t="e">
        <f t="shared" si="8"/>
        <v>#DIV/0!</v>
      </c>
      <c r="AM31" s="21"/>
      <c r="AN31" s="21"/>
      <c r="AO31" s="21">
        <f t="shared" si="4"/>
        <v>0</v>
      </c>
      <c r="AP31" s="21"/>
      <c r="AQ31" s="21" t="e">
        <f t="shared" si="9"/>
        <v>#DIV/0!</v>
      </c>
      <c r="AR31" s="21"/>
    </row>
    <row r="32" spans="1:44" s="32" customFormat="1">
      <c r="A32" s="22"/>
      <c r="B32" s="21"/>
      <c r="C32" s="21"/>
      <c r="D32" s="21"/>
      <c r="E32" s="21"/>
      <c r="F32" s="21"/>
      <c r="G32" s="21"/>
      <c r="H32" s="21"/>
      <c r="I32" s="21"/>
      <c r="J32" s="21"/>
      <c r="K32" s="21"/>
      <c r="L32" s="21"/>
      <c r="M32" s="21"/>
      <c r="N32" s="21"/>
      <c r="O32" s="21"/>
      <c r="P32" s="21"/>
      <c r="Q32" s="39"/>
      <c r="R32" s="21"/>
      <c r="S32" s="21"/>
      <c r="T32" s="21"/>
      <c r="U32" s="31">
        <f t="shared" si="0"/>
        <v>0</v>
      </c>
      <c r="V32" s="21"/>
      <c r="W32" s="21" t="e">
        <f t="shared" si="5"/>
        <v>#DIV/0!</v>
      </c>
      <c r="X32" s="21"/>
      <c r="Y32" s="21"/>
      <c r="Z32" s="31">
        <f t="shared" si="1"/>
        <v>0</v>
      </c>
      <c r="AA32" s="21"/>
      <c r="AB32" s="21" t="e">
        <f t="shared" si="6"/>
        <v>#DIV/0!</v>
      </c>
      <c r="AC32" s="21"/>
      <c r="AD32" s="21"/>
      <c r="AE32" s="31">
        <f t="shared" si="2"/>
        <v>0</v>
      </c>
      <c r="AF32" s="21"/>
      <c r="AG32" s="21" t="e">
        <f t="shared" si="7"/>
        <v>#DIV/0!</v>
      </c>
      <c r="AH32" s="21"/>
      <c r="AI32" s="21"/>
      <c r="AJ32" s="31">
        <f t="shared" si="3"/>
        <v>0</v>
      </c>
      <c r="AK32" s="21"/>
      <c r="AL32" s="21" t="e">
        <f t="shared" si="8"/>
        <v>#DIV/0!</v>
      </c>
      <c r="AM32" s="21"/>
      <c r="AN32" s="21"/>
      <c r="AO32" s="21">
        <f t="shared" si="4"/>
        <v>0</v>
      </c>
      <c r="AP32" s="21"/>
      <c r="AQ32" s="21" t="e">
        <f t="shared" si="9"/>
        <v>#DIV/0!</v>
      </c>
      <c r="AR32" s="21"/>
    </row>
    <row r="33" spans="1:44" s="32" customFormat="1">
      <c r="A33" s="22"/>
      <c r="B33" s="21"/>
      <c r="C33" s="21"/>
      <c r="D33" s="21"/>
      <c r="E33" s="21"/>
      <c r="F33" s="21"/>
      <c r="G33" s="21"/>
      <c r="H33" s="21"/>
      <c r="I33" s="21"/>
      <c r="J33" s="21"/>
      <c r="K33" s="21"/>
      <c r="L33" s="21"/>
      <c r="M33" s="21"/>
      <c r="N33" s="21"/>
      <c r="O33" s="21"/>
      <c r="P33" s="21"/>
      <c r="Q33" s="39"/>
      <c r="R33" s="21"/>
      <c r="S33" s="21"/>
      <c r="T33" s="21"/>
      <c r="U33" s="31">
        <f t="shared" si="0"/>
        <v>0</v>
      </c>
      <c r="V33" s="21"/>
      <c r="W33" s="21" t="e">
        <f t="shared" si="5"/>
        <v>#DIV/0!</v>
      </c>
      <c r="X33" s="21"/>
      <c r="Y33" s="21"/>
      <c r="Z33" s="31">
        <f t="shared" si="1"/>
        <v>0</v>
      </c>
      <c r="AA33" s="21"/>
      <c r="AB33" s="21" t="e">
        <f t="shared" si="6"/>
        <v>#DIV/0!</v>
      </c>
      <c r="AC33" s="21"/>
      <c r="AD33" s="21"/>
      <c r="AE33" s="31">
        <f t="shared" si="2"/>
        <v>0</v>
      </c>
      <c r="AF33" s="21"/>
      <c r="AG33" s="21" t="e">
        <f t="shared" si="7"/>
        <v>#DIV/0!</v>
      </c>
      <c r="AH33" s="21"/>
      <c r="AI33" s="21"/>
      <c r="AJ33" s="31">
        <f t="shared" si="3"/>
        <v>0</v>
      </c>
      <c r="AK33" s="21"/>
      <c r="AL33" s="21" t="e">
        <f t="shared" si="8"/>
        <v>#DIV/0!</v>
      </c>
      <c r="AM33" s="21"/>
      <c r="AN33" s="21"/>
      <c r="AO33" s="21">
        <f t="shared" si="4"/>
        <v>0</v>
      </c>
      <c r="AP33" s="21"/>
      <c r="AQ33" s="21" t="e">
        <f t="shared" si="9"/>
        <v>#DIV/0!</v>
      </c>
      <c r="AR33" s="21"/>
    </row>
    <row r="34" spans="1:44" s="32" customFormat="1">
      <c r="A34" s="22"/>
      <c r="B34" s="21"/>
      <c r="C34" s="21"/>
      <c r="D34" s="21"/>
      <c r="E34" s="21"/>
      <c r="F34" s="21"/>
      <c r="G34" s="21"/>
      <c r="H34" s="21"/>
      <c r="I34" s="21"/>
      <c r="J34" s="21"/>
      <c r="K34" s="21"/>
      <c r="L34" s="21"/>
      <c r="M34" s="21"/>
      <c r="N34" s="21"/>
      <c r="O34" s="21"/>
      <c r="P34" s="21"/>
      <c r="Q34" s="39"/>
      <c r="R34" s="21"/>
      <c r="S34" s="21"/>
      <c r="T34" s="21"/>
      <c r="U34" s="31">
        <f t="shared" si="0"/>
        <v>0</v>
      </c>
      <c r="V34" s="21"/>
      <c r="W34" s="21" t="e">
        <f t="shared" si="5"/>
        <v>#DIV/0!</v>
      </c>
      <c r="X34" s="21"/>
      <c r="Y34" s="21"/>
      <c r="Z34" s="31">
        <f t="shared" si="1"/>
        <v>0</v>
      </c>
      <c r="AA34" s="21"/>
      <c r="AB34" s="21" t="e">
        <f t="shared" si="6"/>
        <v>#DIV/0!</v>
      </c>
      <c r="AC34" s="21"/>
      <c r="AD34" s="21"/>
      <c r="AE34" s="31">
        <f t="shared" si="2"/>
        <v>0</v>
      </c>
      <c r="AF34" s="21"/>
      <c r="AG34" s="21" t="e">
        <f t="shared" si="7"/>
        <v>#DIV/0!</v>
      </c>
      <c r="AH34" s="21"/>
      <c r="AI34" s="21"/>
      <c r="AJ34" s="31">
        <f t="shared" si="3"/>
        <v>0</v>
      </c>
      <c r="AK34" s="21"/>
      <c r="AL34" s="21" t="e">
        <f t="shared" si="8"/>
        <v>#DIV/0!</v>
      </c>
      <c r="AM34" s="21"/>
      <c r="AN34" s="21"/>
      <c r="AO34" s="21">
        <f t="shared" si="4"/>
        <v>0</v>
      </c>
      <c r="AP34" s="21"/>
      <c r="AQ34" s="21" t="e">
        <f t="shared" si="9"/>
        <v>#DIV/0!</v>
      </c>
      <c r="AR34" s="21"/>
    </row>
    <row r="35" spans="1:44" s="5" customFormat="1" ht="15.75">
      <c r="A35" s="10"/>
      <c r="B35" s="10"/>
      <c r="C35" s="10"/>
      <c r="D35" s="10"/>
      <c r="E35" s="10"/>
      <c r="F35" s="10"/>
      <c r="G35" s="10"/>
      <c r="H35" s="10"/>
      <c r="I35" s="10"/>
      <c r="J35" s="10"/>
      <c r="K35" s="10"/>
      <c r="L35" s="10"/>
      <c r="M35" s="15"/>
      <c r="N35" s="15"/>
      <c r="O35" s="15"/>
      <c r="P35" s="15"/>
      <c r="Q35" s="15"/>
      <c r="R35" s="10"/>
      <c r="S35" s="10"/>
      <c r="T35" s="10"/>
      <c r="U35" s="15"/>
      <c r="V35" s="15"/>
      <c r="W35" s="15" t="e">
        <f>AVERAGE(W13:W34)*80%</f>
        <v>#DIV/0!</v>
      </c>
      <c r="X35" s="15"/>
      <c r="Y35" s="15"/>
      <c r="Z35" s="15"/>
      <c r="AA35" s="15"/>
      <c r="AB35" s="15" t="e">
        <f>AVERAGE(AB13:AB34)*80%</f>
        <v>#DIV/0!</v>
      </c>
      <c r="AC35" s="15"/>
      <c r="AD35" s="15"/>
      <c r="AE35" s="15"/>
      <c r="AF35" s="15"/>
      <c r="AG35" s="15" t="e">
        <f>AVERAGE(AG13:AG34)*80%</f>
        <v>#DIV/0!</v>
      </c>
      <c r="AH35" s="15"/>
      <c r="AI35" s="15"/>
      <c r="AJ35" s="15"/>
      <c r="AK35" s="15"/>
      <c r="AL35" s="15" t="e">
        <f>AVERAGE(AL13:AL34)*80%</f>
        <v>#DIV/0!</v>
      </c>
      <c r="AM35" s="10"/>
      <c r="AN35" s="10"/>
      <c r="AO35" s="16"/>
      <c r="AP35" s="16"/>
      <c r="AQ35" s="15" t="e">
        <f>AVERAGE(AQ13:AQ34)*80%</f>
        <v>#DIV/0!</v>
      </c>
      <c r="AR35" s="10"/>
    </row>
    <row r="36" spans="1:44" s="32" customFormat="1">
      <c r="A36" s="40"/>
      <c r="B36" s="27"/>
      <c r="C36" s="27"/>
      <c r="D36" s="27"/>
      <c r="E36" s="27"/>
      <c r="F36" s="27"/>
      <c r="G36" s="27"/>
      <c r="H36" s="27"/>
      <c r="I36" s="27"/>
      <c r="J36" s="27"/>
      <c r="K36" s="28"/>
      <c r="L36" s="29"/>
      <c r="M36" s="30"/>
      <c r="N36" s="30"/>
      <c r="O36" s="30"/>
      <c r="P36" s="30"/>
      <c r="Q36" s="30"/>
      <c r="R36" s="27"/>
      <c r="S36" s="21"/>
      <c r="T36" s="21"/>
      <c r="U36" s="31">
        <f>M36</f>
        <v>0</v>
      </c>
      <c r="V36" s="27"/>
      <c r="W36" s="21" t="e">
        <f t="shared" si="5"/>
        <v>#DIV/0!</v>
      </c>
      <c r="X36" s="27"/>
      <c r="Y36" s="27"/>
      <c r="Z36" s="31">
        <f>N36</f>
        <v>0</v>
      </c>
      <c r="AA36" s="27"/>
      <c r="AB36" s="21" t="e">
        <f t="shared" si="6"/>
        <v>#DIV/0!</v>
      </c>
      <c r="AC36" s="27"/>
      <c r="AD36" s="27"/>
      <c r="AE36" s="31">
        <f>O36</f>
        <v>0</v>
      </c>
      <c r="AF36" s="27"/>
      <c r="AG36" s="21" t="e">
        <f t="shared" si="7"/>
        <v>#DIV/0!</v>
      </c>
      <c r="AH36" s="27"/>
      <c r="AI36" s="27"/>
      <c r="AJ36" s="31">
        <f>P36</f>
        <v>0</v>
      </c>
      <c r="AK36" s="27"/>
      <c r="AL36" s="21" t="e">
        <f t="shared" si="8"/>
        <v>#DIV/0!</v>
      </c>
      <c r="AM36" s="27"/>
      <c r="AN36" s="27"/>
      <c r="AO36" s="21">
        <f>Q36</f>
        <v>0</v>
      </c>
      <c r="AP36" s="27"/>
      <c r="AQ36" s="21" t="e">
        <f t="shared" si="9"/>
        <v>#DIV/0!</v>
      </c>
      <c r="AR36" s="27"/>
    </row>
    <row r="37" spans="1:44" s="32" customFormat="1">
      <c r="A37" s="40"/>
      <c r="B37" s="27"/>
      <c r="C37" s="27"/>
      <c r="D37" s="27"/>
      <c r="E37" s="27"/>
      <c r="F37" s="27"/>
      <c r="G37" s="27"/>
      <c r="H37" s="27"/>
      <c r="I37" s="27"/>
      <c r="J37" s="27"/>
      <c r="K37" s="28"/>
      <c r="L37" s="28"/>
      <c r="M37" s="33"/>
      <c r="N37" s="33"/>
      <c r="O37" s="33"/>
      <c r="P37" s="33"/>
      <c r="Q37" s="33"/>
      <c r="R37" s="27"/>
      <c r="S37" s="21"/>
      <c r="T37" s="21"/>
      <c r="U37" s="31">
        <f>M37</f>
        <v>0</v>
      </c>
      <c r="V37" s="27"/>
      <c r="W37" s="21" t="e">
        <f t="shared" si="5"/>
        <v>#DIV/0!</v>
      </c>
      <c r="X37" s="27"/>
      <c r="Y37" s="27"/>
      <c r="Z37" s="31">
        <f>N37</f>
        <v>0</v>
      </c>
      <c r="AA37" s="27"/>
      <c r="AB37" s="21" t="e">
        <f t="shared" si="6"/>
        <v>#DIV/0!</v>
      </c>
      <c r="AC37" s="27"/>
      <c r="AD37" s="27"/>
      <c r="AE37" s="31">
        <f>O37</f>
        <v>0</v>
      </c>
      <c r="AF37" s="27"/>
      <c r="AG37" s="21" t="e">
        <f t="shared" si="7"/>
        <v>#DIV/0!</v>
      </c>
      <c r="AH37" s="27"/>
      <c r="AI37" s="27"/>
      <c r="AJ37" s="31">
        <f>P37</f>
        <v>0</v>
      </c>
      <c r="AK37" s="27"/>
      <c r="AL37" s="21" t="e">
        <f t="shared" si="8"/>
        <v>#DIV/0!</v>
      </c>
      <c r="AM37" s="27"/>
      <c r="AN37" s="27"/>
      <c r="AO37" s="21">
        <f>Q37</f>
        <v>0</v>
      </c>
      <c r="AP37" s="27"/>
      <c r="AQ37" s="21" t="e">
        <f t="shared" si="9"/>
        <v>#DIV/0!</v>
      </c>
      <c r="AR37" s="27"/>
    </row>
    <row r="38" spans="1:44" s="32" customFormat="1">
      <c r="A38" s="40"/>
      <c r="B38" s="27"/>
      <c r="C38" s="27"/>
      <c r="D38" s="27"/>
      <c r="E38" s="27"/>
      <c r="F38" s="27"/>
      <c r="G38" s="27"/>
      <c r="H38" s="27"/>
      <c r="I38" s="27"/>
      <c r="J38" s="27"/>
      <c r="K38" s="28"/>
      <c r="L38" s="28"/>
      <c r="M38" s="33"/>
      <c r="N38" s="33"/>
      <c r="O38" s="33"/>
      <c r="P38" s="33"/>
      <c r="Q38" s="33"/>
      <c r="R38" s="27"/>
      <c r="S38" s="21"/>
      <c r="T38" s="21"/>
      <c r="U38" s="31">
        <f>M38</f>
        <v>0</v>
      </c>
      <c r="V38" s="27"/>
      <c r="W38" s="21" t="e">
        <f t="shared" si="5"/>
        <v>#DIV/0!</v>
      </c>
      <c r="X38" s="27"/>
      <c r="Y38" s="27"/>
      <c r="Z38" s="31">
        <f>N38</f>
        <v>0</v>
      </c>
      <c r="AA38" s="27"/>
      <c r="AB38" s="21" t="e">
        <f t="shared" si="6"/>
        <v>#DIV/0!</v>
      </c>
      <c r="AC38" s="27"/>
      <c r="AD38" s="27"/>
      <c r="AE38" s="31">
        <f>O38</f>
        <v>0</v>
      </c>
      <c r="AF38" s="27"/>
      <c r="AG38" s="21" t="e">
        <f t="shared" si="7"/>
        <v>#DIV/0!</v>
      </c>
      <c r="AH38" s="27"/>
      <c r="AI38" s="27"/>
      <c r="AJ38" s="31">
        <f>P38</f>
        <v>0</v>
      </c>
      <c r="AK38" s="27"/>
      <c r="AL38" s="21" t="e">
        <f t="shared" si="8"/>
        <v>#DIV/0!</v>
      </c>
      <c r="AM38" s="27"/>
      <c r="AN38" s="27"/>
      <c r="AO38" s="21">
        <f>Q38</f>
        <v>0</v>
      </c>
      <c r="AP38" s="27"/>
      <c r="AQ38" s="21" t="e">
        <f t="shared" si="9"/>
        <v>#DIV/0!</v>
      </c>
      <c r="AR38" s="27"/>
    </row>
    <row r="39" spans="1:44" s="32" customFormat="1">
      <c r="A39" s="40"/>
      <c r="B39" s="27"/>
      <c r="C39" s="27"/>
      <c r="D39" s="27"/>
      <c r="E39" s="27"/>
      <c r="F39" s="27"/>
      <c r="G39" s="27"/>
      <c r="H39" s="27"/>
      <c r="I39" s="27"/>
      <c r="J39" s="27"/>
      <c r="K39" s="28"/>
      <c r="L39" s="28"/>
      <c r="M39" s="33"/>
      <c r="N39" s="33"/>
      <c r="O39" s="33"/>
      <c r="P39" s="33"/>
      <c r="Q39" s="33"/>
      <c r="R39" s="27"/>
      <c r="S39" s="21"/>
      <c r="T39" s="21"/>
      <c r="U39" s="31">
        <f>M39</f>
        <v>0</v>
      </c>
      <c r="V39" s="27"/>
      <c r="W39" s="21" t="e">
        <f t="shared" si="5"/>
        <v>#DIV/0!</v>
      </c>
      <c r="X39" s="27"/>
      <c r="Y39" s="27"/>
      <c r="Z39" s="31">
        <f>N39</f>
        <v>0</v>
      </c>
      <c r="AA39" s="27"/>
      <c r="AB39" s="21" t="e">
        <f t="shared" si="6"/>
        <v>#DIV/0!</v>
      </c>
      <c r="AC39" s="27"/>
      <c r="AD39" s="27"/>
      <c r="AE39" s="31">
        <f>O39</f>
        <v>0</v>
      </c>
      <c r="AF39" s="27"/>
      <c r="AG39" s="21" t="e">
        <f t="shared" si="7"/>
        <v>#DIV/0!</v>
      </c>
      <c r="AH39" s="27"/>
      <c r="AI39" s="27"/>
      <c r="AJ39" s="31">
        <f>P39</f>
        <v>0</v>
      </c>
      <c r="AK39" s="27"/>
      <c r="AL39" s="21" t="e">
        <f t="shared" si="8"/>
        <v>#DIV/0!</v>
      </c>
      <c r="AM39" s="27"/>
      <c r="AN39" s="27"/>
      <c r="AO39" s="21">
        <f>Q39</f>
        <v>0</v>
      </c>
      <c r="AP39" s="27"/>
      <c r="AQ39" s="21" t="e">
        <f t="shared" si="9"/>
        <v>#DIV/0!</v>
      </c>
      <c r="AR39" s="27"/>
    </row>
    <row r="40" spans="1:44" s="32" customFormat="1">
      <c r="A40" s="40"/>
      <c r="B40" s="27"/>
      <c r="C40" s="27"/>
      <c r="D40" s="27"/>
      <c r="E40" s="27"/>
      <c r="F40" s="27"/>
      <c r="G40" s="27"/>
      <c r="H40" s="27"/>
      <c r="I40" s="27"/>
      <c r="J40" s="27"/>
      <c r="K40" s="28"/>
      <c r="L40" s="28"/>
      <c r="M40" s="34"/>
      <c r="N40" s="34"/>
      <c r="O40" s="34"/>
      <c r="P40" s="34"/>
      <c r="Q40" s="34"/>
      <c r="R40" s="27"/>
      <c r="S40" s="21"/>
      <c r="T40" s="21"/>
      <c r="U40" s="31">
        <f>M40</f>
        <v>0</v>
      </c>
      <c r="V40" s="27"/>
      <c r="W40" s="21" t="e">
        <f t="shared" si="5"/>
        <v>#DIV/0!</v>
      </c>
      <c r="X40" s="27"/>
      <c r="Y40" s="27"/>
      <c r="Z40" s="31">
        <f>N40</f>
        <v>0</v>
      </c>
      <c r="AA40" s="27"/>
      <c r="AB40" s="21" t="e">
        <f t="shared" si="6"/>
        <v>#DIV/0!</v>
      </c>
      <c r="AC40" s="27"/>
      <c r="AD40" s="27"/>
      <c r="AE40" s="31">
        <f>O40</f>
        <v>0</v>
      </c>
      <c r="AF40" s="27"/>
      <c r="AG40" s="21" t="e">
        <f t="shared" si="7"/>
        <v>#DIV/0!</v>
      </c>
      <c r="AH40" s="27"/>
      <c r="AI40" s="27"/>
      <c r="AJ40" s="31">
        <f>P40</f>
        <v>0</v>
      </c>
      <c r="AK40" s="27"/>
      <c r="AL40" s="21" t="e">
        <f t="shared" si="8"/>
        <v>#DIV/0!</v>
      </c>
      <c r="AM40" s="27"/>
      <c r="AN40" s="27"/>
      <c r="AO40" s="21">
        <f>Q40</f>
        <v>0</v>
      </c>
      <c r="AP40" s="27"/>
      <c r="AQ40" s="21" t="e">
        <f t="shared" si="9"/>
        <v>#DIV/0!</v>
      </c>
      <c r="AR40" s="27"/>
    </row>
    <row r="41" spans="1:44" s="5" customFormat="1" ht="15.75">
      <c r="A41" s="10"/>
      <c r="B41" s="10"/>
      <c r="C41" s="10"/>
      <c r="D41" s="10"/>
      <c r="E41" s="10"/>
      <c r="F41" s="10"/>
      <c r="G41" s="10"/>
      <c r="H41" s="11"/>
      <c r="I41" s="11"/>
      <c r="J41" s="11"/>
      <c r="K41" s="11"/>
      <c r="L41" s="11"/>
      <c r="M41" s="12"/>
      <c r="N41" s="12"/>
      <c r="O41" s="12"/>
      <c r="P41" s="12"/>
      <c r="Q41" s="12"/>
      <c r="R41" s="11"/>
      <c r="S41" s="11"/>
      <c r="T41" s="11"/>
      <c r="U41" s="12"/>
      <c r="V41" s="12"/>
      <c r="W41" s="14" t="e">
        <f>AVERAGE(W36:W40)*20%</f>
        <v>#DIV/0!</v>
      </c>
      <c r="X41" s="10"/>
      <c r="Y41" s="10"/>
      <c r="Z41" s="12"/>
      <c r="AA41" s="12"/>
      <c r="AB41" s="14" t="e">
        <f>AVERAGE(AB36:AB40)*20%</f>
        <v>#DIV/0!</v>
      </c>
      <c r="AC41" s="10"/>
      <c r="AD41" s="10"/>
      <c r="AE41" s="12"/>
      <c r="AF41" s="12"/>
      <c r="AG41" s="14" t="e">
        <f>AVERAGE(AG36:AG40)*20%</f>
        <v>#DIV/0!</v>
      </c>
      <c r="AH41" s="10"/>
      <c r="AI41" s="10"/>
      <c r="AJ41" s="12"/>
      <c r="AK41" s="12"/>
      <c r="AL41" s="14" t="e">
        <f>AVERAGE(AL36:AL40)*20%</f>
        <v>#DIV/0!</v>
      </c>
      <c r="AM41" s="10"/>
      <c r="AN41" s="10"/>
      <c r="AO41" s="17"/>
      <c r="AP41" s="17"/>
      <c r="AQ41" s="14" t="e">
        <f>AVERAGE(AQ36:AQ40)*20%</f>
        <v>#DIV/0!</v>
      </c>
      <c r="AR41" s="10"/>
    </row>
    <row r="42" spans="1:44" s="9" customFormat="1" ht="18.75">
      <c r="A42" s="6"/>
      <c r="B42" s="6"/>
      <c r="C42" s="6"/>
      <c r="D42" s="6"/>
      <c r="E42" s="6"/>
      <c r="F42" s="6"/>
      <c r="G42" s="6"/>
      <c r="H42" s="6"/>
      <c r="I42" s="6"/>
      <c r="J42" s="6"/>
      <c r="K42" s="6"/>
      <c r="L42" s="6"/>
      <c r="M42" s="8"/>
      <c r="N42" s="8"/>
      <c r="O42" s="8"/>
      <c r="P42" s="8"/>
      <c r="Q42" s="8"/>
      <c r="R42" s="6"/>
      <c r="S42" s="6"/>
      <c r="T42" s="6"/>
      <c r="U42" s="8"/>
      <c r="V42" s="8"/>
      <c r="W42" s="19" t="e">
        <f>W35+W41</f>
        <v>#DIV/0!</v>
      </c>
      <c r="X42" s="6"/>
      <c r="Y42" s="6"/>
      <c r="Z42" s="8"/>
      <c r="AA42" s="8"/>
      <c r="AB42" s="19" t="e">
        <f>AB35+AB41</f>
        <v>#DIV/0!</v>
      </c>
      <c r="AC42" s="6"/>
      <c r="AD42" s="6"/>
      <c r="AE42" s="8"/>
      <c r="AF42" s="8"/>
      <c r="AG42" s="19" t="e">
        <f>AG35+AG41</f>
        <v>#DIV/0!</v>
      </c>
      <c r="AH42" s="6"/>
      <c r="AI42" s="6"/>
      <c r="AJ42" s="8"/>
      <c r="AK42" s="8"/>
      <c r="AL42" s="19" t="e">
        <f>AL35+AL41</f>
        <v>#DIV/0!</v>
      </c>
      <c r="AM42" s="6"/>
      <c r="AN42" s="6"/>
      <c r="AO42" s="18"/>
      <c r="AP42" s="18"/>
      <c r="AQ42" s="19" t="e">
        <f>AQ35+AQ41</f>
        <v>#DIV/0!</v>
      </c>
      <c r="AR42" s="6"/>
    </row>
  </sheetData>
  <mergeCells count="19">
    <mergeCell ref="A1:L1"/>
    <mergeCell ref="M1:Q1"/>
    <mergeCell ref="A2:L2"/>
    <mergeCell ref="A4:D8"/>
    <mergeCell ref="H4:L4"/>
    <mergeCell ref="I5:L5"/>
    <mergeCell ref="I6:L6"/>
    <mergeCell ref="I7:L7"/>
    <mergeCell ref="I8:L8"/>
    <mergeCell ref="A10:B11"/>
    <mergeCell ref="H10:R11"/>
    <mergeCell ref="S10:S12"/>
    <mergeCell ref="T10:T12"/>
    <mergeCell ref="C10:G11"/>
    <mergeCell ref="U10:Y11"/>
    <mergeCell ref="Z10:AD11"/>
    <mergeCell ref="AE10:AI11"/>
    <mergeCell ref="AJ10:AN11"/>
    <mergeCell ref="AO10:AR11"/>
  </mergeCells>
  <pageMargins left="0.7" right="0.7" top="0.75" bottom="0.75" header="0.3" footer="0.3"/>
  <pageSetup paperSize="9" orientation="portrait"/>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9724B73-E943-4908-B702-903D0A69CB90}">
          <x14:formula1>
            <xm:f>Listas!$F$1:$F$12</xm:f>
          </x14:formula1>
          <xm:sqref>T13:T34 T36:T40</xm:sqref>
        </x14:dataValidation>
        <x14:dataValidation type="list" allowBlank="1" showInputMessage="1" showErrorMessage="1" xr:uid="{C99BF3A7-C019-4972-B462-E81750969D9B}">
          <x14:formula1>
            <xm:f>Listas!$D$1:$D$20</xm:f>
          </x14:formula1>
          <xm:sqref>S13:S34 S36:S40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757A3-C994-41E5-9502-5424A4810E09}">
  <dimension ref="A1:AS26"/>
  <sheetViews>
    <sheetView tabSelected="1" topLeftCell="A8" zoomScale="90" zoomScaleNormal="90" workbookViewId="0">
      <selection activeCell="G10" sqref="G10:J10"/>
    </sheetView>
  </sheetViews>
  <sheetFormatPr defaultColWidth="10.85546875" defaultRowHeight="15"/>
  <cols>
    <col min="1" max="1" width="4.140625" style="1" customWidth="1"/>
    <col min="2" max="2" width="25.5703125" style="1" customWidth="1"/>
    <col min="3" max="3" width="12.7109375" style="1" customWidth="1"/>
    <col min="4" max="4" width="44.28515625" style="1" bestFit="1" customWidth="1"/>
    <col min="5" max="5" width="10.85546875" style="1" customWidth="1"/>
    <col min="6" max="6" width="24.42578125" style="1" customWidth="1"/>
    <col min="7" max="7" width="23.5703125" style="1" customWidth="1"/>
    <col min="8" max="8" width="10" style="1" customWidth="1"/>
    <col min="9" max="9" width="18.42578125" style="1" customWidth="1"/>
    <col min="10" max="10" width="15.85546875" style="1" customWidth="1"/>
    <col min="11" max="14" width="7.28515625" style="1" customWidth="1"/>
    <col min="15" max="15" width="22.5703125" style="1" customWidth="1"/>
    <col min="16" max="16" width="17.85546875" style="1" customWidth="1"/>
    <col min="17" max="17" width="24.42578125" style="1" customWidth="1"/>
    <col min="18" max="18" width="17.85546875" style="1" customWidth="1"/>
    <col min="19" max="19" width="19.7109375" style="1" customWidth="1"/>
    <col min="20" max="20" width="21.7109375" style="1" customWidth="1"/>
    <col min="21" max="21" width="25.42578125" style="1" customWidth="1"/>
    <col min="22" max="24" width="16.5703125" style="1" customWidth="1"/>
    <col min="25" max="25" width="40.28515625" style="1" customWidth="1"/>
    <col min="26" max="29" width="16.5703125" style="1" customWidth="1"/>
    <col min="30" max="30" width="33.42578125" style="1" customWidth="1"/>
    <col min="31" max="34" width="16.5703125" style="1" customWidth="1"/>
    <col min="35" max="35" width="43.7109375" style="1" customWidth="1"/>
    <col min="36" max="36" width="16.5703125" style="1" customWidth="1"/>
    <col min="37" max="38" width="22" style="1" hidden="1" customWidth="1"/>
    <col min="39" max="39" width="16.5703125" style="1" hidden="1" customWidth="1"/>
    <col min="40" max="40" width="34.85546875" style="1" hidden="1" customWidth="1"/>
    <col min="41" max="41" width="16.5703125" style="1" hidden="1" customWidth="1"/>
    <col min="42" max="43" width="16.5703125" style="1" customWidth="1"/>
    <col min="44" max="44" width="21.5703125" style="1" customWidth="1"/>
    <col min="45" max="45" width="39.42578125" style="1" customWidth="1"/>
    <col min="46" max="16384" width="10.85546875" style="1"/>
  </cols>
  <sheetData>
    <row r="1" spans="1:45" s="41" customFormat="1" ht="70.5" customHeight="1">
      <c r="A1" s="126" t="s">
        <v>40</v>
      </c>
      <c r="B1" s="127"/>
      <c r="C1" s="127"/>
      <c r="D1" s="127"/>
      <c r="E1" s="127"/>
      <c r="F1" s="127"/>
      <c r="G1" s="127"/>
      <c r="H1" s="127"/>
      <c r="I1" s="127"/>
      <c r="J1" s="127"/>
      <c r="K1" s="136" t="s">
        <v>41</v>
      </c>
      <c r="L1" s="128"/>
      <c r="M1" s="128"/>
      <c r="N1" s="128"/>
      <c r="O1" s="128"/>
    </row>
    <row r="2" spans="1:45" s="43" customFormat="1" ht="23.45" customHeight="1">
      <c r="A2" s="129" t="s">
        <v>42</v>
      </c>
      <c r="B2" s="130"/>
      <c r="C2" s="130"/>
      <c r="D2" s="130"/>
      <c r="E2" s="130"/>
      <c r="F2" s="130"/>
      <c r="G2" s="130"/>
      <c r="H2" s="130"/>
      <c r="I2" s="130"/>
      <c r="J2" s="130"/>
      <c r="K2" s="42"/>
      <c r="L2" s="42"/>
      <c r="M2" s="42"/>
      <c r="N2" s="42"/>
      <c r="O2" s="42"/>
    </row>
    <row r="3" spans="1:45" s="41" customFormat="1"/>
    <row r="4" spans="1:45" s="41" customFormat="1" ht="29.1" customHeight="1">
      <c r="A4" s="138" t="s">
        <v>3</v>
      </c>
      <c r="B4" s="138"/>
      <c r="C4" s="138"/>
      <c r="D4" s="139" t="s">
        <v>43</v>
      </c>
      <c r="E4" s="131" t="s">
        <v>44</v>
      </c>
      <c r="F4" s="131"/>
      <c r="G4" s="131"/>
      <c r="H4" s="131"/>
      <c r="I4" s="131"/>
      <c r="J4" s="132"/>
    </row>
    <row r="5" spans="1:45" s="41" customFormat="1" ht="15" customHeight="1">
      <c r="A5" s="138"/>
      <c r="B5" s="138"/>
      <c r="C5" s="138"/>
      <c r="D5" s="139"/>
      <c r="E5" s="69" t="s">
        <v>45</v>
      </c>
      <c r="F5" s="2" t="s">
        <v>4</v>
      </c>
      <c r="G5" s="133" t="s">
        <v>5</v>
      </c>
      <c r="H5" s="131"/>
      <c r="I5" s="131"/>
      <c r="J5" s="132"/>
    </row>
    <row r="6" spans="1:45" s="41" customFormat="1" ht="16.5">
      <c r="A6" s="138"/>
      <c r="B6" s="138"/>
      <c r="C6" s="138"/>
      <c r="D6" s="139"/>
      <c r="E6" s="79">
        <v>1</v>
      </c>
      <c r="F6" s="44" t="s">
        <v>46</v>
      </c>
      <c r="G6" s="134" t="s">
        <v>47</v>
      </c>
      <c r="H6" s="134"/>
      <c r="I6" s="134"/>
      <c r="J6" s="134"/>
    </row>
    <row r="7" spans="1:45" s="41" customFormat="1" ht="43.5" customHeight="1">
      <c r="A7" s="138"/>
      <c r="B7" s="138"/>
      <c r="C7" s="138"/>
      <c r="D7" s="139"/>
      <c r="E7" s="79">
        <v>2</v>
      </c>
      <c r="F7" s="44" t="s">
        <v>48</v>
      </c>
      <c r="G7" s="134" t="s">
        <v>49</v>
      </c>
      <c r="H7" s="134"/>
      <c r="I7" s="134"/>
      <c r="J7" s="134"/>
    </row>
    <row r="8" spans="1:45" s="41" customFormat="1" ht="45" customHeight="1">
      <c r="A8" s="138"/>
      <c r="B8" s="138"/>
      <c r="C8" s="138"/>
      <c r="D8" s="139"/>
      <c r="E8" s="79">
        <v>3</v>
      </c>
      <c r="F8" s="44" t="s">
        <v>50</v>
      </c>
      <c r="G8" s="134" t="s">
        <v>51</v>
      </c>
      <c r="H8" s="134"/>
      <c r="I8" s="134"/>
      <c r="J8" s="134"/>
    </row>
    <row r="9" spans="1:45" s="41" customFormat="1" ht="45" customHeight="1">
      <c r="A9" s="138"/>
      <c r="B9" s="138"/>
      <c r="C9" s="138"/>
      <c r="D9" s="139"/>
      <c r="E9" s="81">
        <v>4</v>
      </c>
      <c r="F9" s="82" t="s">
        <v>52</v>
      </c>
      <c r="G9" s="135" t="s">
        <v>53</v>
      </c>
      <c r="H9" s="135"/>
      <c r="I9" s="135"/>
      <c r="J9" s="135"/>
    </row>
    <row r="10" spans="1:45" s="41" customFormat="1" ht="45" customHeight="1">
      <c r="A10" s="138"/>
      <c r="B10" s="138"/>
      <c r="C10" s="138"/>
      <c r="D10" s="139"/>
      <c r="E10" s="84">
        <v>5</v>
      </c>
      <c r="F10" s="80" t="s">
        <v>54</v>
      </c>
      <c r="G10" s="137" t="s">
        <v>55</v>
      </c>
      <c r="H10" s="137"/>
      <c r="I10" s="137"/>
      <c r="J10" s="137"/>
    </row>
    <row r="11" spans="1:45" s="41" customFormat="1"/>
    <row r="12" spans="1:45" ht="14.45" customHeight="1">
      <c r="A12" s="115" t="s">
        <v>7</v>
      </c>
      <c r="B12" s="115"/>
      <c r="C12" s="115" t="s">
        <v>56</v>
      </c>
      <c r="D12" s="115"/>
      <c r="E12" s="115"/>
      <c r="F12" s="116" t="s">
        <v>9</v>
      </c>
      <c r="G12" s="116"/>
      <c r="H12" s="116"/>
      <c r="I12" s="116"/>
      <c r="J12" s="116"/>
      <c r="K12" s="116"/>
      <c r="L12" s="116"/>
      <c r="M12" s="116"/>
      <c r="N12" s="116"/>
      <c r="O12" s="116"/>
      <c r="P12" s="116"/>
      <c r="Q12" s="117" t="s">
        <v>10</v>
      </c>
      <c r="R12" s="117" t="s">
        <v>11</v>
      </c>
      <c r="S12" s="115" t="s">
        <v>57</v>
      </c>
      <c r="T12" s="115"/>
      <c r="U12" s="115"/>
      <c r="V12" s="85" t="s">
        <v>12</v>
      </c>
      <c r="W12" s="86"/>
      <c r="X12" s="86"/>
      <c r="Y12" s="86"/>
      <c r="Z12" s="87"/>
      <c r="AA12" s="91" t="s">
        <v>13</v>
      </c>
      <c r="AB12" s="92"/>
      <c r="AC12" s="92"/>
      <c r="AD12" s="92"/>
      <c r="AE12" s="93"/>
      <c r="AF12" s="97" t="s">
        <v>14</v>
      </c>
      <c r="AG12" s="98"/>
      <c r="AH12" s="98"/>
      <c r="AI12" s="98"/>
      <c r="AJ12" s="99"/>
      <c r="AK12" s="103" t="s">
        <v>15</v>
      </c>
      <c r="AL12" s="104"/>
      <c r="AM12" s="104"/>
      <c r="AN12" s="104"/>
      <c r="AO12" s="105"/>
      <c r="AP12" s="109" t="s">
        <v>16</v>
      </c>
      <c r="AQ12" s="110"/>
      <c r="AR12" s="110"/>
      <c r="AS12" s="111"/>
    </row>
    <row r="13" spans="1:45" ht="14.45" customHeight="1">
      <c r="A13" s="115"/>
      <c r="B13" s="115"/>
      <c r="C13" s="115"/>
      <c r="D13" s="115"/>
      <c r="E13" s="115"/>
      <c r="F13" s="116"/>
      <c r="G13" s="116"/>
      <c r="H13" s="116"/>
      <c r="I13" s="116"/>
      <c r="J13" s="116"/>
      <c r="K13" s="116"/>
      <c r="L13" s="116"/>
      <c r="M13" s="116"/>
      <c r="N13" s="116"/>
      <c r="O13" s="116"/>
      <c r="P13" s="116"/>
      <c r="Q13" s="118"/>
      <c r="R13" s="118"/>
      <c r="S13" s="115"/>
      <c r="T13" s="115"/>
      <c r="U13" s="115"/>
      <c r="V13" s="88"/>
      <c r="W13" s="89"/>
      <c r="X13" s="89"/>
      <c r="Y13" s="89"/>
      <c r="Z13" s="90"/>
      <c r="AA13" s="94"/>
      <c r="AB13" s="95"/>
      <c r="AC13" s="95"/>
      <c r="AD13" s="95"/>
      <c r="AE13" s="96"/>
      <c r="AF13" s="100"/>
      <c r="AG13" s="101"/>
      <c r="AH13" s="101"/>
      <c r="AI13" s="101"/>
      <c r="AJ13" s="102"/>
      <c r="AK13" s="106"/>
      <c r="AL13" s="107"/>
      <c r="AM13" s="107"/>
      <c r="AN13" s="107"/>
      <c r="AO13" s="108"/>
      <c r="AP13" s="112"/>
      <c r="AQ13" s="113"/>
      <c r="AR13" s="113"/>
      <c r="AS13" s="114"/>
    </row>
    <row r="14" spans="1:45" ht="45">
      <c r="A14" s="2" t="s">
        <v>17</v>
      </c>
      <c r="B14" s="2" t="s">
        <v>18</v>
      </c>
      <c r="C14" s="2" t="s">
        <v>58</v>
      </c>
      <c r="D14" s="2" t="s">
        <v>59</v>
      </c>
      <c r="E14" s="2" t="s">
        <v>60</v>
      </c>
      <c r="F14" s="20" t="s">
        <v>24</v>
      </c>
      <c r="G14" s="20" t="s">
        <v>25</v>
      </c>
      <c r="H14" s="20" t="s">
        <v>26</v>
      </c>
      <c r="I14" s="20" t="s">
        <v>61</v>
      </c>
      <c r="J14" s="20" t="s">
        <v>28</v>
      </c>
      <c r="K14" s="20" t="s">
        <v>29</v>
      </c>
      <c r="L14" s="20" t="s">
        <v>30</v>
      </c>
      <c r="M14" s="20" t="s">
        <v>31</v>
      </c>
      <c r="N14" s="20" t="s">
        <v>32</v>
      </c>
      <c r="O14" s="20" t="s">
        <v>33</v>
      </c>
      <c r="P14" s="20" t="s">
        <v>34</v>
      </c>
      <c r="Q14" s="119"/>
      <c r="R14" s="119"/>
      <c r="S14" s="2" t="s">
        <v>62</v>
      </c>
      <c r="T14" s="2" t="s">
        <v>22</v>
      </c>
      <c r="U14" s="2" t="s">
        <v>23</v>
      </c>
      <c r="V14" s="3" t="s">
        <v>35</v>
      </c>
      <c r="W14" s="3" t="s">
        <v>36</v>
      </c>
      <c r="X14" s="3" t="s">
        <v>37</v>
      </c>
      <c r="Y14" s="3" t="s">
        <v>38</v>
      </c>
      <c r="Z14" s="3" t="s">
        <v>39</v>
      </c>
      <c r="AA14" s="23" t="s">
        <v>35</v>
      </c>
      <c r="AB14" s="23" t="s">
        <v>36</v>
      </c>
      <c r="AC14" s="23" t="s">
        <v>37</v>
      </c>
      <c r="AD14" s="23" t="s">
        <v>38</v>
      </c>
      <c r="AE14" s="23" t="s">
        <v>39</v>
      </c>
      <c r="AF14" s="24" t="s">
        <v>35</v>
      </c>
      <c r="AG14" s="24" t="s">
        <v>36</v>
      </c>
      <c r="AH14" s="24" t="s">
        <v>37</v>
      </c>
      <c r="AI14" s="24" t="s">
        <v>38</v>
      </c>
      <c r="AJ14" s="24" t="s">
        <v>39</v>
      </c>
      <c r="AK14" s="25" t="s">
        <v>35</v>
      </c>
      <c r="AL14" s="25" t="s">
        <v>36</v>
      </c>
      <c r="AM14" s="25" t="s">
        <v>37</v>
      </c>
      <c r="AN14" s="25" t="s">
        <v>38</v>
      </c>
      <c r="AO14" s="25" t="s">
        <v>39</v>
      </c>
      <c r="AP14" s="4" t="s">
        <v>35</v>
      </c>
      <c r="AQ14" s="4" t="s">
        <v>36</v>
      </c>
      <c r="AR14" s="4" t="s">
        <v>37</v>
      </c>
      <c r="AS14" s="4" t="s">
        <v>38</v>
      </c>
    </row>
    <row r="15" spans="1:45" s="32" customFormat="1" ht="349.5">
      <c r="A15" s="22">
        <v>5</v>
      </c>
      <c r="B15" s="57" t="s">
        <v>63</v>
      </c>
      <c r="C15" s="26" t="s">
        <v>64</v>
      </c>
      <c r="D15" s="21" t="s">
        <v>65</v>
      </c>
      <c r="E15" s="21" t="s">
        <v>66</v>
      </c>
      <c r="F15" s="49" t="s">
        <v>67</v>
      </c>
      <c r="G15" s="49" t="s">
        <v>68</v>
      </c>
      <c r="H15" s="50" t="s">
        <v>69</v>
      </c>
      <c r="I15" s="51" t="s">
        <v>70</v>
      </c>
      <c r="J15" s="49" t="s">
        <v>71</v>
      </c>
      <c r="K15" s="52">
        <v>0.01</v>
      </c>
      <c r="L15" s="52">
        <v>1</v>
      </c>
      <c r="M15" s="52">
        <v>0</v>
      </c>
      <c r="N15" s="52">
        <v>1</v>
      </c>
      <c r="O15" s="53">
        <f>SUM(K15:N15)</f>
        <v>2.0099999999999998</v>
      </c>
      <c r="P15" s="51" t="s">
        <v>72</v>
      </c>
      <c r="Q15" s="21" t="s">
        <v>73</v>
      </c>
      <c r="R15" s="21" t="s">
        <v>74</v>
      </c>
      <c r="S15" s="55" t="s">
        <v>75</v>
      </c>
      <c r="T15" s="55" t="s">
        <v>75</v>
      </c>
      <c r="U15" s="49" t="s">
        <v>76</v>
      </c>
      <c r="V15" s="64">
        <f>K15</f>
        <v>0.01</v>
      </c>
      <c r="W15" s="75">
        <v>0</v>
      </c>
      <c r="X15" s="70">
        <f>IFERROR(IF(W15/V15&gt;100%,100%,W15/V15),0)</f>
        <v>0</v>
      </c>
      <c r="Y15" s="21" t="s">
        <v>77</v>
      </c>
      <c r="Z15" s="21" t="s">
        <v>78</v>
      </c>
      <c r="AA15" s="64">
        <f t="shared" ref="AA15:AA16" si="0">L15</f>
        <v>1</v>
      </c>
      <c r="AB15" s="75">
        <v>1</v>
      </c>
      <c r="AC15" s="70">
        <f>IFERROR(IF(AB15/AA15&gt;100%,100%,AB15/AA15),0)</f>
        <v>1</v>
      </c>
      <c r="AD15" s="21" t="s">
        <v>79</v>
      </c>
      <c r="AE15" s="21" t="s">
        <v>80</v>
      </c>
      <c r="AF15" s="64">
        <f t="shared" ref="AF15:AF16" si="1">M15</f>
        <v>0</v>
      </c>
      <c r="AG15" s="73">
        <v>0</v>
      </c>
      <c r="AH15" s="70">
        <f>IFERROR(IF(AG15/AF15&gt;100%,100%,AG15/AF15),0)</f>
        <v>0</v>
      </c>
      <c r="AI15" s="21" t="s">
        <v>81</v>
      </c>
      <c r="AJ15" s="21" t="s">
        <v>82</v>
      </c>
      <c r="AK15" s="64">
        <f t="shared" ref="AK15:AK16" si="2">N15</f>
        <v>1</v>
      </c>
      <c r="AL15" s="75"/>
      <c r="AM15" s="70">
        <f>IFERROR(IF(AL15/AK15&gt;100%,100%,AL15/AK15),0)</f>
        <v>0</v>
      </c>
      <c r="AN15" s="21"/>
      <c r="AO15" s="21"/>
      <c r="AP15" s="64">
        <f>O15</f>
        <v>2.0099999999999998</v>
      </c>
      <c r="AQ15" s="75">
        <f>IFERROR(SUM(W15,AB15,AG15,AL15),0)</f>
        <v>1</v>
      </c>
      <c r="AR15" s="70">
        <f>IFERROR(IF(AQ15/AP15&gt;100%,100%,AQ15/AP15),0)</f>
        <v>0.49751243781094534</v>
      </c>
      <c r="AS15" s="21" t="s">
        <v>83</v>
      </c>
    </row>
    <row r="16" spans="1:45" s="32" customFormat="1" ht="409.6">
      <c r="A16" s="22">
        <v>5</v>
      </c>
      <c r="B16" s="57" t="s">
        <v>63</v>
      </c>
      <c r="C16" s="26" t="s">
        <v>84</v>
      </c>
      <c r="D16" s="21" t="s">
        <v>85</v>
      </c>
      <c r="E16" s="21" t="s">
        <v>66</v>
      </c>
      <c r="F16" s="21" t="s">
        <v>86</v>
      </c>
      <c r="G16" s="21" t="s">
        <v>87</v>
      </c>
      <c r="H16" s="35" t="s">
        <v>88</v>
      </c>
      <c r="I16" s="21" t="s">
        <v>89</v>
      </c>
      <c r="J16" s="21" t="s">
        <v>90</v>
      </c>
      <c r="K16" s="54">
        <v>0.8</v>
      </c>
      <c r="L16" s="54">
        <v>0.8</v>
      </c>
      <c r="M16" s="54">
        <v>0.8</v>
      </c>
      <c r="N16" s="54">
        <v>0.8</v>
      </c>
      <c r="O16" s="54">
        <f>AVERAGE(K16:N16)</f>
        <v>0.8</v>
      </c>
      <c r="P16" s="21" t="s">
        <v>91</v>
      </c>
      <c r="Q16" s="21" t="s">
        <v>73</v>
      </c>
      <c r="R16" s="21" t="s">
        <v>74</v>
      </c>
      <c r="S16" s="21" t="s">
        <v>92</v>
      </c>
      <c r="T16" s="21" t="s">
        <v>93</v>
      </c>
      <c r="U16" s="21" t="s">
        <v>94</v>
      </c>
      <c r="V16" s="73">
        <f t="shared" ref="V16" si="3">K16</f>
        <v>0.8</v>
      </c>
      <c r="W16" s="65">
        <v>1</v>
      </c>
      <c r="X16" s="70">
        <f>IFERROR(IF(W16/V16&gt;100%,100%,W16/V16),0)</f>
        <v>1</v>
      </c>
      <c r="Y16" s="21" t="s">
        <v>95</v>
      </c>
      <c r="Z16" s="21" t="s">
        <v>96</v>
      </c>
      <c r="AA16" s="73">
        <f t="shared" si="0"/>
        <v>0.8</v>
      </c>
      <c r="AB16" s="65">
        <v>0.95520000000000005</v>
      </c>
      <c r="AC16" s="70">
        <f>IFERROR(IF(AB16/AA16&gt;100%,100%,AB16/AA16),0)</f>
        <v>1</v>
      </c>
      <c r="AD16" s="21" t="s">
        <v>97</v>
      </c>
      <c r="AE16" s="21" t="s">
        <v>98</v>
      </c>
      <c r="AF16" s="73">
        <f t="shared" si="1"/>
        <v>0.8</v>
      </c>
      <c r="AG16" s="73">
        <v>1</v>
      </c>
      <c r="AH16" s="70">
        <f>IFERROR(IF(AG16/AF16&gt;100%,100%,AG16/AF16),0)</f>
        <v>1</v>
      </c>
      <c r="AI16" s="21" t="s">
        <v>99</v>
      </c>
      <c r="AJ16" s="21" t="s">
        <v>100</v>
      </c>
      <c r="AK16" s="73">
        <f t="shared" si="2"/>
        <v>0.8</v>
      </c>
      <c r="AL16" s="73"/>
      <c r="AM16" s="70">
        <f>IFERROR(IF(AL16/AK16&gt;100%,100%,AL16/AK16),0)</f>
        <v>0</v>
      </c>
      <c r="AN16" s="21"/>
      <c r="AO16" s="21"/>
      <c r="AP16" s="74">
        <f t="shared" ref="AP16" si="4">O16</f>
        <v>0.8</v>
      </c>
      <c r="AQ16" s="65">
        <f>IFERROR(AVERAGE(W16,AB16,AG16,AL16)*0.75,0)</f>
        <v>0.73880000000000001</v>
      </c>
      <c r="AR16" s="70">
        <f>IFERROR(IF(AQ16/AP16&gt;100%,100%,AQ16/AP16),0)</f>
        <v>0.92349999999999999</v>
      </c>
      <c r="AS16" s="21" t="s">
        <v>101</v>
      </c>
    </row>
    <row r="17" spans="1:45" s="5" customFormat="1" ht="15.75">
      <c r="A17" s="10"/>
      <c r="B17" s="10"/>
      <c r="C17" s="10"/>
      <c r="D17" s="13" t="s">
        <v>102</v>
      </c>
      <c r="E17" s="10"/>
      <c r="F17" s="10"/>
      <c r="G17" s="10"/>
      <c r="H17" s="10"/>
      <c r="I17" s="10"/>
      <c r="J17" s="10"/>
      <c r="K17" s="15"/>
      <c r="L17" s="15"/>
      <c r="M17" s="15"/>
      <c r="N17" s="15"/>
      <c r="O17" s="15"/>
      <c r="P17" s="10"/>
      <c r="Q17" s="10"/>
      <c r="R17" s="10"/>
      <c r="S17" s="10"/>
      <c r="T17" s="10"/>
      <c r="U17" s="10"/>
      <c r="V17" s="16"/>
      <c r="W17" s="72"/>
      <c r="X17" s="71">
        <f>AVERAGE(X16)*80%</f>
        <v>0.8</v>
      </c>
      <c r="Y17" s="15"/>
      <c r="Z17" s="15"/>
      <c r="AA17" s="16"/>
      <c r="AB17" s="16"/>
      <c r="AC17" s="71">
        <f>AVERAGE(AC15:AC16)*80%</f>
        <v>0.8</v>
      </c>
      <c r="AD17" s="15"/>
      <c r="AE17" s="15"/>
      <c r="AF17" s="16"/>
      <c r="AG17" s="16"/>
      <c r="AH17" s="71">
        <f>AVERAGE(AH16)*80%</f>
        <v>0.8</v>
      </c>
      <c r="AI17" s="15"/>
      <c r="AJ17" s="15"/>
      <c r="AK17" s="16"/>
      <c r="AL17" s="16"/>
      <c r="AM17" s="16">
        <f>AVERAGE(AM15:AM16)*80%</f>
        <v>0</v>
      </c>
      <c r="AN17" s="10"/>
      <c r="AO17" s="10"/>
      <c r="AP17" s="16"/>
      <c r="AQ17" s="16"/>
      <c r="AR17" s="71">
        <f>AVERAGE(AR15:AR16)*80%</f>
        <v>0.56840497512437815</v>
      </c>
      <c r="AS17" s="10"/>
    </row>
    <row r="18" spans="1:45" s="32" customFormat="1" ht="409.6">
      <c r="A18" s="40">
        <v>3</v>
      </c>
      <c r="B18" s="27" t="s">
        <v>103</v>
      </c>
      <c r="C18" s="40" t="s">
        <v>104</v>
      </c>
      <c r="D18" s="27" t="s">
        <v>105</v>
      </c>
      <c r="E18" s="27" t="s">
        <v>106</v>
      </c>
      <c r="F18" s="27" t="s">
        <v>107</v>
      </c>
      <c r="G18" s="27" t="s">
        <v>108</v>
      </c>
      <c r="H18" s="27" t="s">
        <v>109</v>
      </c>
      <c r="I18" s="28" t="s">
        <v>89</v>
      </c>
      <c r="J18" s="29" t="s">
        <v>110</v>
      </c>
      <c r="K18" s="30" t="s">
        <v>111</v>
      </c>
      <c r="L18" s="30">
        <v>0.8</v>
      </c>
      <c r="M18" s="30" t="s">
        <v>111</v>
      </c>
      <c r="N18" s="30">
        <v>0.8</v>
      </c>
      <c r="O18" s="30">
        <v>0.8</v>
      </c>
      <c r="P18" s="27" t="s">
        <v>72</v>
      </c>
      <c r="Q18" s="56" t="s">
        <v>112</v>
      </c>
      <c r="R18" s="56" t="s">
        <v>113</v>
      </c>
      <c r="S18" s="27" t="s">
        <v>114</v>
      </c>
      <c r="T18" s="27" t="s">
        <v>115</v>
      </c>
      <c r="U18" s="27" t="s">
        <v>116</v>
      </c>
      <c r="V18" s="58" t="str">
        <f>K18</f>
        <v>No programada</v>
      </c>
      <c r="W18" s="59">
        <v>0</v>
      </c>
      <c r="X18" s="63">
        <f>IFERROR(IF(W18/V18&gt;100%,100%,W18/V18),0)</f>
        <v>0</v>
      </c>
      <c r="Y18" s="27" t="s">
        <v>117</v>
      </c>
      <c r="Z18" s="27" t="s">
        <v>117</v>
      </c>
      <c r="AA18" s="61">
        <f>L18</f>
        <v>0.8</v>
      </c>
      <c r="AB18" s="59">
        <v>0.73</v>
      </c>
      <c r="AC18" s="63">
        <f>IFERROR(IF(AB18/AA18&gt;100%,100%,AB18/AA18),0)</f>
        <v>0.91249999999999998</v>
      </c>
      <c r="AD18" s="27" t="s">
        <v>118</v>
      </c>
      <c r="AE18" s="27" t="s">
        <v>119</v>
      </c>
      <c r="AF18" s="61" t="str">
        <f>M18</f>
        <v>No programada</v>
      </c>
      <c r="AG18" s="59">
        <v>0</v>
      </c>
      <c r="AH18" s="63">
        <f>IFERROR(IF(AG18/AF18&gt;100%,100%,AG18/AF18),0)</f>
        <v>0</v>
      </c>
      <c r="AI18" s="27" t="s">
        <v>117</v>
      </c>
      <c r="AJ18" s="27" t="s">
        <v>117</v>
      </c>
      <c r="AK18" s="61">
        <f>N18</f>
        <v>0.8</v>
      </c>
      <c r="AL18" s="61"/>
      <c r="AM18" s="63">
        <f>IFERROR(IF(AL18/AK18&gt;100%,100%,AL18/AK18),0)</f>
        <v>0</v>
      </c>
      <c r="AN18" s="27" t="s">
        <v>117</v>
      </c>
      <c r="AO18" s="27" t="s">
        <v>117</v>
      </c>
      <c r="AP18" s="60">
        <f>O18</f>
        <v>0.8</v>
      </c>
      <c r="AQ18" s="59">
        <f>IFERROR(AVERAGE(AB18,AL18)*0.5,0)</f>
        <v>0.36499999999999999</v>
      </c>
      <c r="AR18" s="63">
        <f>IFERROR(IF(AQ18/AP18&gt;100%,100%,AQ18/AP18),0)</f>
        <v>0.45624999999999999</v>
      </c>
      <c r="AS18" s="27" t="s">
        <v>120</v>
      </c>
    </row>
    <row r="19" spans="1:45" s="32" customFormat="1" ht="133.5">
      <c r="A19" s="40">
        <v>3</v>
      </c>
      <c r="B19" s="27" t="s">
        <v>103</v>
      </c>
      <c r="C19" s="40" t="s">
        <v>121</v>
      </c>
      <c r="D19" s="27" t="s">
        <v>122</v>
      </c>
      <c r="E19" s="27" t="s">
        <v>106</v>
      </c>
      <c r="F19" s="27" t="s">
        <v>123</v>
      </c>
      <c r="G19" s="27" t="s">
        <v>124</v>
      </c>
      <c r="H19" s="27" t="s">
        <v>125</v>
      </c>
      <c r="I19" s="28" t="s">
        <v>126</v>
      </c>
      <c r="J19" s="28" t="s">
        <v>123</v>
      </c>
      <c r="K19" s="33">
        <v>0.3</v>
      </c>
      <c r="L19" s="33">
        <v>0.35</v>
      </c>
      <c r="M19" s="33">
        <v>0.35</v>
      </c>
      <c r="N19" s="33">
        <v>0</v>
      </c>
      <c r="O19" s="33">
        <v>1</v>
      </c>
      <c r="P19" s="27" t="s">
        <v>72</v>
      </c>
      <c r="Q19" s="56" t="s">
        <v>127</v>
      </c>
      <c r="R19" s="56" t="s">
        <v>74</v>
      </c>
      <c r="S19" s="27" t="s">
        <v>128</v>
      </c>
      <c r="T19" s="27" t="s">
        <v>129</v>
      </c>
      <c r="U19" s="27" t="s">
        <v>130</v>
      </c>
      <c r="V19" s="60">
        <f>K19</f>
        <v>0.3</v>
      </c>
      <c r="W19" s="59">
        <v>0.12</v>
      </c>
      <c r="X19" s="63">
        <f>IFERROR(IF(W19/V19&gt;100%,100%,W19/V19),0)</f>
        <v>0.4</v>
      </c>
      <c r="Y19" s="27" t="s">
        <v>131</v>
      </c>
      <c r="Z19" s="27" t="s">
        <v>132</v>
      </c>
      <c r="AA19" s="60">
        <f>L19</f>
        <v>0.35</v>
      </c>
      <c r="AB19" s="59">
        <v>0</v>
      </c>
      <c r="AC19" s="63">
        <f>IFERROR(IF(AB19/AA19&gt;100%,100%,AB19/AA19),0)</f>
        <v>0</v>
      </c>
      <c r="AD19" s="27" t="s">
        <v>133</v>
      </c>
      <c r="AE19" s="27" t="s">
        <v>134</v>
      </c>
      <c r="AF19" s="60">
        <f>M19</f>
        <v>0.35</v>
      </c>
      <c r="AG19" s="61">
        <v>0</v>
      </c>
      <c r="AH19" s="63">
        <f>IFERROR(IF(AG19/AF19&gt;100%,100%,AG19/AF19),0)</f>
        <v>0</v>
      </c>
      <c r="AI19" s="27"/>
      <c r="AJ19" s="27"/>
      <c r="AK19" s="61">
        <f>N19</f>
        <v>0</v>
      </c>
      <c r="AL19" s="59">
        <v>0</v>
      </c>
      <c r="AM19" s="63">
        <f>IFERROR(IF(AL19/AK19&gt;100%,100%,AL19/AK19),0)</f>
        <v>0</v>
      </c>
      <c r="AN19" s="27" t="s">
        <v>117</v>
      </c>
      <c r="AO19" s="27" t="s">
        <v>117</v>
      </c>
      <c r="AP19" s="61">
        <f>O19</f>
        <v>1</v>
      </c>
      <c r="AQ19" s="59">
        <f>IFERROR(SUM(W19,AB19,AG19,AL19),0)</f>
        <v>0.12</v>
      </c>
      <c r="AR19" s="63">
        <f>IFERROR(IF(AQ19/AP19&gt;100%,100%,AQ19/AP19),0)</f>
        <v>0.12</v>
      </c>
      <c r="AS19" s="27" t="s">
        <v>135</v>
      </c>
    </row>
    <row r="20" spans="1:45" s="32" customFormat="1" ht="150">
      <c r="A20" s="40">
        <v>3</v>
      </c>
      <c r="B20" s="27" t="s">
        <v>103</v>
      </c>
      <c r="C20" s="40" t="s">
        <v>136</v>
      </c>
      <c r="D20" s="27" t="s">
        <v>137</v>
      </c>
      <c r="E20" s="27" t="s">
        <v>106</v>
      </c>
      <c r="F20" s="27" t="s">
        <v>138</v>
      </c>
      <c r="G20" s="27" t="s">
        <v>139</v>
      </c>
      <c r="H20" s="27" t="s">
        <v>69</v>
      </c>
      <c r="I20" s="28" t="s">
        <v>70</v>
      </c>
      <c r="J20" s="28" t="s">
        <v>138</v>
      </c>
      <c r="K20" s="33">
        <v>0</v>
      </c>
      <c r="L20" s="33">
        <v>1</v>
      </c>
      <c r="M20" s="33">
        <v>0</v>
      </c>
      <c r="N20" s="33">
        <v>1</v>
      </c>
      <c r="O20" s="33">
        <v>2</v>
      </c>
      <c r="P20" s="27" t="s">
        <v>72</v>
      </c>
      <c r="Q20" s="56" t="s">
        <v>127</v>
      </c>
      <c r="R20" s="56" t="s">
        <v>74</v>
      </c>
      <c r="S20" s="27" t="s">
        <v>140</v>
      </c>
      <c r="T20" s="27" t="s">
        <v>140</v>
      </c>
      <c r="U20" s="27" t="s">
        <v>141</v>
      </c>
      <c r="V20" s="58">
        <f>K20</f>
        <v>0</v>
      </c>
      <c r="W20" s="76">
        <v>0</v>
      </c>
      <c r="X20" s="63">
        <f>IFERROR(IF(W20/V20&gt;100%,100%,W20/V20),0)</f>
        <v>0</v>
      </c>
      <c r="Y20" s="27" t="s">
        <v>117</v>
      </c>
      <c r="Z20" s="27" t="s">
        <v>117</v>
      </c>
      <c r="AA20" s="58">
        <f>L20</f>
        <v>1</v>
      </c>
      <c r="AB20" s="62">
        <v>1</v>
      </c>
      <c r="AC20" s="63">
        <f>IFERROR(IF(AB20/AA20&gt;100%,100%,AB20/AA20),0)</f>
        <v>1</v>
      </c>
      <c r="AD20" s="27" t="s">
        <v>142</v>
      </c>
      <c r="AE20" s="27" t="s">
        <v>143</v>
      </c>
      <c r="AF20" s="58">
        <f>M20</f>
        <v>0</v>
      </c>
      <c r="AG20" s="76">
        <v>0</v>
      </c>
      <c r="AH20" s="63">
        <f>IFERROR(IF(AG20/AF20&gt;100%,100%,AG20/AF20),0)</f>
        <v>0</v>
      </c>
      <c r="AI20" s="27" t="s">
        <v>117</v>
      </c>
      <c r="AJ20" s="27" t="s">
        <v>117</v>
      </c>
      <c r="AK20" s="58">
        <f>N20</f>
        <v>1</v>
      </c>
      <c r="AL20" s="62"/>
      <c r="AM20" s="63">
        <f>IFERROR(IF(AL20/AK20&gt;100%,100%,AL20/AK20),0)</f>
        <v>0</v>
      </c>
      <c r="AN20" s="27"/>
      <c r="AO20" s="27"/>
      <c r="AP20" s="62">
        <f>O20</f>
        <v>2</v>
      </c>
      <c r="AQ20" s="76">
        <f>IFERROR(SUM(W20,AB20,AG20,AL20),0)</f>
        <v>1</v>
      </c>
      <c r="AR20" s="63">
        <f>IFERROR(IF(AQ20/AP20&gt;100%,100%,AQ20/AP20),0)</f>
        <v>0.5</v>
      </c>
      <c r="AS20" s="27" t="s">
        <v>144</v>
      </c>
    </row>
    <row r="21" spans="1:45" s="32" customFormat="1" ht="166.5">
      <c r="A21" s="40">
        <v>3</v>
      </c>
      <c r="B21" s="27" t="s">
        <v>103</v>
      </c>
      <c r="C21" s="40" t="s">
        <v>145</v>
      </c>
      <c r="D21" s="27" t="s">
        <v>146</v>
      </c>
      <c r="E21" s="27" t="s">
        <v>106</v>
      </c>
      <c r="F21" s="27" t="s">
        <v>147</v>
      </c>
      <c r="G21" s="27" t="s">
        <v>148</v>
      </c>
      <c r="H21" s="27" t="s">
        <v>149</v>
      </c>
      <c r="I21" s="28" t="s">
        <v>70</v>
      </c>
      <c r="J21" s="28" t="s">
        <v>147</v>
      </c>
      <c r="K21" s="33">
        <v>1</v>
      </c>
      <c r="L21" s="33">
        <v>0</v>
      </c>
      <c r="M21" s="33">
        <v>0</v>
      </c>
      <c r="N21" s="33">
        <v>0</v>
      </c>
      <c r="O21" s="33">
        <v>1</v>
      </c>
      <c r="P21" s="27" t="s">
        <v>72</v>
      </c>
      <c r="Q21" s="56" t="s">
        <v>150</v>
      </c>
      <c r="R21" s="56" t="s">
        <v>113</v>
      </c>
      <c r="S21" s="27" t="s">
        <v>151</v>
      </c>
      <c r="T21" s="27" t="s">
        <v>152</v>
      </c>
      <c r="U21" s="27" t="s">
        <v>153</v>
      </c>
      <c r="V21" s="61">
        <f>K21</f>
        <v>1</v>
      </c>
      <c r="W21" s="59">
        <f>8/8</f>
        <v>1</v>
      </c>
      <c r="X21" s="63">
        <f>IFERROR(IF(W21/V21&gt;100%,100%,W21/V21),0)</f>
        <v>1</v>
      </c>
      <c r="Y21" s="27" t="s">
        <v>154</v>
      </c>
      <c r="Z21" s="27" t="s">
        <v>155</v>
      </c>
      <c r="AA21" s="61">
        <f>L21</f>
        <v>0</v>
      </c>
      <c r="AB21" s="59">
        <v>0</v>
      </c>
      <c r="AC21" s="63">
        <f>IFERROR(IF(AB21/AA21&gt;100%,100%,AB21/AA21),0)</f>
        <v>0</v>
      </c>
      <c r="AD21" s="27" t="s">
        <v>117</v>
      </c>
      <c r="AE21" s="27" t="s">
        <v>117</v>
      </c>
      <c r="AF21" s="61">
        <f>M21</f>
        <v>0</v>
      </c>
      <c r="AG21" s="59">
        <v>0</v>
      </c>
      <c r="AH21" s="63">
        <f>IFERROR(IF(AG21/AF21&gt;100%,100%,AG21/AF21),0)</f>
        <v>0</v>
      </c>
      <c r="AI21" s="27" t="s">
        <v>117</v>
      </c>
      <c r="AJ21" s="27" t="s">
        <v>117</v>
      </c>
      <c r="AK21" s="61">
        <f>N21</f>
        <v>0</v>
      </c>
      <c r="AL21" s="59">
        <v>0</v>
      </c>
      <c r="AM21" s="63">
        <f>IFERROR(IF(AL21/AK21&gt;100%,100%,AL21/AK21),0)</f>
        <v>0</v>
      </c>
      <c r="AN21" s="27" t="s">
        <v>117</v>
      </c>
      <c r="AO21" s="27" t="s">
        <v>117</v>
      </c>
      <c r="AP21" s="61">
        <f>O21</f>
        <v>1</v>
      </c>
      <c r="AQ21" s="59">
        <f>IFERROR(SUM(W21,AB21,AG21,AL21),0)</f>
        <v>1</v>
      </c>
      <c r="AR21" s="63">
        <f>IFERROR(IF(AQ21/AP21&gt;100%,100%,AQ21/AP21),0)</f>
        <v>1</v>
      </c>
      <c r="AS21" s="68" t="s">
        <v>156</v>
      </c>
    </row>
    <row r="22" spans="1:45" s="32" customFormat="1" ht="232.5">
      <c r="A22" s="40">
        <v>3</v>
      </c>
      <c r="B22" s="27" t="s">
        <v>103</v>
      </c>
      <c r="C22" s="40" t="s">
        <v>157</v>
      </c>
      <c r="D22" s="27" t="s">
        <v>158</v>
      </c>
      <c r="E22" s="27" t="s">
        <v>106</v>
      </c>
      <c r="F22" s="27" t="s">
        <v>159</v>
      </c>
      <c r="G22" s="27" t="s">
        <v>160</v>
      </c>
      <c r="H22" s="27" t="s">
        <v>161</v>
      </c>
      <c r="I22" s="28" t="s">
        <v>89</v>
      </c>
      <c r="J22" s="28" t="s">
        <v>162</v>
      </c>
      <c r="K22" s="33">
        <v>1</v>
      </c>
      <c r="L22" s="33">
        <v>1</v>
      </c>
      <c r="M22" s="33">
        <v>1</v>
      </c>
      <c r="N22" s="33">
        <v>1</v>
      </c>
      <c r="O22" s="33">
        <v>1</v>
      </c>
      <c r="P22" s="27" t="s">
        <v>163</v>
      </c>
      <c r="Q22" s="56" t="s">
        <v>150</v>
      </c>
      <c r="R22" s="56" t="s">
        <v>113</v>
      </c>
      <c r="S22" s="27" t="s">
        <v>151</v>
      </c>
      <c r="T22" s="27" t="s">
        <v>152</v>
      </c>
      <c r="U22" s="27" t="s">
        <v>153</v>
      </c>
      <c r="V22" s="61">
        <f t="shared" ref="V22:V24" si="5">K22</f>
        <v>1</v>
      </c>
      <c r="W22" s="59">
        <f>35/44</f>
        <v>0.79545454545454541</v>
      </c>
      <c r="X22" s="63">
        <f>IFERROR(IF(W22/V22&gt;100%,100%,W22/V22),0)</f>
        <v>0.79545454545454541</v>
      </c>
      <c r="Y22" s="27" t="s">
        <v>164</v>
      </c>
      <c r="Z22" s="27" t="s">
        <v>165</v>
      </c>
      <c r="AA22" s="61">
        <f>L22</f>
        <v>1</v>
      </c>
      <c r="AB22" s="59">
        <f>85/104</f>
        <v>0.81730769230769229</v>
      </c>
      <c r="AC22" s="63">
        <f>IFERROR(IF(AB22/AA22&gt;100%,100%,AB22/AA22),0)</f>
        <v>0.81730769230769229</v>
      </c>
      <c r="AD22" s="27" t="s">
        <v>166</v>
      </c>
      <c r="AE22" s="27" t="s">
        <v>167</v>
      </c>
      <c r="AF22" s="61">
        <f>M22</f>
        <v>1</v>
      </c>
      <c r="AG22" s="83">
        <v>0.92300000000000004</v>
      </c>
      <c r="AH22" s="63">
        <f>IFERROR(IF(AG22/AF22&gt;100%,100%,AG22/AF22),0)</f>
        <v>0.92300000000000004</v>
      </c>
      <c r="AI22" s="27" t="s">
        <v>168</v>
      </c>
      <c r="AJ22" s="27" t="s">
        <v>169</v>
      </c>
      <c r="AK22" s="61">
        <f>N22</f>
        <v>1</v>
      </c>
      <c r="AL22" s="62"/>
      <c r="AM22" s="63">
        <f>IFERROR(IF(AL22/AK22&gt;100%,100%,AL22/AK22),0)</f>
        <v>0</v>
      </c>
      <c r="AN22" s="27"/>
      <c r="AO22" s="27"/>
      <c r="AP22" s="61">
        <f>O22</f>
        <v>1</v>
      </c>
      <c r="AQ22" s="59">
        <f>IFERROR(AVERAGE(W22,AB22,AG22,AL22)*0.75,0)</f>
        <v>0.63394055944055938</v>
      </c>
      <c r="AR22" s="63">
        <f>IFERROR(IF(AQ22/AP22&gt;100%,100%,AQ22/AP22),0)</f>
        <v>0.63394055944055938</v>
      </c>
      <c r="AS22" s="68" t="s">
        <v>170</v>
      </c>
    </row>
    <row r="23" spans="1:45" s="32" customFormat="1" ht="133.5">
      <c r="A23" s="40">
        <v>3</v>
      </c>
      <c r="B23" s="27" t="s">
        <v>103</v>
      </c>
      <c r="C23" s="40" t="s">
        <v>171</v>
      </c>
      <c r="D23" s="27" t="s">
        <v>172</v>
      </c>
      <c r="E23" s="27" t="s">
        <v>106</v>
      </c>
      <c r="F23" s="27" t="s">
        <v>173</v>
      </c>
      <c r="G23" s="27" t="s">
        <v>174</v>
      </c>
      <c r="H23" s="27" t="s">
        <v>112</v>
      </c>
      <c r="I23" s="28" t="s">
        <v>70</v>
      </c>
      <c r="J23" s="28" t="s">
        <v>173</v>
      </c>
      <c r="K23" s="77">
        <v>0</v>
      </c>
      <c r="L23" s="77">
        <v>1</v>
      </c>
      <c r="M23" s="77">
        <v>0</v>
      </c>
      <c r="N23" s="77">
        <v>0</v>
      </c>
      <c r="O23" s="33">
        <v>1</v>
      </c>
      <c r="P23" s="27" t="s">
        <v>72</v>
      </c>
      <c r="Q23" s="56" t="s">
        <v>175</v>
      </c>
      <c r="R23" s="56" t="s">
        <v>74</v>
      </c>
      <c r="S23" s="27" t="s">
        <v>173</v>
      </c>
      <c r="T23" s="27" t="s">
        <v>176</v>
      </c>
      <c r="U23" s="27" t="s">
        <v>177</v>
      </c>
      <c r="V23" s="58">
        <f t="shared" si="5"/>
        <v>0</v>
      </c>
      <c r="W23" s="76">
        <v>0</v>
      </c>
      <c r="X23" s="63">
        <f>IFERROR(IF(W23/V23&gt;100%,100%,W23/V23),0)</f>
        <v>0</v>
      </c>
      <c r="Y23" s="27" t="s">
        <v>117</v>
      </c>
      <c r="Z23" s="27" t="s">
        <v>117</v>
      </c>
      <c r="AA23" s="58">
        <f>L23</f>
        <v>1</v>
      </c>
      <c r="AB23" s="76">
        <v>1</v>
      </c>
      <c r="AC23" s="63">
        <f>IFERROR(IF(AB23/AA23&gt;100%,100%,AB23/AA23),0)</f>
        <v>1</v>
      </c>
      <c r="AD23" s="27" t="s">
        <v>178</v>
      </c>
      <c r="AE23" s="27" t="s">
        <v>179</v>
      </c>
      <c r="AF23" s="58">
        <f>M23</f>
        <v>0</v>
      </c>
      <c r="AG23" s="76">
        <v>0</v>
      </c>
      <c r="AH23" s="63">
        <f>IFERROR(IF(AG23/AF23&gt;100%,100%,AG23/AF23),0)</f>
        <v>0</v>
      </c>
      <c r="AI23" s="27" t="s">
        <v>117</v>
      </c>
      <c r="AJ23" s="27" t="s">
        <v>117</v>
      </c>
      <c r="AK23" s="58">
        <f>N23</f>
        <v>0</v>
      </c>
      <c r="AL23" s="76">
        <v>0</v>
      </c>
      <c r="AM23" s="63">
        <f>IFERROR(IF(AL23/AK23&gt;100%,100%,AL23/AK23),0)</f>
        <v>0</v>
      </c>
      <c r="AN23" s="27" t="s">
        <v>117</v>
      </c>
      <c r="AO23" s="27" t="s">
        <v>117</v>
      </c>
      <c r="AP23" s="58">
        <f>O23</f>
        <v>1</v>
      </c>
      <c r="AQ23" s="76">
        <f>IFERROR(SUM(W23,AB23,AG23,AL23),0)</f>
        <v>1</v>
      </c>
      <c r="AR23" s="63">
        <f>IFERROR(IF(AQ23/AP23&gt;100%,100%,AQ23/AP23),0)</f>
        <v>1</v>
      </c>
      <c r="AS23" s="68" t="s">
        <v>156</v>
      </c>
    </row>
    <row r="24" spans="1:45" s="32" customFormat="1" ht="150">
      <c r="A24" s="40">
        <v>3</v>
      </c>
      <c r="B24" s="27" t="s">
        <v>103</v>
      </c>
      <c r="C24" s="40" t="s">
        <v>180</v>
      </c>
      <c r="D24" s="27" t="s">
        <v>181</v>
      </c>
      <c r="E24" s="27" t="s">
        <v>106</v>
      </c>
      <c r="F24" s="27" t="s">
        <v>182</v>
      </c>
      <c r="G24" s="27" t="s">
        <v>183</v>
      </c>
      <c r="H24" s="27" t="s">
        <v>112</v>
      </c>
      <c r="I24" s="28" t="s">
        <v>70</v>
      </c>
      <c r="J24" s="28" t="s">
        <v>182</v>
      </c>
      <c r="K24" s="78">
        <v>0</v>
      </c>
      <c r="L24" s="78">
        <v>0</v>
      </c>
      <c r="M24" s="78">
        <v>0</v>
      </c>
      <c r="N24" s="78">
        <v>1</v>
      </c>
      <c r="O24" s="34">
        <v>1</v>
      </c>
      <c r="P24" s="27" t="s">
        <v>72</v>
      </c>
      <c r="Q24" s="56" t="s">
        <v>175</v>
      </c>
      <c r="R24" s="56" t="s">
        <v>74</v>
      </c>
      <c r="S24" s="27" t="s">
        <v>184</v>
      </c>
      <c r="T24" s="27" t="s">
        <v>185</v>
      </c>
      <c r="U24" s="27" t="s">
        <v>177</v>
      </c>
      <c r="V24" s="58">
        <f t="shared" si="5"/>
        <v>0</v>
      </c>
      <c r="W24" s="76">
        <v>0</v>
      </c>
      <c r="X24" s="63">
        <f>IFERROR(IF(W24/V24&gt;100%,100%,W24/V24),0)</f>
        <v>0</v>
      </c>
      <c r="Y24" s="27" t="s">
        <v>117</v>
      </c>
      <c r="Z24" s="27" t="s">
        <v>117</v>
      </c>
      <c r="AA24" s="58">
        <v>0</v>
      </c>
      <c r="AB24" s="76">
        <v>0</v>
      </c>
      <c r="AC24" s="63">
        <f>IFERROR(IF(AB24/AA24&gt;100%,100%,AB24/AA24),0)</f>
        <v>0</v>
      </c>
      <c r="AD24" s="27" t="s">
        <v>117</v>
      </c>
      <c r="AE24" s="27" t="s">
        <v>117</v>
      </c>
      <c r="AF24" s="58">
        <f>M24</f>
        <v>0</v>
      </c>
      <c r="AG24" s="76">
        <v>0</v>
      </c>
      <c r="AH24" s="63">
        <f>IFERROR(IF(AG24/AF24&gt;100%,100%,AG24/AF24),0)</f>
        <v>0</v>
      </c>
      <c r="AI24" s="27" t="s">
        <v>117</v>
      </c>
      <c r="AJ24" s="27" t="s">
        <v>117</v>
      </c>
      <c r="AK24" s="58">
        <f>N24</f>
        <v>1</v>
      </c>
      <c r="AL24" s="62"/>
      <c r="AM24" s="63">
        <f>IFERROR(IF(AL24/AK24&gt;100%,100%,AL24/AK24),0)</f>
        <v>0</v>
      </c>
      <c r="AN24" s="27"/>
      <c r="AO24" s="27"/>
      <c r="AP24" s="58">
        <f>O24</f>
        <v>1</v>
      </c>
      <c r="AQ24" s="76">
        <f>IFERROR(SUM(W24,AB24,AG24,AL24),0)</f>
        <v>0</v>
      </c>
      <c r="AR24" s="63">
        <f>IFERROR(IF(AQ24/AP24&gt;100%,100%,AQ24/AP24),0)</f>
        <v>0</v>
      </c>
      <c r="AS24" s="68" t="s">
        <v>186</v>
      </c>
    </row>
    <row r="25" spans="1:45" s="5" customFormat="1" ht="17.25">
      <c r="A25" s="10"/>
      <c r="B25" s="10"/>
      <c r="C25" s="10"/>
      <c r="D25" s="11" t="s">
        <v>187</v>
      </c>
      <c r="E25" s="11"/>
      <c r="F25" s="11"/>
      <c r="G25" s="11"/>
      <c r="H25" s="11"/>
      <c r="I25" s="11"/>
      <c r="J25" s="11"/>
      <c r="K25" s="12"/>
      <c r="L25" s="12"/>
      <c r="M25" s="12"/>
      <c r="N25" s="12"/>
      <c r="O25" s="12"/>
      <c r="P25" s="11"/>
      <c r="Q25" s="11"/>
      <c r="R25" s="11"/>
      <c r="S25" s="10"/>
      <c r="T25" s="10"/>
      <c r="U25" s="10"/>
      <c r="V25" s="17"/>
      <c r="W25" s="17"/>
      <c r="X25" s="66">
        <f>AVERAGE(X19,X21,X22)*20%</f>
        <v>0.14636363636363636</v>
      </c>
      <c r="Y25" s="10"/>
      <c r="Z25" s="10"/>
      <c r="AA25" s="17"/>
      <c r="AB25" s="17"/>
      <c r="AC25" s="66">
        <f>AVERAGE(AC18,AC19,AC20,AC22,AC23)*20%</f>
        <v>0.14919230769230771</v>
      </c>
      <c r="AD25" s="10"/>
      <c r="AE25" s="10"/>
      <c r="AF25" s="17"/>
      <c r="AG25" s="17"/>
      <c r="AH25" s="66">
        <f>AVERAGE(AH19,AH22)*20%</f>
        <v>9.2300000000000007E-2</v>
      </c>
      <c r="AI25" s="10"/>
      <c r="AJ25" s="10"/>
      <c r="AK25" s="17"/>
      <c r="AL25" s="17"/>
      <c r="AM25" s="66">
        <f>AVERAGE(AM18,AM20,AM22,AM24)*20%</f>
        <v>0</v>
      </c>
      <c r="AN25" s="10"/>
      <c r="AO25" s="10"/>
      <c r="AP25" s="17"/>
      <c r="AQ25" s="17"/>
      <c r="AR25" s="66">
        <f>AVERAGE(AR18,AR19,AR20,AR21,AR22,AR23)*20%</f>
        <v>0.12367301864801866</v>
      </c>
      <c r="AS25" s="10"/>
    </row>
    <row r="26" spans="1:45" s="9" customFormat="1" ht="20.25">
      <c r="A26" s="6"/>
      <c r="B26" s="6"/>
      <c r="C26" s="6"/>
      <c r="D26" s="7" t="s">
        <v>188</v>
      </c>
      <c r="E26" s="6"/>
      <c r="F26" s="6"/>
      <c r="G26" s="6"/>
      <c r="H26" s="6"/>
      <c r="I26" s="6"/>
      <c r="J26" s="6"/>
      <c r="K26" s="8"/>
      <c r="L26" s="8"/>
      <c r="M26" s="8"/>
      <c r="N26" s="8"/>
      <c r="O26" s="8"/>
      <c r="P26" s="6"/>
      <c r="Q26" s="6"/>
      <c r="R26" s="6"/>
      <c r="S26" s="6"/>
      <c r="T26" s="6"/>
      <c r="U26" s="6"/>
      <c r="V26" s="18"/>
      <c r="W26" s="18"/>
      <c r="X26" s="67">
        <f>X17+X25</f>
        <v>0.94636363636363641</v>
      </c>
      <c r="Y26" s="6"/>
      <c r="Z26" s="6"/>
      <c r="AA26" s="18"/>
      <c r="AB26" s="18"/>
      <c r="AC26" s="67">
        <f>AC17+AC25</f>
        <v>0.94919230769230778</v>
      </c>
      <c r="AD26" s="6"/>
      <c r="AE26" s="6"/>
      <c r="AF26" s="18"/>
      <c r="AG26" s="18"/>
      <c r="AH26" s="67">
        <f>AH17+AH25</f>
        <v>0.89230000000000009</v>
      </c>
      <c r="AI26" s="6"/>
      <c r="AJ26" s="6"/>
      <c r="AK26" s="18"/>
      <c r="AL26" s="18"/>
      <c r="AM26" s="67">
        <f>AM17+AM25</f>
        <v>0</v>
      </c>
      <c r="AN26" s="6"/>
      <c r="AO26" s="6"/>
      <c r="AP26" s="18"/>
      <c r="AQ26" s="18"/>
      <c r="AR26" s="67">
        <f>AR17+AR25</f>
        <v>0.69207799377239687</v>
      </c>
      <c r="AS26" s="6"/>
    </row>
  </sheetData>
  <mergeCells count="23">
    <mergeCell ref="V12:Z13"/>
    <mergeCell ref="AA12:AE13"/>
    <mergeCell ref="AF12:AJ13"/>
    <mergeCell ref="AK12:AO13"/>
    <mergeCell ref="AP12:AS13"/>
    <mergeCell ref="A12:B13"/>
    <mergeCell ref="A1:J1"/>
    <mergeCell ref="K1:O1"/>
    <mergeCell ref="C12:E13"/>
    <mergeCell ref="F12:P13"/>
    <mergeCell ref="A2:J2"/>
    <mergeCell ref="G10:J10"/>
    <mergeCell ref="A4:C10"/>
    <mergeCell ref="D4:D10"/>
    <mergeCell ref="S12:U13"/>
    <mergeCell ref="E4:J4"/>
    <mergeCell ref="G5:J5"/>
    <mergeCell ref="G6:J6"/>
    <mergeCell ref="G7:J7"/>
    <mergeCell ref="G8:J8"/>
    <mergeCell ref="Q12:Q14"/>
    <mergeCell ref="R12:R14"/>
    <mergeCell ref="G9:J9"/>
  </mergeCells>
  <dataValidations count="1">
    <dataValidation allowBlank="1" showInputMessage="1" showErrorMessage="1" error="Escriba un texto " promptTitle="Cualquier contenido" sqref="E14 E3:E11" xr:uid="{AB2F453D-9BA8-4F99-93AD-20B9F2FA7BA6}"/>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error="Escriba un texto " promptTitle="Cualquier contenido" xr:uid="{9E76F605-6537-463A-8FDD-F1BFB46BF568}">
          <x14:formula1>
            <xm:f>Listas!$A$2:$A$4</xm:f>
          </x14:formula1>
          <xm:sqref>E1 E12:E13 E17:E1048576</xm:sqref>
        </x14:dataValidation>
        <x14:dataValidation type="list" allowBlank="1" showInputMessage="1" showErrorMessage="1" xr:uid="{188A35B9-5011-475E-9BC5-F80C130E6708}">
          <x14:formula1>
            <xm:f>Listas!$D$1:$D$20</xm:f>
          </x14:formula1>
          <xm:sqref>Q18:Q24 Q15:Q16</xm:sqref>
        </x14:dataValidation>
        <x14:dataValidation type="list" allowBlank="1" showInputMessage="1" showErrorMessage="1" xr:uid="{7DA81430-7AFC-4B0D-A630-84A0186D7298}">
          <x14:formula1>
            <xm:f>Listas!$F$1:$F$12</xm:f>
          </x14:formula1>
          <xm:sqref>R15:R16 R18:R24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4FBBA-B3EC-4E04-BA2E-A8645D311BC6}">
  <dimension ref="B1:D19"/>
  <sheetViews>
    <sheetView workbookViewId="0">
      <selection activeCell="B23" sqref="B23"/>
    </sheetView>
  </sheetViews>
  <sheetFormatPr defaultColWidth="11.42578125" defaultRowHeight="15"/>
  <cols>
    <col min="1" max="1" width="13.5703125" style="46" customWidth="1"/>
    <col min="2" max="2" width="98.5703125" style="46" customWidth="1"/>
    <col min="3" max="3" width="11.42578125" style="46"/>
    <col min="4" max="4" width="74.7109375" style="46" customWidth="1"/>
    <col min="5" max="16384" width="11.42578125" style="46"/>
  </cols>
  <sheetData>
    <row r="1" spans="2:4" ht="30">
      <c r="B1" s="45" t="s">
        <v>73</v>
      </c>
      <c r="D1" s="46" t="s">
        <v>189</v>
      </c>
    </row>
    <row r="2" spans="2:4">
      <c r="B2" s="45" t="s">
        <v>190</v>
      </c>
      <c r="D2" s="46" t="s">
        <v>191</v>
      </c>
    </row>
    <row r="3" spans="2:4" ht="45">
      <c r="B3" s="45" t="s">
        <v>192</v>
      </c>
      <c r="D3" s="46" t="s">
        <v>193</v>
      </c>
    </row>
    <row r="4" spans="2:4" ht="30">
      <c r="B4" s="45" t="s">
        <v>194</v>
      </c>
      <c r="D4" s="46" t="s">
        <v>195</v>
      </c>
    </row>
    <row r="5" spans="2:4" ht="30">
      <c r="B5" s="45" t="s">
        <v>196</v>
      </c>
      <c r="D5" s="46" t="s">
        <v>197</v>
      </c>
    </row>
    <row r="6" spans="2:4" ht="30">
      <c r="B6" s="45" t="s">
        <v>127</v>
      </c>
      <c r="D6" s="46" t="s">
        <v>198</v>
      </c>
    </row>
    <row r="7" spans="2:4" ht="45">
      <c r="B7" s="45" t="s">
        <v>150</v>
      </c>
      <c r="D7" s="46" t="s">
        <v>199</v>
      </c>
    </row>
    <row r="8" spans="2:4" ht="45">
      <c r="B8" s="45" t="s">
        <v>200</v>
      </c>
      <c r="D8" s="46" t="s">
        <v>201</v>
      </c>
    </row>
    <row r="9" spans="2:4" ht="30">
      <c r="B9" s="45" t="s">
        <v>202</v>
      </c>
      <c r="D9" s="46" t="s">
        <v>203</v>
      </c>
    </row>
    <row r="10" spans="2:4" ht="30">
      <c r="B10" s="45" t="s">
        <v>204</v>
      </c>
      <c r="D10" s="46" t="s">
        <v>205</v>
      </c>
    </row>
    <row r="11" spans="2:4" ht="30">
      <c r="B11" s="45" t="s">
        <v>206</v>
      </c>
      <c r="D11" s="46" t="s">
        <v>113</v>
      </c>
    </row>
    <row r="12" spans="2:4">
      <c r="B12" s="45" t="s">
        <v>175</v>
      </c>
      <c r="D12" s="46" t="s">
        <v>82</v>
      </c>
    </row>
    <row r="13" spans="2:4">
      <c r="B13" s="45" t="s">
        <v>207</v>
      </c>
    </row>
    <row r="14" spans="2:4">
      <c r="B14" s="45" t="s">
        <v>208</v>
      </c>
    </row>
    <row r="15" spans="2:4">
      <c r="B15" s="45" t="s">
        <v>209</v>
      </c>
    </row>
    <row r="16" spans="2:4">
      <c r="B16" s="45" t="s">
        <v>210</v>
      </c>
    </row>
    <row r="17" spans="2:2">
      <c r="B17" s="45" t="s">
        <v>211</v>
      </c>
    </row>
    <row r="18" spans="2:2">
      <c r="B18" s="45" t="s">
        <v>212</v>
      </c>
    </row>
    <row r="19" spans="2:2">
      <c r="B19" s="45" t="s">
        <v>213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DBC16-EE94-42F6-8D1F-8473F6A8481E}">
  <dimension ref="A1:F20"/>
  <sheetViews>
    <sheetView topLeftCell="B8" workbookViewId="0">
      <selection activeCell="F12" sqref="F12"/>
    </sheetView>
  </sheetViews>
  <sheetFormatPr defaultColWidth="11.42578125" defaultRowHeight="15"/>
  <cols>
    <col min="1" max="1" width="34.5703125" bestFit="1" customWidth="1"/>
    <col min="4" max="4" width="96.28515625" customWidth="1"/>
    <col min="6" max="6" width="45.85546875" customWidth="1"/>
  </cols>
  <sheetData>
    <row r="1" spans="1:6" ht="30">
      <c r="A1" t="s">
        <v>60</v>
      </c>
      <c r="D1" s="45" t="s">
        <v>73</v>
      </c>
      <c r="F1" s="46" t="s">
        <v>189</v>
      </c>
    </row>
    <row r="2" spans="1:6" ht="30">
      <c r="A2" t="s">
        <v>66</v>
      </c>
      <c r="D2" s="45" t="s">
        <v>190</v>
      </c>
      <c r="F2" s="46" t="s">
        <v>191</v>
      </c>
    </row>
    <row r="3" spans="1:6" ht="75">
      <c r="A3" t="s">
        <v>214</v>
      </c>
      <c r="D3" s="45" t="s">
        <v>192</v>
      </c>
      <c r="F3" s="46" t="s">
        <v>193</v>
      </c>
    </row>
    <row r="4" spans="1:6" ht="60">
      <c r="A4" t="s">
        <v>106</v>
      </c>
      <c r="D4" s="45" t="s">
        <v>194</v>
      </c>
      <c r="F4" s="46" t="s">
        <v>195</v>
      </c>
    </row>
    <row r="5" spans="1:6" ht="45">
      <c r="D5" s="45" t="s">
        <v>196</v>
      </c>
      <c r="F5" s="46" t="s">
        <v>197</v>
      </c>
    </row>
    <row r="6" spans="1:6" ht="45">
      <c r="D6" s="45" t="s">
        <v>127</v>
      </c>
      <c r="F6" s="46" t="s">
        <v>198</v>
      </c>
    </row>
    <row r="7" spans="1:6" ht="60">
      <c r="D7" s="45" t="s">
        <v>150</v>
      </c>
      <c r="F7" s="46" t="s">
        <v>199</v>
      </c>
    </row>
    <row r="8" spans="1:6" ht="75">
      <c r="D8" s="45" t="s">
        <v>200</v>
      </c>
      <c r="F8" s="46" t="s">
        <v>201</v>
      </c>
    </row>
    <row r="9" spans="1:6" ht="45">
      <c r="D9" s="45" t="s">
        <v>202</v>
      </c>
      <c r="F9" s="46" t="s">
        <v>203</v>
      </c>
    </row>
    <row r="10" spans="1:6" ht="45">
      <c r="D10" s="45" t="s">
        <v>204</v>
      </c>
      <c r="F10" s="46" t="s">
        <v>205</v>
      </c>
    </row>
    <row r="11" spans="1:6" ht="45">
      <c r="D11" s="45" t="s">
        <v>206</v>
      </c>
      <c r="F11" s="46" t="s">
        <v>113</v>
      </c>
    </row>
    <row r="12" spans="1:6">
      <c r="D12" s="45" t="s">
        <v>175</v>
      </c>
      <c r="F12" s="46" t="s">
        <v>74</v>
      </c>
    </row>
    <row r="13" spans="1:6">
      <c r="D13" s="45" t="s">
        <v>207</v>
      </c>
    </row>
    <row r="14" spans="1:6">
      <c r="D14" s="45" t="s">
        <v>208</v>
      </c>
    </row>
    <row r="15" spans="1:6">
      <c r="D15" s="45" t="s">
        <v>209</v>
      </c>
    </row>
    <row r="16" spans="1:6">
      <c r="D16" s="45" t="s">
        <v>210</v>
      </c>
    </row>
    <row r="17" spans="4:4">
      <c r="D17" s="45" t="s">
        <v>211</v>
      </c>
    </row>
    <row r="18" spans="4:4">
      <c r="D18" s="45" t="s">
        <v>212</v>
      </c>
    </row>
    <row r="19" spans="4:4">
      <c r="D19" s="45" t="s">
        <v>213</v>
      </c>
    </row>
    <row r="20" spans="4:4">
      <c r="D20" s="45" t="s">
        <v>112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49FE97A-E228-4CD8-97B3-A306E849A17C}"/>
</file>

<file path=customXml/itemProps2.xml><?xml version="1.0" encoding="utf-8"?>
<ds:datastoreItem xmlns:ds="http://schemas.openxmlformats.org/officeDocument/2006/customXml" ds:itemID="{1BD912C2-67FF-4F74-B857-B8D2F5FE6CA6}"/>
</file>

<file path=customXml/itemProps3.xml><?xml version="1.0" encoding="utf-8"?>
<ds:datastoreItem xmlns:ds="http://schemas.openxmlformats.org/officeDocument/2006/customXml" ds:itemID="{265251AB-C88B-4079-B78F-2291AC2E7AB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
  <cp:revision/>
  <dcterms:created xsi:type="dcterms:W3CDTF">2021-01-25T18:44:53Z</dcterms:created>
  <dcterms:modified xsi:type="dcterms:W3CDTF">2025-10-16T12:36:58Z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