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5"/>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2" documentId="8_{CF7F591E-8B8D-414A-97C0-8C35BDB276FF}" xr6:coauthVersionLast="47" xr6:coauthVersionMax="47" xr10:uidLastSave="{2C4C010A-C549-4EC4-A67C-D0FEF62CDCB6}"/>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Formato!$A$11:$DW$21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 i="4" l="1"/>
  <c r="T19" i="4"/>
  <c r="V19" i="4" s="1"/>
  <c r="AI18" i="4"/>
  <c r="AJ18" i="4" s="1"/>
  <c r="AI16" i="4"/>
  <c r="AJ16" i="4" s="1"/>
  <c r="X13" i="4"/>
  <c r="V13" i="4"/>
  <c r="U13" i="4"/>
  <c r="AJ13" i="4" s="1"/>
  <c r="AI19" i="4"/>
  <c r="AJ19" i="4" s="1"/>
  <c r="AI20" i="4"/>
  <c r="AJ20" i="4" s="1"/>
  <c r="AJ17" i="4"/>
  <c r="AI15" i="4"/>
  <c r="AJ15" i="4" s="1"/>
  <c r="AI12" i="4"/>
  <c r="AD20" i="4"/>
  <c r="AF20" i="4" s="1"/>
  <c r="AD19" i="4"/>
  <c r="AF19" i="4" s="1"/>
  <c r="AD18" i="4"/>
  <c r="AF18" i="4" s="1"/>
  <c r="AD17" i="4"/>
  <c r="AF17" i="4" s="1"/>
  <c r="AD16" i="4"/>
  <c r="AF16" i="4" s="1"/>
  <c r="AD15" i="4"/>
  <c r="AF15" i="4" s="1"/>
  <c r="AD14" i="4"/>
  <c r="AF14" i="4" s="1"/>
  <c r="AD13" i="4"/>
  <c r="AF13" i="4" s="1"/>
  <c r="AD12" i="4"/>
  <c r="AF12" i="4" s="1"/>
  <c r="Y20" i="4"/>
  <c r="AA20" i="4" s="1"/>
  <c r="Y19" i="4"/>
  <c r="AA18" i="4"/>
  <c r="Y17" i="4"/>
  <c r="Y16" i="4"/>
  <c r="AA16" i="4" s="1"/>
  <c r="Y15" i="4"/>
  <c r="AA15" i="4" s="1"/>
  <c r="Y14" i="4"/>
  <c r="Y13" i="4"/>
  <c r="Y12" i="4"/>
  <c r="AA12" i="4" s="1"/>
  <c r="AA21" i="4" s="1"/>
  <c r="T20" i="4"/>
  <c r="V20" i="4" s="1"/>
  <c r="V21" i="4" s="1"/>
  <c r="T18" i="4"/>
  <c r="V18" i="4" s="1"/>
  <c r="T17" i="4"/>
  <c r="V17" i="4" s="1"/>
  <c r="T16" i="4"/>
  <c r="V16" i="4" s="1"/>
  <c r="T15" i="4"/>
  <c r="V15" i="4" s="1"/>
  <c r="T14" i="4"/>
  <c r="V14" i="4" s="1"/>
  <c r="T13" i="4"/>
  <c r="T12" i="4"/>
  <c r="V12" i="4" s="1"/>
  <c r="O20" i="4"/>
  <c r="Q20" i="4" s="1"/>
  <c r="O19" i="4"/>
  <c r="O18" i="4"/>
  <c r="O17" i="4"/>
  <c r="Q17" i="4" s="1"/>
  <c r="O16" i="4"/>
  <c r="O15" i="4"/>
  <c r="Q15" i="4" s="1"/>
  <c r="O14" i="4"/>
  <c r="Q14" i="4" s="1"/>
  <c r="O13" i="4"/>
  <c r="Q13" i="4" s="1"/>
  <c r="O12" i="4"/>
  <c r="Q12" i="4" s="1"/>
  <c r="Q19" i="4"/>
  <c r="AJ2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<sst xmlns="http://schemas.openxmlformats.org/spreadsheetml/2006/main" count="207" uniqueCount="119">
  <si>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</si>
  <si>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</si>
  <si>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</si>
  <si>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</si>
  <si>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</si>
  <si>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</si>
  <si>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Institucional de Archivos (PINAR)</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</si>
  <si>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</si>
  <si>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</si>
  <si>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</si>
  <si>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</si>
  <si>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</si>
  <si>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</si>
  <si>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</si>
  <si>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</si>
  <si>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</si>
  <si>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</si>
  <si>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</si>
  <si>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</si>
  <si>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</si>
  <si>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</si>
  <si>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</si>
  <si>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</si>
  <si>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</si>
  <si>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</si>
  <si>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</si>
  <si>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</si>
  <si>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</si>
  <si>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</si>
  <si>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</si>
  <si>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</si>
  <si>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</si>
  <si>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Gestión del Patrimonio Documental</t>
  </si>
  <si>
    <t>Elaborar el Programa Específico de Reprografía</t>
  </si>
  <si>
    <t>1 Programa específico elaborado.</t>
  </si>
  <si>
    <t>Dirección Administrativa / Grupo de Gestión del Patrimonio Documental (GPD)</t>
  </si>
  <si>
    <t>Suma</t>
  </si>
  <si>
    <t>No programada</t>
  </si>
  <si>
    <t>Programa Específico de Reprografía</t>
  </si>
  <si>
    <t>Se redactaron los siguientes títulos del programa específico de reprografía:
-Propósito
-Responsable
-Glosario
-Siglas
-Objetivos
-Alcance</t>
  </si>
  <si>
    <t>Documento en PDF.</t>
  </si>
  <si>
    <t>Se redactaron los siguientes títulos del programa:
-Propósito
-Responsable
-Glosario
-Siglas
-Objetivos
-Alcance
-Formulación
-Fases</t>
  </si>
  <si>
    <t>Documento WORD.</t>
  </si>
  <si>
    <t>Programa de reprografía.</t>
  </si>
  <si>
    <t>1 documento.</t>
  </si>
  <si>
    <t>Elaborar el Programa Específico de Plan Institucional de Capacitaciones</t>
  </si>
  <si>
    <t>1 Programa específico  elaborado.</t>
  </si>
  <si>
    <t>Programa Específico de Plan Institucional de Capacitaciones</t>
  </si>
  <si>
    <t>Se realizó la redacción de la totalidad del documento del PIC en gestión documental, incluyendo el cronograma de capacitaciones y el oficio de comunicaciones. Las fichas metodológicas irán alimentando el plan conforme a la ejecución de las capacitaciones de la vigencia 2023.</t>
  </si>
  <si>
    <t>Meta cumplida en el primer trimestre 2023</t>
  </si>
  <si>
    <t>No programado</t>
  </si>
  <si>
    <t>Elaborar el Programa Específico de Auditoría y Control</t>
  </si>
  <si>
    <t>Programa específico  elaborado.</t>
  </si>
  <si>
    <t>Programa Específico de Auditoría y Control en Gestión Documental</t>
  </si>
  <si>
    <t>Redacción de la mitad del documento, incluyendo el oficio de solicitud de reporte a todas las unidades administrativas de la SDG.</t>
  </si>
  <si>
    <t>Redacción total del documento Programa Específico de Auditoría y Control en Gestión Documental. (Sujeto a cambios menores a medida que se ejecute la aplicación del programa para la vigencia 2023)</t>
  </si>
  <si>
    <t>Meta cumplida en el segundo trimestre 2023</t>
  </si>
  <si>
    <t>Actualizar los Cuadros de Caracterización Documental o Listado Maestro de Registros de todos los procedimientos de la SDG.</t>
  </si>
  <si>
    <t>Dependencias con procedimientos caracterizados /23 dependencias de la SDG</t>
  </si>
  <si>
    <t>Cuadros de Caracterización Documental o Listado Maestro de Registros</t>
  </si>
  <si>
    <t>Se elaboraron los Cuadros de Caracteización Documental (CCD) de las siguientes dependencias:
-Dirección de Tecnologías e Información.
-Dirección de Convivencia y Diálogo Social.
-Oficina de Control Interno.
-Despacho del Secretario.
-Dirección de Derechos Humanos.
-Oficina Asesora de Comunicaciones.
-Subsecretaría de Garantía de los Derechos.</t>
  </si>
  <si>
    <t>Documentos en matriz de EXCEL.</t>
  </si>
  <si>
    <t xml:space="preserve">Se elaboraron los Cuadros de Caracterización Documental (CCD) de las siguientes dependencias:
•	Alcaldías Locales
•	Dirección Contratación
•	Dirección para la Gestión Desarrollo Local
•	Dirección para la Gestión Policiva
•	Dirección Relación Políticas
•	Subdirección de Asuntos de Libertad Religiosa y Conciencia 
•	Subsecretaría para la Gestión Desarrollo Local
•	Dirección para la Gestión Administrativa Especial de Policía 
</t>
  </si>
  <si>
    <t>Documento Excel</t>
  </si>
  <si>
    <t>Se elaboraron los Cuadros de Caracterización Documental (CCD) de las siguientes dependencias:
•Dirección de Asuntos Étnicos
•Subdirección de Asuntos para Comunidades Negras Afrocolombianas Raizales y Palenqueras
•Subdirección de Asuntos Indígenas y Rrom
• Oficina Asesora de Planeación
• Dirección Financiera
• Dirección Jurídica
• Oficina de Asuntos Disciplinarios
• Subsecretaría de Gestión Institucional</t>
  </si>
  <si>
    <t>8 cuadros de caracterización documental</t>
  </si>
  <si>
    <t>Elaborar las Fichas de  Valoración para TRD, de las 10 dependencias misionales de la SDG.</t>
  </si>
  <si>
    <t>Fichas de  Valoración Documental  Elaboradas / 10 dependencias misionales de la SDG</t>
  </si>
  <si>
    <t>Fichas de  Valoración para TRD</t>
  </si>
  <si>
    <t xml:space="preserve">Se realizaron las siguientes fichas documentales: 
•	Ficha Planes de Desarrollo Local
•	Ficha Proyectos de Inversión Local
•	Ficha Actas del Consejo Local de Gobierno
•	Ficha Actuaciones Administrativas
Dirección para la Gestión Policiva
•	Ficha Querellas
</t>
  </si>
  <si>
    <t>Se realizaron las siguientes fichas documentales: 
Alcaldías Locales:
• Dirección de Derechos Humanos
•Subsecretaría para la Gobernabilidad y Garantía de Derechos
•Dirección de Asuntos Étnicos
•Subdirección de Asuntos para Comunidades Negras Afrocolombianas Raizales y Palenqueras
•Subdirección de Asuntos Indígenas y Rrom</t>
  </si>
  <si>
    <t>Elaborar la Memoria Descriptiva como parte de la etapa introductoria de la TRD.</t>
  </si>
  <si>
    <t>Memoria descriptiva elaborada.</t>
  </si>
  <si>
    <t>Memoria Descriptiva como parte de la etapa introductoria de la TRD</t>
  </si>
  <si>
    <t xml:space="preserve">Se redactaron los siguientes numerales del documento Memoria Descriptiva de la TRD, bajo lo consagrado en el Acuerdo 004 de 2019 del Archivo General de la Nación (AGN):
- 2.2 Justificación de la actualización.
- 2.3 Estrcutura orgánico funcional vigente de la Entidad.
</t>
  </si>
  <si>
    <t>Documentos en WORD.</t>
  </si>
  <si>
    <t xml:space="preserve">Se redactaron todos los numerales del documento Memoria Descriptiva de la TRD, bajo lo consagrado en el Acuerdo 004 de 2019 del Archivo General de la Nación (AGN). </t>
  </si>
  <si>
    <t>N/A</t>
  </si>
  <si>
    <t>Implementar el procedimiento de transferencias primarias en las 42 unidades administrativas de la SDG, de acuerdo a los tiempos de retención consignados en las dos versiones de TRD de la SDG.</t>
  </si>
  <si>
    <t>Actas de transferencia elaboradas / 42 unidades administrativas de la SDG</t>
  </si>
  <si>
    <t>Formato acta de transferencia primaria diligenciado,
Formato acta de no aprobación de transferencia primaria, (según aplique)</t>
  </si>
  <si>
    <t>Se debe indicar que primero se realizó las visitas a las Transferencias de las Alcaldías Locales, por tal razón se va a encontrar (20) reportes de actas, para el III Trimestre se va a realizar las (22) visitas de las Dependencias de Nivel Central.
Antonio Naríño
Alcaldía Local de Barrios Unidos
Alcaldía Local de Bosa
Alcaldía Local de Candelaria
Alcaldía Local de Chapinero
Alcaldía Local de Ciudad Bolívar
Alcaldía Local de Engativá
Alcaldía Local de Fontibón
Alcaldía Local de Kennedy
Alcaldía Local de Mártires
Alcaldía Local de Puente Aranda
Alcaldía Local de Rafael Uribe
Alcaldía Local de San Cristóbal
Alcaldía Local de Santa Fe
Alcaldía Local de Suba
Alcaldía Local de Sumapaz
Alcaldía Local de Teusaquillo
Alcaldía Local de Tunjuelito
Alcaldía Local de Usaquén
Alcaldía Local de Usme</t>
  </si>
  <si>
    <t>Documento WORD.
Documento PDF</t>
  </si>
  <si>
    <t>Se realizan las visitas de transferencias primarias a las 22 dependenicas del nivel central de la Entidad:
Dirección de Derechos Humanos
Dirección para la Gestión del Desarrollo local
Oficina Asesora de Comunicaciones
Dirección de Tecnologías e Información
Oficina de Control Interno
Dirección Administrativa
Dirección para la Gestión Policiva
Despacho
Oficina de Asuntos Disciplinarios
Dirección para la Gestión del Talento Humano
Dirección Jurídica
Dirección de Convivencia y Diálogo Social
Subsecretaría de Gobernabilidad y Garantía de Derechos
Consejo de Justicia
Subsecretaría de Gestión Institucional
Subsecretaría de Asuntos de Libertad Religiosa y de Conciencia
Oficina Asesora de Planeación
Dirección Financiera
SUbsecretaría de Gestión Local
Dirección de Contratación
Subdirección de Asuntos Étnicos
Dirección de Relaciones Políticas</t>
  </si>
  <si>
    <t>22 actas de visita</t>
  </si>
  <si>
    <t>Actualizar la Política en Gestión Documental de la SDG.</t>
  </si>
  <si>
    <t xml:space="preserve">Políticas en Gestión Documental </t>
  </si>
  <si>
    <t>Política en Gestión Documental de la SDG actualizada</t>
  </si>
  <si>
    <t>Se avanzó en la redacción de la mitad del documento, incluyendo los apartados introductorios y la metodología de desarrollo previas a las políticas en gestión documental.</t>
  </si>
  <si>
    <t>Documento en WORD.</t>
  </si>
  <si>
    <t>Se avanzó en la redacción de la mitad del documento, incluyendo los apartados introductorios, la metodología de desarrollo previas a las políticas en gestión documental y se da comienzo con la captura de las políticas especfíficas, teniendo que extenderse el reporte definitivo al sigueinte trimestre, dada la complejidad académica del documento.</t>
  </si>
  <si>
    <t>Se entrega la totalidad del documento, con las políticas en gestión documental desarrolladas, dando cierre con el retraso del anterior trimestre.</t>
  </si>
  <si>
    <t>Política de gestión documental</t>
  </si>
  <si>
    <t>Implementar estrategias de Gobierno Abierto y transparencia, haciendo uso de herramientas de las TIC para su divulgación, como parte del fortalecimiento de la relación entre la ciudadanía y el gobierno.</t>
  </si>
  <si>
    <t>Aplicar la Tabla de Control de acceso a los documentos de archivo de la SDG, a través de la parametrización de permisos por cada uno de los usuarios que acceden a la información contenida en la estructura de clasificación documental de la Entidad.</t>
  </si>
  <si>
    <t>Cantidad de dependencias con series y subseries parametrizadas /23 dependencias de la SDG</t>
  </si>
  <si>
    <t>Soportes aplicación Tabla de Control de Acceso</t>
  </si>
  <si>
    <t>Se parametrizaron las siguientes dependencias:
-Dirección de Contratación.
-Dirección para la Gestión de Desarrollo Local.
-Alcaldía Local de Ciudad Bolivar.
-Alcaldía Local de Puente Aranda.
-Alcaldía Local de Barrios Unidos.
-Dirección de Tecnologías e Información.
-Oficina Asesora de Planeación.</t>
  </si>
  <si>
    <t>Correos electrónicos en PDF. 
Informe de gestión de acceso</t>
  </si>
  <si>
    <t>Se parametrizaron las siguientes dependencias:
110 Dirección Para la Gestión Administrativa Policía
120 Alcaldía Local de Chapinero
120 Alcaldía Local de Engativá
120 Alcaldía Local de Kennedy
170 Dirección de Relaciones Políticas
180 Dirección jurídica
3101 Subsecretaria de Asuntos de Libertad Religiosa
400.Subsecretaria de Gestión Institucional
420 Dirección Administrativa
450 Dirección de Contratación</t>
  </si>
  <si>
    <t>Documento en PDF</t>
  </si>
  <si>
    <t>Se parametrizaron las siguientes dependencias:110 Dirección Para la Gestión Administrativa Policía permisos de cargue y vista
120 Alcaldía Local de Chapinero permisos de cargue
120 Alcaldía Local de Engativá permisos de edición,  cargue y vista
120 Alcaldía Local de Kennedy permisos de cargue
170 Dirección de Relaciones Políticas permisos de vista y cargue
180 Dirección jurídica permisos de cargue
3101 Subsecretaria de Asuntos de Libertad Religiosa permisos de edición y cargue
400.Subsecretaria de Gestión Institucional permisos de cargue y vista
420 Dirección Administrativa permisos de cargue
450 Dirección de Contratación se dan permisos de vista , cargue y edición</t>
  </si>
  <si>
    <t>Soportes control de acceso</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</si>
  <si>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</si>
  <si>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</si>
  <si>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</si>
  <si>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</si>
  <si>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</si>
  <si>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</si>
  <si>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</si>
  <si>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</si>
  <si>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35,5%</t>
  </si>
  <si>
    <t>27 de julio de 2023</t>
  </si>
  <si>
    <t>Se publica el seguimiento del plan correspondiente al segundo trimestre de 2023. El plan presenta un avance acumulado del 70,9% y del 91,4% para el segundo trimestre 2023.</t>
  </si>
  <si>
    <t>30 de octubre de 2023</t>
  </si>
  <si>
    <t>Se publica el seguimiento del plan correspondiente al tercer trimestre de 2023. El plan presenta un avance acumulado del 100% y del 100% para el tercer trimestre 2023.</t>
  </si>
  <si>
    <t>Creciente</t>
  </si>
  <si>
    <t>Decreciente</t>
  </si>
  <si>
    <t>Constante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</si>
</sst>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name val="Calibri Light"/>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8">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0" fillId="3" borderId="0" xfId="0" applyFont="1" applyFill="1" applyAlignment="1">
      <alignment horizontal="center" vertical="center" wrapText="1"/>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1" fontId="6" fillId="0" borderId="1" xfId="3" applyNumberFormat="1" applyFont="1" applyBorder="1" applyAlignment="1">
      <alignment horizontal="center" vertical="center"/>
    </xf>
    <xf numFmtId="0" fontId="5" fillId="2" borderId="1" xfId="1" applyFont="1" applyFill="1" applyBorder="1" applyAlignment="1">
      <alignment horizontal="left" vertical="center"/>
    </xf>
    <xf numFmtId="0" fontId="6" fillId="0" borderId="1" xfId="0" applyFont="1" applyBorder="1" applyAlignment="1">
      <alignment horizontal="justify" vertical="center" wrapText="1"/>
    </xf>
    <xf numFmtId="0" fontId="15" fillId="2" borderId="1" xfId="1" applyFont="1" applyFill="1" applyBorder="1" applyAlignment="1">
      <alignment horizontal="justify" vertical="center"/>
    </xf>
    <xf numFmtId="0" fontId="6" fillId="0" borderId="1" xfId="0" applyFont="1" applyBorder="1" applyAlignment="1">
      <alignment horizontal="left" vertical="center" wrapText="1"/>
    </xf>
    <xf numFmtId="0" fontId="5" fillId="3"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0" borderId="0" xfId="0" applyFont="1" applyAlignment="1">
      <alignment horizontal="center" vertical="center" wrapText="1"/>
    </xf>
    <xf numFmtId="9" fontId="5" fillId="2" borderId="1" xfId="3" applyFont="1" applyFill="1" applyBorder="1" applyAlignment="1">
      <alignment horizontal="center" vertical="center" wrapText="1"/>
    </xf>
    <xf numFmtId="164" fontId="5" fillId="2" borderId="1" xfId="3" applyNumberFormat="1" applyFont="1" applyFill="1" applyBorder="1" applyAlignment="1">
      <alignment horizontal="center" vertical="center" wrapText="1"/>
    </xf>
    <xf numFmtId="10" fontId="5" fillId="2" borderId="1" xfId="3" applyNumberFormat="1" applyFont="1" applyFill="1" applyBorder="1" applyAlignment="1">
      <alignment horizontal="center" vertical="center"/>
    </xf>
    <xf numFmtId="0" fontId="5" fillId="0" borderId="1" xfId="1" applyFont="1" applyBorder="1" applyAlignment="1">
      <alignment horizontal="center" vertical="center"/>
    </xf>
    <xf numFmtId="10" fontId="6"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9" fontId="6" fillId="0" borderId="1" xfId="0" applyNumberFormat="1" applyFont="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0"/>
  <sheetViews>
    <sheetView showGridLines="0" tabSelected="1" zoomScaleNormal="100" zoomScaleSheetLayoutView="100" zoomScalePageLayoutView="70" workbookViewId="0">
      <selection activeCell="C7" sqref="C7"/>
    </sheetView>
  </sheetViews>
  <sheetFormatPr defaultColWidth="9" defaultRowHeight="1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5" customWidth="1"/>
    <col min="14" max="14" width="17.7109375" style="14" customWidth="1"/>
    <col min="15" max="15" width="19" style="15" bestFit="1" customWidth="1"/>
    <col min="16" max="16" width="17.85546875" style="15" bestFit="1" customWidth="1"/>
    <col min="17" max="17" width="17.85546875" style="30" bestFit="1" customWidth="1"/>
    <col min="18" max="18" width="42.140625" style="16" customWidth="1"/>
    <col min="19" max="19" width="25" style="16" customWidth="1"/>
    <col min="20" max="20" width="19" style="15" bestFit="1" customWidth="1"/>
    <col min="21" max="21" width="17.85546875" style="34" bestFit="1" customWidth="1"/>
    <col min="22" max="22" width="20" style="31" bestFit="1" customWidth="1"/>
    <col min="23" max="23" width="42.28515625" style="2" customWidth="1"/>
    <col min="24" max="24" width="25" style="2" customWidth="1"/>
    <col min="25" max="25" width="20.42578125" style="31" customWidth="1"/>
    <col min="26" max="26" width="17.85546875" style="31" customWidth="1"/>
    <col min="27" max="27" width="20" style="31" customWidth="1"/>
    <col min="28" max="28" width="42.28515625" style="2" customWidth="1"/>
    <col min="29" max="29" width="25.140625" style="2" customWidth="1"/>
    <col min="30" max="30" width="20.42578125" style="31" hidden="1" customWidth="1"/>
    <col min="31" max="31" width="17.85546875" style="31" hidden="1" customWidth="1"/>
    <col min="32" max="32" width="20" style="31" hidden="1" customWidth="1"/>
    <col min="33" max="33" width="42.42578125" style="2" hidden="1" customWidth="1"/>
    <col min="34" max="34" width="25.28515625" style="2" hidden="1" customWidth="1"/>
    <col min="35" max="35" width="15.5703125" style="31" customWidth="1"/>
    <col min="36" max="36" width="20.85546875" style="31" customWidth="1"/>
    <col min="37" max="126" width="9" style="2"/>
    <col min="127" max="127" width="9" style="2" customWidth="1"/>
    <col min="128" max="16384" width="9" style="2"/>
  </cols>
  <sheetData>
    <row r="1" spans="1:36" ht="21" customHeight="1">
      <c r="A1" s="21"/>
      <c r="B1" s="22"/>
      <c r="C1" s="73" t="s">
        <v>0</v>
      </c>
      <c r="D1" s="73"/>
      <c r="E1" s="73"/>
      <c r="F1" s="73"/>
      <c r="G1" s="73"/>
      <c r="H1" s="73"/>
      <c r="I1" s="73"/>
      <c r="J1" s="73"/>
      <c r="K1" s="73"/>
      <c r="L1" s="74"/>
      <c r="M1" s="64" t="s">
        <v>1</v>
      </c>
      <c r="N1" s="65"/>
      <c r="O1" s="10"/>
      <c r="P1" s="10"/>
      <c r="Q1" s="27"/>
      <c r="R1" s="5"/>
      <c r="S1" s="5"/>
      <c r="T1" s="10"/>
      <c r="U1" s="10"/>
      <c r="V1" s="10"/>
    </row>
    <row r="2" spans="1:36">
      <c r="A2" s="23"/>
      <c r="B2" s="4"/>
      <c r="C2" s="75"/>
      <c r="D2" s="75"/>
      <c r="E2" s="75"/>
      <c r="F2" s="75"/>
      <c r="G2" s="75"/>
      <c r="H2" s="75"/>
      <c r="I2" s="75"/>
      <c r="J2" s="75"/>
      <c r="K2" s="75"/>
      <c r="L2" s="76"/>
      <c r="M2" s="66" t="s">
        <v>2</v>
      </c>
      <c r="N2" s="67"/>
      <c r="O2" s="10"/>
      <c r="P2" s="10"/>
      <c r="Q2" s="27"/>
      <c r="R2" s="5"/>
      <c r="S2" s="5"/>
      <c r="T2" s="10"/>
      <c r="U2" s="10"/>
      <c r="V2" s="10"/>
    </row>
    <row r="3" spans="1:36" ht="16.5" customHeight="1">
      <c r="A3" s="23"/>
      <c r="B3" s="4"/>
      <c r="C3" s="75"/>
      <c r="D3" s="75"/>
      <c r="E3" s="75"/>
      <c r="F3" s="75"/>
      <c r="G3" s="75"/>
      <c r="H3" s="75"/>
      <c r="I3" s="75"/>
      <c r="J3" s="75"/>
      <c r="K3" s="75"/>
      <c r="L3" s="76"/>
      <c r="M3" s="66" t="s">
        <v>3</v>
      </c>
      <c r="N3" s="67"/>
      <c r="O3" s="10"/>
      <c r="P3" s="10"/>
      <c r="Q3" s="27"/>
      <c r="R3" s="5"/>
      <c r="S3" s="6"/>
      <c r="T3" s="33"/>
      <c r="U3" s="33"/>
      <c r="V3" s="33"/>
    </row>
    <row r="4" spans="1:36" ht="16.5" customHeight="1">
      <c r="A4" s="24"/>
      <c r="B4" s="25"/>
      <c r="C4" s="77"/>
      <c r="D4" s="77"/>
      <c r="E4" s="77"/>
      <c r="F4" s="77"/>
      <c r="G4" s="77"/>
      <c r="H4" s="77"/>
      <c r="I4" s="77"/>
      <c r="J4" s="77"/>
      <c r="K4" s="77"/>
      <c r="L4" s="78"/>
      <c r="M4" s="68" t="s">
        <v>4</v>
      </c>
      <c r="N4" s="69"/>
      <c r="O4" s="10"/>
      <c r="P4" s="10"/>
      <c r="Q4" s="27"/>
      <c r="R4" s="5"/>
      <c r="S4" s="6"/>
      <c r="T4" s="33"/>
      <c r="U4" s="33"/>
      <c r="V4" s="33"/>
    </row>
    <row r="5" spans="1:36" ht="16.5" customHeight="1">
      <c r="A5" s="4"/>
      <c r="B5" s="4"/>
      <c r="C5" s="7"/>
      <c r="D5" s="7"/>
      <c r="E5" s="7"/>
      <c r="F5" s="7"/>
      <c r="G5" s="7"/>
      <c r="H5" s="7"/>
      <c r="I5" s="43"/>
      <c r="J5" s="43"/>
      <c r="K5" s="43"/>
      <c r="L5" s="43"/>
      <c r="M5" s="54"/>
      <c r="N5" s="8"/>
      <c r="O5" s="10"/>
      <c r="P5" s="10"/>
      <c r="Q5" s="27"/>
      <c r="R5" s="5"/>
      <c r="S5" s="6"/>
      <c r="T5" s="33"/>
      <c r="U5" s="33"/>
      <c r="V5" s="33"/>
    </row>
    <row r="6" spans="1:36" ht="16.5" customHeight="1">
      <c r="A6" s="4"/>
      <c r="B6" s="9" t="s">
        <v>5</v>
      </c>
      <c r="C6" s="79" t="s">
        <v>6</v>
      </c>
      <c r="D6" s="79"/>
      <c r="E6" s="79"/>
      <c r="F6" s="79"/>
      <c r="G6" s="79"/>
      <c r="H6" s="79"/>
      <c r="I6" s="79"/>
      <c r="J6" s="79"/>
      <c r="K6" s="79"/>
      <c r="L6" s="79"/>
      <c r="M6" s="79"/>
      <c r="N6" s="79"/>
      <c r="O6" s="10"/>
      <c r="P6" s="10"/>
      <c r="Q6" s="27"/>
      <c r="R6" s="5"/>
      <c r="S6" s="6"/>
      <c r="T6" s="33"/>
      <c r="U6" s="33"/>
      <c r="V6" s="33"/>
    </row>
    <row r="7" spans="1:36" ht="16.5" customHeight="1">
      <c r="A7" s="4"/>
      <c r="B7" s="9" t="s">
        <v>7</v>
      </c>
      <c r="C7" s="20">
        <v>2023</v>
      </c>
      <c r="D7" s="10"/>
      <c r="E7" s="4"/>
      <c r="F7" s="4"/>
      <c r="G7" s="4"/>
      <c r="H7" s="4"/>
      <c r="I7" s="10"/>
      <c r="J7" s="10"/>
      <c r="K7" s="10"/>
      <c r="L7" s="10"/>
      <c r="M7" s="10"/>
      <c r="N7" s="4"/>
      <c r="O7" s="10"/>
      <c r="P7" s="10"/>
      <c r="Q7" s="27"/>
      <c r="R7" s="5"/>
      <c r="S7" s="6"/>
      <c r="T7" s="33"/>
      <c r="U7" s="33"/>
      <c r="V7" s="33"/>
    </row>
    <row r="8" spans="1:36" ht="16.5" customHeight="1">
      <c r="A8" s="4"/>
      <c r="B8" s="4"/>
      <c r="C8" s="11"/>
      <c r="D8" s="10"/>
      <c r="E8" s="4"/>
      <c r="F8" s="4"/>
      <c r="G8" s="4"/>
      <c r="H8" s="4"/>
      <c r="I8" s="10"/>
      <c r="J8" s="10"/>
      <c r="K8" s="10"/>
      <c r="L8" s="10"/>
      <c r="M8" s="10"/>
      <c r="N8" s="4"/>
      <c r="O8" s="10"/>
      <c r="P8" s="10"/>
      <c r="Q8" s="27"/>
      <c r="R8" s="5"/>
      <c r="S8" s="6"/>
      <c r="T8" s="33"/>
      <c r="U8" s="33"/>
      <c r="V8" s="33"/>
    </row>
    <row r="9" spans="1:36" ht="16.5" customHeight="1">
      <c r="A9" s="4"/>
      <c r="B9" s="4"/>
      <c r="C9" s="11"/>
      <c r="D9" s="10"/>
      <c r="E9" s="4"/>
      <c r="F9" s="4"/>
      <c r="G9" s="4"/>
      <c r="H9" s="4"/>
      <c r="I9" s="10"/>
      <c r="J9" s="10"/>
      <c r="K9" s="10"/>
      <c r="L9" s="10"/>
      <c r="M9" s="10"/>
      <c r="N9" s="4"/>
      <c r="O9" s="10"/>
      <c r="P9" s="10"/>
      <c r="Q9" s="27"/>
      <c r="R9" s="5"/>
      <c r="S9" s="6"/>
      <c r="T9" s="33"/>
      <c r="U9" s="33"/>
      <c r="V9" s="33"/>
    </row>
    <row r="10" spans="1:36" ht="32.25" customHeight="1">
      <c r="A10" s="80" t="s">
        <v>8</v>
      </c>
      <c r="B10" s="80"/>
      <c r="C10" s="80"/>
      <c r="D10" s="71" t="s">
        <v>9</v>
      </c>
      <c r="E10" s="71"/>
      <c r="F10" s="71"/>
      <c r="G10" s="71"/>
      <c r="H10" s="71"/>
      <c r="I10" s="71"/>
      <c r="J10" s="71"/>
      <c r="K10" s="71"/>
      <c r="L10" s="71"/>
      <c r="M10" s="71"/>
      <c r="N10" s="71"/>
      <c r="O10" s="70" t="s">
        <v>10</v>
      </c>
      <c r="P10" s="70"/>
      <c r="Q10" s="70"/>
      <c r="R10" s="72"/>
      <c r="S10" s="72"/>
      <c r="T10" s="70" t="s">
        <v>11</v>
      </c>
      <c r="U10" s="70"/>
      <c r="V10" s="70"/>
      <c r="W10" s="70"/>
      <c r="X10" s="70"/>
      <c r="Y10" s="70" t="s">
        <v>12</v>
      </c>
      <c r="Z10" s="70"/>
      <c r="AA10" s="70"/>
      <c r="AB10" s="70"/>
      <c r="AC10" s="70"/>
      <c r="AD10" s="70" t="s">
        <v>13</v>
      </c>
      <c r="AE10" s="70"/>
      <c r="AF10" s="70"/>
      <c r="AG10" s="70"/>
      <c r="AH10" s="70"/>
      <c r="AI10" s="63" t="s">
        <v>14</v>
      </c>
      <c r="AJ10" s="63" t="s">
        <v>15</v>
      </c>
    </row>
    <row r="11" spans="1:36" s="31" customFormat="1" ht="45.75" customHeight="1">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3"/>
      <c r="AJ11" s="63"/>
    </row>
    <row r="12" spans="1:36" s="19" customFormat="1" ht="150">
      <c r="A12" s="28">
        <v>7</v>
      </c>
      <c r="B12" s="18" t="s">
        <v>31</v>
      </c>
      <c r="C12" s="18" t="s">
        <v>32</v>
      </c>
      <c r="D12" s="53">
        <v>1</v>
      </c>
      <c r="E12" s="18" t="s">
        <v>33</v>
      </c>
      <c r="F12" s="18" t="s">
        <v>34</v>
      </c>
      <c r="G12" s="18" t="s">
        <v>35</v>
      </c>
      <c r="H12" s="18" t="s">
        <v>36</v>
      </c>
      <c r="I12" s="55">
        <v>0.2</v>
      </c>
      <c r="J12" s="55">
        <v>0.4</v>
      </c>
      <c r="K12" s="55">
        <v>0.4</v>
      </c>
      <c r="L12" s="52" t="s">
        <v>37</v>
      </c>
      <c r="M12" s="29">
        <v>1</v>
      </c>
      <c r="N12" s="18" t="s">
        <v>38</v>
      </c>
      <c r="O12" s="29">
        <f>I12</f>
        <v>0.2</v>
      </c>
      <c r="P12" s="29">
        <v>0.2</v>
      </c>
      <c r="Q12" s="32">
        <f>IF(P12/O12&gt;100%,100%,P12/O12)</f>
        <v>1</v>
      </c>
      <c r="R12" s="44" t="s">
        <v>39</v>
      </c>
      <c r="S12" s="18" t="s">
        <v>40</v>
      </c>
      <c r="T12" s="29">
        <f>J12</f>
        <v>0.4</v>
      </c>
      <c r="U12" s="29">
        <v>0.4</v>
      </c>
      <c r="V12" s="29">
        <f>IF(U12/T12&gt;100%,100%,U12/T12)</f>
        <v>1</v>
      </c>
      <c r="W12" s="48" t="s">
        <v>41</v>
      </c>
      <c r="X12" s="1" t="s">
        <v>42</v>
      </c>
      <c r="Y12" s="45">
        <f>K12</f>
        <v>0.4</v>
      </c>
      <c r="Z12" s="45">
        <v>0.4</v>
      </c>
      <c r="AA12" s="29">
        <f>IF(Z12/Y12&gt;100%,100%,Z12/Y12)</f>
        <v>1</v>
      </c>
      <c r="AB12" s="45" t="s">
        <v>43</v>
      </c>
      <c r="AC12" s="45" t="s">
        <v>44</v>
      </c>
      <c r="AD12" s="45" t="str">
        <f>L12</f>
        <v>No programada</v>
      </c>
      <c r="AE12" s="45"/>
      <c r="AF12" s="29" t="e">
        <f>IF(AE12/AD12&gt;100%,100%,AE12/AD12)</f>
        <v>#VALUE!</v>
      </c>
      <c r="AG12" s="1"/>
      <c r="AH12" s="1"/>
      <c r="AI12" s="45">
        <f>P12+U12+Z12+AE12</f>
        <v>1</v>
      </c>
      <c r="AJ12" s="29">
        <v>1</v>
      </c>
    </row>
    <row r="13" spans="1:36" s="19" customFormat="1" ht="105">
      <c r="A13" s="28">
        <v>7</v>
      </c>
      <c r="B13" s="18" t="s">
        <v>31</v>
      </c>
      <c r="C13" s="18" t="s">
        <v>32</v>
      </c>
      <c r="D13" s="51">
        <v>2</v>
      </c>
      <c r="E13" s="18" t="s">
        <v>45</v>
      </c>
      <c r="F13" s="18" t="s">
        <v>46</v>
      </c>
      <c r="G13" s="18" t="s">
        <v>35</v>
      </c>
      <c r="H13" s="18" t="s">
        <v>36</v>
      </c>
      <c r="I13" s="55">
        <v>1</v>
      </c>
      <c r="J13" s="52" t="s">
        <v>37</v>
      </c>
      <c r="K13" s="52" t="s">
        <v>37</v>
      </c>
      <c r="L13" s="52" t="s">
        <v>37</v>
      </c>
      <c r="M13" s="29">
        <v>1</v>
      </c>
      <c r="N13" s="18" t="s">
        <v>47</v>
      </c>
      <c r="O13" s="29">
        <f t="shared" ref="O13:O20" si="0">I13</f>
        <v>1</v>
      </c>
      <c r="P13" s="29">
        <v>1</v>
      </c>
      <c r="Q13" s="29">
        <f t="shared" ref="Q13:Q20" si="1">IF(P13/O13&gt;100%,100%,P13/O13)</f>
        <v>1</v>
      </c>
      <c r="R13" s="18" t="s">
        <v>48</v>
      </c>
      <c r="S13" s="18" t="s">
        <v>42</v>
      </c>
      <c r="T13" s="29" t="str">
        <f t="shared" ref="T13:T20" si="2">J13</f>
        <v>No programada</v>
      </c>
      <c r="U13" s="29" t="str">
        <f t="shared" ref="U13" si="3">K13</f>
        <v>No programada</v>
      </c>
      <c r="V13" s="29" t="str">
        <f t="shared" ref="V13:X13" si="4">L13</f>
        <v>No programada</v>
      </c>
      <c r="W13" s="1" t="s">
        <v>49</v>
      </c>
      <c r="X13" s="29" t="str">
        <f t="shared" si="4"/>
        <v>Programa Específico de Plan Institucional de Capacitaciones</v>
      </c>
      <c r="Y13" s="45" t="str">
        <f t="shared" ref="Y13:Y20" si="5">K13</f>
        <v>No programada</v>
      </c>
      <c r="Z13" s="45" t="s">
        <v>50</v>
      </c>
      <c r="AA13" s="45" t="s">
        <v>50</v>
      </c>
      <c r="AB13" s="1" t="s">
        <v>49</v>
      </c>
      <c r="AC13" s="45" t="s">
        <v>50</v>
      </c>
      <c r="AD13" s="45" t="str">
        <f t="shared" ref="AD13:AD20" si="6">L13</f>
        <v>No programada</v>
      </c>
      <c r="AE13" s="45"/>
      <c r="AF13" s="29" t="e">
        <f t="shared" ref="AF13:AF20" si="7">IF(AE13/AD13&gt;100%,100%,AE13/AD13)</f>
        <v>#VALUE!</v>
      </c>
      <c r="AG13" s="1"/>
      <c r="AH13" s="1"/>
      <c r="AI13" s="45">
        <v>1</v>
      </c>
      <c r="AJ13" s="29">
        <f t="shared" ref="AJ13:AJ20" si="8">IF(AI13/M13&gt;100%,100%,AI13/M13)</f>
        <v>1</v>
      </c>
    </row>
    <row r="14" spans="1:36" s="19" customFormat="1" ht="75">
      <c r="A14" s="28">
        <v>7</v>
      </c>
      <c r="B14" s="18" t="s">
        <v>31</v>
      </c>
      <c r="C14" s="18" t="s">
        <v>32</v>
      </c>
      <c r="D14" s="51">
        <v>3</v>
      </c>
      <c r="E14" s="18" t="s">
        <v>51</v>
      </c>
      <c r="F14" s="18" t="s">
        <v>52</v>
      </c>
      <c r="G14" s="18" t="s">
        <v>35</v>
      </c>
      <c r="H14" s="18" t="s">
        <v>36</v>
      </c>
      <c r="I14" s="55">
        <v>0.5</v>
      </c>
      <c r="J14" s="55">
        <v>0.5</v>
      </c>
      <c r="K14" s="52" t="s">
        <v>37</v>
      </c>
      <c r="L14" s="52" t="s">
        <v>37</v>
      </c>
      <c r="M14" s="29">
        <v>1</v>
      </c>
      <c r="N14" s="18" t="s">
        <v>53</v>
      </c>
      <c r="O14" s="29">
        <f t="shared" si="0"/>
        <v>0.5</v>
      </c>
      <c r="P14" s="29">
        <v>0.5</v>
      </c>
      <c r="Q14" s="29">
        <f t="shared" si="1"/>
        <v>1</v>
      </c>
      <c r="R14" s="18" t="s">
        <v>54</v>
      </c>
      <c r="S14" s="18" t="s">
        <v>42</v>
      </c>
      <c r="T14" s="29">
        <f t="shared" si="2"/>
        <v>0.5</v>
      </c>
      <c r="U14" s="29">
        <v>0.5</v>
      </c>
      <c r="V14" s="29">
        <f t="shared" ref="V14:V20" si="9">IF(U14/T14&gt;100%,100%,U14/T14)</f>
        <v>1</v>
      </c>
      <c r="W14" s="1" t="s">
        <v>55</v>
      </c>
      <c r="X14" s="1" t="s">
        <v>42</v>
      </c>
      <c r="Y14" s="45" t="str">
        <f t="shared" si="5"/>
        <v>No programada</v>
      </c>
      <c r="Z14" s="45" t="s">
        <v>50</v>
      </c>
      <c r="AA14" s="45" t="s">
        <v>50</v>
      </c>
      <c r="AB14" s="1" t="s">
        <v>56</v>
      </c>
      <c r="AC14" s="45" t="s">
        <v>50</v>
      </c>
      <c r="AD14" s="45" t="str">
        <f t="shared" si="6"/>
        <v>No programada</v>
      </c>
      <c r="AE14" s="45"/>
      <c r="AF14" s="29" t="e">
        <f t="shared" si="7"/>
        <v>#VALUE!</v>
      </c>
      <c r="AG14" s="1"/>
      <c r="AH14" s="1"/>
      <c r="AI14" s="45">
        <v>1</v>
      </c>
      <c r="AJ14" s="45">
        <v>1</v>
      </c>
    </row>
    <row r="15" spans="1:36" s="19" customFormat="1" ht="234" customHeight="1">
      <c r="A15" s="28">
        <v>7</v>
      </c>
      <c r="B15" s="18" t="s">
        <v>31</v>
      </c>
      <c r="C15" s="18" t="s">
        <v>32</v>
      </c>
      <c r="D15" s="51">
        <v>4</v>
      </c>
      <c r="E15" s="18" t="s">
        <v>57</v>
      </c>
      <c r="F15" s="18" t="s">
        <v>58</v>
      </c>
      <c r="G15" s="18" t="s">
        <v>35</v>
      </c>
      <c r="H15" s="18" t="s">
        <v>36</v>
      </c>
      <c r="I15" s="52">
        <v>7</v>
      </c>
      <c r="J15" s="52">
        <v>8</v>
      </c>
      <c r="K15" s="52">
        <v>8</v>
      </c>
      <c r="L15" s="52" t="s">
        <v>37</v>
      </c>
      <c r="M15" s="28">
        <v>23</v>
      </c>
      <c r="N15" s="18" t="s">
        <v>59</v>
      </c>
      <c r="O15" s="28">
        <f t="shared" si="0"/>
        <v>7</v>
      </c>
      <c r="P15" s="28">
        <v>7</v>
      </c>
      <c r="Q15" s="29">
        <f t="shared" si="1"/>
        <v>1</v>
      </c>
      <c r="R15" s="44" t="s">
        <v>60</v>
      </c>
      <c r="S15" s="18" t="s">
        <v>61</v>
      </c>
      <c r="T15" s="28">
        <f t="shared" si="2"/>
        <v>8</v>
      </c>
      <c r="U15" s="28">
        <v>8</v>
      </c>
      <c r="V15" s="29">
        <f t="shared" si="9"/>
        <v>1</v>
      </c>
      <c r="W15" s="50" t="s">
        <v>62</v>
      </c>
      <c r="X15" s="1" t="s">
        <v>63</v>
      </c>
      <c r="Y15" s="3">
        <f t="shared" si="5"/>
        <v>8</v>
      </c>
      <c r="Z15" s="3">
        <v>8</v>
      </c>
      <c r="AA15" s="29">
        <f t="shared" ref="AA15:AA20" si="10">IF(Z15/Y15&gt;100%,100%,Z15/Y15)</f>
        <v>1</v>
      </c>
      <c r="AB15" s="48" t="s">
        <v>64</v>
      </c>
      <c r="AC15" s="1" t="s">
        <v>65</v>
      </c>
      <c r="AD15" s="3" t="str">
        <f t="shared" si="6"/>
        <v>No programada</v>
      </c>
      <c r="AE15" s="3"/>
      <c r="AF15" s="32" t="e">
        <f t="shared" si="7"/>
        <v>#VALUE!</v>
      </c>
      <c r="AG15" s="1"/>
      <c r="AH15" s="1"/>
      <c r="AI15" s="46">
        <f t="shared" ref="AI15:AI20" si="11">P15+U15+Z15+AE15</f>
        <v>23</v>
      </c>
      <c r="AJ15" s="29">
        <f t="shared" si="8"/>
        <v>1</v>
      </c>
    </row>
    <row r="16" spans="1:36" s="19" customFormat="1" ht="165">
      <c r="A16" s="28">
        <v>7</v>
      </c>
      <c r="B16" s="18" t="s">
        <v>31</v>
      </c>
      <c r="C16" s="18" t="s">
        <v>32</v>
      </c>
      <c r="D16" s="28">
        <v>5</v>
      </c>
      <c r="E16" s="18" t="s">
        <v>66</v>
      </c>
      <c r="F16" s="18" t="s">
        <v>67</v>
      </c>
      <c r="G16" s="18" t="s">
        <v>35</v>
      </c>
      <c r="H16" s="18" t="s">
        <v>36</v>
      </c>
      <c r="I16" s="52" t="s">
        <v>37</v>
      </c>
      <c r="J16" s="52">
        <v>5</v>
      </c>
      <c r="K16" s="52">
        <v>5</v>
      </c>
      <c r="L16" s="52" t="s">
        <v>37</v>
      </c>
      <c r="M16" s="28">
        <v>10</v>
      </c>
      <c r="N16" s="18" t="s">
        <v>68</v>
      </c>
      <c r="O16" s="28" t="str">
        <f t="shared" si="0"/>
        <v>No programada</v>
      </c>
      <c r="P16" s="28" t="s">
        <v>37</v>
      </c>
      <c r="Q16" s="28" t="s">
        <v>37</v>
      </c>
      <c r="R16" s="47" t="s">
        <v>37</v>
      </c>
      <c r="S16" s="47" t="s">
        <v>37</v>
      </c>
      <c r="T16" s="28">
        <f t="shared" si="2"/>
        <v>5</v>
      </c>
      <c r="U16" s="28">
        <v>5</v>
      </c>
      <c r="V16" s="29">
        <f t="shared" si="9"/>
        <v>1</v>
      </c>
      <c r="W16" s="50" t="s">
        <v>69</v>
      </c>
      <c r="X16" s="1" t="s">
        <v>42</v>
      </c>
      <c r="Y16" s="3">
        <f t="shared" si="5"/>
        <v>5</v>
      </c>
      <c r="Z16" s="3">
        <v>5</v>
      </c>
      <c r="AA16" s="29">
        <f t="shared" si="10"/>
        <v>1</v>
      </c>
      <c r="AB16" s="48" t="s">
        <v>70</v>
      </c>
      <c r="AC16" s="3">
        <v>5</v>
      </c>
      <c r="AD16" s="3" t="str">
        <f t="shared" si="6"/>
        <v>No programada</v>
      </c>
      <c r="AE16" s="3"/>
      <c r="AF16" s="32" t="e">
        <f t="shared" si="7"/>
        <v>#VALUE!</v>
      </c>
      <c r="AG16" s="1"/>
      <c r="AH16" s="1"/>
      <c r="AI16" s="46">
        <f>U16+Z16+AE16</f>
        <v>10</v>
      </c>
      <c r="AJ16" s="29">
        <f t="shared" si="8"/>
        <v>1</v>
      </c>
    </row>
    <row r="17" spans="1:36" s="19" customFormat="1" ht="120">
      <c r="A17" s="28">
        <v>7</v>
      </c>
      <c r="B17" s="18" t="s">
        <v>31</v>
      </c>
      <c r="C17" s="18" t="s">
        <v>32</v>
      </c>
      <c r="D17" s="51">
        <v>6</v>
      </c>
      <c r="E17" s="18" t="s">
        <v>71</v>
      </c>
      <c r="F17" s="18" t="s">
        <v>72</v>
      </c>
      <c r="G17" s="18" t="s">
        <v>35</v>
      </c>
      <c r="H17" s="18" t="s">
        <v>36</v>
      </c>
      <c r="I17" s="56">
        <v>0.33300000000000002</v>
      </c>
      <c r="J17" s="56">
        <v>0.33300000000000002</v>
      </c>
      <c r="K17" s="56">
        <v>0.33300000000000002</v>
      </c>
      <c r="L17" s="52" t="s">
        <v>37</v>
      </c>
      <c r="M17" s="29">
        <v>1</v>
      </c>
      <c r="N17" s="18" t="s">
        <v>73</v>
      </c>
      <c r="O17" s="32">
        <f t="shared" si="0"/>
        <v>0.33300000000000002</v>
      </c>
      <c r="P17" s="32">
        <v>0.33300000000000002</v>
      </c>
      <c r="Q17" s="29">
        <f t="shared" si="1"/>
        <v>1</v>
      </c>
      <c r="R17" s="18" t="s">
        <v>74</v>
      </c>
      <c r="S17" s="18" t="s">
        <v>75</v>
      </c>
      <c r="T17" s="57">
        <f t="shared" si="2"/>
        <v>0.33300000000000002</v>
      </c>
      <c r="U17" s="57">
        <v>0.33300000000000002</v>
      </c>
      <c r="V17" s="29">
        <f t="shared" si="9"/>
        <v>1</v>
      </c>
      <c r="W17" s="49" t="s">
        <v>76</v>
      </c>
      <c r="X17" s="1" t="s">
        <v>42</v>
      </c>
      <c r="Y17" s="59">
        <f t="shared" si="5"/>
        <v>0.33300000000000002</v>
      </c>
      <c r="Z17" s="3" t="s">
        <v>77</v>
      </c>
      <c r="AA17" s="29" t="s">
        <v>77</v>
      </c>
      <c r="AB17" s="61" t="s">
        <v>56</v>
      </c>
      <c r="AC17" s="45" t="s">
        <v>77</v>
      </c>
      <c r="AD17" s="3" t="str">
        <f t="shared" si="6"/>
        <v>No programada</v>
      </c>
      <c r="AE17" s="3"/>
      <c r="AF17" s="32" t="e">
        <f t="shared" si="7"/>
        <v>#VALUE!</v>
      </c>
      <c r="AG17" s="1"/>
      <c r="AH17" s="1"/>
      <c r="AI17" s="45">
        <v>1</v>
      </c>
      <c r="AJ17" s="29">
        <f t="shared" si="8"/>
        <v>1</v>
      </c>
    </row>
    <row r="18" spans="1:36" s="19" customFormat="1" ht="405">
      <c r="A18" s="28">
        <v>7</v>
      </c>
      <c r="B18" s="18" t="s">
        <v>31</v>
      </c>
      <c r="C18" s="18" t="s">
        <v>32</v>
      </c>
      <c r="D18" s="58">
        <v>7</v>
      </c>
      <c r="E18" s="18" t="s">
        <v>78</v>
      </c>
      <c r="F18" s="18" t="s">
        <v>79</v>
      </c>
      <c r="G18" s="18" t="s">
        <v>35</v>
      </c>
      <c r="H18" s="18" t="s">
        <v>36</v>
      </c>
      <c r="I18" s="52" t="s">
        <v>37</v>
      </c>
      <c r="J18" s="52">
        <v>22</v>
      </c>
      <c r="K18" s="52">
        <v>20</v>
      </c>
      <c r="L18" s="52" t="s">
        <v>37</v>
      </c>
      <c r="M18" s="28">
        <v>42</v>
      </c>
      <c r="N18" s="44" t="s">
        <v>80</v>
      </c>
      <c r="O18" s="28" t="str">
        <f t="shared" si="0"/>
        <v>No programada</v>
      </c>
      <c r="P18" s="28" t="s">
        <v>37</v>
      </c>
      <c r="Q18" s="28" t="s">
        <v>37</v>
      </c>
      <c r="R18" s="47" t="s">
        <v>37</v>
      </c>
      <c r="S18" s="47" t="s">
        <v>37</v>
      </c>
      <c r="T18" s="28">
        <f t="shared" si="2"/>
        <v>22</v>
      </c>
      <c r="U18" s="28">
        <v>20</v>
      </c>
      <c r="V18" s="32">
        <f t="shared" si="9"/>
        <v>0.90909090909090906</v>
      </c>
      <c r="W18" s="50" t="s">
        <v>81</v>
      </c>
      <c r="X18" s="48" t="s">
        <v>82</v>
      </c>
      <c r="Y18" s="3">
        <f>K18</f>
        <v>20</v>
      </c>
      <c r="Z18" s="3">
        <v>22</v>
      </c>
      <c r="AA18" s="29">
        <f t="shared" si="10"/>
        <v>1</v>
      </c>
      <c r="AB18" s="18" t="s">
        <v>83</v>
      </c>
      <c r="AC18" s="18" t="s">
        <v>84</v>
      </c>
      <c r="AD18" s="3" t="str">
        <f t="shared" si="6"/>
        <v>No programada</v>
      </c>
      <c r="AE18" s="3"/>
      <c r="AF18" s="32" t="e">
        <f t="shared" si="7"/>
        <v>#VALUE!</v>
      </c>
      <c r="AG18" s="1"/>
      <c r="AH18" s="1"/>
      <c r="AI18" s="46">
        <f>U18+Z18+AE18</f>
        <v>42</v>
      </c>
      <c r="AJ18" s="29">
        <f t="shared" si="8"/>
        <v>1</v>
      </c>
    </row>
    <row r="19" spans="1:36" s="19" customFormat="1" ht="140.25" customHeight="1">
      <c r="A19" s="28">
        <v>7</v>
      </c>
      <c r="B19" s="18" t="s">
        <v>31</v>
      </c>
      <c r="C19" s="18" t="s">
        <v>32</v>
      </c>
      <c r="D19" s="51">
        <v>8</v>
      </c>
      <c r="E19" s="18" t="s">
        <v>85</v>
      </c>
      <c r="F19" s="18" t="s">
        <v>86</v>
      </c>
      <c r="G19" s="18" t="s">
        <v>35</v>
      </c>
      <c r="H19" s="18" t="s">
        <v>36</v>
      </c>
      <c r="I19" s="55">
        <v>0.5</v>
      </c>
      <c r="J19" s="55">
        <v>0.5</v>
      </c>
      <c r="K19" s="52" t="s">
        <v>37</v>
      </c>
      <c r="L19" s="52" t="s">
        <v>37</v>
      </c>
      <c r="M19" s="29">
        <v>1</v>
      </c>
      <c r="N19" s="18" t="s">
        <v>87</v>
      </c>
      <c r="O19" s="29">
        <f t="shared" si="0"/>
        <v>0.5</v>
      </c>
      <c r="P19" s="29">
        <v>0.5</v>
      </c>
      <c r="Q19" s="29">
        <f t="shared" si="1"/>
        <v>1</v>
      </c>
      <c r="R19" s="18" t="s">
        <v>88</v>
      </c>
      <c r="S19" s="18" t="s">
        <v>89</v>
      </c>
      <c r="T19" s="29">
        <f t="shared" si="2"/>
        <v>0.5</v>
      </c>
      <c r="U19" s="29">
        <v>0.2</v>
      </c>
      <c r="V19" s="29">
        <f t="shared" si="9"/>
        <v>0.4</v>
      </c>
      <c r="W19" s="49" t="s">
        <v>90</v>
      </c>
      <c r="X19" s="1" t="s">
        <v>89</v>
      </c>
      <c r="Y19" s="3" t="str">
        <f t="shared" si="5"/>
        <v>No programada</v>
      </c>
      <c r="Z19" s="60">
        <v>0.3</v>
      </c>
      <c r="AA19" s="29">
        <v>1</v>
      </c>
      <c r="AB19" s="1" t="s">
        <v>91</v>
      </c>
      <c r="AC19" s="62" t="s">
        <v>92</v>
      </c>
      <c r="AD19" s="3" t="str">
        <f t="shared" si="6"/>
        <v>No programada</v>
      </c>
      <c r="AE19" s="3"/>
      <c r="AF19" s="32" t="e">
        <f t="shared" si="7"/>
        <v>#VALUE!</v>
      </c>
      <c r="AG19" s="1"/>
      <c r="AH19" s="1"/>
      <c r="AI19" s="45">
        <f>P19+U19+Z19+AE19</f>
        <v>1</v>
      </c>
      <c r="AJ19" s="29">
        <f t="shared" si="8"/>
        <v>1</v>
      </c>
    </row>
    <row r="20" spans="1:36" s="19" customFormat="1" ht="286.5" customHeight="1">
      <c r="A20" s="18">
        <v>3</v>
      </c>
      <c r="B20" s="18" t="s">
        <v>93</v>
      </c>
      <c r="C20" s="18" t="s">
        <v>32</v>
      </c>
      <c r="D20" s="18">
        <v>9</v>
      </c>
      <c r="E20" s="18" t="s">
        <v>94</v>
      </c>
      <c r="F20" s="18" t="s">
        <v>95</v>
      </c>
      <c r="G20" s="18" t="s">
        <v>35</v>
      </c>
      <c r="H20" s="18" t="s">
        <v>36</v>
      </c>
      <c r="I20" s="52">
        <v>7</v>
      </c>
      <c r="J20" s="52">
        <v>8</v>
      </c>
      <c r="K20" s="52">
        <v>8</v>
      </c>
      <c r="L20" s="52" t="s">
        <v>37</v>
      </c>
      <c r="M20" s="28">
        <v>23</v>
      </c>
      <c r="N20" s="18" t="s">
        <v>96</v>
      </c>
      <c r="O20" s="28">
        <f t="shared" si="0"/>
        <v>7</v>
      </c>
      <c r="P20" s="28">
        <v>7</v>
      </c>
      <c r="Q20" s="29">
        <f t="shared" si="1"/>
        <v>1</v>
      </c>
      <c r="R20" s="44" t="s">
        <v>97</v>
      </c>
      <c r="S20" s="18" t="s">
        <v>98</v>
      </c>
      <c r="T20" s="28">
        <f t="shared" si="2"/>
        <v>8</v>
      </c>
      <c r="U20" s="28">
        <v>10</v>
      </c>
      <c r="V20" s="29">
        <f t="shared" si="9"/>
        <v>1</v>
      </c>
      <c r="W20" s="48" t="s">
        <v>99</v>
      </c>
      <c r="X20" s="1" t="s">
        <v>100</v>
      </c>
      <c r="Y20" s="3">
        <f t="shared" si="5"/>
        <v>8</v>
      </c>
      <c r="Z20" s="3">
        <v>10</v>
      </c>
      <c r="AA20" s="29">
        <f t="shared" si="10"/>
        <v>1</v>
      </c>
      <c r="AB20" s="50" t="s">
        <v>101</v>
      </c>
      <c r="AC20" s="3" t="s">
        <v>102</v>
      </c>
      <c r="AD20" s="3" t="str">
        <f t="shared" si="6"/>
        <v>No programada</v>
      </c>
      <c r="AE20" s="3"/>
      <c r="AF20" s="32" t="e">
        <f t="shared" si="7"/>
        <v>#VALUE!</v>
      </c>
      <c r="AG20" s="1"/>
      <c r="AH20" s="1"/>
      <c r="AI20" s="46">
        <f t="shared" si="11"/>
        <v>27</v>
      </c>
      <c r="AJ20" s="29">
        <f t="shared" si="8"/>
        <v>1</v>
      </c>
    </row>
    <row r="21" spans="1:36" ht="18.75">
      <c r="V21" s="42">
        <f>AVERAGE(V12:V20)</f>
        <v>0.91363636363636369</v>
      </c>
      <c r="AA21" s="42">
        <f>AVERAGE(AA12:AA20)</f>
        <v>1</v>
      </c>
      <c r="AH21" s="81" t="s">
        <v>103</v>
      </c>
      <c r="AI21" s="81"/>
      <c r="AJ21" s="42">
        <f>AVERAGE(AJ12:AJ20)</f>
        <v>1</v>
      </c>
    </row>
    <row r="25" spans="1:36">
      <c r="B25" s="82" t="s">
        <v>104</v>
      </c>
      <c r="C25" s="82"/>
      <c r="D25" s="82"/>
      <c r="E25" s="82"/>
      <c r="F25" s="82"/>
    </row>
    <row r="26" spans="1:36" s="38" customFormat="1">
      <c r="A26" s="37"/>
      <c r="B26" s="39" t="s">
        <v>105</v>
      </c>
      <c r="C26" s="82" t="s">
        <v>106</v>
      </c>
      <c r="D26" s="82"/>
      <c r="E26" s="82" t="s">
        <v>107</v>
      </c>
      <c r="F26" s="82"/>
      <c r="G26" s="35"/>
      <c r="H26" s="35"/>
      <c r="I26" s="35"/>
      <c r="J26" s="35"/>
      <c r="K26" s="35"/>
      <c r="L26" s="35"/>
      <c r="M26" s="35"/>
      <c r="N26" s="35"/>
      <c r="O26" s="35"/>
      <c r="P26" s="35"/>
      <c r="Q26" s="36"/>
      <c r="R26" s="35"/>
      <c r="S26" s="35"/>
      <c r="T26" s="35"/>
      <c r="U26" s="37"/>
    </row>
    <row r="27" spans="1:36">
      <c r="B27" s="28">
        <v>1</v>
      </c>
      <c r="C27" s="83" t="s">
        <v>108</v>
      </c>
      <c r="D27" s="84"/>
      <c r="E27" s="85" t="s">
        <v>109</v>
      </c>
      <c r="F27" s="86"/>
    </row>
    <row r="28" spans="1:36" ht="42" customHeight="1">
      <c r="B28" s="28">
        <v>2</v>
      </c>
      <c r="C28" s="83" t="s">
        <v>110</v>
      </c>
      <c r="D28" s="84"/>
      <c r="E28" s="85" t="s">
        <v>111</v>
      </c>
      <c r="F28" s="86"/>
    </row>
    <row r="29" spans="1:36" ht="51.75" customHeight="1">
      <c r="B29" s="28">
        <v>3</v>
      </c>
      <c r="C29" s="87" t="s">
        <v>112</v>
      </c>
      <c r="D29" s="87"/>
      <c r="E29" s="85" t="s">
        <v>113</v>
      </c>
      <c r="F29" s="86"/>
    </row>
    <row r="30" spans="1:36" ht="56.25" customHeight="1">
      <c r="B30" s="28">
        <v>4</v>
      </c>
      <c r="C30" s="87" t="s">
        <v>114</v>
      </c>
      <c r="D30" s="87"/>
      <c r="E30" s="85" t="s">
        <v>115</v>
      </c>
      <c r="F30" s="86"/>
    </row>
  </sheetData>
  <autoFilter ref="A11:DW21" xr:uid="{00000000-0001-0000-0000-000000000000}"/>
  <dataConsolidate/>
  <mergeCells count="26">
    <mergeCell ref="C30:D30"/>
    <mergeCell ref="E30:F30"/>
    <mergeCell ref="C27:D27"/>
    <mergeCell ref="E27:F27"/>
    <mergeCell ref="C26:D26"/>
    <mergeCell ref="E26:F26"/>
    <mergeCell ref="AH21:AI21"/>
    <mergeCell ref="B25:F25"/>
    <mergeCell ref="C28:D28"/>
    <mergeCell ref="E28:F28"/>
    <mergeCell ref="C29:D29"/>
    <mergeCell ref="E29:F29"/>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116</v>
      </c>
    </row>
    <row r="2" spans="1:1">
      <c r="A2" t="s">
        <v>117</v>
      </c>
    </row>
    <row r="3" spans="1:1">
      <c r="A3" t="s">
        <v>36</v>
      </c>
    </row>
    <row r="4" spans="1:1">
      <c r="A4"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2023-10-30T18:29:09Z</dcterms:modified>
  <cp:category/>
  <cp:contentStatus/>
</cp:coreProperties>
</file>