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defaultThemeVersion="124226"/>
  <mc:AlternateContent xmlns:mc="http://schemas.openxmlformats.org/markup-compatibility/2006">
    <mc:Choice Requires="x15">
      <x15ac:absPath xmlns:x15ac="http://schemas.microsoft.com/office/spreadsheetml/2010/11/ac" url="C:\Users\yamile.espinosa\Downloads\cargar\"/>
    </mc:Choice>
  </mc:AlternateContent>
  <xr:revisionPtr revIDLastSave="0" documentId="13_ncr:1_{5D3A56DE-F5A5-4975-8DE5-81B1440C8C35}" xr6:coauthVersionLast="47" xr6:coauthVersionMax="47" xr10:uidLastSave="{00000000-0000-0000-0000-000000000000}"/>
  <bookViews>
    <workbookView xWindow="-120" yWindow="-120" windowWidth="29040" windowHeight="15840" xr2:uid="{00000000-000D-0000-FFFF-FFFF00000000}"/>
  </bookViews>
  <sheets>
    <sheet name="Formato" sheetId="4" r:id="rId1"/>
    <sheet name="Hoja1" sheetId="5" state="hidden" r:id="rId2"/>
  </sheets>
  <definedNames>
    <definedName name="_xlnm._FilterDatabase" localSheetId="0" hidden="1">Formato!$A$11:$DW$26</definedName>
    <definedName name="_xlnm.Print_Area" localSheetId="0">Formato!$A$1:$V$11</definedName>
    <definedName name="Excel_BuiltIn_Print_Titles_1">#REF!</definedName>
    <definedName name="_xlnm.Print_Titles" localSheetId="0">Formato!$1:$11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5" i="4" l="1"/>
  <c r="AJ18" i="4"/>
  <c r="AI22" i="4" l="1"/>
  <c r="AI21" i="4"/>
  <c r="AI17" i="4"/>
  <c r="AJ17" i="4" s="1"/>
  <c r="AI14" i="4"/>
  <c r="AJ14" i="4" s="1"/>
  <c r="AI13" i="4"/>
  <c r="AJ13" i="4" s="1"/>
  <c r="AJ21" i="4"/>
  <c r="AJ19" i="4"/>
  <c r="AI16" i="4"/>
  <c r="AJ16" i="4" s="1"/>
  <c r="AI15" i="4"/>
  <c r="AJ15" i="4" s="1"/>
  <c r="AJ12" i="4"/>
  <c r="AD25" i="4"/>
  <c r="AF25" i="4" s="1"/>
  <c r="AD24" i="4"/>
  <c r="AF24" i="4" s="1"/>
  <c r="AD23" i="4"/>
  <c r="AF23" i="4" s="1"/>
  <c r="AD22" i="4"/>
  <c r="AF22" i="4" s="1"/>
  <c r="AD21" i="4"/>
  <c r="AF21" i="4" s="1"/>
  <c r="AD20" i="4"/>
  <c r="AF20" i="4" s="1"/>
  <c r="AD19" i="4"/>
  <c r="AF19" i="4" s="1"/>
  <c r="AD18" i="4"/>
  <c r="AF18" i="4" s="1"/>
  <c r="AD17" i="4"/>
  <c r="AF17" i="4" s="1"/>
  <c r="AD16" i="4"/>
  <c r="AF16" i="4" s="1"/>
  <c r="AD15" i="4"/>
  <c r="AF15" i="4" s="1"/>
  <c r="AD14" i="4"/>
  <c r="AF14" i="4" s="1"/>
  <c r="AD13" i="4"/>
  <c r="AF13" i="4" s="1"/>
  <c r="AD12" i="4"/>
  <c r="AF12" i="4" s="1"/>
  <c r="Y25" i="4"/>
  <c r="AA25" i="4" s="1"/>
  <c r="Y24" i="4"/>
  <c r="AA24" i="4" s="1"/>
  <c r="Y23" i="4"/>
  <c r="AA23" i="4" s="1"/>
  <c r="Y22" i="4"/>
  <c r="AA22" i="4" s="1"/>
  <c r="Y21" i="4"/>
  <c r="AA21" i="4" s="1"/>
  <c r="Y20" i="4"/>
  <c r="AA20" i="4" s="1"/>
  <c r="Y19" i="4"/>
  <c r="AA19" i="4" s="1"/>
  <c r="Y18" i="4"/>
  <c r="AA18" i="4" s="1"/>
  <c r="Y17" i="4"/>
  <c r="AA17" i="4" s="1"/>
  <c r="Y16" i="4"/>
  <c r="AA16" i="4" s="1"/>
  <c r="Y15" i="4"/>
  <c r="AA15" i="4" s="1"/>
  <c r="Y14" i="4"/>
  <c r="AA14" i="4" s="1"/>
  <c r="Y13" i="4"/>
  <c r="AA13" i="4" s="1"/>
  <c r="Y12" i="4"/>
  <c r="AA12" i="4" s="1"/>
  <c r="T25" i="4"/>
  <c r="T24" i="4"/>
  <c r="T23" i="4"/>
  <c r="T22" i="4"/>
  <c r="V22" i="4" s="1"/>
  <c r="T21" i="4"/>
  <c r="V21" i="4" s="1"/>
  <c r="T20" i="4"/>
  <c r="T19" i="4"/>
  <c r="T18" i="4"/>
  <c r="V18" i="4" s="1"/>
  <c r="T17" i="4"/>
  <c r="V17" i="4" s="1"/>
  <c r="T16" i="4"/>
  <c r="V16" i="4" s="1"/>
  <c r="T15" i="4"/>
  <c r="V15" i="4" s="1"/>
  <c r="T14" i="4"/>
  <c r="T13" i="4"/>
  <c r="V13" i="4" s="1"/>
  <c r="T12" i="4"/>
  <c r="O25" i="4"/>
  <c r="O24" i="4"/>
  <c r="O23" i="4"/>
  <c r="O22" i="4"/>
  <c r="O21" i="4"/>
  <c r="O20" i="4"/>
  <c r="O19" i="4"/>
  <c r="O18" i="4"/>
  <c r="O17" i="4"/>
  <c r="O16" i="4"/>
  <c r="Q16" i="4" s="1"/>
  <c r="O15" i="4"/>
  <c r="Q15" i="4" s="1"/>
  <c r="O14" i="4"/>
  <c r="Q14" i="4" s="1"/>
  <c r="O13" i="4"/>
  <c r="Q13" i="4" s="1"/>
  <c r="O12" i="4"/>
  <c r="Q12" i="4" s="1"/>
  <c r="AJ25" i="4"/>
  <c r="AJ24" i="4"/>
  <c r="AJ23" i="4"/>
  <c r="AJ22" i="4"/>
  <c r="AJ20" i="4"/>
  <c r="V26" i="4" l="1"/>
  <c r="AJ2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rgb="FF000000"/>
            <rFont val="Tahoma"/>
            <family val="2"/>
          </rPr>
          <t xml:space="preserve">Indique la magnitud ejecutada acumulada para la vigencia </t>
        </r>
      </text>
    </comment>
    <comment ref="AJ10" authorId="0" shapeId="0" xr:uid="{C76AE1C2-3CAD-4D09-B96F-D1D357FDE658}">
      <text>
        <r>
          <rPr>
            <b/>
            <sz val="9"/>
            <color rgb="FF000000"/>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rgb="FF000000"/>
            <rFont val="Tahoma"/>
            <family val="2"/>
          </rPr>
          <t xml:space="preserve">Es la descripción detallada de los avances y logros obtenidos con la ejecución de la meta, que permite rendir cuentas sobre la gestión adelantada, en un lenguaje claro y concreto.
</t>
        </r>
        <r>
          <rPr>
            <b/>
            <sz val="9"/>
            <color rgb="FF000000"/>
            <rFont val="Tahoma"/>
            <family val="2"/>
          </rPr>
          <t xml:space="preserve">
</t>
        </r>
        <r>
          <rPr>
            <b/>
            <sz val="9"/>
            <color rgb="FF000000"/>
            <rFont val="Tahoma"/>
            <family val="2"/>
          </rPr>
          <t xml:space="preserve">NOTA 1: No es suficiente con indicar que se logró o cumplió con lo programado. 
</t>
        </r>
        <r>
          <rPr>
            <b/>
            <sz val="9"/>
            <color rgb="FF000000"/>
            <rFont val="Tahoma"/>
            <family val="2"/>
          </rPr>
          <t>NOTA 2: Tener en cuenta buena redacción y ortografía</t>
        </r>
      </text>
    </comment>
    <comment ref="X11" authorId="0" shapeId="0" xr:uid="{54431329-297C-4631-8784-629C1E822361}">
      <text>
        <r>
          <rPr>
            <b/>
            <sz val="9"/>
            <color rgb="FF000000"/>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<sst xmlns="http://schemas.openxmlformats.org/spreadsheetml/2006/main" count="279" uniqueCount="128">
  <si>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</si>
  <si>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</si>
  <si>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</si>
  <si>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</si>
  <si>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</si>
  <si>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</si>
  <si>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 Estrategico de Seguridad Vial - PESV</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</si>
  <si>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</si>
  <si>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</si>
  <si>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</si>
  <si>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</si>
  <si>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</si>
  <si>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</si>
  <si>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</si>
  <si>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</si>
  <si>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</si>
  <si>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</si>
  <si>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</si>
  <si>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</si>
  <si>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</si>
  <si>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</si>
  <si>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</si>
  <si>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</si>
  <si>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</si>
  <si>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</si>
  <si>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</si>
  <si>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</si>
  <si>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</si>
  <si>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</si>
  <si>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</si>
  <si>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</si>
  <si>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</si>
  <si>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 / Gestión Corporativa Institucional</t>
  </si>
  <si>
    <t>Ajuste y actualizacion frente Resolución 20223040040595</t>
  </si>
  <si>
    <t xml:space="preserve">Documento ajustado </t>
  </si>
  <si>
    <t>DGTH/DA</t>
  </si>
  <si>
    <t>Suma</t>
  </si>
  <si>
    <t>No programada</t>
  </si>
  <si>
    <t>De acuerdo al plan de trabajo, la Dirección Administrativa y la Dirección de Gestión del Talento Humano se reunen con el asesor asignado por el corredor de seguros, para hacer los ajustes de acuerdo a la resolucion 20223040040595. Se realiza convocatoria a las 20 alcaldias locales para la socializacion los lineamientos de acuerdo a la resolución en mencion.</t>
  </si>
  <si>
    <t>Correo electronico con los ajustes para revision del asesor a cargo.
Memorando a las alcaldias locales bajo el radicado 20234200038633, se adjunta acta de reunion con los representantes de las alcaldias y nivel central</t>
  </si>
  <si>
    <t>Meta cumplida en el primer trimestre de 2023</t>
  </si>
  <si>
    <t>Aplicación y seguimiento de indicadores del PESV</t>
  </si>
  <si>
    <t xml:space="preserve">(Numero de indicadores profectados/Numero de indicadores evaluados)*100 </t>
  </si>
  <si>
    <t>Constante</t>
  </si>
  <si>
    <t>Se realiza mesa de trabajo presencial con la Direccion de Contratación y con la Subsecretaría de Gestion Institucional, en la cual se socializa la Resolución 20223040040595, de acuerdo a la responsabilidad de cada dependencia.</t>
  </si>
  <si>
    <t>Evidencia de reunion de 8 de febrero de 2023</t>
  </si>
  <si>
    <t>Ajuste y actualizacion de la politica de seguridad vial frente Resolución 20223040040595</t>
  </si>
  <si>
    <t>Se actualiza y se publica la politica del PESV 2023, de acuerdo al plan de trabajo.</t>
  </si>
  <si>
    <t>Política ajustada y firmada.</t>
  </si>
  <si>
    <t>Meta no programada para el trimestre</t>
  </si>
  <si>
    <t xml:space="preserve">Presentar los avances del PESV al Comité de Gestión y Desempeño Institucional </t>
  </si>
  <si>
    <t>(Numero de presentaciones en comité/numero de presentaciones en comité)*100</t>
  </si>
  <si>
    <t>DGTH / DA/ ARL</t>
  </si>
  <si>
    <t>De acuerdo al orden del dia del comite, el Plan de Seguridad Vial no fue incluido para su presentacion de avance.</t>
  </si>
  <si>
    <t>se esta trabajando en la plantilla excel de acuerdo a la resolucion 20223040040595</t>
  </si>
  <si>
    <t>Gerencia del Talento Humano</t>
  </si>
  <si>
    <t>Plan de formacion anual (capacitaciones y campañas de socialización)</t>
  </si>
  <si>
    <t>(Numero de capacitaciones realizadas/8)*100</t>
  </si>
  <si>
    <t>DGTH / ARL</t>
  </si>
  <si>
    <t>Se hace la socializacion via Teams con los conductores de las 20 alcaldias locales, nivel central y los encargados  de los parques automotores de las Políticas de no alcohol, drogas ilícitas y tabaquismo 2023 y Política de Seguridad Vial 2023</t>
  </si>
  <si>
    <t xml:space="preserve">Listado de asistencia con su respectiva grabacion </t>
  </si>
  <si>
    <t>Se dictan dos capacitaciones dirigidas a los conductores tanto de planta y contratistas del nivel central  y las alcaldias locales.</t>
  </si>
  <si>
    <t>se cargan dos videos en el cual se verifica las capacitaciones en mencion dictadas por personal idoneo dirigida a los conductores de planta y contratistas del nivel central y alcaldias locales.</t>
  </si>
  <si>
    <t>Elaboración y seguimiento a los planes de mejoramiento, producto de los posibles hallazgos en relación a la auditoria vigencia 2022</t>
  </si>
  <si>
    <t>(Numero de seguimientos realizados/Numeros de seguimientos programados)*100</t>
  </si>
  <si>
    <t>Gestión Corporativa Institucional</t>
  </si>
  <si>
    <t xml:space="preserve">Realizar el seguimiento al cumplimiento de la matriz de requisitos legales para contratistas de transporte. </t>
  </si>
  <si>
    <t>(Auditorias Realizadas a contratistas de transporte/Auditorias Realizadas a contratistas de transporte)*100</t>
  </si>
  <si>
    <t>DGTH / DA /ARL</t>
  </si>
  <si>
    <t xml:space="preserve">se adjuta el estudio previo en el cual se solicita el plan de seguridad vial </t>
  </si>
  <si>
    <t>Gestionar la actualización bajo ultima revision con inclusion de elementos viales: PON´s y  Plan de emergencias de las Alcaldias no intervenidas (9) en el 2022.</t>
  </si>
  <si>
    <t>(Documentos Actualizados/9)*100</t>
  </si>
  <si>
    <t xml:space="preserve">Auditoria del PESV </t>
  </si>
  <si>
    <t>(Auditoria al PESV realizada/Auditoria al PESV realizada)*100</t>
  </si>
  <si>
    <t>Control Interno/DGTH</t>
  </si>
  <si>
    <t>Citar a los conductores de planta a exámenes médicos ocupacionales</t>
  </si>
  <si>
    <t>(Memorando de comunicación/Memorando enviado)*100</t>
  </si>
  <si>
    <t>DGTH / SGSST</t>
  </si>
  <si>
    <t xml:space="preserve">Socializar los lineamientos para el cumplimiento de la Resolución 20223040040595 en materia de vehículos </t>
  </si>
  <si>
    <t xml:space="preserve">(Revision de elementos de seguridad / # de Vehiculos)*100 </t>
  </si>
  <si>
    <t>DA / ALCALDÍAS LOCALES</t>
  </si>
  <si>
    <t xml:space="preserve">Se adjunta formato de evidencia de la reunion presencial, la cual fue realizada en las salas del despacho de Secretaria Distrital de Gobierno </t>
  </si>
  <si>
    <t>Inspeccionar señalización y demarcación vial para tres sedes.</t>
  </si>
  <si>
    <t>(inspecciones realizadas/3)*100</t>
  </si>
  <si>
    <t>DGTH / ALCALDÍAS LOCALES</t>
  </si>
  <si>
    <t>Socializar formato de incidentes viales</t>
  </si>
  <si>
    <t>(Reunion de socializacion realizada/Reunión de socializacipon programada)*100</t>
  </si>
  <si>
    <t>Documentar y socializar lecciones aprendidas de eventos viales</t>
  </si>
  <si>
    <t>(Reunion de socializacion realizada/Reunión de socialización programada)*100</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</si>
  <si>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</si>
  <si>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</si>
  <si>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</si>
  <si>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</si>
  <si>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</si>
  <si>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</si>
  <si>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</si>
  <si>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</si>
  <si>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17,9%</t>
  </si>
  <si>
    <t>Creciente</t>
  </si>
  <si>
    <t>Decreciente</t>
  </si>
  <si>
    <t>Para el segundo trimestre del año se trabajó en la ficha técnica de los indicadores del PESV de conformidad con la normatividad vigente.
A su vez, se logró realizar control y seguimiento a los siguientes indicadores:
• Cumplimiento de metas conforme al cronograma.
• Cumplimiento de actividades conforme al plan anual.
• Exceso de jornadas laborales
• Cobertura del programa de gestión de velocidad
• Vehículos Inspeccionados
• Cumplimiento Plan de formación
• Cobertura del Plan de formación
• Eficacia de los hallazgos cerrados</t>
  </si>
  <si>
    <t>Se remite la ficha técnica de los indicadores del PESV con sus respectivas mediciones a los indicadores mencionados.</t>
  </si>
  <si>
    <t>Se realizó la presentación ante el Comité Institucional de Gestion y Desempeño, a través del cual, se socializó la politica de seguridad vial y la politica de no alcohol, sustancias psicoativas y tabaquismo</t>
  </si>
  <si>
    <t>Se cargó la presentacion que se realizó al Comité Institucional de Gestion y Desempeño</t>
  </si>
  <si>
    <t>Para el segundo trimestre del año se realizó el control y seguimiento a las no conformidades generadas a través del informe de auditoría interna de noviembre del 2022, por medio del cual se logró identificar avances en la gestión con el propósito de subsanar los hallazgos identificados. Como evidencia de la actividad se carga un informe con la descripción de avances ejecutados.</t>
  </si>
  <si>
    <t>Informe de seguimiento a las no conformidades</t>
  </si>
  <si>
    <t xml:space="preserve">• Se cargó la caracterización de las investigaciones de accidentes laborales que contiene los accidentes viales.
• Se carga flyer ilustrativo e informativo que se proyecta divulgar en el tercer trimestre </t>
  </si>
  <si>
    <t xml:space="preserve">Para el segundo trimestre del año se realizó el análisis de los accidentes viales que se presentaron en toda la entidad con el propósito establecer cuáles son las lecciones aprendidas de los eventos presentados, también se realizó una pieza comunicativa que se proyecta divulgar a través de mailin con la colaboración de la OAC para el tercer trimestre del año. </t>
  </si>
  <si>
    <t>En el proceso de contratación de la empresa de vehículos externos del nivel central se solicita en el estudio previo en la pagina 46 el plan de seguridad vial de la empresa  actualizado</t>
  </si>
  <si>
    <t>Documento Plan Estratégico de Seguridad Vial GCO-GCI-PL001 actualizado</t>
  </si>
  <si>
    <t>Ficha técnica de indicadores del PESV con el seguimiento del periodo</t>
  </si>
  <si>
    <t>Política divulgada</t>
  </si>
  <si>
    <t>Acta del Comité Institucional de Gestión y Desempeño con la inclusión de temas del PESV o presentación dirigida al Comité Institucional de Gestión y Desempeño</t>
  </si>
  <si>
    <t>Registro de asistencia y/o evidencias de las actividades de capacitación o socialización</t>
  </si>
  <si>
    <t>Informe de seguimiento a las no conformidades producto de la auditoria de noviembre de 2022.</t>
  </si>
  <si>
    <t>Un documento estudio previo o contrato escogido aleatoriamente a través del cual se evidencie el cumplimiento del PESV</t>
  </si>
  <si>
    <t>Avances de la actualización de los documentos</t>
  </si>
  <si>
    <t>Informe de auditoría del PESV</t>
  </si>
  <si>
    <t xml:space="preserve">Se remite correo electrónico a la Directora Administrativa con tabla de programación de los exámenes médicos ocupacionales y a cada uno de los conductores de planta de la Secretaria Distrital de Gobierno </t>
  </si>
  <si>
    <t>Comunicación a través de la cual se le solicita a los conductores asistir a los exámenes ocupacionales</t>
  </si>
  <si>
    <t>Actas de reunión o registros de asistencia</t>
  </si>
  <si>
    <t>Informe inspección de señalización y demarcación vial</t>
  </si>
  <si>
    <t>Acta o registro de asistencia a la socialización</t>
  </si>
  <si>
    <t>Caracterización de investigaciones de accidentes viales y divulgación de pieza comunicativa</t>
  </si>
  <si>
    <t xml:space="preserve">se sube copia del correo electronico remitido a la Directora Administrativa y a cada uno de los conductores de planta de la Secretaría Distrital de Gobierno </t>
  </si>
  <si>
    <t>Se  socializa  ante las 20 alcaldias locales,  los formatos aprobados  y cargados en la intranet, para que sean diligenciados y llevados en correcto orden de acuerdo al mantenimento preventivo y correctivo, hojas de vida, formato preoperacional diario  de los vehiculos de propiedad del nivel central y los Fondos de Desarrollo Local</t>
  </si>
  <si>
    <t>7 de septiembre de 2023</t>
  </si>
  <si>
    <t xml:space="preserve">Se publica el seguimiento del plan correspondiente al segundo trimestre de 2023. El plan presenta un avance acumulado del 48,2% y del 100% para el segundo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</si>
</sst>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9"/>
      <color rgb="FF000000"/>
      <name val="Tahoma"/>
      <family val="2"/>
    </font>
    <font>
      <sz val="11"/>
      <color rgb="FF000000"/>
      <name val="Calibri Light"/>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87">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left" vertical="center"/>
    </xf>
    <xf numFmtId="165" fontId="6" fillId="0" borderId="1" xfId="0" applyNumberFormat="1" applyFont="1" applyBorder="1" applyAlignment="1">
      <alignment horizontal="center" vertical="center"/>
    </xf>
    <xf numFmtId="164" fontId="16" fillId="2" borderId="1" xfId="3" applyNumberFormat="1" applyFont="1" applyFill="1" applyBorder="1" applyAlignment="1">
      <alignment horizontal="center" vertical="center"/>
    </xf>
    <xf numFmtId="0" fontId="5" fillId="3" borderId="0" xfId="0" applyFont="1" applyFill="1" applyAlignment="1">
      <alignment horizontal="left" vertical="center" wrapText="1"/>
    </xf>
    <xf numFmtId="0" fontId="7" fillId="3" borderId="0" xfId="0" applyFont="1" applyFill="1" applyAlignment="1">
      <alignment vertical="center" wrapText="1"/>
    </xf>
    <xf numFmtId="0" fontId="5" fillId="3" borderId="1" xfId="1" applyFont="1" applyFill="1" applyBorder="1" applyAlignment="1">
      <alignment horizontal="justify" vertical="center"/>
    </xf>
    <xf numFmtId="0" fontId="5" fillId="3" borderId="0" xfId="1" applyFont="1" applyFill="1" applyAlignment="1">
      <alignment vertical="center" wrapText="1"/>
    </xf>
    <xf numFmtId="0" fontId="7" fillId="3" borderId="0" xfId="1" applyFont="1" applyFill="1" applyAlignment="1">
      <alignment horizontal="center" vertical="center" wrapText="1"/>
    </xf>
    <xf numFmtId="0" fontId="6" fillId="3" borderId="1" xfId="0" applyFont="1" applyFill="1" applyBorder="1" applyAlignment="1">
      <alignment horizontal="justify" vertical="center" wrapText="1"/>
    </xf>
    <xf numFmtId="0" fontId="6" fillId="3" borderId="1" xfId="0" applyFont="1" applyFill="1" applyBorder="1" applyAlignment="1">
      <alignment horizontal="justify" vertical="center"/>
    </xf>
    <xf numFmtId="0" fontId="5" fillId="0" borderId="1" xfId="1" applyFont="1" applyBorder="1" applyAlignment="1">
      <alignment horizontal="center" vertical="center"/>
    </xf>
    <xf numFmtId="0" fontId="5" fillId="0" borderId="1" xfId="1" applyFont="1" applyBorder="1" applyAlignment="1">
      <alignment horizontal="justify" vertical="center"/>
    </xf>
    <xf numFmtId="9" fontId="5" fillId="0" borderId="1" xfId="3" applyFont="1" applyFill="1" applyBorder="1" applyAlignment="1">
      <alignment horizontal="center" vertical="center"/>
    </xf>
    <xf numFmtId="164" fontId="5" fillId="0" borderId="1" xfId="3" applyNumberFormat="1" applyFont="1" applyFill="1" applyBorder="1" applyAlignment="1">
      <alignment horizontal="center" vertical="center"/>
    </xf>
    <xf numFmtId="0" fontId="5" fillId="0" borderId="1" xfId="1" applyFont="1" applyBorder="1" applyAlignment="1">
      <alignment horizontal="left" vertical="center"/>
    </xf>
    <xf numFmtId="0" fontId="5" fillId="0" borderId="1" xfId="0" applyFont="1" applyBorder="1" applyAlignment="1">
      <alignment horizontal="justify" vertical="center"/>
    </xf>
    <xf numFmtId="0" fontId="5" fillId="0" borderId="1" xfId="0" applyFont="1" applyBorder="1" applyAlignment="1">
      <alignment horizontal="center" vertical="center"/>
    </xf>
    <xf numFmtId="0" fontId="5" fillId="0" borderId="0" xfId="0" applyFont="1" applyAlignment="1">
      <alignment horizontal="justify" vertical="center"/>
    </xf>
    <xf numFmtId="0" fontId="6" fillId="0" borderId="1" xfId="0" applyFont="1" applyBorder="1" applyAlignment="1">
      <alignment horizontal="justify" vertical="center" wrapText="1"/>
    </xf>
    <xf numFmtId="0" fontId="13" fillId="7" borderId="1" xfId="0" applyFont="1" applyFill="1" applyBorder="1" applyAlignment="1">
      <alignment horizontal="center" vertical="center"/>
    </xf>
    <xf numFmtId="0" fontId="5" fillId="2"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7"/>
  <sheetViews>
    <sheetView showGridLines="0" tabSelected="1" zoomScale="80" zoomScaleNormal="80" zoomScaleSheetLayoutView="100" zoomScalePageLayoutView="70" workbookViewId="0">
      <selection activeCell="C7" sqref="C7"/>
    </sheetView>
  </sheetViews>
  <sheetFormatPr baseColWidth="10" defaultColWidth="9" defaultRowHeight="15" x14ac:dyDescent="0.25"/>
  <cols>
    <col min="1" max="1" width="5.85546875" style="12" customWidth="1"/>
    <col min="2" max="2" width="40.42578125" style="13" customWidth="1"/>
    <col min="3" max="3" width="21.42578125" style="14" customWidth="1"/>
    <col min="4" max="4" width="6.7109375" style="15" customWidth="1"/>
    <col min="5" max="5" width="36.42578125" style="14" customWidth="1"/>
    <col min="6" max="6" width="27.28515625" style="14" customWidth="1"/>
    <col min="7" max="7" width="19.85546875" style="14" bestFit="1" customWidth="1"/>
    <col min="8" max="8" width="23.28515625" style="14" customWidth="1"/>
    <col min="9" max="13" width="17.7109375" style="14" customWidth="1"/>
    <col min="14" max="14" width="17.7109375" style="49" customWidth="1"/>
    <col min="15" max="15" width="19" style="15" bestFit="1" customWidth="1"/>
    <col min="16" max="16" width="17.85546875" style="15" bestFit="1" customWidth="1"/>
    <col min="17" max="17" width="17.85546875" style="30" bestFit="1" customWidth="1"/>
    <col min="18" max="18" width="42.140625" style="16" customWidth="1"/>
    <col min="19" max="19" width="25" style="16" customWidth="1"/>
    <col min="20" max="20" width="19" style="15" bestFit="1" customWidth="1"/>
    <col min="21" max="21" width="17.85546875" style="34" bestFit="1" customWidth="1"/>
    <col min="22" max="22" width="20" style="31" bestFit="1" customWidth="1"/>
    <col min="23" max="23" width="42.28515625" style="2" customWidth="1"/>
    <col min="24" max="24" width="25" style="2" customWidth="1"/>
    <col min="25" max="25" width="20.42578125" style="31" hidden="1" customWidth="1"/>
    <col min="26" max="26" width="17.85546875" style="31" hidden="1" customWidth="1"/>
    <col min="27" max="27" width="20" style="31" hidden="1" customWidth="1"/>
    <col min="28" max="28" width="42.28515625" style="2" hidden="1" customWidth="1"/>
    <col min="29" max="29" width="25.140625" style="2" hidden="1" customWidth="1"/>
    <col min="30" max="30" width="20.42578125" style="31" hidden="1" customWidth="1"/>
    <col min="31" max="31" width="17.85546875" style="31" hidden="1" customWidth="1"/>
    <col min="32" max="32" width="20" style="31" hidden="1" customWidth="1"/>
    <col min="33" max="33" width="42.42578125" style="2" hidden="1" customWidth="1"/>
    <col min="34" max="34" width="25.28515625" style="2" hidden="1" customWidth="1"/>
    <col min="35" max="35" width="15.42578125" style="31" customWidth="1"/>
    <col min="36" max="36" width="20.85546875" style="31" customWidth="1"/>
    <col min="37" max="126" width="9" style="2"/>
    <col min="127" max="127" width="9" style="2" customWidth="1"/>
    <col min="128" max="16384" width="9" style="2"/>
  </cols>
  <sheetData>
    <row r="1" spans="1:36" ht="21" customHeight="1" x14ac:dyDescent="0.25">
      <c r="A1" s="21"/>
      <c r="B1" s="22"/>
      <c r="C1" s="79" t="s">
        <v>0</v>
      </c>
      <c r="D1" s="79"/>
      <c r="E1" s="79"/>
      <c r="F1" s="79"/>
      <c r="G1" s="79"/>
      <c r="H1" s="79"/>
      <c r="I1" s="79"/>
      <c r="J1" s="79"/>
      <c r="K1" s="79"/>
      <c r="L1" s="80"/>
      <c r="M1" s="70" t="s">
        <v>1</v>
      </c>
      <c r="N1" s="71"/>
      <c r="O1" s="10"/>
      <c r="P1" s="10"/>
      <c r="Q1" s="27"/>
      <c r="R1" s="5"/>
      <c r="S1" s="5"/>
      <c r="T1" s="10"/>
      <c r="U1" s="10"/>
      <c r="V1" s="10"/>
    </row>
    <row r="2" spans="1:36" x14ac:dyDescent="0.25">
      <c r="A2" s="23"/>
      <c r="B2" s="4"/>
      <c r="C2" s="81"/>
      <c r="D2" s="81"/>
      <c r="E2" s="81"/>
      <c r="F2" s="81"/>
      <c r="G2" s="81"/>
      <c r="H2" s="81"/>
      <c r="I2" s="81"/>
      <c r="J2" s="81"/>
      <c r="K2" s="81"/>
      <c r="L2" s="82"/>
      <c r="M2" s="72" t="s">
        <v>2</v>
      </c>
      <c r="N2" s="73"/>
      <c r="O2" s="10"/>
      <c r="P2" s="10"/>
      <c r="Q2" s="27"/>
      <c r="R2" s="5"/>
      <c r="S2" s="5"/>
      <c r="T2" s="10"/>
      <c r="U2" s="10"/>
      <c r="V2" s="10"/>
    </row>
    <row r="3" spans="1:36" ht="16.5" customHeight="1" x14ac:dyDescent="0.25">
      <c r="A3" s="23"/>
      <c r="B3" s="4"/>
      <c r="C3" s="81"/>
      <c r="D3" s="81"/>
      <c r="E3" s="81"/>
      <c r="F3" s="81"/>
      <c r="G3" s="81"/>
      <c r="H3" s="81"/>
      <c r="I3" s="81"/>
      <c r="J3" s="81"/>
      <c r="K3" s="81"/>
      <c r="L3" s="82"/>
      <c r="M3" s="72" t="s">
        <v>3</v>
      </c>
      <c r="N3" s="73"/>
      <c r="O3" s="10"/>
      <c r="P3" s="10"/>
      <c r="Q3" s="27"/>
      <c r="R3" s="5"/>
      <c r="S3" s="6"/>
      <c r="T3" s="33"/>
      <c r="U3" s="33"/>
      <c r="V3" s="33"/>
    </row>
    <row r="4" spans="1:36" ht="16.5" customHeight="1" x14ac:dyDescent="0.25">
      <c r="A4" s="24"/>
      <c r="B4" s="25"/>
      <c r="C4" s="83"/>
      <c r="D4" s="83"/>
      <c r="E4" s="83"/>
      <c r="F4" s="83"/>
      <c r="G4" s="83"/>
      <c r="H4" s="83"/>
      <c r="I4" s="83"/>
      <c r="J4" s="83"/>
      <c r="K4" s="83"/>
      <c r="L4" s="84"/>
      <c r="M4" s="74" t="s">
        <v>4</v>
      </c>
      <c r="N4" s="75"/>
      <c r="O4" s="10"/>
      <c r="P4" s="10"/>
      <c r="Q4" s="27"/>
      <c r="R4" s="5"/>
      <c r="S4" s="6"/>
      <c r="T4" s="33"/>
      <c r="U4" s="33"/>
      <c r="V4" s="33"/>
    </row>
    <row r="5" spans="1:36" ht="16.5" customHeight="1" x14ac:dyDescent="0.25">
      <c r="A5" s="4"/>
      <c r="B5" s="4"/>
      <c r="C5" s="7"/>
      <c r="D5" s="7"/>
      <c r="E5" s="7"/>
      <c r="F5" s="7"/>
      <c r="G5" s="7"/>
      <c r="H5" s="7"/>
      <c r="I5" s="7"/>
      <c r="J5" s="7"/>
      <c r="K5" s="7"/>
      <c r="L5" s="7"/>
      <c r="M5" s="8"/>
      <c r="N5" s="46"/>
      <c r="O5" s="10"/>
      <c r="P5" s="10"/>
      <c r="Q5" s="27"/>
      <c r="R5" s="5"/>
      <c r="S5" s="6"/>
      <c r="T5" s="33"/>
      <c r="U5" s="33"/>
      <c r="V5" s="33"/>
    </row>
    <row r="6" spans="1:36" ht="16.5" customHeight="1" x14ac:dyDescent="0.25">
      <c r="A6" s="4"/>
      <c r="B6" s="9" t="s">
        <v>5</v>
      </c>
      <c r="C6" s="85" t="s">
        <v>6</v>
      </c>
      <c r="D6" s="85"/>
      <c r="E6" s="85"/>
      <c r="F6" s="85"/>
      <c r="G6" s="85"/>
      <c r="H6" s="85"/>
      <c r="I6" s="85"/>
      <c r="J6" s="85"/>
      <c r="K6" s="85"/>
      <c r="L6" s="85"/>
      <c r="M6" s="85"/>
      <c r="N6" s="85"/>
      <c r="O6" s="10"/>
      <c r="P6" s="10"/>
      <c r="Q6" s="27"/>
      <c r="R6" s="5"/>
      <c r="S6" s="6"/>
      <c r="T6" s="33"/>
      <c r="U6" s="33"/>
      <c r="V6" s="33"/>
    </row>
    <row r="7" spans="1:36" ht="16.5" customHeight="1" x14ac:dyDescent="0.25">
      <c r="A7" s="4"/>
      <c r="B7" s="9" t="s">
        <v>7</v>
      </c>
      <c r="C7" s="20">
        <v>2023</v>
      </c>
      <c r="D7" s="10"/>
      <c r="E7" s="4"/>
      <c r="F7" s="4"/>
      <c r="G7" s="4"/>
      <c r="H7" s="4"/>
      <c r="I7" s="4"/>
      <c r="J7" s="4"/>
      <c r="K7" s="4"/>
      <c r="L7" s="4"/>
      <c r="M7" s="4"/>
      <c r="N7" s="47"/>
      <c r="O7" s="10"/>
      <c r="P7" s="10"/>
      <c r="Q7" s="27"/>
      <c r="R7" s="5"/>
      <c r="S7" s="6"/>
      <c r="T7" s="33"/>
      <c r="U7" s="33"/>
      <c r="V7" s="33"/>
    </row>
    <row r="8" spans="1:36" ht="16.5" customHeight="1" x14ac:dyDescent="0.25">
      <c r="A8" s="4"/>
      <c r="B8" s="4"/>
      <c r="C8" s="11"/>
      <c r="D8" s="10"/>
      <c r="E8" s="4"/>
      <c r="F8" s="4"/>
      <c r="G8" s="4"/>
      <c r="H8" s="4"/>
      <c r="I8" s="4"/>
      <c r="J8" s="4"/>
      <c r="K8" s="4"/>
      <c r="L8" s="4"/>
      <c r="M8" s="4"/>
      <c r="N8" s="47"/>
      <c r="O8" s="10"/>
      <c r="P8" s="10"/>
      <c r="Q8" s="27"/>
      <c r="R8" s="5"/>
      <c r="S8" s="6"/>
      <c r="T8" s="33"/>
      <c r="U8" s="33"/>
      <c r="V8" s="33"/>
    </row>
    <row r="9" spans="1:36" ht="16.5" customHeight="1" x14ac:dyDescent="0.25">
      <c r="A9" s="4"/>
      <c r="B9" s="4"/>
      <c r="C9" s="11"/>
      <c r="D9" s="10"/>
      <c r="E9" s="4"/>
      <c r="F9" s="4"/>
      <c r="G9" s="4"/>
      <c r="H9" s="4"/>
      <c r="I9" s="4"/>
      <c r="J9" s="4"/>
      <c r="K9" s="4"/>
      <c r="L9" s="4"/>
      <c r="M9" s="4"/>
      <c r="N9" s="47"/>
      <c r="O9" s="10"/>
      <c r="P9" s="10"/>
      <c r="Q9" s="27"/>
      <c r="R9" s="5"/>
      <c r="S9" s="6"/>
      <c r="T9" s="33"/>
      <c r="U9" s="33"/>
      <c r="V9" s="33"/>
    </row>
    <row r="10" spans="1:36" ht="32.25" customHeight="1" x14ac:dyDescent="0.25">
      <c r="A10" s="86" t="s">
        <v>8</v>
      </c>
      <c r="B10" s="86"/>
      <c r="C10" s="86"/>
      <c r="D10" s="77" t="s">
        <v>9</v>
      </c>
      <c r="E10" s="77"/>
      <c r="F10" s="77"/>
      <c r="G10" s="77"/>
      <c r="H10" s="77"/>
      <c r="I10" s="77"/>
      <c r="J10" s="77"/>
      <c r="K10" s="77"/>
      <c r="L10" s="77"/>
      <c r="M10" s="77"/>
      <c r="N10" s="77"/>
      <c r="O10" s="76" t="s">
        <v>10</v>
      </c>
      <c r="P10" s="76"/>
      <c r="Q10" s="76"/>
      <c r="R10" s="78"/>
      <c r="S10" s="78"/>
      <c r="T10" s="76" t="s">
        <v>11</v>
      </c>
      <c r="U10" s="76"/>
      <c r="V10" s="76"/>
      <c r="W10" s="76"/>
      <c r="X10" s="76"/>
      <c r="Y10" s="76" t="s">
        <v>12</v>
      </c>
      <c r="Z10" s="76"/>
      <c r="AA10" s="76"/>
      <c r="AB10" s="76"/>
      <c r="AC10" s="76"/>
      <c r="AD10" s="76" t="s">
        <v>13</v>
      </c>
      <c r="AE10" s="76"/>
      <c r="AF10" s="76"/>
      <c r="AG10" s="76"/>
      <c r="AH10" s="76"/>
      <c r="AI10" s="69" t="s">
        <v>14</v>
      </c>
      <c r="AJ10" s="69" t="s">
        <v>15</v>
      </c>
    </row>
    <row r="11" spans="1:36" s="31" customFormat="1" ht="45.75" customHeight="1" x14ac:dyDescent="0.25">
      <c r="A11" s="40" t="s">
        <v>16</v>
      </c>
      <c r="B11" s="40" t="s">
        <v>17</v>
      </c>
      <c r="C11" s="40" t="s">
        <v>18</v>
      </c>
      <c r="D11" s="41" t="s">
        <v>19</v>
      </c>
      <c r="E11" s="41" t="s">
        <v>20</v>
      </c>
      <c r="F11" s="41" t="s">
        <v>21</v>
      </c>
      <c r="G11" s="41" t="s">
        <v>22</v>
      </c>
      <c r="H11" s="41" t="s">
        <v>23</v>
      </c>
      <c r="I11" s="41" t="s">
        <v>10</v>
      </c>
      <c r="J11" s="41" t="s">
        <v>11</v>
      </c>
      <c r="K11" s="41" t="s">
        <v>12</v>
      </c>
      <c r="L11" s="41" t="s">
        <v>13</v>
      </c>
      <c r="M11" s="41" t="s">
        <v>24</v>
      </c>
      <c r="N11" s="41" t="s">
        <v>25</v>
      </c>
      <c r="O11" s="17" t="s">
        <v>26</v>
      </c>
      <c r="P11" s="17" t="s">
        <v>27</v>
      </c>
      <c r="Q11" s="26" t="s">
        <v>28</v>
      </c>
      <c r="R11" s="17" t="s">
        <v>29</v>
      </c>
      <c r="S11" s="17" t="s">
        <v>30</v>
      </c>
      <c r="T11" s="17" t="s">
        <v>26</v>
      </c>
      <c r="U11" s="17" t="s">
        <v>27</v>
      </c>
      <c r="V11" s="17" t="s">
        <v>28</v>
      </c>
      <c r="W11" s="17" t="s">
        <v>29</v>
      </c>
      <c r="X11" s="17" t="s">
        <v>30</v>
      </c>
      <c r="Y11" s="17" t="s">
        <v>26</v>
      </c>
      <c r="Z11" s="17" t="s">
        <v>27</v>
      </c>
      <c r="AA11" s="17" t="s">
        <v>28</v>
      </c>
      <c r="AB11" s="17" t="s">
        <v>29</v>
      </c>
      <c r="AC11" s="17" t="s">
        <v>30</v>
      </c>
      <c r="AD11" s="17" t="s">
        <v>26</v>
      </c>
      <c r="AE11" s="17" t="s">
        <v>27</v>
      </c>
      <c r="AF11" s="17" t="s">
        <v>28</v>
      </c>
      <c r="AG11" s="17" t="s">
        <v>29</v>
      </c>
      <c r="AH11" s="17" t="s">
        <v>30</v>
      </c>
      <c r="AI11" s="69"/>
      <c r="AJ11" s="69"/>
    </row>
    <row r="12" spans="1:36" s="19" customFormat="1" ht="150" x14ac:dyDescent="0.25">
      <c r="A12" s="28">
        <v>7</v>
      </c>
      <c r="B12" s="18" t="s">
        <v>31</v>
      </c>
      <c r="C12" s="18" t="s">
        <v>32</v>
      </c>
      <c r="D12" s="28">
        <v>1</v>
      </c>
      <c r="E12" s="18" t="s">
        <v>33</v>
      </c>
      <c r="F12" s="18" t="s">
        <v>34</v>
      </c>
      <c r="G12" s="18" t="s">
        <v>35</v>
      </c>
      <c r="H12" s="18" t="s">
        <v>36</v>
      </c>
      <c r="I12" s="28">
        <v>1</v>
      </c>
      <c r="J12" s="28" t="s">
        <v>37</v>
      </c>
      <c r="K12" s="28" t="s">
        <v>37</v>
      </c>
      <c r="L12" s="28" t="s">
        <v>37</v>
      </c>
      <c r="M12" s="28">
        <v>1</v>
      </c>
      <c r="N12" s="48" t="s">
        <v>109</v>
      </c>
      <c r="O12" s="28">
        <f>I12</f>
        <v>1</v>
      </c>
      <c r="P12" s="28">
        <v>1</v>
      </c>
      <c r="Q12" s="32">
        <f>IF(P12/O12&gt;100%,100%,P12/O12)</f>
        <v>1</v>
      </c>
      <c r="R12" s="18" t="s">
        <v>38</v>
      </c>
      <c r="S12" s="18" t="s">
        <v>39</v>
      </c>
      <c r="T12" s="28" t="str">
        <f>J12</f>
        <v>No programada</v>
      </c>
      <c r="U12" s="28" t="s">
        <v>37</v>
      </c>
      <c r="V12" s="28" t="s">
        <v>37</v>
      </c>
      <c r="W12" s="43" t="s">
        <v>40</v>
      </c>
      <c r="X12" s="43" t="s">
        <v>37</v>
      </c>
      <c r="Y12" s="3" t="str">
        <f>K12</f>
        <v>No programada</v>
      </c>
      <c r="Z12" s="3"/>
      <c r="AA12" s="32" t="e">
        <f>IF(Z12/Y12&gt;100%,100%,Z12/Y12)</f>
        <v>#VALUE!</v>
      </c>
      <c r="AB12" s="1"/>
      <c r="AC12" s="1"/>
      <c r="AD12" s="3" t="str">
        <f>L12</f>
        <v>No programada</v>
      </c>
      <c r="AE12" s="3"/>
      <c r="AF12" s="32" t="e">
        <f>IF(AE12/AD12&gt;100%,100%,AE12/AD12)</f>
        <v>#VALUE!</v>
      </c>
      <c r="AG12" s="1"/>
      <c r="AH12" s="1"/>
      <c r="AI12" s="3">
        <v>1</v>
      </c>
      <c r="AJ12" s="32">
        <f>IF(AI12/M12&gt;100%,100%,AI12/M12)</f>
        <v>1</v>
      </c>
    </row>
    <row r="13" spans="1:36" s="19" customFormat="1" ht="240" x14ac:dyDescent="0.25">
      <c r="A13" s="28">
        <v>7</v>
      </c>
      <c r="B13" s="18" t="s">
        <v>31</v>
      </c>
      <c r="C13" s="18" t="s">
        <v>32</v>
      </c>
      <c r="D13" s="28">
        <v>2</v>
      </c>
      <c r="E13" s="18" t="s">
        <v>41</v>
      </c>
      <c r="F13" s="18" t="s">
        <v>42</v>
      </c>
      <c r="G13" s="18" t="s">
        <v>35</v>
      </c>
      <c r="H13" s="18" t="s">
        <v>43</v>
      </c>
      <c r="I13" s="28">
        <v>1</v>
      </c>
      <c r="J13" s="28">
        <v>1</v>
      </c>
      <c r="K13" s="28">
        <v>1</v>
      </c>
      <c r="L13" s="28">
        <v>1</v>
      </c>
      <c r="M13" s="28">
        <v>1</v>
      </c>
      <c r="N13" s="48" t="s">
        <v>110</v>
      </c>
      <c r="O13" s="28">
        <f t="shared" ref="O13:O25" si="0">I13</f>
        <v>1</v>
      </c>
      <c r="P13" s="28">
        <v>1</v>
      </c>
      <c r="Q13" s="29">
        <f t="shared" ref="Q13:Q16" si="1">IF(P13/O13&gt;100%,100%,P13/O13)</f>
        <v>1</v>
      </c>
      <c r="R13" s="18" t="s">
        <v>44</v>
      </c>
      <c r="S13" s="18" t="s">
        <v>45</v>
      </c>
      <c r="T13" s="28">
        <f t="shared" ref="T13:T25" si="2">J13</f>
        <v>1</v>
      </c>
      <c r="U13" s="28">
        <v>1</v>
      </c>
      <c r="V13" s="32">
        <f t="shared" ref="V13:V22" si="3">IF(U13/T13&gt;100%,100%,U13/T13)</f>
        <v>1</v>
      </c>
      <c r="W13" s="51" t="s">
        <v>100</v>
      </c>
      <c r="X13" s="52" t="s">
        <v>101</v>
      </c>
      <c r="Y13" s="3">
        <f t="shared" ref="Y13:Y25" si="4">K13</f>
        <v>1</v>
      </c>
      <c r="Z13" s="3">
        <v>0</v>
      </c>
      <c r="AA13" s="32">
        <f t="shared" ref="AA13:AA25" si="5">IF(Z13/Y13&gt;100%,100%,Z13/Y13)</f>
        <v>0</v>
      </c>
      <c r="AB13" s="1"/>
      <c r="AC13" s="1"/>
      <c r="AD13" s="3">
        <f t="shared" ref="AD13:AD25" si="6">L13</f>
        <v>1</v>
      </c>
      <c r="AE13" s="3">
        <v>0</v>
      </c>
      <c r="AF13" s="32">
        <f t="shared" ref="AF13:AF25" si="7">IF(AE13/AD13&gt;100%,100%,AE13/AD13)</f>
        <v>0</v>
      </c>
      <c r="AG13" s="1"/>
      <c r="AH13" s="1"/>
      <c r="AI13" s="44">
        <f>AVERAGE(P13,U13,Z13,AE13)</f>
        <v>0.5</v>
      </c>
      <c r="AJ13" s="32">
        <f>IF(AI13/M13&gt;100%,100%,AI13/M13)</f>
        <v>0.5</v>
      </c>
    </row>
    <row r="14" spans="1:36" s="19" customFormat="1" ht="75" x14ac:dyDescent="0.25">
      <c r="A14" s="28">
        <v>7</v>
      </c>
      <c r="B14" s="18" t="s">
        <v>31</v>
      </c>
      <c r="C14" s="18" t="s">
        <v>32</v>
      </c>
      <c r="D14" s="28">
        <v>3</v>
      </c>
      <c r="E14" s="18" t="s">
        <v>46</v>
      </c>
      <c r="F14" s="18" t="s">
        <v>34</v>
      </c>
      <c r="G14" s="18" t="s">
        <v>35</v>
      </c>
      <c r="H14" s="18" t="s">
        <v>36</v>
      </c>
      <c r="I14" s="28">
        <v>1</v>
      </c>
      <c r="J14" s="28" t="s">
        <v>37</v>
      </c>
      <c r="K14" s="28" t="s">
        <v>37</v>
      </c>
      <c r="L14" s="28" t="s">
        <v>37</v>
      </c>
      <c r="M14" s="28">
        <v>1</v>
      </c>
      <c r="N14" s="48" t="s">
        <v>111</v>
      </c>
      <c r="O14" s="28">
        <f t="shared" si="0"/>
        <v>1</v>
      </c>
      <c r="P14" s="28">
        <v>1</v>
      </c>
      <c r="Q14" s="29">
        <f t="shared" si="1"/>
        <v>1</v>
      </c>
      <c r="R14" s="18" t="s">
        <v>47</v>
      </c>
      <c r="S14" s="18" t="s">
        <v>48</v>
      </c>
      <c r="T14" s="28" t="str">
        <f t="shared" si="2"/>
        <v>No programada</v>
      </c>
      <c r="U14" s="28" t="s">
        <v>37</v>
      </c>
      <c r="V14" s="32" t="s">
        <v>37</v>
      </c>
      <c r="W14" s="1" t="s">
        <v>49</v>
      </c>
      <c r="X14" s="1" t="s">
        <v>37</v>
      </c>
      <c r="Y14" s="3" t="str">
        <f t="shared" si="4"/>
        <v>No programada</v>
      </c>
      <c r="Z14" s="3"/>
      <c r="AA14" s="32" t="e">
        <f t="shared" si="5"/>
        <v>#VALUE!</v>
      </c>
      <c r="AB14" s="1"/>
      <c r="AC14" s="1"/>
      <c r="AD14" s="3" t="str">
        <f t="shared" si="6"/>
        <v>No programada</v>
      </c>
      <c r="AE14" s="3"/>
      <c r="AF14" s="32" t="e">
        <f t="shared" si="7"/>
        <v>#VALUE!</v>
      </c>
      <c r="AG14" s="1"/>
      <c r="AH14" s="1"/>
      <c r="AI14" s="3">
        <f>P14</f>
        <v>1</v>
      </c>
      <c r="AJ14" s="32">
        <f t="shared" ref="AJ14:AJ25" si="8">IF(AI14/M14&gt;100%,100%,AI14/M14)</f>
        <v>1</v>
      </c>
    </row>
    <row r="15" spans="1:36" s="19" customFormat="1" ht="165" x14ac:dyDescent="0.25">
      <c r="A15" s="28">
        <v>7</v>
      </c>
      <c r="B15" s="18" t="s">
        <v>31</v>
      </c>
      <c r="C15" s="18" t="s">
        <v>32</v>
      </c>
      <c r="D15" s="28">
        <v>4</v>
      </c>
      <c r="E15" s="18" t="s">
        <v>50</v>
      </c>
      <c r="F15" s="18" t="s">
        <v>51</v>
      </c>
      <c r="G15" s="18" t="s">
        <v>52</v>
      </c>
      <c r="H15" s="18" t="s">
        <v>36</v>
      </c>
      <c r="I15" s="28">
        <v>1</v>
      </c>
      <c r="J15" s="28">
        <v>1</v>
      </c>
      <c r="K15" s="28">
        <v>1</v>
      </c>
      <c r="L15" s="28">
        <v>1</v>
      </c>
      <c r="M15" s="28">
        <v>4</v>
      </c>
      <c r="N15" s="48" t="s">
        <v>112</v>
      </c>
      <c r="O15" s="28">
        <f t="shared" si="0"/>
        <v>1</v>
      </c>
      <c r="P15" s="28">
        <v>0</v>
      </c>
      <c r="Q15" s="29">
        <f t="shared" si="1"/>
        <v>0</v>
      </c>
      <c r="R15" s="18" t="s">
        <v>53</v>
      </c>
      <c r="S15" s="18" t="s">
        <v>54</v>
      </c>
      <c r="T15" s="28">
        <f t="shared" si="2"/>
        <v>1</v>
      </c>
      <c r="U15" s="28">
        <v>1</v>
      </c>
      <c r="V15" s="32">
        <f t="shared" si="3"/>
        <v>1</v>
      </c>
      <c r="W15" s="1" t="s">
        <v>102</v>
      </c>
      <c r="X15" s="1" t="s">
        <v>103</v>
      </c>
      <c r="Y15" s="3">
        <f t="shared" si="4"/>
        <v>1</v>
      </c>
      <c r="Z15" s="3"/>
      <c r="AA15" s="32">
        <f t="shared" si="5"/>
        <v>0</v>
      </c>
      <c r="AB15" s="1"/>
      <c r="AC15" s="1"/>
      <c r="AD15" s="3">
        <f t="shared" si="6"/>
        <v>1</v>
      </c>
      <c r="AE15" s="3"/>
      <c r="AF15" s="32">
        <f t="shared" si="7"/>
        <v>0</v>
      </c>
      <c r="AG15" s="1"/>
      <c r="AH15" s="1"/>
      <c r="AI15" s="3">
        <f t="shared" ref="AI15:AI16" si="9">P15+U15+Z15+AE15</f>
        <v>1</v>
      </c>
      <c r="AJ15" s="32">
        <f t="shared" si="8"/>
        <v>0.25</v>
      </c>
    </row>
    <row r="16" spans="1:36" s="19" customFormat="1" ht="120" x14ac:dyDescent="0.25">
      <c r="A16" s="53">
        <v>7</v>
      </c>
      <c r="B16" s="54" t="s">
        <v>31</v>
      </c>
      <c r="C16" s="54" t="s">
        <v>55</v>
      </c>
      <c r="D16" s="53">
        <v>5</v>
      </c>
      <c r="E16" s="54" t="s">
        <v>56</v>
      </c>
      <c r="F16" s="54" t="s">
        <v>57</v>
      </c>
      <c r="G16" s="54" t="s">
        <v>58</v>
      </c>
      <c r="H16" s="54" t="s">
        <v>36</v>
      </c>
      <c r="I16" s="53">
        <v>2</v>
      </c>
      <c r="J16" s="53">
        <v>2</v>
      </c>
      <c r="K16" s="53">
        <v>2</v>
      </c>
      <c r="L16" s="53">
        <v>2</v>
      </c>
      <c r="M16" s="53">
        <v>8</v>
      </c>
      <c r="N16" s="54" t="s">
        <v>113</v>
      </c>
      <c r="O16" s="53">
        <f t="shared" si="0"/>
        <v>2</v>
      </c>
      <c r="P16" s="53">
        <v>2</v>
      </c>
      <c r="Q16" s="55">
        <f t="shared" si="1"/>
        <v>1</v>
      </c>
      <c r="R16" s="54" t="s">
        <v>59</v>
      </c>
      <c r="S16" s="54" t="s">
        <v>60</v>
      </c>
      <c r="T16" s="53">
        <f t="shared" si="2"/>
        <v>2</v>
      </c>
      <c r="U16" s="53">
        <v>2</v>
      </c>
      <c r="V16" s="56">
        <f t="shared" si="3"/>
        <v>1</v>
      </c>
      <c r="W16" s="1" t="s">
        <v>61</v>
      </c>
      <c r="X16" s="1" t="s">
        <v>62</v>
      </c>
      <c r="Y16" s="3">
        <f t="shared" si="4"/>
        <v>2</v>
      </c>
      <c r="Z16" s="3"/>
      <c r="AA16" s="56">
        <f t="shared" si="5"/>
        <v>0</v>
      </c>
      <c r="AB16" s="1"/>
      <c r="AC16" s="1"/>
      <c r="AD16" s="3">
        <f t="shared" si="6"/>
        <v>2</v>
      </c>
      <c r="AE16" s="3"/>
      <c r="AF16" s="56">
        <f t="shared" si="7"/>
        <v>0</v>
      </c>
      <c r="AG16" s="1"/>
      <c r="AH16" s="1"/>
      <c r="AI16" s="3">
        <f t="shared" si="9"/>
        <v>4</v>
      </c>
      <c r="AJ16" s="56">
        <f t="shared" si="8"/>
        <v>0.5</v>
      </c>
    </row>
    <row r="17" spans="1:36" s="60" customFormat="1" ht="135" x14ac:dyDescent="0.25">
      <c r="A17" s="53">
        <v>7</v>
      </c>
      <c r="B17" s="54" t="s">
        <v>31</v>
      </c>
      <c r="C17" s="54" t="s">
        <v>55</v>
      </c>
      <c r="D17" s="53">
        <v>6</v>
      </c>
      <c r="E17" s="54" t="s">
        <v>63</v>
      </c>
      <c r="F17" s="54" t="s">
        <v>64</v>
      </c>
      <c r="G17" s="54" t="s">
        <v>58</v>
      </c>
      <c r="H17" s="54" t="s">
        <v>36</v>
      </c>
      <c r="I17" s="53" t="s">
        <v>37</v>
      </c>
      <c r="J17" s="53">
        <v>1</v>
      </c>
      <c r="K17" s="53" t="s">
        <v>37</v>
      </c>
      <c r="L17" s="53">
        <v>1</v>
      </c>
      <c r="M17" s="53">
        <v>2</v>
      </c>
      <c r="N17" s="54" t="s">
        <v>114</v>
      </c>
      <c r="O17" s="53" t="str">
        <f t="shared" si="0"/>
        <v>No programada</v>
      </c>
      <c r="P17" s="53" t="s">
        <v>37</v>
      </c>
      <c r="Q17" s="53" t="s">
        <v>37</v>
      </c>
      <c r="R17" s="57" t="s">
        <v>37</v>
      </c>
      <c r="S17" s="57" t="s">
        <v>37</v>
      </c>
      <c r="T17" s="53">
        <f t="shared" si="2"/>
        <v>1</v>
      </c>
      <c r="U17" s="53">
        <v>1</v>
      </c>
      <c r="V17" s="56">
        <f t="shared" si="3"/>
        <v>1</v>
      </c>
      <c r="W17" s="58" t="s">
        <v>104</v>
      </c>
      <c r="X17" s="58" t="s">
        <v>105</v>
      </c>
      <c r="Y17" s="59" t="str">
        <f t="shared" si="4"/>
        <v>No programada</v>
      </c>
      <c r="Z17" s="59"/>
      <c r="AA17" s="56" t="e">
        <f t="shared" si="5"/>
        <v>#VALUE!</v>
      </c>
      <c r="AB17" s="58"/>
      <c r="AC17" s="58"/>
      <c r="AD17" s="59">
        <f t="shared" si="6"/>
        <v>1</v>
      </c>
      <c r="AE17" s="59"/>
      <c r="AF17" s="56">
        <f t="shared" si="7"/>
        <v>0</v>
      </c>
      <c r="AG17" s="58"/>
      <c r="AH17" s="58"/>
      <c r="AI17" s="59">
        <f>U17+AE17</f>
        <v>1</v>
      </c>
      <c r="AJ17" s="56">
        <f t="shared" si="8"/>
        <v>0.5</v>
      </c>
    </row>
    <row r="18" spans="1:36" s="60" customFormat="1" ht="120" x14ac:dyDescent="0.25">
      <c r="A18" s="28">
        <v>7</v>
      </c>
      <c r="B18" s="18" t="s">
        <v>31</v>
      </c>
      <c r="C18" s="18" t="s">
        <v>65</v>
      </c>
      <c r="D18" s="28">
        <v>7</v>
      </c>
      <c r="E18" s="18" t="s">
        <v>66</v>
      </c>
      <c r="F18" s="18" t="s">
        <v>67</v>
      </c>
      <c r="G18" s="18" t="s">
        <v>68</v>
      </c>
      <c r="H18" s="18" t="s">
        <v>36</v>
      </c>
      <c r="I18" s="28" t="s">
        <v>37</v>
      </c>
      <c r="J18" s="28">
        <v>1</v>
      </c>
      <c r="K18" s="28" t="s">
        <v>37</v>
      </c>
      <c r="L18" s="28" t="s">
        <v>37</v>
      </c>
      <c r="M18" s="28">
        <v>1</v>
      </c>
      <c r="N18" s="48" t="s">
        <v>115</v>
      </c>
      <c r="O18" s="28" t="str">
        <f t="shared" si="0"/>
        <v>No programada</v>
      </c>
      <c r="P18" s="28" t="s">
        <v>37</v>
      </c>
      <c r="Q18" s="28" t="s">
        <v>37</v>
      </c>
      <c r="R18" s="43" t="s">
        <v>37</v>
      </c>
      <c r="S18" s="43" t="s">
        <v>37</v>
      </c>
      <c r="T18" s="28">
        <f t="shared" si="2"/>
        <v>1</v>
      </c>
      <c r="U18" s="28">
        <v>1</v>
      </c>
      <c r="V18" s="32">
        <f t="shared" si="3"/>
        <v>1</v>
      </c>
      <c r="W18" s="58" t="s">
        <v>108</v>
      </c>
      <c r="X18" s="58" t="s">
        <v>69</v>
      </c>
      <c r="Y18" s="59" t="str">
        <f t="shared" si="4"/>
        <v>No programada</v>
      </c>
      <c r="Z18" s="59"/>
      <c r="AA18" s="32" t="e">
        <f t="shared" si="5"/>
        <v>#VALUE!</v>
      </c>
      <c r="AB18" s="58"/>
      <c r="AC18" s="58"/>
      <c r="AD18" s="59" t="str">
        <f t="shared" si="6"/>
        <v>No programada</v>
      </c>
      <c r="AE18" s="59"/>
      <c r="AF18" s="32" t="e">
        <f t="shared" si="7"/>
        <v>#VALUE!</v>
      </c>
      <c r="AG18" s="58"/>
      <c r="AH18" s="58"/>
      <c r="AI18" s="59">
        <v>1</v>
      </c>
      <c r="AJ18" s="32">
        <f t="shared" si="8"/>
        <v>1</v>
      </c>
    </row>
    <row r="19" spans="1:36" s="19" customFormat="1" ht="90.75" customHeight="1" x14ac:dyDescent="0.25">
      <c r="A19" s="28">
        <v>7</v>
      </c>
      <c r="B19" s="18" t="s">
        <v>31</v>
      </c>
      <c r="C19" s="18" t="s">
        <v>55</v>
      </c>
      <c r="D19" s="28">
        <v>8</v>
      </c>
      <c r="E19" s="18" t="s">
        <v>70</v>
      </c>
      <c r="F19" s="18" t="s">
        <v>71</v>
      </c>
      <c r="G19" s="18" t="s">
        <v>58</v>
      </c>
      <c r="H19" s="18" t="s">
        <v>36</v>
      </c>
      <c r="I19" s="28" t="s">
        <v>37</v>
      </c>
      <c r="J19" s="28" t="s">
        <v>37</v>
      </c>
      <c r="K19" s="28" t="s">
        <v>37</v>
      </c>
      <c r="L19" s="28">
        <v>9</v>
      </c>
      <c r="M19" s="28">
        <v>9</v>
      </c>
      <c r="N19" s="48" t="s">
        <v>116</v>
      </c>
      <c r="O19" s="28" t="str">
        <f t="shared" si="0"/>
        <v>No programada</v>
      </c>
      <c r="P19" s="28" t="s">
        <v>37</v>
      </c>
      <c r="Q19" s="28" t="s">
        <v>37</v>
      </c>
      <c r="R19" s="43" t="s">
        <v>37</v>
      </c>
      <c r="S19" s="43" t="s">
        <v>37</v>
      </c>
      <c r="T19" s="28" t="str">
        <f t="shared" si="2"/>
        <v>No programada</v>
      </c>
      <c r="U19" s="28" t="s">
        <v>37</v>
      </c>
      <c r="V19" s="32" t="s">
        <v>37</v>
      </c>
      <c r="W19" s="1" t="s">
        <v>49</v>
      </c>
      <c r="X19" s="1" t="s">
        <v>37</v>
      </c>
      <c r="Y19" s="3" t="str">
        <f t="shared" si="4"/>
        <v>No programada</v>
      </c>
      <c r="Z19" s="3"/>
      <c r="AA19" s="32" t="e">
        <f t="shared" si="5"/>
        <v>#VALUE!</v>
      </c>
      <c r="AB19" s="1"/>
      <c r="AC19" s="1"/>
      <c r="AD19" s="3">
        <f t="shared" si="6"/>
        <v>9</v>
      </c>
      <c r="AE19" s="3"/>
      <c r="AF19" s="32">
        <f t="shared" si="7"/>
        <v>0</v>
      </c>
      <c r="AG19" s="1"/>
      <c r="AH19" s="1"/>
      <c r="AI19" s="3">
        <v>0</v>
      </c>
      <c r="AJ19" s="32">
        <f t="shared" si="8"/>
        <v>0</v>
      </c>
    </row>
    <row r="20" spans="1:36" s="19" customFormat="1" ht="75" x14ac:dyDescent="0.25">
      <c r="A20" s="28">
        <v>7</v>
      </c>
      <c r="B20" s="18" t="s">
        <v>31</v>
      </c>
      <c r="C20" s="18" t="s">
        <v>32</v>
      </c>
      <c r="D20" s="28">
        <v>9</v>
      </c>
      <c r="E20" s="18" t="s">
        <v>72</v>
      </c>
      <c r="F20" s="18" t="s">
        <v>73</v>
      </c>
      <c r="G20" s="18" t="s">
        <v>74</v>
      </c>
      <c r="H20" s="18" t="s">
        <v>36</v>
      </c>
      <c r="I20" s="28" t="s">
        <v>37</v>
      </c>
      <c r="J20" s="28" t="s">
        <v>37</v>
      </c>
      <c r="K20" s="28" t="s">
        <v>37</v>
      </c>
      <c r="L20" s="28">
        <v>1</v>
      </c>
      <c r="M20" s="28">
        <v>1</v>
      </c>
      <c r="N20" s="48" t="s">
        <v>117</v>
      </c>
      <c r="O20" s="28" t="str">
        <f t="shared" si="0"/>
        <v>No programada</v>
      </c>
      <c r="P20" s="28" t="s">
        <v>37</v>
      </c>
      <c r="Q20" s="28" t="s">
        <v>37</v>
      </c>
      <c r="R20" s="43" t="s">
        <v>37</v>
      </c>
      <c r="S20" s="43" t="s">
        <v>37</v>
      </c>
      <c r="T20" s="28" t="str">
        <f t="shared" si="2"/>
        <v>No programada</v>
      </c>
      <c r="U20" s="28" t="s">
        <v>37</v>
      </c>
      <c r="V20" s="32" t="s">
        <v>37</v>
      </c>
      <c r="W20" s="1" t="s">
        <v>49</v>
      </c>
      <c r="X20" s="1" t="s">
        <v>37</v>
      </c>
      <c r="Y20" s="3" t="str">
        <f t="shared" si="4"/>
        <v>No programada</v>
      </c>
      <c r="Z20" s="3"/>
      <c r="AA20" s="32" t="e">
        <f t="shared" si="5"/>
        <v>#VALUE!</v>
      </c>
      <c r="AB20" s="1"/>
      <c r="AC20" s="1"/>
      <c r="AD20" s="3">
        <f t="shared" si="6"/>
        <v>1</v>
      </c>
      <c r="AE20" s="3"/>
      <c r="AF20" s="32">
        <f t="shared" si="7"/>
        <v>0</v>
      </c>
      <c r="AG20" s="1"/>
      <c r="AH20" s="1"/>
      <c r="AI20" s="3">
        <v>0</v>
      </c>
      <c r="AJ20" s="32">
        <f t="shared" si="8"/>
        <v>0</v>
      </c>
    </row>
    <row r="21" spans="1:36" s="19" customFormat="1" ht="105" x14ac:dyDescent="0.25">
      <c r="A21" s="28">
        <v>7</v>
      </c>
      <c r="B21" s="18" t="s">
        <v>31</v>
      </c>
      <c r="C21" s="18" t="s">
        <v>65</v>
      </c>
      <c r="D21" s="28">
        <v>10</v>
      </c>
      <c r="E21" s="18" t="s">
        <v>75</v>
      </c>
      <c r="F21" s="18" t="s">
        <v>76</v>
      </c>
      <c r="G21" s="18" t="s">
        <v>77</v>
      </c>
      <c r="H21" s="18" t="s">
        <v>36</v>
      </c>
      <c r="I21" s="28" t="s">
        <v>37</v>
      </c>
      <c r="J21" s="28">
        <v>1</v>
      </c>
      <c r="K21" s="28" t="s">
        <v>37</v>
      </c>
      <c r="L21" s="28" t="s">
        <v>37</v>
      </c>
      <c r="M21" s="28">
        <v>1</v>
      </c>
      <c r="N21" s="48" t="s">
        <v>119</v>
      </c>
      <c r="O21" s="28" t="str">
        <f t="shared" si="0"/>
        <v>No programada</v>
      </c>
      <c r="P21" s="28" t="s">
        <v>37</v>
      </c>
      <c r="Q21" s="28" t="s">
        <v>37</v>
      </c>
      <c r="R21" s="43" t="s">
        <v>37</v>
      </c>
      <c r="S21" s="43" t="s">
        <v>37</v>
      </c>
      <c r="T21" s="28">
        <f t="shared" si="2"/>
        <v>1</v>
      </c>
      <c r="U21" s="28">
        <v>1</v>
      </c>
      <c r="V21" s="32">
        <f t="shared" si="3"/>
        <v>1</v>
      </c>
      <c r="W21" s="1" t="s">
        <v>118</v>
      </c>
      <c r="X21" s="1" t="s">
        <v>124</v>
      </c>
      <c r="Y21" s="3" t="str">
        <f t="shared" si="4"/>
        <v>No programada</v>
      </c>
      <c r="Z21" s="3"/>
      <c r="AA21" s="32" t="e">
        <f t="shared" si="5"/>
        <v>#VALUE!</v>
      </c>
      <c r="AB21" s="1"/>
      <c r="AC21" s="1"/>
      <c r="AD21" s="3" t="str">
        <f t="shared" si="6"/>
        <v>No programada</v>
      </c>
      <c r="AE21" s="3"/>
      <c r="AF21" s="32" t="e">
        <f t="shared" si="7"/>
        <v>#VALUE!</v>
      </c>
      <c r="AG21" s="1"/>
      <c r="AH21" s="1"/>
      <c r="AI21" s="3">
        <f>U21</f>
        <v>1</v>
      </c>
      <c r="AJ21" s="32">
        <f t="shared" si="8"/>
        <v>1</v>
      </c>
    </row>
    <row r="22" spans="1:36" s="19" customFormat="1" ht="120" x14ac:dyDescent="0.25">
      <c r="A22" s="28">
        <v>7</v>
      </c>
      <c r="B22" s="18" t="s">
        <v>31</v>
      </c>
      <c r="C22" s="18" t="s">
        <v>65</v>
      </c>
      <c r="D22" s="28">
        <v>11</v>
      </c>
      <c r="E22" s="18" t="s">
        <v>78</v>
      </c>
      <c r="F22" s="18" t="s">
        <v>79</v>
      </c>
      <c r="G22" s="18" t="s">
        <v>80</v>
      </c>
      <c r="H22" s="18" t="s">
        <v>36</v>
      </c>
      <c r="I22" s="28" t="s">
        <v>37</v>
      </c>
      <c r="J22" s="28">
        <v>1</v>
      </c>
      <c r="K22" s="28" t="s">
        <v>37</v>
      </c>
      <c r="L22" s="28">
        <v>1</v>
      </c>
      <c r="M22" s="28">
        <v>2</v>
      </c>
      <c r="N22" s="48" t="s">
        <v>120</v>
      </c>
      <c r="O22" s="28" t="str">
        <f t="shared" si="0"/>
        <v>No programada</v>
      </c>
      <c r="P22" s="28" t="s">
        <v>37</v>
      </c>
      <c r="Q22" s="28" t="s">
        <v>37</v>
      </c>
      <c r="R22" s="43" t="s">
        <v>37</v>
      </c>
      <c r="S22" s="43" t="s">
        <v>37</v>
      </c>
      <c r="T22" s="28">
        <f t="shared" si="2"/>
        <v>1</v>
      </c>
      <c r="U22" s="28">
        <v>1</v>
      </c>
      <c r="V22" s="32">
        <f t="shared" si="3"/>
        <v>1</v>
      </c>
      <c r="W22" s="1" t="s">
        <v>125</v>
      </c>
      <c r="X22" s="1" t="s">
        <v>81</v>
      </c>
      <c r="Y22" s="3" t="str">
        <f t="shared" si="4"/>
        <v>No programada</v>
      </c>
      <c r="Z22" s="3"/>
      <c r="AA22" s="32" t="e">
        <f t="shared" si="5"/>
        <v>#VALUE!</v>
      </c>
      <c r="AB22" s="1"/>
      <c r="AC22" s="1"/>
      <c r="AD22" s="3">
        <f t="shared" si="6"/>
        <v>1</v>
      </c>
      <c r="AE22" s="3"/>
      <c r="AF22" s="32">
        <f t="shared" si="7"/>
        <v>0</v>
      </c>
      <c r="AG22" s="1"/>
      <c r="AH22" s="1"/>
      <c r="AI22" s="3">
        <f>U22+AE22</f>
        <v>1</v>
      </c>
      <c r="AJ22" s="32">
        <f t="shared" si="8"/>
        <v>0.5</v>
      </c>
    </row>
    <row r="23" spans="1:36" s="19" customFormat="1" ht="75" x14ac:dyDescent="0.25">
      <c r="A23" s="28">
        <v>7</v>
      </c>
      <c r="B23" s="18" t="s">
        <v>31</v>
      </c>
      <c r="C23" s="18" t="s">
        <v>32</v>
      </c>
      <c r="D23" s="28">
        <v>12</v>
      </c>
      <c r="E23" s="18" t="s">
        <v>82</v>
      </c>
      <c r="F23" s="18" t="s">
        <v>83</v>
      </c>
      <c r="G23" s="18" t="s">
        <v>84</v>
      </c>
      <c r="H23" s="18" t="s">
        <v>36</v>
      </c>
      <c r="I23" s="28" t="s">
        <v>37</v>
      </c>
      <c r="J23" s="28" t="s">
        <v>37</v>
      </c>
      <c r="K23" s="28">
        <v>3</v>
      </c>
      <c r="L23" s="28" t="s">
        <v>37</v>
      </c>
      <c r="M23" s="28">
        <v>3</v>
      </c>
      <c r="N23" s="48" t="s">
        <v>121</v>
      </c>
      <c r="O23" s="28" t="str">
        <f t="shared" si="0"/>
        <v>No programada</v>
      </c>
      <c r="P23" s="28" t="s">
        <v>37</v>
      </c>
      <c r="Q23" s="28" t="s">
        <v>37</v>
      </c>
      <c r="R23" s="43" t="s">
        <v>37</v>
      </c>
      <c r="S23" s="43" t="s">
        <v>37</v>
      </c>
      <c r="T23" s="28" t="str">
        <f t="shared" si="2"/>
        <v>No programada</v>
      </c>
      <c r="U23" s="28" t="s">
        <v>37</v>
      </c>
      <c r="V23" s="32" t="s">
        <v>37</v>
      </c>
      <c r="W23" s="1" t="s">
        <v>49</v>
      </c>
      <c r="X23" s="1" t="s">
        <v>37</v>
      </c>
      <c r="Y23" s="3">
        <f t="shared" si="4"/>
        <v>3</v>
      </c>
      <c r="Z23" s="3"/>
      <c r="AA23" s="32">
        <f t="shared" si="5"/>
        <v>0</v>
      </c>
      <c r="AB23" s="1"/>
      <c r="AC23" s="1"/>
      <c r="AD23" s="3" t="str">
        <f t="shared" si="6"/>
        <v>No programada</v>
      </c>
      <c r="AE23" s="3"/>
      <c r="AF23" s="32" t="e">
        <f t="shared" si="7"/>
        <v>#VALUE!</v>
      </c>
      <c r="AG23" s="1"/>
      <c r="AH23" s="1"/>
      <c r="AI23" s="3">
        <v>0</v>
      </c>
      <c r="AJ23" s="32">
        <f t="shared" si="8"/>
        <v>0</v>
      </c>
    </row>
    <row r="24" spans="1:36" s="19" customFormat="1" ht="75" x14ac:dyDescent="0.25">
      <c r="A24" s="28">
        <v>7</v>
      </c>
      <c r="B24" s="18" t="s">
        <v>31</v>
      </c>
      <c r="C24" s="18" t="s">
        <v>55</v>
      </c>
      <c r="D24" s="28">
        <v>13</v>
      </c>
      <c r="E24" s="18" t="s">
        <v>85</v>
      </c>
      <c r="F24" s="18" t="s">
        <v>86</v>
      </c>
      <c r="G24" s="18" t="s">
        <v>58</v>
      </c>
      <c r="H24" s="18" t="s">
        <v>36</v>
      </c>
      <c r="I24" s="28" t="s">
        <v>37</v>
      </c>
      <c r="J24" s="28" t="s">
        <v>37</v>
      </c>
      <c r="K24" s="28">
        <v>1</v>
      </c>
      <c r="L24" s="28" t="s">
        <v>37</v>
      </c>
      <c r="M24" s="28">
        <v>1</v>
      </c>
      <c r="N24" s="48" t="s">
        <v>122</v>
      </c>
      <c r="O24" s="28" t="str">
        <f t="shared" si="0"/>
        <v>No programada</v>
      </c>
      <c r="P24" s="28" t="s">
        <v>37</v>
      </c>
      <c r="Q24" s="28" t="s">
        <v>37</v>
      </c>
      <c r="R24" s="43" t="s">
        <v>37</v>
      </c>
      <c r="S24" s="43" t="s">
        <v>37</v>
      </c>
      <c r="T24" s="28" t="str">
        <f t="shared" si="2"/>
        <v>No programada</v>
      </c>
      <c r="U24" s="28" t="s">
        <v>37</v>
      </c>
      <c r="V24" s="32" t="s">
        <v>37</v>
      </c>
      <c r="W24" s="1" t="s">
        <v>49</v>
      </c>
      <c r="X24" s="1" t="s">
        <v>37</v>
      </c>
      <c r="Y24" s="3">
        <f t="shared" si="4"/>
        <v>1</v>
      </c>
      <c r="Z24" s="3"/>
      <c r="AA24" s="32">
        <f t="shared" si="5"/>
        <v>0</v>
      </c>
      <c r="AB24" s="1"/>
      <c r="AC24" s="1"/>
      <c r="AD24" s="3" t="str">
        <f t="shared" si="6"/>
        <v>No programada</v>
      </c>
      <c r="AE24" s="3"/>
      <c r="AF24" s="32" t="e">
        <f t="shared" si="7"/>
        <v>#VALUE!</v>
      </c>
      <c r="AG24" s="1"/>
      <c r="AH24" s="1"/>
      <c r="AI24" s="3">
        <v>0</v>
      </c>
      <c r="AJ24" s="32">
        <f t="shared" si="8"/>
        <v>0</v>
      </c>
    </row>
    <row r="25" spans="1:36" s="19" customFormat="1" ht="135" x14ac:dyDescent="0.25">
      <c r="A25" s="28">
        <v>7</v>
      </c>
      <c r="B25" s="18" t="s">
        <v>31</v>
      </c>
      <c r="C25" s="18" t="s">
        <v>55</v>
      </c>
      <c r="D25" s="28">
        <v>14</v>
      </c>
      <c r="E25" s="18" t="s">
        <v>87</v>
      </c>
      <c r="F25" s="18" t="s">
        <v>88</v>
      </c>
      <c r="G25" s="18" t="s">
        <v>58</v>
      </c>
      <c r="H25" s="18" t="s">
        <v>36</v>
      </c>
      <c r="I25" s="28" t="s">
        <v>37</v>
      </c>
      <c r="J25" s="28">
        <v>1</v>
      </c>
      <c r="K25" s="28" t="s">
        <v>37</v>
      </c>
      <c r="L25" s="28">
        <v>1</v>
      </c>
      <c r="M25" s="28">
        <v>2</v>
      </c>
      <c r="N25" s="48" t="s">
        <v>123</v>
      </c>
      <c r="O25" s="28" t="str">
        <f t="shared" si="0"/>
        <v>No programada</v>
      </c>
      <c r="P25" s="28" t="s">
        <v>37</v>
      </c>
      <c r="Q25" s="28" t="s">
        <v>37</v>
      </c>
      <c r="R25" s="43" t="s">
        <v>37</v>
      </c>
      <c r="S25" s="43" t="s">
        <v>37</v>
      </c>
      <c r="T25" s="28">
        <f t="shared" si="2"/>
        <v>1</v>
      </c>
      <c r="U25" s="53">
        <v>1</v>
      </c>
      <c r="V25" s="45">
        <f t="shared" ref="V25" si="10">IF(U25/T25&gt;100%,100%,U25/T25)</f>
        <v>1</v>
      </c>
      <c r="W25" s="1" t="s">
        <v>107</v>
      </c>
      <c r="X25" s="61" t="s">
        <v>106</v>
      </c>
      <c r="Y25" s="3" t="str">
        <f t="shared" si="4"/>
        <v>No programada</v>
      </c>
      <c r="Z25" s="3"/>
      <c r="AA25" s="32" t="e">
        <f t="shared" si="5"/>
        <v>#VALUE!</v>
      </c>
      <c r="AB25" s="1"/>
      <c r="AC25" s="1"/>
      <c r="AD25" s="3">
        <f t="shared" si="6"/>
        <v>1</v>
      </c>
      <c r="AE25" s="3"/>
      <c r="AF25" s="32">
        <f t="shared" si="7"/>
        <v>0</v>
      </c>
      <c r="AG25" s="1"/>
      <c r="AH25" s="1"/>
      <c r="AI25" s="3">
        <v>1</v>
      </c>
      <c r="AJ25" s="32">
        <f t="shared" si="8"/>
        <v>0.5</v>
      </c>
    </row>
    <row r="26" spans="1:36" ht="18.75" x14ac:dyDescent="0.25">
      <c r="V26" s="42">
        <f>AVERAGE(V12:V25)</f>
        <v>1</v>
      </c>
      <c r="AH26" s="62" t="s">
        <v>89</v>
      </c>
      <c r="AI26" s="62"/>
      <c r="AJ26" s="42">
        <f>AVERAGE(AJ12:AJ25)</f>
        <v>0.48214285714285715</v>
      </c>
    </row>
    <row r="30" spans="1:36" x14ac:dyDescent="0.25">
      <c r="B30" s="64" t="s">
        <v>90</v>
      </c>
      <c r="C30" s="64"/>
      <c r="D30" s="64"/>
      <c r="E30" s="64"/>
      <c r="F30" s="64"/>
    </row>
    <row r="31" spans="1:36" s="38" customFormat="1" x14ac:dyDescent="0.25">
      <c r="A31" s="37"/>
      <c r="B31" s="39" t="s">
        <v>91</v>
      </c>
      <c r="C31" s="64" t="s">
        <v>92</v>
      </c>
      <c r="D31" s="64"/>
      <c r="E31" s="64" t="s">
        <v>93</v>
      </c>
      <c r="F31" s="64"/>
      <c r="G31" s="35"/>
      <c r="H31" s="35"/>
      <c r="I31" s="35"/>
      <c r="J31" s="35"/>
      <c r="K31" s="35"/>
      <c r="L31" s="35"/>
      <c r="M31" s="35"/>
      <c r="N31" s="50"/>
      <c r="O31" s="35"/>
      <c r="P31" s="35"/>
      <c r="Q31" s="36"/>
      <c r="R31" s="35"/>
      <c r="S31" s="35"/>
      <c r="T31" s="35"/>
      <c r="U31" s="37"/>
    </row>
    <row r="32" spans="1:36" x14ac:dyDescent="0.25">
      <c r="B32" s="28">
        <v>1</v>
      </c>
      <c r="C32" s="65" t="s">
        <v>94</v>
      </c>
      <c r="D32" s="66"/>
      <c r="E32" s="67" t="s">
        <v>95</v>
      </c>
      <c r="F32" s="68"/>
    </row>
    <row r="33" spans="2:6" ht="39" customHeight="1" x14ac:dyDescent="0.25">
      <c r="B33" s="28">
        <v>2</v>
      </c>
      <c r="C33" s="65" t="s">
        <v>96</v>
      </c>
      <c r="D33" s="66"/>
      <c r="E33" s="67" t="s">
        <v>97</v>
      </c>
      <c r="F33" s="68"/>
    </row>
    <row r="34" spans="2:6" ht="45.75" customHeight="1" x14ac:dyDescent="0.25">
      <c r="B34" s="28">
        <v>3</v>
      </c>
      <c r="C34" s="63" t="s">
        <v>126</v>
      </c>
      <c r="D34" s="63"/>
      <c r="E34" s="67" t="s">
        <v>127</v>
      </c>
      <c r="F34" s="68"/>
    </row>
    <row r="35" spans="2:6" x14ac:dyDescent="0.25">
      <c r="B35" s="28"/>
      <c r="C35" s="63"/>
      <c r="D35" s="63"/>
      <c r="E35" s="63"/>
      <c r="F35" s="63"/>
    </row>
    <row r="36" spans="2:6" x14ac:dyDescent="0.25">
      <c r="B36" s="28"/>
      <c r="C36" s="63"/>
      <c r="D36" s="63"/>
      <c r="E36" s="63"/>
      <c r="F36" s="63"/>
    </row>
    <row r="37" spans="2:6" x14ac:dyDescent="0.25">
      <c r="B37" s="28"/>
      <c r="C37" s="63"/>
      <c r="D37" s="63"/>
      <c r="E37" s="63"/>
      <c r="F37" s="63"/>
    </row>
  </sheetData>
  <autoFilter ref="A11:DW26" xr:uid="{00000000-0001-0000-0000-000000000000}"/>
  <dataConsolidate/>
  <mergeCells count="30">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 ref="AH26:AI26"/>
    <mergeCell ref="C37:D37"/>
    <mergeCell ref="E37:F37"/>
    <mergeCell ref="B30:F30"/>
    <mergeCell ref="C33:D33"/>
    <mergeCell ref="E33:F33"/>
    <mergeCell ref="C34:D34"/>
    <mergeCell ref="E34:F34"/>
    <mergeCell ref="C35:D35"/>
    <mergeCell ref="E35:F35"/>
    <mergeCell ref="C32:D32"/>
    <mergeCell ref="E32:F32"/>
    <mergeCell ref="C31:D31"/>
    <mergeCell ref="E31:F31"/>
    <mergeCell ref="C36:D36"/>
    <mergeCell ref="E36:F36"/>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98</v>
      </c>
    </row>
    <row r="2" spans="1:1" x14ac:dyDescent="0.25">
      <c r="A2" t="s">
        <v>99</v>
      </c>
    </row>
    <row r="3" spans="1:1" x14ac:dyDescent="0.25">
      <c r="A3" t="s">
        <v>36</v>
      </c>
    </row>
    <row r="4" spans="1:1" x14ac:dyDescent="0.25">
      <c r="A4"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2025-06-16T17:02:28Z</dcterms:modified>
  <cp:category/>
  <cp:contentStatus/>
</cp:coreProperties>
</file>