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diego.buelvas\Downloads\"/>
    </mc:Choice>
  </mc:AlternateContent>
  <xr:revisionPtr revIDLastSave="0" documentId="13_ncr:1_{93C04203-69A7-46D9-96DC-DECB64EE6A80}" xr6:coauthVersionLast="47" xr6:coauthVersionMax="47" xr10:uidLastSave="{00000000-0000-0000-0000-000000000000}"/>
  <bookViews>
    <workbookView xWindow="-120" yWindow="-120" windowWidth="29040" windowHeight="15720" firstSheet="1" activeTab="1" xr2:uid="{82425007-B10C-4B30-B14E-E133B79C6502}"/>
  </bookViews>
  <sheets>
    <sheet name="ajustado_VF" sheetId="4" state="hidden" r:id="rId1"/>
    <sheet name="Hoja1" sheetId="1" r:id="rId2"/>
    <sheet name="Hoja2" sheetId="3" state="hidden" r:id="rId3"/>
    <sheet name="Listas" sheetId="2"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1" i="1" l="1"/>
  <c r="AR26" i="1"/>
  <c r="AQ14" i="1"/>
  <c r="AQ13" i="1"/>
  <c r="AQ25" i="1"/>
  <c r="AQ24" i="1"/>
  <c r="AQ23" i="1"/>
  <c r="AQ22" i="1"/>
  <c r="AQ21" i="1"/>
  <c r="AQ20" i="1"/>
  <c r="AQ19" i="1"/>
  <c r="AQ18" i="1"/>
  <c r="AQ17" i="1"/>
  <c r="AQ16" i="1"/>
  <c r="AQ15" i="1"/>
  <c r="W30" i="1"/>
  <c r="AQ33" i="1"/>
  <c r="AP33" i="1"/>
  <c r="AQ32" i="1"/>
  <c r="AQ31" i="1"/>
  <c r="AP31" i="1"/>
  <c r="AQ30" i="1"/>
  <c r="AP30" i="1"/>
  <c r="AQ29" i="1"/>
  <c r="AP29" i="1"/>
  <c r="AQ28" i="1"/>
  <c r="AP28" i="1"/>
  <c r="AQ27" i="1"/>
  <c r="AP27" i="1"/>
  <c r="V31" i="1"/>
  <c r="V30" i="1"/>
  <c r="AK33" i="1"/>
  <c r="AM33" i="1" s="1"/>
  <c r="AF33" i="1"/>
  <c r="AH33" i="1" s="1"/>
  <c r="AA33" i="1"/>
  <c r="AC33" i="1" s="1"/>
  <c r="AK32" i="1"/>
  <c r="AM32" i="1" s="1"/>
  <c r="AF32" i="1"/>
  <c r="AH32" i="1" s="1"/>
  <c r="AC32" i="1"/>
  <c r="AK31" i="1"/>
  <c r="AM31" i="1" s="1"/>
  <c r="AF31" i="1"/>
  <c r="AH31" i="1" s="1"/>
  <c r="AA31" i="1"/>
  <c r="AC31" i="1" s="1"/>
  <c r="AK30" i="1"/>
  <c r="AM30" i="1" s="1"/>
  <c r="AF30" i="1"/>
  <c r="AH30" i="1" s="1"/>
  <c r="AA30" i="1"/>
  <c r="AC30" i="1" s="1"/>
  <c r="AK29" i="1"/>
  <c r="AM29" i="1" s="1"/>
  <c r="AF29" i="1"/>
  <c r="AH29" i="1" s="1"/>
  <c r="AA29" i="1"/>
  <c r="AC29" i="1" s="1"/>
  <c r="AK28" i="1"/>
  <c r="AM28" i="1" s="1"/>
  <c r="AF28" i="1"/>
  <c r="AH28" i="1" s="1"/>
  <c r="AA28" i="1"/>
  <c r="AC28" i="1" s="1"/>
  <c r="AK27" i="1"/>
  <c r="AM27" i="1" s="1"/>
  <c r="AF27" i="1"/>
  <c r="AH27" i="1" s="1"/>
  <c r="AA27" i="1"/>
  <c r="AC27" i="1" s="1"/>
  <c r="AR27" i="1" l="1"/>
  <c r="AR28" i="1"/>
  <c r="AR29" i="1"/>
  <c r="AR30" i="1"/>
  <c r="AR31" i="1"/>
  <c r="AR34" i="1" s="1"/>
  <c r="AR33" i="1"/>
  <c r="X30" i="1"/>
  <c r="X31" i="1"/>
  <c r="X34" i="1" s="1"/>
  <c r="AA14" i="1"/>
  <c r="AC14" i="1" s="1"/>
  <c r="AO40" i="4" l="1"/>
  <c r="AQ40" i="4" s="1"/>
  <c r="AJ40" i="4"/>
  <c r="AL40" i="4" s="1"/>
  <c r="AE40" i="4"/>
  <c r="AG40" i="4" s="1"/>
  <c r="Z40" i="4"/>
  <c r="AB40" i="4" s="1"/>
  <c r="U40" i="4"/>
  <c r="W40" i="4" s="1"/>
  <c r="AO39" i="4"/>
  <c r="AQ39" i="4" s="1"/>
  <c r="AJ39" i="4"/>
  <c r="AL39" i="4" s="1"/>
  <c r="AE39" i="4"/>
  <c r="AG39" i="4" s="1"/>
  <c r="Z39" i="4"/>
  <c r="AB39" i="4" s="1"/>
  <c r="U39" i="4"/>
  <c r="W39" i="4" s="1"/>
  <c r="AO38" i="4"/>
  <c r="AQ38" i="4" s="1"/>
  <c r="AJ38" i="4"/>
  <c r="AL38" i="4" s="1"/>
  <c r="AE38" i="4"/>
  <c r="AG38" i="4" s="1"/>
  <c r="Z38" i="4"/>
  <c r="AB38" i="4" s="1"/>
  <c r="U38" i="4"/>
  <c r="W38" i="4" s="1"/>
  <c r="AO37" i="4"/>
  <c r="AQ37" i="4" s="1"/>
  <c r="AJ37" i="4"/>
  <c r="AL37" i="4" s="1"/>
  <c r="AE37" i="4"/>
  <c r="AG37" i="4" s="1"/>
  <c r="Z37" i="4"/>
  <c r="AB37" i="4" s="1"/>
  <c r="U37" i="4"/>
  <c r="W37" i="4" s="1"/>
  <c r="AO36" i="4"/>
  <c r="AQ36" i="4" s="1"/>
  <c r="AQ41" i="4" s="1"/>
  <c r="AJ36" i="4"/>
  <c r="AL36" i="4" s="1"/>
  <c r="AL41" i="4" s="1"/>
  <c r="AE36" i="4"/>
  <c r="AG36" i="4" s="1"/>
  <c r="AG41" i="4" s="1"/>
  <c r="Z36" i="4"/>
  <c r="AB36" i="4" s="1"/>
  <c r="AB41" i="4" s="1"/>
  <c r="U36" i="4"/>
  <c r="W36" i="4" s="1"/>
  <c r="W41" i="4" s="1"/>
  <c r="AO34" i="4"/>
  <c r="AQ34" i="4" s="1"/>
  <c r="AJ34" i="4"/>
  <c r="AL34" i="4" s="1"/>
  <c r="AE34" i="4"/>
  <c r="AG34" i="4" s="1"/>
  <c r="Z34" i="4"/>
  <c r="AB34" i="4" s="1"/>
  <c r="U34" i="4"/>
  <c r="W34" i="4" s="1"/>
  <c r="AO33" i="4"/>
  <c r="AQ33" i="4" s="1"/>
  <c r="AJ33" i="4"/>
  <c r="AL33" i="4" s="1"/>
  <c r="AE33" i="4"/>
  <c r="AG33" i="4" s="1"/>
  <c r="Z33" i="4"/>
  <c r="AB33" i="4" s="1"/>
  <c r="U33" i="4"/>
  <c r="W33" i="4" s="1"/>
  <c r="AO32" i="4"/>
  <c r="AQ32" i="4" s="1"/>
  <c r="AJ32" i="4"/>
  <c r="AL32" i="4" s="1"/>
  <c r="AE32" i="4"/>
  <c r="AG32" i="4" s="1"/>
  <c r="Z32" i="4"/>
  <c r="AB32" i="4" s="1"/>
  <c r="U32" i="4"/>
  <c r="W32" i="4" s="1"/>
  <c r="AO31" i="4"/>
  <c r="AQ31" i="4" s="1"/>
  <c r="AJ31" i="4"/>
  <c r="AL31" i="4" s="1"/>
  <c r="AE31" i="4"/>
  <c r="AG31" i="4" s="1"/>
  <c r="Z31" i="4"/>
  <c r="AB31" i="4" s="1"/>
  <c r="U31" i="4"/>
  <c r="W31" i="4" s="1"/>
  <c r="AO30" i="4"/>
  <c r="AQ30" i="4" s="1"/>
  <c r="AJ30" i="4"/>
  <c r="AL30" i="4" s="1"/>
  <c r="AE30" i="4"/>
  <c r="AG30" i="4" s="1"/>
  <c r="Z30" i="4"/>
  <c r="AB30" i="4" s="1"/>
  <c r="U30" i="4"/>
  <c r="W30" i="4" s="1"/>
  <c r="AO29" i="4"/>
  <c r="AQ29" i="4" s="1"/>
  <c r="AJ29" i="4"/>
  <c r="AL29" i="4" s="1"/>
  <c r="AE29" i="4"/>
  <c r="AG29" i="4" s="1"/>
  <c r="Z29" i="4"/>
  <c r="AB29" i="4" s="1"/>
  <c r="U29" i="4"/>
  <c r="W29" i="4" s="1"/>
  <c r="AO28" i="4"/>
  <c r="AQ28" i="4" s="1"/>
  <c r="AJ28" i="4"/>
  <c r="AL28" i="4" s="1"/>
  <c r="AE28" i="4"/>
  <c r="AG28" i="4" s="1"/>
  <c r="Z28" i="4"/>
  <c r="AB28" i="4" s="1"/>
  <c r="U28" i="4"/>
  <c r="W28" i="4" s="1"/>
  <c r="AO27" i="4"/>
  <c r="AQ27" i="4" s="1"/>
  <c r="AJ27" i="4"/>
  <c r="AL27" i="4" s="1"/>
  <c r="AE27" i="4"/>
  <c r="AG27" i="4" s="1"/>
  <c r="Z27" i="4"/>
  <c r="AB27" i="4" s="1"/>
  <c r="U27" i="4"/>
  <c r="W27" i="4" s="1"/>
  <c r="AO26" i="4"/>
  <c r="AQ26" i="4" s="1"/>
  <c r="AJ26" i="4"/>
  <c r="AL26" i="4" s="1"/>
  <c r="AE26" i="4"/>
  <c r="AG26" i="4" s="1"/>
  <c r="Z26" i="4"/>
  <c r="AB26" i="4" s="1"/>
  <c r="U26" i="4"/>
  <c r="W26" i="4" s="1"/>
  <c r="AO25" i="4"/>
  <c r="AQ25" i="4" s="1"/>
  <c r="AJ25" i="4"/>
  <c r="AL25" i="4" s="1"/>
  <c r="AE25" i="4"/>
  <c r="AG25" i="4" s="1"/>
  <c r="Z25" i="4"/>
  <c r="AB25" i="4" s="1"/>
  <c r="U25" i="4"/>
  <c r="W25" i="4" s="1"/>
  <c r="AO24" i="4"/>
  <c r="AQ24" i="4" s="1"/>
  <c r="AJ24" i="4"/>
  <c r="AL24" i="4" s="1"/>
  <c r="AE24" i="4"/>
  <c r="AG24" i="4" s="1"/>
  <c r="Z24" i="4"/>
  <c r="AB24" i="4" s="1"/>
  <c r="U24" i="4"/>
  <c r="W24" i="4" s="1"/>
  <c r="AO23" i="4"/>
  <c r="AQ23" i="4" s="1"/>
  <c r="AJ23" i="4"/>
  <c r="AL23" i="4" s="1"/>
  <c r="AE23" i="4"/>
  <c r="AG23" i="4" s="1"/>
  <c r="Z23" i="4"/>
  <c r="AB23" i="4" s="1"/>
  <c r="U23" i="4"/>
  <c r="W23" i="4" s="1"/>
  <c r="AO22" i="4"/>
  <c r="AQ22" i="4" s="1"/>
  <c r="AJ22" i="4"/>
  <c r="AL22" i="4" s="1"/>
  <c r="AE22" i="4"/>
  <c r="AG22" i="4" s="1"/>
  <c r="Z22" i="4"/>
  <c r="AB22" i="4" s="1"/>
  <c r="U22" i="4"/>
  <c r="W22" i="4" s="1"/>
  <c r="AO21" i="4"/>
  <c r="AQ21" i="4" s="1"/>
  <c r="AJ21" i="4"/>
  <c r="AL21" i="4" s="1"/>
  <c r="AE21" i="4"/>
  <c r="AG21" i="4" s="1"/>
  <c r="Z21" i="4"/>
  <c r="AB21" i="4" s="1"/>
  <c r="U21" i="4"/>
  <c r="W21" i="4" s="1"/>
  <c r="AO20" i="4"/>
  <c r="AQ20" i="4" s="1"/>
  <c r="AJ20" i="4"/>
  <c r="AL20" i="4" s="1"/>
  <c r="AE20" i="4"/>
  <c r="AG20" i="4" s="1"/>
  <c r="Z20" i="4"/>
  <c r="AB20" i="4" s="1"/>
  <c r="U20" i="4"/>
  <c r="W20" i="4" s="1"/>
  <c r="AO19" i="4"/>
  <c r="AQ19" i="4" s="1"/>
  <c r="AJ19" i="4"/>
  <c r="AL19" i="4" s="1"/>
  <c r="AE19" i="4"/>
  <c r="AG19" i="4" s="1"/>
  <c r="Z19" i="4"/>
  <c r="AB19" i="4" s="1"/>
  <c r="U19" i="4"/>
  <c r="W19" i="4" s="1"/>
  <c r="AO18" i="4"/>
  <c r="AQ18" i="4" s="1"/>
  <c r="AJ18" i="4"/>
  <c r="AL18" i="4" s="1"/>
  <c r="AE18" i="4"/>
  <c r="AG18" i="4" s="1"/>
  <c r="Z18" i="4"/>
  <c r="AB18" i="4" s="1"/>
  <c r="U18" i="4"/>
  <c r="W18" i="4" s="1"/>
  <c r="AO17" i="4"/>
  <c r="AQ17" i="4" s="1"/>
  <c r="AJ17" i="4"/>
  <c r="AL17" i="4" s="1"/>
  <c r="AE17" i="4"/>
  <c r="AG17" i="4" s="1"/>
  <c r="Z17" i="4"/>
  <c r="AB17" i="4" s="1"/>
  <c r="U17" i="4"/>
  <c r="W17" i="4" s="1"/>
  <c r="AO16" i="4"/>
  <c r="AQ16" i="4" s="1"/>
  <c r="AJ16" i="4"/>
  <c r="AL16" i="4" s="1"/>
  <c r="AE16" i="4"/>
  <c r="AG16" i="4" s="1"/>
  <c r="Z16" i="4"/>
  <c r="AB16" i="4" s="1"/>
  <c r="U16" i="4"/>
  <c r="W16" i="4" s="1"/>
  <c r="AO15" i="4"/>
  <c r="AQ15" i="4" s="1"/>
  <c r="AJ15" i="4"/>
  <c r="AL15" i="4" s="1"/>
  <c r="AE15" i="4"/>
  <c r="AG15" i="4" s="1"/>
  <c r="Z15" i="4"/>
  <c r="AB15" i="4" s="1"/>
  <c r="U15" i="4"/>
  <c r="W15" i="4" s="1"/>
  <c r="AO14" i="4"/>
  <c r="AQ14" i="4" s="1"/>
  <c r="AJ14" i="4"/>
  <c r="AL14" i="4" s="1"/>
  <c r="AE14" i="4"/>
  <c r="AG14" i="4" s="1"/>
  <c r="Z14" i="4"/>
  <c r="AB14" i="4" s="1"/>
  <c r="U14" i="4"/>
  <c r="W14" i="4" s="1"/>
  <c r="AO13" i="4"/>
  <c r="AQ13" i="4" s="1"/>
  <c r="AQ35" i="4" s="1"/>
  <c r="AQ42" i="4" s="1"/>
  <c r="AJ13" i="4"/>
  <c r="AL13" i="4" s="1"/>
  <c r="AL35" i="4" s="1"/>
  <c r="AL42" i="4" s="1"/>
  <c r="AE13" i="4"/>
  <c r="AG13" i="4" s="1"/>
  <c r="AG35" i="4" s="1"/>
  <c r="AG42" i="4" s="1"/>
  <c r="Z13" i="4"/>
  <c r="AB13" i="4" s="1"/>
  <c r="AB35" i="4" s="1"/>
  <c r="AB42" i="4" s="1"/>
  <c r="U13" i="4"/>
  <c r="W13" i="4" s="1"/>
  <c r="W35" i="4" s="1"/>
  <c r="W42" i="4" s="1"/>
  <c r="AP13" i="1"/>
  <c r="AR13" i="1" s="1"/>
  <c r="AK13" i="1"/>
  <c r="AM13" i="1" s="1"/>
  <c r="AM34" i="1"/>
  <c r="AP25" i="1"/>
  <c r="AR25" i="1" s="1"/>
  <c r="AP24" i="1"/>
  <c r="AR24" i="1" s="1"/>
  <c r="AP23" i="1"/>
  <c r="AR23" i="1" s="1"/>
  <c r="AP22" i="1"/>
  <c r="AR22" i="1" s="1"/>
  <c r="AP21" i="1"/>
  <c r="AR21" i="1" s="1"/>
  <c r="AP20" i="1"/>
  <c r="AR20" i="1" s="1"/>
  <c r="AP19" i="1"/>
  <c r="AR19" i="1" s="1"/>
  <c r="AP18" i="1"/>
  <c r="AR18" i="1" s="1"/>
  <c r="AP17" i="1"/>
  <c r="AR17" i="1" s="1"/>
  <c r="AP16" i="1"/>
  <c r="AR16" i="1" s="1"/>
  <c r="AP15" i="1"/>
  <c r="AR15" i="1" s="1"/>
  <c r="AP14" i="1"/>
  <c r="AR14" i="1" s="1"/>
  <c r="AK25" i="1"/>
  <c r="AM25" i="1" s="1"/>
  <c r="AK24" i="1"/>
  <c r="AM24" i="1" s="1"/>
  <c r="AK23" i="1"/>
  <c r="AM23" i="1" s="1"/>
  <c r="AK22" i="1"/>
  <c r="AM22" i="1" s="1"/>
  <c r="AK21" i="1"/>
  <c r="AM21" i="1" s="1"/>
  <c r="AK20" i="1"/>
  <c r="AM20" i="1" s="1"/>
  <c r="AK19" i="1"/>
  <c r="AM19" i="1"/>
  <c r="AK18" i="1"/>
  <c r="AM18" i="1" s="1"/>
  <c r="AK17" i="1"/>
  <c r="AM17" i="1" s="1"/>
  <c r="AK16" i="1"/>
  <c r="AM16" i="1" s="1"/>
  <c r="AK15" i="1"/>
  <c r="AM15" i="1" s="1"/>
  <c r="AK14" i="1"/>
  <c r="AM14" i="1" s="1"/>
  <c r="AH34" i="1"/>
  <c r="AF25" i="1"/>
  <c r="AH25" i="1" s="1"/>
  <c r="AF24" i="1"/>
  <c r="AH24" i="1" s="1"/>
  <c r="AF23" i="1"/>
  <c r="AH23" i="1" s="1"/>
  <c r="AF22" i="1"/>
  <c r="AH22" i="1" s="1"/>
  <c r="AF21" i="1"/>
  <c r="AH21" i="1" s="1"/>
  <c r="AF20" i="1"/>
  <c r="AH20" i="1" s="1"/>
  <c r="AF19" i="1"/>
  <c r="AH19" i="1" s="1"/>
  <c r="AF18" i="1"/>
  <c r="AH18" i="1" s="1"/>
  <c r="AF17" i="1"/>
  <c r="AH17" i="1" s="1"/>
  <c r="AF16" i="1"/>
  <c r="AH16" i="1" s="1"/>
  <c r="AF15" i="1"/>
  <c r="AH15" i="1" s="1"/>
  <c r="AF14" i="1"/>
  <c r="AH14" i="1" s="1"/>
  <c r="AF13" i="1"/>
  <c r="AH13" i="1" s="1"/>
  <c r="AC34" i="1"/>
  <c r="AA25" i="1"/>
  <c r="AC25" i="1" s="1"/>
  <c r="AA24" i="1"/>
  <c r="AC24" i="1" s="1"/>
  <c r="AA23" i="1"/>
  <c r="AC23" i="1" s="1"/>
  <c r="AA22" i="1"/>
  <c r="AC22" i="1" s="1"/>
  <c r="AA21" i="1"/>
  <c r="AC21" i="1" s="1"/>
  <c r="AA20" i="1"/>
  <c r="AC20" i="1" s="1"/>
  <c r="AA19" i="1"/>
  <c r="AC19" i="1" s="1"/>
  <c r="AA18" i="1"/>
  <c r="AC18" i="1" s="1"/>
  <c r="AA17" i="1"/>
  <c r="AC17" i="1" s="1"/>
  <c r="AA16" i="1"/>
  <c r="AC16" i="1" s="1"/>
  <c r="AA15" i="1"/>
  <c r="AC15" i="1" s="1"/>
  <c r="AA13" i="1"/>
  <c r="AC13" i="1" s="1"/>
  <c r="V25" i="1"/>
  <c r="X25" i="1" s="1"/>
  <c r="V24" i="1"/>
  <c r="X24" i="1"/>
  <c r="V23" i="1"/>
  <c r="X23" i="1" s="1"/>
  <c r="V22" i="1"/>
  <c r="X22" i="1" s="1"/>
  <c r="V18" i="1"/>
  <c r="X18" i="1" s="1"/>
  <c r="V17" i="1"/>
  <c r="X17" i="1" s="1"/>
  <c r="V16" i="1"/>
  <c r="X16" i="1" s="1"/>
  <c r="V15" i="1"/>
  <c r="X15" i="1" s="1"/>
  <c r="V14" i="1"/>
  <c r="X14" i="1" s="1"/>
  <c r="V13" i="1"/>
  <c r="X13" i="1" s="1"/>
  <c r="AM26" i="1" l="1"/>
  <c r="AM35" i="1" s="1"/>
  <c r="X26" i="1"/>
  <c r="X35" i="1" s="1"/>
  <c r="AC26" i="1"/>
  <c r="AC35" i="1" s="1"/>
  <c r="AH26" i="1"/>
  <c r="AH35" i="1" s="1"/>
  <c r="AR3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H5" authorId="0" shapeId="0" xr:uid="{FD29CB99-27AA-454A-83B3-8FBE27446DF3}">
      <text>
        <r>
          <rPr>
            <b/>
            <sz val="9"/>
            <color indexed="81"/>
            <rFont val="Tahoma"/>
            <family val="2"/>
          </rPr>
          <t>Fecha de la versión generada</t>
        </r>
      </text>
    </comment>
    <comment ref="I5" authorId="0" shapeId="0" xr:uid="{6CAE03E1-655C-4EA4-96B3-6DCB54298BF9}">
      <text>
        <r>
          <rPr>
            <b/>
            <sz val="9"/>
            <color indexed="81"/>
            <rFont val="Tahoma"/>
            <family val="2"/>
          </rPr>
          <t>Breve descripción del cambio realizado en la nueva versión</t>
        </r>
      </text>
    </comment>
    <comment ref="S10" authorId="1" shapeId="0" xr:uid="{4D690A85-FCBB-4E42-83C4-FDC105918D90}">
      <text>
        <r>
          <rPr>
            <b/>
            <sz val="9"/>
            <color indexed="81"/>
            <rFont val="Tahoma"/>
            <family val="2"/>
          </rPr>
          <t>Seleccione la política de MIPG asociada a la meta</t>
        </r>
      </text>
    </comment>
    <comment ref="T10" authorId="1" shapeId="0" xr:uid="{6C088947-3648-406D-AFC7-EB94A8B62181}">
      <text>
        <r>
          <rPr>
            <b/>
            <sz val="9"/>
            <color indexed="81"/>
            <rFont val="Tahoma"/>
            <family val="2"/>
          </rPr>
          <t>Seleccione el proyecto de inversión que financia o aporta al cumplimiento de la meta. En caso contrario, indique NO APLICA</t>
        </r>
      </text>
    </comment>
    <comment ref="A12" authorId="0" shapeId="0" xr:uid="{A2DB8623-7993-4D66-B4A4-7888FC2C74B6}">
      <text>
        <r>
          <rPr>
            <b/>
            <sz val="9"/>
            <color indexed="81"/>
            <rFont val="Tahoma"/>
            <family val="2"/>
          </rPr>
          <t>Incluya el número del objetivo estratégico, de acuerdo con lo adoptado en el Plan Estratégico Institucional</t>
        </r>
      </text>
    </comment>
    <comment ref="B12" authorId="0" shapeId="0" xr:uid="{27D2C8EC-EF19-4237-B496-33A5756FBF7D}">
      <text>
        <r>
          <rPr>
            <b/>
            <sz val="9"/>
            <color indexed="81"/>
            <rFont val="Tahoma"/>
            <family val="2"/>
          </rPr>
          <t>Incluya el objetivo estratégico, de acuerdo con lo adoptado en el Plan Estratégico Institucional, al cual se asocia la meta</t>
        </r>
      </text>
    </comment>
    <comment ref="D12" authorId="0" shapeId="0" xr:uid="{86B22E08-82A9-494D-8E92-84CE653AD593}">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2" authorId="0" shapeId="0" xr:uid="{16EC08A6-E100-4D90-92FA-64A4EA162C5E}">
      <text>
        <r>
          <rPr>
            <b/>
            <sz val="9"/>
            <color indexed="81"/>
            <rFont val="Tahoma"/>
            <family val="2"/>
          </rPr>
          <t>Indique la herramienta o aplicativo donde reposa la información que da origen al entregable o en el que es posible contrastar o verificar la información de ser necesario.</t>
        </r>
      </text>
    </comment>
    <comment ref="G12" authorId="0" shapeId="0" xr:uid="{9088E971-77DF-4D72-8890-09D6468A98C9}">
      <text>
        <r>
          <rPr>
            <b/>
            <sz val="9"/>
            <color indexed="81"/>
            <rFont val="Tahoma"/>
            <family val="2"/>
          </rPr>
          <t>Indique el área y grupo de trabajo (si se tiene), responsable de cumplir o ejecutar la meta</t>
        </r>
      </text>
    </comment>
    <comment ref="H12" authorId="0" shapeId="0" xr:uid="{BA201A08-3AF8-4FC6-BD47-03BF22B5C6EA}">
      <text>
        <r>
          <rPr>
            <b/>
            <sz val="9"/>
            <color indexed="81"/>
            <rFont val="Tahoma"/>
            <family val="2"/>
          </rPr>
          <t>Indique un nombre corto que refleje lo que pretende medir. 
Ej. Porcentaje de giros acumulados</t>
        </r>
      </text>
    </comment>
    <comment ref="I12" authorId="0" shapeId="0" xr:uid="{9B331E06-E8AE-4E7B-A7E9-536EED0B5D55}">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J12" authorId="0" shapeId="0" xr:uid="{B3EA5557-0016-4C91-A974-8DE58F1BBD73}">
      <text>
        <r>
          <rPr>
            <b/>
            <sz val="9"/>
            <color indexed="81"/>
            <rFont val="Tahoma"/>
            <family val="2"/>
          </rPr>
          <t>Valor inicial que se toma como referencia para comparar el avance de la meta. Es imporante indicar la magnitud, unidad de medida y la vigencia en la cual se obtuvo</t>
        </r>
      </text>
    </comment>
    <comment ref="K12" authorId="0" shapeId="0" xr:uid="{0CD6B15C-593C-498D-B58F-B1456752AE11}">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L12" authorId="0" shapeId="0" xr:uid="{6686CE59-C162-4EEE-8955-AE62DA2D313C}">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M12" authorId="0" shapeId="0" xr:uid="{F20A2AC6-0D14-4DE2-922D-A026B05717B5}">
      <text>
        <r>
          <rPr>
            <b/>
            <sz val="9"/>
            <color indexed="81"/>
            <rFont val="Tahoma"/>
            <family val="2"/>
          </rPr>
          <t xml:space="preserve">Indique la magnitud programada para el trimestre. </t>
        </r>
      </text>
    </comment>
    <comment ref="N12" authorId="0" shapeId="0" xr:uid="{123BD58D-15CA-4E9F-9C3B-9D1B3E1180DD}">
      <text>
        <r>
          <rPr>
            <b/>
            <sz val="9"/>
            <color indexed="81"/>
            <rFont val="Tahoma"/>
            <family val="2"/>
          </rPr>
          <t xml:space="preserve">Indique la magnitud programada para el trimestre. </t>
        </r>
      </text>
    </comment>
    <comment ref="O12" authorId="0" shapeId="0" xr:uid="{6F76F0CB-2498-48EF-9C96-68743CA4A381}">
      <text>
        <r>
          <rPr>
            <b/>
            <sz val="9"/>
            <color indexed="81"/>
            <rFont val="Tahoma"/>
            <family val="2"/>
          </rPr>
          <t xml:space="preserve">Indique la magnitud programada para el trimestre. </t>
        </r>
      </text>
    </comment>
    <comment ref="P12" authorId="0" shapeId="0" xr:uid="{22F3BA95-0932-477A-A560-B266721C97F0}">
      <text>
        <r>
          <rPr>
            <b/>
            <sz val="9"/>
            <color indexed="81"/>
            <rFont val="Tahoma"/>
            <family val="2"/>
          </rPr>
          <t xml:space="preserve">Indique la magnitud programada para el trimestre. </t>
        </r>
      </text>
    </comment>
    <comment ref="Q12" authorId="0" shapeId="0" xr:uid="{94270457-AD8E-4BD8-A08B-6DCFA8CB4BED}">
      <text>
        <r>
          <rPr>
            <b/>
            <sz val="9"/>
            <color indexed="81"/>
            <rFont val="Tahoma"/>
            <family val="2"/>
          </rPr>
          <t>Indique la programación total de la vigencia. 
Debe ser coherente con la meta.</t>
        </r>
      </text>
    </comment>
    <comment ref="R12" authorId="0" shapeId="0" xr:uid="{534D79D3-77AF-44B1-B3D0-7681004C92D9}">
      <text>
        <r>
          <rPr>
            <b/>
            <sz val="9"/>
            <color indexed="81"/>
            <rFont val="Tahoma"/>
            <family val="2"/>
          </rPr>
          <t xml:space="preserve">Indique el tipo de indicador: 
- Eficancia 
- Eficiencia 
- Efectividad </t>
        </r>
      </text>
    </comment>
    <comment ref="U12" authorId="0" shapeId="0" xr:uid="{53908C84-4FED-49A9-8619-910EF0A65EF4}">
      <text>
        <r>
          <rPr>
            <b/>
            <sz val="9"/>
            <color indexed="81"/>
            <rFont val="Tahoma"/>
            <family val="2"/>
          </rPr>
          <t>Indique la magnitud programada</t>
        </r>
      </text>
    </comment>
    <comment ref="V12" authorId="0" shapeId="0" xr:uid="{2C2166F8-A33D-429D-9632-00CD1714EF17}">
      <text>
        <r>
          <rPr>
            <b/>
            <sz val="9"/>
            <color indexed="81"/>
            <rFont val="Tahoma"/>
            <family val="2"/>
          </rPr>
          <t>Indique la magnitud ejecutada. Corresponde al resultado de medir el indicador de la meta</t>
        </r>
      </text>
    </comment>
    <comment ref="W12" authorId="0" shapeId="0" xr:uid="{57FC239E-3059-4A4B-B297-4475F78EC557}">
      <text>
        <r>
          <rPr>
            <b/>
            <sz val="9"/>
            <color indexed="81"/>
            <rFont val="Tahoma"/>
            <family val="2"/>
          </rPr>
          <t>Es el resultado porcentual de dividir lo ejecutado vs. lo programado. En caso de sobre ejecución, el resultado máximo es el 100%</t>
        </r>
      </text>
    </comment>
    <comment ref="X12" authorId="0" shapeId="0" xr:uid="{A56C92EF-2EDA-4E94-9073-8908BDB1E5B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Y12" authorId="0" shapeId="0" xr:uid="{83FEF0D8-D907-41F4-A074-5E10A5AE09F0}">
      <text>
        <r>
          <rPr>
            <b/>
            <sz val="9"/>
            <color indexed="81"/>
            <rFont val="Tahoma"/>
            <family val="2"/>
          </rPr>
          <t xml:space="preserve">Indicar el nombre concreto de la evidencia aportada. </t>
        </r>
      </text>
    </comment>
    <comment ref="Z12" authorId="0" shapeId="0" xr:uid="{CC260662-0F4C-4932-81F3-4818B6949A6D}">
      <text>
        <r>
          <rPr>
            <b/>
            <sz val="9"/>
            <color indexed="81"/>
            <rFont val="Tahoma"/>
            <family val="2"/>
          </rPr>
          <t>Indique la magnitud programada</t>
        </r>
      </text>
    </comment>
    <comment ref="AA12" authorId="0" shapeId="0" xr:uid="{4761F792-55FE-4414-AF8B-DE26F6A5A9C6}">
      <text>
        <r>
          <rPr>
            <b/>
            <sz val="9"/>
            <color indexed="81"/>
            <rFont val="Tahoma"/>
            <family val="2"/>
          </rPr>
          <t>Indique la magnitud ejecutada. Corresponde al resultado de medir el indicador de la meta</t>
        </r>
      </text>
    </comment>
    <comment ref="AB12" authorId="0" shapeId="0" xr:uid="{1767736C-ED92-4F75-8AAD-FE9FA6D8A653}">
      <text>
        <r>
          <rPr>
            <b/>
            <sz val="9"/>
            <color indexed="81"/>
            <rFont val="Tahoma"/>
            <family val="2"/>
          </rPr>
          <t>Es el resultado porcentual de dividir lo ejecutado vs. lo programado. En caso de sobre ejecución, el resultado máximo es el 100%</t>
        </r>
      </text>
    </comment>
    <comment ref="AC12" authorId="0" shapeId="0" xr:uid="{CBAFBF81-BF33-4E26-9CC7-9421B03EBBCC}">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D12" authorId="0" shapeId="0" xr:uid="{18C9D6B3-E7D0-4798-9593-3B92D1A01657}">
      <text>
        <r>
          <rPr>
            <b/>
            <sz val="9"/>
            <color indexed="81"/>
            <rFont val="Tahoma"/>
            <family val="2"/>
          </rPr>
          <t xml:space="preserve">Indicar el nombre concreto de la evidencia aportada. </t>
        </r>
      </text>
    </comment>
    <comment ref="AE12" authorId="0" shapeId="0" xr:uid="{1614D470-CD0F-4332-8AAC-F1EB8C5FDA34}">
      <text>
        <r>
          <rPr>
            <b/>
            <sz val="9"/>
            <color indexed="81"/>
            <rFont val="Tahoma"/>
            <family val="2"/>
          </rPr>
          <t>Indique la magnitud programada</t>
        </r>
      </text>
    </comment>
    <comment ref="AF12" authorId="0" shapeId="0" xr:uid="{95533279-FE7B-4F31-951C-8153CB585EC3}">
      <text>
        <r>
          <rPr>
            <b/>
            <sz val="9"/>
            <color indexed="81"/>
            <rFont val="Tahoma"/>
            <family val="2"/>
          </rPr>
          <t>Indique la magnitud ejecutada. Corresponde al resultado de medir el indicador de la meta</t>
        </r>
      </text>
    </comment>
    <comment ref="AG12" authorId="0" shapeId="0" xr:uid="{19593078-4DCF-413F-A6B2-24ED8AB3971F}">
      <text>
        <r>
          <rPr>
            <b/>
            <sz val="9"/>
            <color indexed="81"/>
            <rFont val="Tahoma"/>
            <family val="2"/>
          </rPr>
          <t>Es el resultado porcentual de dividir lo ejecutado vs. lo programado. En caso de sobre ejecución, el resultado máximo es el 100%</t>
        </r>
      </text>
    </comment>
    <comment ref="AH12" authorId="0" shapeId="0" xr:uid="{3FA4C656-7611-4498-9E93-FE41C0FCC5C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I12" authorId="0" shapeId="0" xr:uid="{C47D4410-349A-4425-B0E7-196C7162C96E}">
      <text>
        <r>
          <rPr>
            <b/>
            <sz val="9"/>
            <color indexed="81"/>
            <rFont val="Tahoma"/>
            <family val="2"/>
          </rPr>
          <t xml:space="preserve">Indicar el nombre concreto de la evidencia aportada. </t>
        </r>
      </text>
    </comment>
    <comment ref="AJ12" authorId="0" shapeId="0" xr:uid="{FD63F612-9A1F-4272-9EB0-28F1ED786BBD}">
      <text>
        <r>
          <rPr>
            <b/>
            <sz val="9"/>
            <color indexed="81"/>
            <rFont val="Tahoma"/>
            <family val="2"/>
          </rPr>
          <t>Indique la magnitud programada</t>
        </r>
      </text>
    </comment>
    <comment ref="AK12" authorId="0" shapeId="0" xr:uid="{631CCB82-BD96-4B48-9ADC-508B71352E76}">
      <text>
        <r>
          <rPr>
            <b/>
            <sz val="9"/>
            <color indexed="81"/>
            <rFont val="Tahoma"/>
            <family val="2"/>
          </rPr>
          <t>Indique la magnitud ejecutada. Corresponde al resultado de medir el indicador de la meta</t>
        </r>
      </text>
    </comment>
    <comment ref="AL12" authorId="0" shapeId="0" xr:uid="{F954A19E-8E8C-4108-B050-E60F5F5A3576}">
      <text>
        <r>
          <rPr>
            <b/>
            <sz val="9"/>
            <color indexed="81"/>
            <rFont val="Tahoma"/>
            <family val="2"/>
          </rPr>
          <t>Es el resultado porcentual de dividir lo ejecutado vs. lo programado. En caso de sobre ejecución, el resultado máximo es el 100%</t>
        </r>
      </text>
    </comment>
    <comment ref="AM12" authorId="0" shapeId="0" xr:uid="{9C1ADABE-F6E8-4989-AECF-83F48737E82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N12" authorId="0" shapeId="0" xr:uid="{93FABCD1-4573-4A66-81ED-763C23F32471}">
      <text>
        <r>
          <rPr>
            <b/>
            <sz val="9"/>
            <color indexed="81"/>
            <rFont val="Tahoma"/>
            <family val="2"/>
          </rPr>
          <t xml:space="preserve">Indicar el nombre concreto de la evidencia aportada. </t>
        </r>
      </text>
    </comment>
    <comment ref="AO12" authorId="0" shapeId="0" xr:uid="{3853E49B-60A0-412F-8DE1-21BB7B6D968F}">
      <text>
        <r>
          <rPr>
            <b/>
            <sz val="9"/>
            <color indexed="81"/>
            <rFont val="Tahoma"/>
            <family val="2"/>
          </rPr>
          <t>Indique la magnitud total programada para la vigencia</t>
        </r>
      </text>
    </comment>
    <comment ref="AP12" authorId="0" shapeId="0" xr:uid="{424C6E4A-D843-4510-AB4D-C8F84774769F}">
      <text>
        <r>
          <rPr>
            <b/>
            <sz val="9"/>
            <color indexed="81"/>
            <rFont val="Tahoma"/>
            <family val="2"/>
          </rPr>
          <t xml:space="preserve">Indique la magnitud ejecutada acumulada para la vigencia </t>
        </r>
      </text>
    </comment>
    <comment ref="AQ12" authorId="0" shapeId="0" xr:uid="{1FCC030C-BBA3-418E-9E05-0FCA2C8F4128}">
      <text>
        <r>
          <rPr>
            <b/>
            <sz val="9"/>
            <color indexed="81"/>
            <rFont val="Tahoma"/>
            <family val="2"/>
          </rPr>
          <t>Es el resultado porcentual de dividir lo ejecutado vs. lo programado. En caso de sobre ejecución, el resultado máximo es el 100%</t>
        </r>
      </text>
    </comment>
    <comment ref="AR12" authorId="0" shapeId="0" xr:uid="{2096B1E7-E010-4E7B-8BC4-6F10D66B7DB9}">
      <text>
        <r>
          <rPr>
            <b/>
            <sz val="9"/>
            <color indexed="81"/>
            <rFont val="Tahoma"/>
            <family val="2"/>
          </rPr>
          <t>Es la descripción detallada de los avances y logros obtenidos con la ejecución de la meta acumulados para la vigencia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E4" authorId="0" shapeId="0" xr:uid="{B011372B-E314-4D7A-ABA2-BAC2779934D9}">
      <text>
        <r>
          <rPr>
            <b/>
            <sz val="9"/>
            <color indexed="81"/>
            <rFont val="Tahoma"/>
            <family val="2"/>
          </rPr>
          <t>Cuadro que resume los cambios realizados de una versión a otra</t>
        </r>
      </text>
    </comment>
    <comment ref="E5" authorId="0" shapeId="0" xr:uid="{6D3510AD-814C-4D92-BAFC-71F0839843F3}">
      <text>
        <r>
          <rPr>
            <b/>
            <sz val="9"/>
            <color indexed="81"/>
            <rFont val="Tahoma"/>
            <family val="2"/>
          </rPr>
          <t xml:space="preserve">Número consecutivo de la versión generada </t>
        </r>
      </text>
    </comment>
    <comment ref="F5" authorId="0" shapeId="0" xr:uid="{455B4D1B-4D4F-46D8-A045-91E14430E00E}">
      <text>
        <r>
          <rPr>
            <b/>
            <sz val="9"/>
            <color indexed="81"/>
            <rFont val="Tahoma"/>
            <family val="2"/>
          </rPr>
          <t>Fecha de la versión generada</t>
        </r>
      </text>
    </comment>
    <comment ref="G5" authorId="0" shapeId="0" xr:uid="{4F6DD881-4064-46E2-AD27-7B033F5287F5}">
      <text>
        <r>
          <rPr>
            <b/>
            <sz val="9"/>
            <color indexed="81"/>
            <rFont val="Tahoma"/>
            <family val="2"/>
          </rPr>
          <t>Breve descripción del cambio realizado en la nueva versión</t>
        </r>
      </text>
    </comment>
    <comment ref="Q10" authorId="1" shapeId="0" xr:uid="{F0AF0265-0A24-4C53-9A8F-D8B71FD53AA9}">
      <text>
        <r>
          <rPr>
            <b/>
            <sz val="9"/>
            <color indexed="81"/>
            <rFont val="Tahoma"/>
            <family val="2"/>
          </rPr>
          <t>Seleccione la política de MIPG asociada a la meta</t>
        </r>
      </text>
    </comment>
    <comment ref="R10" authorId="1" shapeId="0" xr:uid="{A9500B29-80DB-409C-866E-A3D042657059}">
      <text>
        <r>
          <rPr>
            <b/>
            <sz val="9"/>
            <color indexed="81"/>
            <rFont val="Tahoma"/>
            <family val="2"/>
          </rPr>
          <t>Seleccione el proyecto de inversión que financia o aporta al cumplimiento de la meta. En caso contrario, indique NO APLICA</t>
        </r>
      </text>
    </comment>
    <comment ref="A12" authorId="0" shapeId="0" xr:uid="{2DD4CECD-D756-4467-A62C-53A6FC3549DD}">
      <text>
        <r>
          <rPr>
            <b/>
            <sz val="9"/>
            <color indexed="81"/>
            <rFont val="Tahoma"/>
            <family val="2"/>
          </rPr>
          <t>Incluya el número del objetivo estratégico, de acuerdo con lo adoptado en el Plan Estratégico Institucional</t>
        </r>
      </text>
    </comment>
    <comment ref="B12" authorId="0" shapeId="0" xr:uid="{BA0E1B6A-9724-479C-9C24-7C202AB8373D}">
      <text>
        <r>
          <rPr>
            <b/>
            <sz val="9"/>
            <color indexed="81"/>
            <rFont val="Tahoma"/>
            <family val="2"/>
          </rPr>
          <t>Incluya el objetivo estratégico, de acuerdo con lo adoptado en el Plan Estratégico Institucional, al cual se asocia la meta</t>
        </r>
      </text>
    </comment>
    <comment ref="C12" authorId="0" shapeId="0" xr:uid="{119F47BD-BB9E-4059-B26B-7A00F4141FBE}">
      <text>
        <r>
          <rPr>
            <b/>
            <sz val="9"/>
            <color indexed="81"/>
            <rFont val="Tahoma"/>
            <family val="2"/>
          </rPr>
          <t>Escriba el número de la meta, en orden consecutivo</t>
        </r>
      </text>
    </comment>
    <comment ref="D12" authorId="0" shapeId="0" xr:uid="{751BB42F-F6E4-422B-91AD-AD50D5510A18}">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E12" authorId="0" shapeId="0" xr:uid="{66100535-6C62-4F58-A17C-0BE85EBD4F67}">
      <text>
        <r>
          <rPr>
            <b/>
            <sz val="9"/>
            <color indexed="81"/>
            <rFont val="Tahoma"/>
            <family val="2"/>
          </rPr>
          <t xml:space="preserve">Seleccione la opción que corresponda
</t>
        </r>
      </text>
    </comment>
    <comment ref="F12" authorId="0" shapeId="0" xr:uid="{2A83FE2C-B2C1-4597-A76A-578AAE54FC34}">
      <text>
        <r>
          <rPr>
            <b/>
            <sz val="9"/>
            <color indexed="81"/>
            <rFont val="Tahoma"/>
            <family val="2"/>
          </rPr>
          <t>Indique un nombre corto que refleje lo que pretende medir. 
Ej. Porcentaje de giros acumulados</t>
        </r>
      </text>
    </comment>
    <comment ref="G12" authorId="0" shapeId="0" xr:uid="{D0800236-B4FE-4CB1-B3B9-634F81DF4156}">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H12" authorId="0" shapeId="0" xr:uid="{9720355A-42B5-4521-A971-3991DAD0CBDD}">
      <text>
        <r>
          <rPr>
            <b/>
            <sz val="9"/>
            <color indexed="81"/>
            <rFont val="Tahoma"/>
            <family val="2"/>
          </rPr>
          <t>Valor inicial que se toma como referencia para comparar el avance de la meta. Es imporante indicar la magnitud, unidad de medida y la vigencia en la cual se obtuvo</t>
        </r>
      </text>
    </comment>
    <comment ref="I12" authorId="0" shapeId="0" xr:uid="{1AECC889-2B35-4962-8482-78F84CE03D6F}">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J12" authorId="0" shapeId="0" xr:uid="{2208232E-487F-4B17-B920-92D360C002B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K12" authorId="0" shapeId="0" xr:uid="{B30BBDB4-EC1D-4EA1-8538-25A32CED2539}">
      <text>
        <r>
          <rPr>
            <b/>
            <sz val="9"/>
            <color indexed="81"/>
            <rFont val="Tahoma"/>
            <family val="2"/>
          </rPr>
          <t xml:space="preserve">Indique la magnitud programada para el trimestre. </t>
        </r>
      </text>
    </comment>
    <comment ref="L12" authorId="0" shapeId="0" xr:uid="{31373292-3723-487A-8503-BD0B0A79E8B6}">
      <text>
        <r>
          <rPr>
            <b/>
            <sz val="9"/>
            <color indexed="81"/>
            <rFont val="Tahoma"/>
            <family val="2"/>
          </rPr>
          <t xml:space="preserve">Indique la magnitud programada para el trimestre. </t>
        </r>
      </text>
    </comment>
    <comment ref="M12" authorId="0" shapeId="0" xr:uid="{C846E2D7-3065-4128-8C76-51161E0D7C17}">
      <text>
        <r>
          <rPr>
            <b/>
            <sz val="9"/>
            <color indexed="81"/>
            <rFont val="Tahoma"/>
            <family val="2"/>
          </rPr>
          <t xml:space="preserve">Indique la magnitud programada para el trimestre. </t>
        </r>
      </text>
    </comment>
    <comment ref="N12" authorId="0" shapeId="0" xr:uid="{474117DA-14AA-4BAF-B752-1413A5718EC7}">
      <text>
        <r>
          <rPr>
            <b/>
            <sz val="9"/>
            <color indexed="81"/>
            <rFont val="Tahoma"/>
            <family val="2"/>
          </rPr>
          <t xml:space="preserve">Indique la magnitud programada para el trimestre. </t>
        </r>
      </text>
    </comment>
    <comment ref="O12" authorId="0" shapeId="0" xr:uid="{F1D07228-88D0-4309-9D4E-5EB885D7FDC6}">
      <text>
        <r>
          <rPr>
            <b/>
            <sz val="9"/>
            <color indexed="81"/>
            <rFont val="Tahoma"/>
            <family val="2"/>
          </rPr>
          <t>Indique la programación total de la vigencia. 
Debe ser coherente con la meta.</t>
        </r>
      </text>
    </comment>
    <comment ref="P12" authorId="0" shapeId="0" xr:uid="{FE21DFDB-AFF8-4147-B537-10C1B10248CA}">
      <text>
        <r>
          <rPr>
            <b/>
            <sz val="9"/>
            <color indexed="81"/>
            <rFont val="Tahoma"/>
            <family val="2"/>
          </rPr>
          <t xml:space="preserve">Indique el tipo de indicador: 
- Eficancia 
- Eficiencia 
- Efectividad </t>
        </r>
      </text>
    </comment>
    <comment ref="S12" authorId="0" shapeId="0" xr:uid="{F21E4E22-60F3-48C1-9204-B22990CF58E2}">
      <text>
        <r>
          <rPr>
            <b/>
            <sz val="9"/>
            <color indexed="81"/>
            <rFont val="Tahoma"/>
            <family val="2"/>
          </rPr>
          <t>Indique la evidencia a presentar del cumplimiento de la meta. Se debe redactar de forma concreta y coherente con la meta</t>
        </r>
      </text>
    </comment>
    <comment ref="T12" authorId="0" shapeId="0" xr:uid="{1B621C19-38F6-4806-A4C4-B1C8550B782C}">
      <text>
        <r>
          <rPr>
            <b/>
            <sz val="9"/>
            <color indexed="81"/>
            <rFont val="Tahoma"/>
            <family val="2"/>
          </rPr>
          <t>Indique la herramienta o aplicativo donde reposa la información que da origen al entregable o en el que es posible contrastar o verificar la información de ser necesario.</t>
        </r>
      </text>
    </comment>
    <comment ref="U12" authorId="0" shapeId="0" xr:uid="{29D96EE3-F7F5-47F6-888D-8FBFF7195BF0}">
      <text>
        <r>
          <rPr>
            <b/>
            <sz val="9"/>
            <color indexed="81"/>
            <rFont val="Tahoma"/>
            <family val="2"/>
          </rPr>
          <t>Indique el área y grupo de trabajo (si se tiene), responsable de cumplir o ejecutar la meta</t>
        </r>
      </text>
    </comment>
    <comment ref="V12" authorId="0" shapeId="0" xr:uid="{F773CF66-93F3-45C1-8401-3500EA5DFE30}">
      <text>
        <r>
          <rPr>
            <b/>
            <sz val="9"/>
            <color indexed="81"/>
            <rFont val="Tahoma"/>
            <family val="2"/>
          </rPr>
          <t>Indique la magnitud programada</t>
        </r>
      </text>
    </comment>
    <comment ref="W12" authorId="0" shapeId="0" xr:uid="{F5228218-2E22-4357-BBA2-F05EC2E0672D}">
      <text>
        <r>
          <rPr>
            <b/>
            <sz val="9"/>
            <color indexed="81"/>
            <rFont val="Tahoma"/>
            <family val="2"/>
          </rPr>
          <t>Indique la magnitud ejecutada. Corresponde al resultado de medir el indicador de la meta</t>
        </r>
      </text>
    </comment>
    <comment ref="X12" authorId="0" shapeId="0" xr:uid="{83E45AA4-B05B-44F9-939A-1584783024C0}">
      <text>
        <r>
          <rPr>
            <b/>
            <sz val="9"/>
            <color indexed="81"/>
            <rFont val="Tahoma"/>
            <family val="2"/>
          </rPr>
          <t>Es el resultado porcentual de dividir lo ejecutado vs. lo programado. En caso de sobre ejecución, el resultado máximo es el 100%</t>
        </r>
      </text>
    </comment>
    <comment ref="Y12" authorId="0" shapeId="0" xr:uid="{988C4601-812E-40FE-85FE-3C09AFA1D7E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2" authorId="0" shapeId="0" xr:uid="{D0D90FBE-E6E2-4075-87AB-6F323F2D84BC}">
      <text>
        <r>
          <rPr>
            <b/>
            <sz val="9"/>
            <color indexed="81"/>
            <rFont val="Tahoma"/>
            <family val="2"/>
          </rPr>
          <t xml:space="preserve">Indicar el nombre concreto de la evidencia aportada. </t>
        </r>
      </text>
    </comment>
    <comment ref="AA12" authorId="0" shapeId="0" xr:uid="{B6305720-C9BD-47A6-9225-C9206B502FD0}">
      <text>
        <r>
          <rPr>
            <b/>
            <sz val="9"/>
            <color indexed="81"/>
            <rFont val="Tahoma"/>
            <family val="2"/>
          </rPr>
          <t>Indique la magnitud programada</t>
        </r>
      </text>
    </comment>
    <comment ref="AB12" authorId="0" shapeId="0" xr:uid="{49896E7A-471D-4CA3-B6D2-CA055AA84F85}">
      <text>
        <r>
          <rPr>
            <b/>
            <sz val="9"/>
            <color indexed="81"/>
            <rFont val="Tahoma"/>
            <family val="2"/>
          </rPr>
          <t>Indique la magnitud ejecutada. Corresponde al resultado de medir el indicador de la meta</t>
        </r>
      </text>
    </comment>
    <comment ref="AC12" authorId="0" shapeId="0" xr:uid="{6C4CA308-F62A-4560-A290-C6F961DD9EB9}">
      <text>
        <r>
          <rPr>
            <b/>
            <sz val="9"/>
            <color indexed="81"/>
            <rFont val="Tahoma"/>
            <family val="2"/>
          </rPr>
          <t>Es el resultado porcentual de dividir lo ejecutado vs. lo programado. En caso de sobre ejecución, el resultado máximo es el 100%</t>
        </r>
      </text>
    </comment>
    <comment ref="AD12" authorId="0" shapeId="0" xr:uid="{911B7D68-1818-41B4-A811-431278669113}">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2" authorId="0" shapeId="0" xr:uid="{BF2915B6-D49D-4DC1-86C3-8A2E656FD968}">
      <text>
        <r>
          <rPr>
            <b/>
            <sz val="9"/>
            <color indexed="81"/>
            <rFont val="Tahoma"/>
            <family val="2"/>
          </rPr>
          <t xml:space="preserve">Indicar el nombre concreto de la evidencia aportada. </t>
        </r>
      </text>
    </comment>
    <comment ref="AF12" authorId="0" shapeId="0" xr:uid="{5CCDF014-BF0B-42B7-92F7-6CBF58EA98EF}">
      <text>
        <r>
          <rPr>
            <b/>
            <sz val="9"/>
            <color indexed="81"/>
            <rFont val="Tahoma"/>
            <family val="2"/>
          </rPr>
          <t>Indique la magnitud programada</t>
        </r>
      </text>
    </comment>
    <comment ref="AG12" authorId="0" shapeId="0" xr:uid="{A3FA785E-EDEC-4164-99A5-88C5B890A708}">
      <text>
        <r>
          <rPr>
            <b/>
            <sz val="9"/>
            <color indexed="81"/>
            <rFont val="Tahoma"/>
            <family val="2"/>
          </rPr>
          <t>Indique la magnitud ejecutada. Corresponde al resultado de medir el indicador de la meta</t>
        </r>
      </text>
    </comment>
    <comment ref="AH12" authorId="0" shapeId="0" xr:uid="{005E4D9E-D1F6-4A46-8371-9EB40A9C2F76}">
      <text>
        <r>
          <rPr>
            <b/>
            <sz val="9"/>
            <color indexed="81"/>
            <rFont val="Tahoma"/>
            <family val="2"/>
          </rPr>
          <t>Es el resultado porcentual de dividir lo ejecutado vs. lo programado. En caso de sobre ejecución, el resultado máximo es el 100%</t>
        </r>
      </text>
    </comment>
    <comment ref="AI12" authorId="0" shapeId="0" xr:uid="{F4977502-E86B-42EE-B00B-334848FCB9A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2" authorId="0" shapeId="0" xr:uid="{07F8A95D-778F-4057-9D7F-FC1A1EDBDEC6}">
      <text>
        <r>
          <rPr>
            <b/>
            <sz val="9"/>
            <color indexed="81"/>
            <rFont val="Tahoma"/>
            <family val="2"/>
          </rPr>
          <t xml:space="preserve">Indicar el nombre concreto de la evidencia aportada. </t>
        </r>
      </text>
    </comment>
    <comment ref="AK12" authorId="0" shapeId="0" xr:uid="{1CF6DDD2-D0F7-497B-A878-3984E176C12A}">
      <text>
        <r>
          <rPr>
            <b/>
            <sz val="9"/>
            <color indexed="81"/>
            <rFont val="Tahoma"/>
            <family val="2"/>
          </rPr>
          <t>Indique la magnitud programada</t>
        </r>
      </text>
    </comment>
    <comment ref="AL12" authorId="0" shapeId="0" xr:uid="{978B8E67-E2CF-4EA1-B0E8-C23EE154AD33}">
      <text>
        <r>
          <rPr>
            <b/>
            <sz val="9"/>
            <color indexed="81"/>
            <rFont val="Tahoma"/>
            <family val="2"/>
          </rPr>
          <t>Indique la magnitud ejecutada. Corresponde al resultado de medir el indicador de la meta</t>
        </r>
      </text>
    </comment>
    <comment ref="AM12" authorId="0" shapeId="0" xr:uid="{7949A3C4-FD79-41C9-B393-15F71C2BB313}">
      <text>
        <r>
          <rPr>
            <b/>
            <sz val="9"/>
            <color indexed="81"/>
            <rFont val="Tahoma"/>
            <family val="2"/>
          </rPr>
          <t>Es el resultado porcentual de dividir lo ejecutado vs. lo programado. En caso de sobre ejecución, el resultado máximo es el 100%</t>
        </r>
      </text>
    </comment>
    <comment ref="AN12" authorId="0" shapeId="0" xr:uid="{F1983010-98A0-4525-A8F5-BC9974C9F9F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2" authorId="0" shapeId="0" xr:uid="{517F2593-F76E-4236-90C8-0209530447DA}">
      <text>
        <r>
          <rPr>
            <b/>
            <sz val="9"/>
            <color indexed="81"/>
            <rFont val="Tahoma"/>
            <family val="2"/>
          </rPr>
          <t xml:space="preserve">Indicar el nombre concreto de la evidencia aportada. </t>
        </r>
      </text>
    </comment>
    <comment ref="AP12" authorId="0" shapeId="0" xr:uid="{A3C321AB-87DC-4E7F-8C8F-8F767BB0A1DF}">
      <text>
        <r>
          <rPr>
            <b/>
            <sz val="9"/>
            <color indexed="81"/>
            <rFont val="Tahoma"/>
            <family val="2"/>
          </rPr>
          <t>Indique la magnitud total programada para la vigencia</t>
        </r>
      </text>
    </comment>
    <comment ref="AQ12" authorId="0" shapeId="0" xr:uid="{FC771540-1D2C-4B21-9686-7D6684444881}">
      <text>
        <r>
          <rPr>
            <b/>
            <sz val="9"/>
            <color indexed="81"/>
            <rFont val="Tahoma"/>
            <family val="2"/>
          </rPr>
          <t xml:space="preserve">Indique la magnitud ejecutada acumulada para la vigencia </t>
        </r>
      </text>
    </comment>
    <comment ref="AR12" authorId="0" shapeId="0" xr:uid="{1ECDFD14-21A6-444C-BF6C-3E8B35E647CC}">
      <text>
        <r>
          <rPr>
            <b/>
            <sz val="9"/>
            <color indexed="81"/>
            <rFont val="Tahoma"/>
            <family val="2"/>
          </rPr>
          <t>Es el resultado porcentual de dividir lo ejecutado vs. lo programado. En caso de sobre ejecución, el resultado máximo es el 100%</t>
        </r>
      </text>
    </comment>
    <comment ref="AS12" authorId="0" shapeId="0" xr:uid="{308CE112-015B-49F8-A4DA-7DB95EB2D67D}">
      <text>
        <r>
          <rPr>
            <b/>
            <sz val="9"/>
            <color indexed="81"/>
            <rFont val="Tahoma"/>
            <family val="2"/>
          </rPr>
          <t>Es la descripción detallada de los avances y logros obtenidos con la ejecución de la meta acumulados para la vigencia</t>
        </r>
      </text>
    </comment>
    <comment ref="D26" authorId="0" shapeId="0" xr:uid="{CD94BD62-55DA-4C1E-96B6-1A5F6A4412D7}">
      <text>
        <r>
          <rPr>
            <b/>
            <sz val="9"/>
            <color indexed="81"/>
            <rFont val="Tahoma"/>
            <family val="2"/>
          </rPr>
          <t>Promedio obtenido para el periodo x 80%</t>
        </r>
      </text>
    </comment>
    <comment ref="D34" authorId="0" shapeId="0" xr:uid="{9871DD7B-59A9-4D33-830E-91A8A028A8A2}">
      <text>
        <r>
          <rPr>
            <b/>
            <sz val="9"/>
            <color indexed="81"/>
            <rFont val="Tahoma"/>
            <family val="2"/>
          </rPr>
          <t>Promedio obtenido en las metas transversales para el periodo x 20%</t>
        </r>
      </text>
    </comment>
    <comment ref="D35" authorId="0" shapeId="0" xr:uid="{30E82D26-5BE8-4336-B590-55EFD66077D4}">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<sst xmlns="http://schemas.openxmlformats.org/spreadsheetml/2006/main" count="571" uniqueCount="277">
  <si>
    <r>
      <rPr>
        <b/>
        <sz val="14"/>
        <rFont val="Calibri Light"/>
        <family val="2"/>
        <scheme val="major"/>
      </rPr>
      <t>FORMULACIÓN Y SEGUIMIENTO PLANES DE GESTIÓN NIVEL CENTRAL</t>
    </r>
    <r>
      <rPr>
        <b/>
        <sz val="11"/>
        <color theme="1"/>
        <rFont val="Calibri Light"/>
        <family val="2"/>
        <scheme val="major"/>
      </rPr>
      <t xml:space="preserve">
PROCESO   _____________</t>
    </r>
  </si>
  <si>
    <r>
      <rPr>
        <b/>
        <sz val="11"/>
        <color theme="1"/>
        <rFont val="Calibri Light"/>
        <family val="2"/>
        <scheme val="major"/>
      </rPr>
      <t xml:space="preserve">Código Formato: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
</t>
    </r>
    <r>
      <rPr>
        <b/>
        <sz val="11"/>
        <color theme="1"/>
        <rFont val="Calibri Light"/>
        <family val="2"/>
        <scheme val="major"/>
      </rPr>
      <t xml:space="preserve">Vigencia desde: </t>
    </r>
    <r>
      <rPr>
        <sz val="11"/>
        <color theme="1"/>
        <rFont val="Calibri Light"/>
        <family val="2"/>
        <scheme val="major"/>
      </rPr>
      <t xml:space="preserve">
</t>
    </r>
    <r>
      <rPr>
        <b/>
        <sz val="11"/>
        <color theme="1"/>
        <rFont val="Calibri Light"/>
        <family val="2"/>
        <scheme val="major"/>
      </rPr>
      <t xml:space="preserve">Caso HOLA: </t>
    </r>
  </si>
  <si>
    <t>VIGENCIA DE LA PLANEACIÓN 202__</t>
  </si>
  <si>
    <t>DEPENDENCIAS ASOCIADAS</t>
  </si>
  <si>
    <t>FECHA</t>
  </si>
  <si>
    <t>DESCRIPCIÓN DE LA MODIFICACIÓN</t>
  </si>
  <si>
    <t xml:space="preserve">Publicación del plan de gestión aprobado. Caso HOLA: </t>
  </si>
  <si>
    <t>PLAN ESTRATÉGICO INSTITUCIONAL</t>
  </si>
  <si>
    <t>PRODUCTO</t>
  </si>
  <si>
    <t>INDICADOR</t>
  </si>
  <si>
    <t>POLÍTICA DE GESTIÓN Y DESEMPEÑO ASOCIADA</t>
  </si>
  <si>
    <t>FUENTE DE FINANCIACIÓN</t>
  </si>
  <si>
    <t>I TRIMESTRE</t>
  </si>
  <si>
    <t>II TRIMESTRE</t>
  </si>
  <si>
    <t>III TRIMESTRE</t>
  </si>
  <si>
    <t>IV TRIMESTRE</t>
  </si>
  <si>
    <t>SEGUIMIENTO ACUMULADO PLAN GESTIÓN</t>
  </si>
  <si>
    <t>No OE</t>
  </si>
  <si>
    <t>OBJETIVO ESTRATÉGICO</t>
  </si>
  <si>
    <t xml:space="preserve">ACTIVIDAD </t>
  </si>
  <si>
    <t xml:space="preserve">ENTREGABLE </t>
  </si>
  <si>
    <t xml:space="preserve">META </t>
  </si>
  <si>
    <t>FUENTE DE INFORMACIÓN</t>
  </si>
  <si>
    <t>RESPONSABLES DE LA META</t>
  </si>
  <si>
    <t>NOMBRE DEL INDICADOR</t>
  </si>
  <si>
    <t>FÓRMULA DEL INDICADOR</t>
  </si>
  <si>
    <t>LÍNEA BASE</t>
  </si>
  <si>
    <t xml:space="preserve">TIPO DE PROGRAMACIÓN </t>
  </si>
  <si>
    <t>UNIDAD DE MEDIDA</t>
  </si>
  <si>
    <t>I TRI</t>
  </si>
  <si>
    <t>II TRI</t>
  </si>
  <si>
    <t>III TRI</t>
  </si>
  <si>
    <t>IV TRI</t>
  </si>
  <si>
    <t>TOTAL PROGRAMACIÓN VIGENCIA</t>
  </si>
  <si>
    <t>TIPO DE INDICADOR</t>
  </si>
  <si>
    <t>PROGRAMADO</t>
  </si>
  <si>
    <t>EJECUTADO</t>
  </si>
  <si>
    <t>RESULTADO DE LA MEDICIÓN</t>
  </si>
  <si>
    <t>ANÁLISIS DE AVANCE</t>
  </si>
  <si>
    <t xml:space="preserve">EVIDENCIA </t>
  </si>
  <si>
    <r>
      <rPr>
        <b/>
        <sz val="14"/>
        <rFont val="Calibri Light"/>
        <family val="2"/>
        <scheme val="major"/>
      </rPr>
      <t>FORMULACIÓN Y SEGUIMIENTO PLANES DE GESTIÓN NIVEL CENTRAL</t>
    </r>
    <r>
      <rPr>
        <b/>
        <sz val="11"/>
        <color theme="1"/>
        <rFont val="Calibri Light"/>
        <family val="2"/>
        <scheme val="major"/>
      </rPr>
      <t xml:space="preserve">
PROCESO   FOMENTO Y PROTECCIÓN DE DERECHOS HUMANOS </t>
    </r>
  </si>
  <si>
    <t>Código: PLE-PIN-F017
Versión: 07
Vigencia: 21 de enero de 2025
Caso HOLA: 113317</t>
  </si>
  <si>
    <t>VIGENCIA DE LA PLANEACIÓN 2025</t>
  </si>
  <si>
    <t xml:space="preserve">DIRECCIÓN DE DERECHOS HUMANOS 
SUBDIRECCIÓN DE ASUNTOS DE LIBERTAD RELIGIOSA Y DE CONCIENCIA </t>
  </si>
  <si>
    <t>CONTROL DE CAMBIOS</t>
  </si>
  <si>
    <t>VERSIÓN</t>
  </si>
  <si>
    <t>28 de enero de 2025</t>
  </si>
  <si>
    <t>Publicación del plan de gestión aprobado. Caso HOLA: 116049</t>
  </si>
  <si>
    <t>META</t>
  </si>
  <si>
    <t>RESULTADO</t>
  </si>
  <si>
    <t xml:space="preserve">No. Meta </t>
  </si>
  <si>
    <t>META PLAN DE GESTIÓN VIGENCIA</t>
  </si>
  <si>
    <t>TIPO DE META</t>
  </si>
  <si>
    <t>TIPO DE PROGRAMACIÓN</t>
  </si>
  <si>
    <t>ENTREGABLE</t>
  </si>
  <si>
    <t>Fomentar la promoción, garantía, protección, respeto y apropiación de los Derechos Humanos, la Libertad Religiosa y de conciencia, el Dialogo, la convivencia pacífica y la lucha contra el racismo.</t>
  </si>
  <si>
    <t>1</t>
  </si>
  <si>
    <t xml:space="preserve">Elaborar (20) Planes de trabajo de los Comités Locales de Derechos Humanos hasta lograr su aprobación e implementación </t>
  </si>
  <si>
    <t>Gestión</t>
  </si>
  <si>
    <t>Planes de trabajo aprobados e implementados de los comités locales de DDHH</t>
  </si>
  <si>
    <t xml:space="preserve">
Número de planes de trabajo aprobados e implementados en los comités locales de DDHH</t>
  </si>
  <si>
    <t xml:space="preserve">20 planes aprobados e implementados 2024 </t>
  </si>
  <si>
    <t xml:space="preserve">Constante </t>
  </si>
  <si>
    <t xml:space="preserve">Planes de trabajo aprobados e implementados </t>
  </si>
  <si>
    <t>Eficacia</t>
  </si>
  <si>
    <t>Política 9. Participación Ciudadana en la Gestión Pública</t>
  </si>
  <si>
    <t>7988 - Fortalecimiento de la capacidad institucional y de los actores sociales para la garantía, promoción y protección de los derechos humanos y de libertad religiosa y de conciencia en Bogotá D.C.</t>
  </si>
  <si>
    <t xml:space="preserve">(20) documentos de Excel de Plan de Trabajo CLDDHH y (20) actas de aprobación de los planes de trabajo. </t>
  </si>
  <si>
    <t>Documentos Planes de Trabajo CLDDHH</t>
  </si>
  <si>
    <t>Dirección de Derechos Humanos 
-Equipo Territorial</t>
  </si>
  <si>
    <t xml:space="preserve">Se elaboraron los (20) Planes de trabajo de los Comités Locales de Derechos Humanos durante el primer trimestre de año 2025. En el marco de los Comités sesionados en los meses de febrero y marzo del año en curso,  se dió aprobación a 19 planes de trabajo contando con el quorum decisorio.
La localidad de Candelaria debido a varios factores como lo son falta de quorum, no fue posible su aprobación, por lo anteriror para subsanar se realizó sesión extraordinaria para avanzar en la concertación del plan correspondiente para el mes de abril. </t>
  </si>
  <si>
    <t xml:space="preserve">(20) documentos de Excel de Plan de Trabajo CLDDHH. 
18 actas de aprobación. Para las localidades de Ciudad Bolívar y Candelaria se presenta listado de asistencia de sesión extraordinaria, debido a que estás se llevó a cabo el 26-03-2025, el acta se encuentra en elaboración y revisión de las Alcaldías Locales en su calidad de presidente de la instancia  de  acuerdo con la resolución 233 de 2028, en la que se tiene 10 días hábiles para su elaboración y aprobación de la plenaria. </t>
  </si>
  <si>
    <t>Se alcanzó un avance de 23,75% sobre el programado de la vigencia.</t>
  </si>
  <si>
    <t>2</t>
  </si>
  <si>
    <t>Diseñar e implementar 20 documentos con las estrategias con enfoque territorial y problacional en la adopción del Sistema Distrital de Derechos Humanos</t>
  </si>
  <si>
    <t>Número de documentos con las estrategias con enfoque territorial y problacional en la adopción del Sistema Distrital de Derechos Humanos</t>
  </si>
  <si>
    <t>Constante</t>
  </si>
  <si>
    <t>Documentos con las estrategias con enfoque territorial y problacional en la adopción del Sistema Distrital de Derechos Humanos</t>
  </si>
  <si>
    <t>No Aplica</t>
  </si>
  <si>
    <t xml:space="preserve">(20) Documentos aprobados con el seguimiento y alcance de las estrategias territoriales implementadas </t>
  </si>
  <si>
    <t>Listados de asistencia, actas, pieza audiovisual</t>
  </si>
  <si>
    <t>En el primer trimestre 2025, se diseñaron (9) documentos de estrategias territoriales de las localidades de Suba, Usaquén, Fontibón, Ciudad Bolívar, Santa Fe, Rafael Uribe Uribe, Kennedy, Puente Aranda y Bosa. 
Para las (11) localidades restantes,  en el marco de los planes de trabajo de los Comités de Derechos Humanos, se definió el diseño e implementación de la estrategia territorial como una actividad para la vigencia 2025, a su vez se estan realizando las articulaciones con alcaldías Locales, entidades distritales para definir el enfoque poblacional, revisar cronograma en donde se van a realizar las estrategias con Instituciones Educativas enmarcadas en la Alerta temprana 004-2024. Se han realizado capacitación en alertas tempranas emitidas por la Defensoría del pueblo para incorporarlas en el diseño de las estrategias y finalmente se socializó al equipo la estrategia que se desarrollará por la Dirección de Derechos Humanos frente a la  no estigmatización a lideres y lideresas, Defensores y Defensoras de Derechos Humanos. Se presentaron algunas dificultades en el primer semestre por el temas contractuales para la aprobación de estas por parte de las Alcaldías Locales</t>
  </si>
  <si>
    <t xml:space="preserve">(9) documentos estrategias con enfoque poblacional y poblacional. 
(1) Acta capacitación al Componente territorial estrategia "Territorios de Paz"- No estigmatización Defensores y Defensorasde Derechos Humanos. </t>
  </si>
  <si>
    <t>Se alcanzó un avance de 25,00% sobre el programado de la vigencia.</t>
  </si>
  <si>
    <t>3</t>
  </si>
  <si>
    <t>Realizar (4) informes de medición de la percepción de las socializaciones y capacitaciones realizadas para el fortalecimiento de las rutas de atención en materia de prevención de derechos humanos</t>
  </si>
  <si>
    <t>Número de Informes de medición de percepción de las socializaciones y capacitaciones realizadas para el fortalecimiento de las rutas de atención en materia de prevención de derechos humanos</t>
  </si>
  <si>
    <t>Numero de Informes de medición de percepción  de las socializaciones y capacitaciones realizadas para el fortalecimiento de las rutas de atención en materia de prevención de derechos humanos</t>
  </si>
  <si>
    <t xml:space="preserve">Suma </t>
  </si>
  <si>
    <t>Informes de medición de percepción de las socializaciones y capacitaciones realizadas para el fortalecimiento de las rutas de atención en materia de prevención de derechos humanos</t>
  </si>
  <si>
    <t xml:space="preserve">Informe  trimestral de  medición del nivel de percepción  de las  socializaciones y capacitaciones en el fortalecimiento de las rutas de prevención de derechos humanos </t>
  </si>
  <si>
    <t>Actas de socialización y capacitación</t>
  </si>
  <si>
    <t>Dirección de Derechos Humanos- Equipo de Prevención</t>
  </si>
  <si>
    <t xml:space="preserve">Durante el primer trimestre del 2025, no fue posible medir la percepción de las personas que participan en los procesos de socialización y capacitación realizadas desde el componente de prevención por medio de las seis (6) rutas de atención. Esto debido a que no se contaba con el instrumento para desarrollar la medición correspondiente. 
Por lo anterior, durante este período de tiempo, se diseñó el instrumento de medición de la percepción de las socializaciones y capacitaciones, así como se inició con el proceso para la aprobación de este por parte de la Oficina Asesora de Planeación. De esta manera, a partir del segundo trimestre del año, podrá realizarse la medición correspondiente que no sólo permita el cumplimiento de la meta, sino que a la vez, suministre insumos para tomar decisiones de mejora en las pedagogías diseñadas en el marco de las estrategias de prevención de cada una de las rutas. 
Se deja como evidencia el instrumento diseñado para el cumplimiento de la meta. 
</t>
  </si>
  <si>
    <t xml:space="preserve">Un (1) diseño de formato para la medición de la percepción e impacto de las sensibilizaciones, el cual estará en proceso de aval por parte de la oficina de planeación. 
</t>
  </si>
  <si>
    <t>Se alcanzó un avance de 0,00% sobre el programado de la vigencia.</t>
  </si>
  <si>
    <t>4</t>
  </si>
  <si>
    <t>Realizar (4) informes del resultado de la Implementación de seis (6) estrategias de visibilización de cada una de las rutas de atención de la Dirección de Derechos Humanos</t>
  </si>
  <si>
    <t>Número de informes del resultado de la Implementación de seis (6) estrategias de visibilización de cada una de las rutas de atención de la Dirección de Derechos Humanos</t>
  </si>
  <si>
    <t>Suma</t>
  </si>
  <si>
    <t>Informes del resultado de la Implementación de seis (6) estrategias de visibilización de cada una de las rutas de atención de la Dirección de Derechos Humanos</t>
  </si>
  <si>
    <t>Informe  trimestral del resultado de la Implementación de seis (6) estrategias de visibilización de cada una de las rutas de atención de la Dirección de Derechos Humanos</t>
  </si>
  <si>
    <t xml:space="preserve">En el primer trimestre del 2025 el componente de prevención proyectó la estrategia Territorios de paz, una estrategia distrital enfocada a prevenir las vulneraciones de derechos humanos, respondiendo simultáneamente a las recomendaciones de las alertas tempranas emitidas por la defensoría del pueblo. Esta estrategia se encuentra dividida en 6 apartados, los cuales responden a cada una de las rutas de atención que se coordinan desde el componente: 
•Ruta Distrital de Atención a Defensores y Defensoras de Derechos Humanos
•Ruta Distrital de Atención para Víctimas del Delito de Trata de Personas.
•Ruta Distrital de Atención a Víctimas de Violencia en razón a su Orientación Sexual e Identidad de Género
•Ruta por la Reconciliación
•Ruta de Atención a Víctimas de Presunto Abuso de Autoridad por parte de la Fuerza Pública 
•Ruta por la Libertad Religiosa, de Cultos y de Conciencia
De igual manera, la estrategia cuenta con dos escenarios principales para su aplicación, en casa y en ciudad, lo que se traduce en que todas las líneas que se desarrollan con el enfoque de cada una de las rutas se realicen dentro del sector gobierno para reforzar el conocimiento de los funcionarios, como en sectores priorizados de la ciudad, buscando romper estigmas y reducir la estigmatización que se ha generado sobre algunas poblaciones. 
En la actualidad, dos de los apartados de la estrategia ya se encuentran en aplicación: 
•La RedActiva para la lucha contra la trata de personas
•Bogotá lidera y defiende sin prejuicios, enfocada en romper con la estigmatización a lideres comunales y juveniles de la ciudad
No obstante, los demás apartados han venido desarrollando actividades que apuntan a fortalecer las estrategias proyectadas en el marco de ser acciones de prevención. En el informe adjunto se detallan estas acciones y los avances en la proyección de la estrategia general. 
</t>
  </si>
  <si>
    <t xml:space="preserve">Un  (1) informe sobre la implementación de la estrategia Territorios de paz y sus 6 apartados. </t>
  </si>
  <si>
    <t>5</t>
  </si>
  <si>
    <t>Realizar cuatro (4 ) informes de Gestión de Archivos de la información de la Dirección de Derechos Humanos</t>
  </si>
  <si>
    <t xml:space="preserve">Número de Informes de avance de la gestión de archivos de la Dirección de DDHH </t>
  </si>
  <si>
    <t xml:space="preserve">Informes de avance de la gestión de archivos de la Dirección de DDHH </t>
  </si>
  <si>
    <t>Política 16. Gestión Documental</t>
  </si>
  <si>
    <t>Informe trimestral de seguimiento</t>
  </si>
  <si>
    <t xml:space="preserve">Informes de seguimiento </t>
  </si>
  <si>
    <t>Dirección de Derechos Humanos - Equipo gestión documental</t>
  </si>
  <si>
    <t>La Dirección de Derechos Humanos continúa adelantando el proceso de gestión documental (Identificación, clasificación, organización y conservación), esto con el fin de realizar la transferencia primaria al archivo central de la entidad, según Plan Anual Transferencias Documentales 2025. Cabe mencionar que el tanto el proceso como el informe se realizan a partir de las siguientes series documentales que se encuentran en la TRD-Tabla de Retención Documental:
• 310.120 Historiales de ingreso a casa refugio: serie documental en donde se cargó la información correspondiente a las rutas de atención del tercer trimestre del año en  curso.
• 310.135 Informes: serie documental en donde se cargó 
• Información referente al equipo territorial, del tercer trimestre del año en curso.
• 310.210 Programas: serie documental en donde se carga información referente al componente de formación en Derechos humanos y profesionalización, del tercertrimestre del año en curso.</t>
  </si>
  <si>
    <t xml:space="preserve">1 (un ) informe de gestión </t>
  </si>
  <si>
    <t>6</t>
  </si>
  <si>
    <t>Realizar (4) informes del Diseño  e Implementación de una (1) estrategia de educación en derechos humanos con enfoque en juventud</t>
  </si>
  <si>
    <t>Número de informes del diseño e implementación de   (1) estrategia de educación en derechos humanos con enfoque en juventud</t>
  </si>
  <si>
    <t>Informes del diseño e implementación de   (1) estrategia de educación en derechos humanos con enfoque en juventud</t>
  </si>
  <si>
    <t>Informe trimestral del diseño e implementación de   (1) estrategia de educación en derechos humanos con enfoque en juventud</t>
  </si>
  <si>
    <t>Dirección de Derechos Humanos- Equipo Formación</t>
  </si>
  <si>
    <t>En el primer trimestre del 2025, el equipo de formación encargado de la articulación, diseño, ejecución y monitereo de los procesos de formación del PEDHU, concentró sus esfuerzos en rastrear las acciones formativas que se venían realizando con juventudes, a fin de fortalecerlas y darles continuidad, así como identificar escenarios potenciales de formación con jóvenes para el 2025, en relación con los resultados derivados de la identificación de nuevos escenarios de formación se logró: 
1. Se realizó articulación con la Fundación Universitaria Iberoaméricana de Chapinero, logrando una formación de 38 jóvenes en el mes de enero sobre “Derechos humanos como el resultado de las luchas sociales (visión sociocrítica)”, “Igualdad basada en el respeto por la diferencia e interculturalidad”. 
2. Se realizó articulación con Biblioteca Pública de Fontibón y Casa Taller de la localidad de Santa Fe y el Consorcio Constructor Sabana del Norte (Usaquén) que cuenta con contratación de personal de obra no calificada joven, logrando la formación de 28 jóvenes en el mes de marzo.
3. Se estructuró estrategia formativa dirigida a estudiantes de la Universidad Distrital Francisco José de Caldas en todas su sedes a través de la creación de un programa de voluntariado en derechos humanos, se considera que esta estrategia tendrá un gran impacto en lo que respecta a movilización social, derechos humanos y prácticas de cuidado y autocuidado con jóvenes de esta Institución de Educación Superior. 
El detalle de los anteriores logros es desarrollado en el primer informe que da cuenta de la fase de diseño de una (1) estrategia de educación en derechos humanos con enfoque en juventud</t>
  </si>
  <si>
    <t xml:space="preserve">Un (1) Informe de diseño de la estrategia </t>
  </si>
  <si>
    <t>7</t>
  </si>
  <si>
    <t>Realizar dos informes de implementación a los productos de las políticas públicas lideradas por la dependencia</t>
  </si>
  <si>
    <t xml:space="preserve">Número de informes de avance en la implementación de los productos de política pública </t>
  </si>
  <si>
    <t>Sumatoria  de informes de política pública</t>
  </si>
  <si>
    <t xml:space="preserve">Informes de avance en la implementación delos productos de la política pública
</t>
  </si>
  <si>
    <t>2 informes de implementación de productos de política pública</t>
  </si>
  <si>
    <t>Planes de acción de las políticas públicas</t>
  </si>
  <si>
    <t>Dirección de Derechos Humanos -
 Equipo de Política Pública de DDHH</t>
  </si>
  <si>
    <t>No Programada</t>
  </si>
  <si>
    <t>Teniendo en cuenta la rutina de seguimiento establecida por la Secretaría Distrital de Planeación, en la cual se determina que la consolidación de reportes de Políticas Públicas se realiza de manera semestral, durante el primer trimestre 2025 se realizó el proceso de solicitud de reporte, revisión y  consolidación de la información remitida por las entidades con compromiso en la Política Pública Integral de Derechos Humanos, la Política Pública de Lucha contra la Trata de Personas, la  Política Pública de Acogida, Inclusión y Desarrollo para Población Migrante Internacional y la Política Pública de Libertades Fundamentales de Religión, Culto y Conciencia. Cabe aclarar que estos reportes corresponden al segundo semestre 2024, es decir con corte 31 de diciembre de 2024, y que esta consolidación es remitida a la Secretaría Distrital de Planeación con quien se realiza un ejercicio de validación en términos cuantitatitivosy cualitativos para los calculos que permiten conocer el estado de avance de implementación de cada una de las Políticas y que constituyen el insumo necesario para la emisión de los informes semestrales.</t>
  </si>
  <si>
    <t>1.Formato consolidado de seguimiento a productos PPIDDHH -II Semestre 2024
2.Formato consolidado de seguimiento a resultados PPIDDHH -II Semestre 2024
3.Formato consolidado de seguimiento a productos PPLTP -II Semestre 2024
4.Formato consolidado de seguimiento a resultados PPLTP -II Semestre 2024
5. Formato consolidado de seguimiento a productos PP PMI -II Semestre 2024
6. Formato consolidado de seguimiento a resultados PP PMI- II Semestre 2024
7. Formato consolidado de seguimiento a productos PP Libertad de culto II Semestre 2024
8. Formato consolidado de seguimiento a resultados PP Libertad de culto -II Semestre 2024</t>
  </si>
  <si>
    <t>Se alcanzó un avance de 0% sobre el programado de la vigencia.
Meta No Programada para el Trimestre I de 2025.</t>
  </si>
  <si>
    <t>8</t>
  </si>
  <si>
    <t>Realizar dos (2) Informes de avance a la implementación del Decreto 053 de 2023 y  seguimiento a las recomendaciones del CIDH</t>
  </si>
  <si>
    <t xml:space="preserve">Número de Informes de avance de implementación del Decreto 053 de 2023 y  seguimiento a las recomendaciones del CIDH  </t>
  </si>
  <si>
    <t xml:space="preserve">Informes de avance a la implementación del Decreto 053 de 2023 y  seguimiento a las recomendaciones del CIDH  </t>
  </si>
  <si>
    <t>Informe semestral de avance  a la implementación del Decreto 053 de 2023 y  seguimiento a las recomendaciones del CIDH</t>
  </si>
  <si>
    <t>Dirección de Derechos Humanos- Equipo de Protestas</t>
  </si>
  <si>
    <t>9</t>
  </si>
  <si>
    <t>Realizar tres (3) Informes de seguimiento a los planes de acción  respecto a las Alertas Tempranas emitidas  por la Defensoría del Pueblo y de la Comisión Intersectorial de Alertas Tempranas (CIPRAT) del Ministerio del Interior.</t>
  </si>
  <si>
    <t>Número de Informes de seguimiento a los planes de acción  respecto a las Alertas Tempranas emitidas  por la Defensoría del Pueblo y de la Comisión Intersectorial de Alertas Tempranas (CIPRAT) del Ministerio del Interior.</t>
  </si>
  <si>
    <t>Informes de seguimiento a los planes de acción  respecto a las Alertas Tempranas emitidas  por la Defensoría del Pueblo y de la Comisión Intersectorial de Alertas Tempranas (CIPRAT) del Ministerio del Interior.</t>
  </si>
  <si>
    <t>Informe trimestral de seguimiento  a los planes de acción  respecto a las Alertas Tempranas emitidas  por la Defensoría del Pueblo y de la Comisión Intersectorial de Alertas Tempranas (CIPRAT) del Ministerio del Interior.</t>
  </si>
  <si>
    <t>Dirección de Derechos Humanos- Equipo de Alertas Tempranas</t>
  </si>
  <si>
    <t>10</t>
  </si>
  <si>
    <t>Realizar (4) informes del Diseño e implementación de (1)  una estrategia de   transversalización de género en los componentes de la Dirección de Derechos Humanos</t>
  </si>
  <si>
    <t>Número de informes el Diseño e implementación de (1)  una estrategia de   transversalización de género en los componentes de la Dirección de Derechos Humanos</t>
  </si>
  <si>
    <t>Informes el Diseño e implementación de (1)  una estrategia de   transversalización de género en los componentes de la Dirección de Derechos Humanos</t>
  </si>
  <si>
    <t>Informe trimestral  del Diseño e implementación de (1)  una estrategia de   transversalización del de género en los componentes de la Dirección de Derechos Humanos</t>
  </si>
  <si>
    <t>Dirección de Derechos Humanos- Referente género</t>
  </si>
  <si>
    <t>Se realizó un informe relacionado con el diseño e implementación de una estrategia para la transversalización del enfoque de género en los componente  de la Dirección de Derechos Humanos.  El avance en el diseño e implementación de la estrategia de transversalización de género en la Dirección de Derechos Humanos de la Secretaría de Gobierno se basa en una estructura articulada entre diversos componentes como: Política Pública, Prevención, Formación, Movilización y Territorial. Con el objetivo de dar respuesta a compromisos establecidos en políticas públicas como la Política de Mujer y Equidad de Género y la Política de Actividades Sexuales Pagadas. La estrategia incluye un seguimiento periódico, con reportes semestrales o trimestrales según el componente, donde se destacan productos específicos, como la divulgación de derechos, la atención a poblaciones vulnerables y la formación interseccional en temas de género. Además, se fortalecerá la articulación con enlaces de género de otras áreas de la entidad para asegurar la efectiva integración del enfoque de género en las distintas acciones institucionales.</t>
  </si>
  <si>
    <t>1 (Un) Informe</t>
  </si>
  <si>
    <t>Realizar doce (12) sensibilizaciones para servidores públicos, líderes religiosos y/o ciudadanía en general en relación con el ejercicio y el contenido de las libertades fundamentales de religión culto y conciencia, participación ciudadana y/o resolución de conflictos.</t>
  </si>
  <si>
    <t>Número de acciones de sensibilización con el ejercicio y el contenido de las libertades fundamentales de religión culto y conciencia, participación ciudadana y/o resolución de conflictorealizadas</t>
  </si>
  <si>
    <t>Sumatoria del No. de acciones de  sensibilizacióncon el ejercicio y el contenido de las libertades fundamentales de religión culto y conciencia, participación ciudadana y/o resolución de conflicto realizadas</t>
  </si>
  <si>
    <t>(12) eventos  de  sensibilización para servidores públicos, líderes religiosos y/o ciudadanía en general en relación con el ejercicio y el contenido de las libertades fundamentales de religión culto y conciencia, brindados por la SALRC 2024</t>
  </si>
  <si>
    <t>Acciones de  sensibilizacióncon el ejercicio y el contenido de las libertades fundamentales de religión culto y conciencia, participación ciudadana y/o resolución de conflictos.</t>
  </si>
  <si>
    <t>Informes, registros administrativos, material didáctico, documentos, registros fotográficos y/o vínculos digitales a las grabaciones y/o piezas publicitarias.</t>
  </si>
  <si>
    <t xml:space="preserve">Evento y/o  sensibilización, </t>
  </si>
  <si>
    <t>Subdirección de Asuntos de Libertad Religiosa y de Conciencia</t>
  </si>
  <si>
    <t xml:space="preserve">La Subdirección de Asuntos de libertad religiosa y de conciencia durante el I trimestre realizó 2 sensibilizaciones  en el ejercicio y el contenido de las libertades fundamentales de religión culto y conciencia. Una sensibilización realizada en la IED El Jazmin y otra realizada con colaboradores de la Secretaría Distrital de Gobierno. En la IED se realizaron sensibilizaciones con personal docente y administrativo, 28 personas de la jornada mañana y 30 personas en la jornada tarde. En cuanto a la sensibilzación realizada en la SDG, se destaca la participación activa de 79 servidores públicos.
Se identifica como impacto que los participantes mostraron una mayor comprensión de los derechos fundamentales tratados y su aplicación en sus respectivos contextos, los servidores públicos apreciaron la relevancia de la libertad religiosa en el ámbito de su trabajo y mostraron  interés en llevar el mensaje al contexto institucional, lo que sugiere un impacto positivo y un posible efecto multiplicador.
</t>
  </si>
  <si>
    <t xml:space="preserve">Registros de asistencia, Fotos </t>
  </si>
  <si>
    <t>Se alcanzó un avance de 16,67% sobre el programado de la vigencia.</t>
  </si>
  <si>
    <t xml:space="preserve">Realizar (4)  Informes de acompañamiento a las reuniones ordinarias y extraordinarias  de los  comités locales de libertad religiosa </t>
  </si>
  <si>
    <t xml:space="preserve">Número de  informes de acompañamiento a las reuniones ordinarias y extraordinarias de los comités locales de libertad religiosa  </t>
  </si>
  <si>
    <t>Número de informes  de acompañamiento a las reuniones ordinarias y extraordinarias de los comités locales de libertad religiosa</t>
  </si>
  <si>
    <t>(4) Informes trimestrales  de acompañamiento a las reuniones ordinarias y extraordinarias de los comités locales de libertad religiosa 2024</t>
  </si>
  <si>
    <t xml:space="preserve">Informes de acompañamiento a las reuniones ordinarias y extraordinarias de los comités locales de libertad religiosa </t>
  </si>
  <si>
    <t>Informe trimestral de seguimiento  al  acompañamiento a las reuniones ordinarias y extraordinarias de los comités locales de libertad religiosa</t>
  </si>
  <si>
    <t>De acuerdo con el entregable de esta meta, se elaboró por parte de la Subdirección de Asuntos de Libertad Religiosa  un informe de acompañamiento a las reuniones ordinarias y extraordinarias de los Comités Locales de Libertad Religiosa, para el primer trimestre de 2025, del cual se destacan los siguientes puntos clave:
Resumen Cuantitativo
Sesiones Ordinarias del Comité Distrital Libertad Religiosa : 2
Sesiones Ordinarias de los Comités Locales: 3
Sesiones Extraordinarias de los Comités Locales: 2
Actividades de Asistencia Técnica y Jurídica: 6
Actividades de Articulación Institucional: 1
Total Actividades Realizadas: 14
Resumen Cualitativo: Se cumplió con las actividades planeadas, especialmente en sesiones y asistencia técnica, fortaleciendo la política de libertad religiosa y se promovió el respeto a los derechos humanos y gestionando conflictos locales a través de sesiones extraordinarias.</t>
  </si>
  <si>
    <t xml:space="preserve">Registros asistencia, actas de reuniones, registros fotografico 
Informe trimestral </t>
  </si>
  <si>
    <t>Realizar (4)  informes frente al gestión realizada por la Subdirección a las personas que acuden a la ruta de promoción y atención de libertades fundamentales de religión, culto y conciencia en aras de garantizar el derechos a la vida, libertad, integridad y seguridad</t>
  </si>
  <si>
    <t>Número de  informes de gestión en la que se evidencie el acompañamiento realizado las personas que acceden a la ruta de atención</t>
  </si>
  <si>
    <t>Número de informes de gestión en la que se evidencie el acompañamiento realizado las personas que acceden a la ruta de atención</t>
  </si>
  <si>
    <t>(4) Informes trimestrales  de gestión en la que se evidencie el acompañamiento realizado las personas que acceden a la ruta de atención en el año 2024</t>
  </si>
  <si>
    <t>Informes de gestión en la que se evidencie el acompañamiento realizado las personas que acceden a la ruta de atención</t>
  </si>
  <si>
    <t>Informes trimestral de  gestión en la que se evidencie el acompañamiento realizado las personas que acceden a la ruta de atención</t>
  </si>
  <si>
    <t xml:space="preserve"> Durante el primer trimestre de 2025, se atendieron 25 personas a través de la Ruta de Atención, con asesorías psicosociales y jurídicas, y 230 más participaron en actividades de sensibilización. La Policía Metropolitana de Bogotá integró el enfoque diferencial religioso en su ruta de atención. Estas acciones promovieron la protección de derechos fundamentales de religión, culto y conciencia, mejorando la percepción de seguridad y fortaleciendo la implementación de esta Ruta en el Distrito Capital.
</t>
  </si>
  <si>
    <t>1 (un) informe de de seguimiento a la ruta de promoción y atención de libertades fundamentales de religión, culto y conciencia en aras de garantizar el derechos a la vida, libertad, integridad y seguridad</t>
  </si>
  <si>
    <t>Total metas técnicas (80%)</t>
  </si>
  <si>
    <t>Propiciar la revolución del servicio público con criterios de calidad, calidez, eficacia, oportunidad, sostenibilidad y transformación digital.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</si>
  <si>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</si>
  <si>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</si>
  <si>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</si>
  <si>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</si>
  <si>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</si>
  <si>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</si>
  <si>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</si>
  <si>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No programada</t>
  </si>
  <si>
    <t>8179- Fortalecimiento de la gestión administrativa y operativa de la Secretaria Distrital de Gobierno Bogotá D.C.</t>
  </si>
  <si>
    <t xml:space="preserve">Reporte de cumplimiento porcentual de los criterios ambientales </t>
  </si>
  <si>
    <t>Herramienta de medición de criterios ambientales</t>
  </si>
  <si>
    <t>Aplicación de la meta: dependencias del proceso.
Reporte de la meta: Oficina Asesora de Planeación</t>
  </si>
  <si>
    <t>MT2</t>
  </si>
  <si>
    <t>Actualizar el 100% los documentos del proceso conforme al plan de trabajo definido.</t>
  </si>
  <si>
    <t>Porcentaje de actualización documental</t>
  </si>
  <si>
    <t>(Número de documentos del proceso actualizados y publicados en MATIZ/ Número de documentos programados en el trimestre )*100</t>
  </si>
  <si>
    <t>100% vigencia 2024</t>
  </si>
  <si>
    <t>Política 6. Fortalecimiento organizacional y simplificación de procesos</t>
  </si>
  <si>
    <t>Gastos de Funcionamiento</t>
  </si>
  <si>
    <t>Herramienta de actualización documental</t>
  </si>
  <si>
    <t xml:space="preserve">Casos Hola de actualización generados
Listado Maestro de Documentos 
Matiz </t>
  </si>
  <si>
    <t>Aplicación de la meta: Dependencias del proceso.
Reporte de la meta:  Oficina Asesora de Planeación</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</si>
  <si>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</si>
  <si>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</si>
  <si>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</si>
  <si>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</si>
  <si>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N/A</t>
  </si>
  <si>
    <t>Registro de asistencia y presentación realizada (o estrategia desarrollada)</t>
  </si>
  <si>
    <t>Promotor de mejora</t>
  </si>
  <si>
    <t>MT4</t>
  </si>
  <si>
    <t>Dar respuesta al 100% de los requerimientos ciudadanos asignados a las dependencias de nivel central con corte a 31 de diciembre de 2024 tipificadas como Derechos de Petición registradas en el aplicativo Bogotá Te Escucha y gestor documental ORFEO</t>
  </si>
  <si>
    <t>Porcentaje de requerimientos ciudadanos con respuesta definitiva</t>
  </si>
  <si>
    <t>(No. de respuestas efectuadas / No. requerimientos instaurados antes del 31 de diciembre 2024 pendientes por gestionar) X 100</t>
  </si>
  <si>
    <t>Peticiones pendientes por gestionar al 31 de diciembre de  2024</t>
  </si>
  <si>
    <t>Política 7. Servicio al Ciudadano</t>
  </si>
  <si>
    <t>Reporte de peticiones ciudadanas gestionadas (con respuesta definitiva o traslado por competencia)</t>
  </si>
  <si>
    <t xml:space="preserve">Reporte Sistema Distrital de Gestión de Peticiones Ciudadanas - Bogotá te  Escucha </t>
  </si>
  <si>
    <t>Dependencias de Nivel Central asociadas al proceso
Reporte de la meta:  Subsecretaría de Gestión Institucional - Servicio de atención a la ciudadanía</t>
  </si>
  <si>
    <t>Se dió respuesta a 5 de 5 requerimientos ciudadanos asignados a las dependencias de nivel central con corte a 31 de diciembre de 2024 registradas y tipificadas como Derechos de Petición en el aplicativo Bogotá te Escucha y gestor documental ORFEO.
Corresponde a la Subsecretaría para la Gobernabilidad y la Garantía de Derechos, la Dirección de Derechos Humanos y la Subdirección de Asuntos de Libertad Religiosa y de Consciencia.</t>
  </si>
  <si>
    <t>Reporte SGI-SAC de seguimiento a requerimientos ciudadanos por dependencia</t>
  </si>
  <si>
    <t>Se alcanzó un avance de 100% sobre el programado de la vigencia.</t>
  </si>
  <si>
    <t>MT5</t>
  </si>
  <si>
    <t>Gestionar oportunamente el 100% de los requerimientos  que se tipifiquen como derecho de petición ciudadano en los aplicativos Bogotá Te Escucha y  ORFEO, que  sean asignados a las dependencias del Nivel Central durante la vigencia 2025.</t>
  </si>
  <si>
    <t>Porcentaje de requerimientos ciudadanos  gestionados dentro del término de ley.</t>
  </si>
  <si>
    <t>(No. de peticiones gestionadas en los términos de ley / No. Requerimientos recibidos en la vigencia 2025 que deben tener respuesta) X 100</t>
  </si>
  <si>
    <t>100% en 2024</t>
  </si>
  <si>
    <t>Porcentaje de requerimientos ciudadanos gestionados en los términos de ley</t>
  </si>
  <si>
    <t xml:space="preserve">Eficiencia </t>
  </si>
  <si>
    <t>MT6</t>
  </si>
  <si>
    <t>Contar con una matriz de activos de información del proceso en el formato GDI-TIC-F032, aprobada por la Dirección de Tecnologías e Información.</t>
  </si>
  <si>
    <t>Matriz de activos de información aprobada por la Dirección de Tecnologías e Información</t>
  </si>
  <si>
    <t>Número de matrices de activos de información aprobadas</t>
  </si>
  <si>
    <t>Política 12. Seguridad Digital</t>
  </si>
  <si>
    <t>Catálogo de componentes de Información</t>
  </si>
  <si>
    <t>Dependencias de Nivel Central asociadas al proceso
Reporte de la meta:  Dirección de Tecnologías e Información</t>
  </si>
  <si>
    <t>MT7</t>
  </si>
  <si>
    <t>Contar con una matriz de riesgos de seguridad de la información del proceso,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</si>
  <si>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</si>
  <si>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</si>
  <si>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</si>
  <si>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</si>
  <si>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Total metas transversales (20%)</t>
  </si>
  <si>
    <t xml:space="preserve">Total plan de gestión </t>
  </si>
  <si>
    <t>Política 1. Gestión Estratégica del Talento Humano</t>
  </si>
  <si>
    <t>7952 - Fortalecimiento institucional de la gestión local en las localidades de Bogotá D.C.</t>
  </si>
  <si>
    <t>Política 2. Integridad</t>
  </si>
  <si>
    <t>7983-Fortalecimiento de la gestión policiva en Bogotá D.C.</t>
  </si>
  <si>
    <t>Política 3. Planeación institucional</t>
  </si>
  <si>
    <t>Política 4. Gestión Presupuestal y Eficiencia del Gasto Público</t>
  </si>
  <si>
    <t>7993 - Fortalecimiento del tejido social y la reconstrucción de la confianza con la ciudadanía para promover la cultura de la convivencia basada en el diálogo</t>
  </si>
  <si>
    <t>Política 5. Compras y Contratación Pública</t>
  </si>
  <si>
    <t>7999 - Implementación de estrategias de innovación publica y social para el fomento de la gestión del conocimiento en Bogotá D.C.</t>
  </si>
  <si>
    <t>8004 - Implementación de la estrategia de participación ciudadana en espacios de toma de decisiones públicas en Bogotá D.C.</t>
  </si>
  <si>
    <t>8010 - Fortalecimiento de la capacidad institucional y de los actores sociales para la garantía, promoción y protección de los derechos de las comunidades étnicas en Bogotá D.C.</t>
  </si>
  <si>
    <t>Política 8. Simplificación, Racionalización y Estandarización de trámites</t>
  </si>
  <si>
    <t>8020-Fortalecimiento de las relaciones estratégicas de los actores políticos de los diferentes niveles que influyan en la implementación de los programas de la administración Distrital Bogotá D.C.</t>
  </si>
  <si>
    <t>8037- Implementación de acciones orientadas a la gestión pública efectiva y transparente en la Secretaria Distrital de Gobierno de Bogotá D.C.</t>
  </si>
  <si>
    <t>Política 10. Gobierno Digital</t>
  </si>
  <si>
    <t>8048-Fortalecimiento Tecnológico para una Administración Más Eficiente en la Secretaría Distrital de Gobierno Bogotá D.C.</t>
  </si>
  <si>
    <t>Política 11. Transparencia, acceso a la información pública y lucha contra la corrupción</t>
  </si>
  <si>
    <t>No aplica</t>
  </si>
  <si>
    <t>Política 13. Defensa Jurídica</t>
  </si>
  <si>
    <t>Política 14. Mejora normativa</t>
  </si>
  <si>
    <t>Política 15. Seguimiento y evaluación de la gestión institucional</t>
  </si>
  <si>
    <t>Política 17. Gestión de la Información Estadística</t>
  </si>
  <si>
    <t>Política 18. Gestión del Conocimiento y la Innovación</t>
  </si>
  <si>
    <t>Política 19. Control Interno</t>
  </si>
  <si>
    <t>Retadora (mejora)</t>
  </si>
  <si>
    <t>16 de abril de 2025</t>
  </si>
  <si>
    <t>Se gestionó oportunamente 13 de 17 requerimientos tipificados como derecho de petición ciudadano en los aplicativos Bogotá Te Escucha y ORFEO asignados.
Corresponde a la Subsecretaría para la Gobernabilidad y la Garantía de Derechos, la Dirección de Derechos Humanos y la Subdirección de Asuntos de Libertad Religiosa y de Consciencia.</t>
  </si>
  <si>
    <t>Se alcanzó un avance de 19,12% sobre el programado de la vigencia.</t>
  </si>
  <si>
    <t>Para el primer trimestre de la vigencia 2025, el Plan de Gestión del proceso Fomento y Prteccion de los Derechos Humanos  alcanzó un nivel de desempeño del 89,25% y 29,15% acumulado para la vigencia.</t>
  </si>
  <si>
    <t>26 de mayo de 2025</t>
  </si>
  <si>
    <t>Se realiza ajuste sobre la ejecución de las Metas Transversales 4 y 5 por alcance realizado al reporte generado por la Subsecretaría de Gestión Institucional - Grupo de Servicio de Atención a la Ciudadanía a través de memorando 20254600193883.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</si>
</sst>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0.0%"/>
    <numFmt numFmtId="165" formatCode="0.0"/>
  </numFmts>
  <fonts count="18" x14ac:knownFonts="1">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sz val="11"/>
      <name val="Calibri Light"/>
      <family val="2"/>
      <scheme val="major"/>
    </font>
    <font>
      <sz val="11"/>
      <color rgb="FF4472C4"/>
      <name val="Calibri Light"/>
      <family val="2"/>
      <scheme val="major"/>
    </font>
    <font>
      <b/>
      <sz val="11"/>
      <color rgb="FF000000"/>
      <name val="Calibri Light"/>
      <family val="2"/>
      <scheme val="major"/>
    </font>
    <font>
      <sz val="11"/>
      <color theme="8" tint="-0.249977111117893"/>
      <name val="Calibri Light"/>
      <family val="2"/>
      <scheme val="major"/>
    </font>
  </fonts>
  <fills count="13">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theme="3" tint="0.59999389629810485"/>
        <bgColor indexed="64"/>
      </patternFill>
    </fill>
    <fill>
      <patternFill patternType="solid">
        <fgColor rgb="FFFF0000"/>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9" fontId="3" fillId="0" borderId="0" applyFont="0" applyFill="0" applyBorder="0" applyAlignment="0" applyProtection="0"/>
    <xf numFmtId="41" fontId="3" fillId="0" borderId="0" applyFont="0" applyFill="0" applyBorder="0" applyAlignment="0" applyProtection="0"/>
  </cellStyleXfs>
  <cellXfs count="151">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5" fillId="0" borderId="0" xfId="0" applyFont="1" applyAlignment="1">
      <alignment wrapText="1"/>
    </xf>
    <xf numFmtId="0" fontId="7" fillId="2" borderId="1" xfId="0" applyFont="1" applyFill="1" applyBorder="1" applyAlignment="1">
      <alignment wrapText="1"/>
    </xf>
    <xf numFmtId="9" fontId="7" fillId="2" borderId="1" xfId="1" applyFont="1" applyFill="1" applyBorder="1" applyAlignment="1">
      <alignment wrapText="1"/>
    </xf>
    <xf numFmtId="0" fontId="7" fillId="0" borderId="0" xfId="0" applyFont="1" applyAlignment="1">
      <alignment wrapText="1"/>
    </xf>
    <xf numFmtId="0" fontId="5" fillId="3" borderId="1" xfId="0" applyFont="1" applyFill="1" applyBorder="1" applyAlignment="1">
      <alignment wrapText="1"/>
    </xf>
    <xf numFmtId="0" fontId="9" fillId="3" borderId="1" xfId="0" applyFont="1" applyFill="1" applyBorder="1" applyAlignment="1">
      <alignment wrapText="1"/>
    </xf>
    <xf numFmtId="9" fontId="9" fillId="3" borderId="1" xfId="0" applyNumberFormat="1" applyFont="1" applyFill="1" applyBorder="1" applyAlignment="1">
      <alignment wrapText="1"/>
    </xf>
    <xf numFmtId="0" fontId="6" fillId="3" borderId="1" xfId="0" applyFont="1" applyFill="1" applyBorder="1" applyAlignment="1">
      <alignment wrapText="1"/>
    </xf>
    <xf numFmtId="9" fontId="6" fillId="3" borderId="1" xfId="1" applyFont="1" applyFill="1" applyBorder="1" applyAlignment="1">
      <alignment wrapText="1"/>
    </xf>
    <xf numFmtId="9" fontId="6" fillId="3" borderId="1" xfId="1" applyFont="1" applyFill="1" applyBorder="1" applyAlignment="1">
      <alignment horizontal="right" wrapText="1"/>
    </xf>
    <xf numFmtId="9" fontId="9" fillId="3" borderId="1" xfId="0" applyNumberFormat="1" applyFont="1" applyFill="1" applyBorder="1" applyAlignment="1">
      <alignment horizontal="right" wrapText="1"/>
    </xf>
    <xf numFmtId="9" fontId="7" fillId="2" borderId="1" xfId="1" applyFont="1" applyFill="1" applyBorder="1" applyAlignment="1">
      <alignment horizontal="right" wrapText="1"/>
    </xf>
    <xf numFmtId="9" fontId="8"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4" fillId="0" borderId="1" xfId="0" applyFont="1" applyBorder="1" applyAlignment="1">
      <alignment horizontal="justify" vertical="center" wrapText="1"/>
    </xf>
    <xf numFmtId="0" fontId="4" fillId="9" borderId="1" xfId="0" applyFont="1" applyFill="1" applyBorder="1" applyAlignment="1">
      <alignment horizontal="justify" vertical="center" wrapText="1"/>
    </xf>
    <xf numFmtId="0" fontId="4" fillId="9" borderId="1" xfId="0" applyFont="1" applyFill="1" applyBorder="1" applyAlignment="1" applyProtection="1">
      <alignment horizontal="justify" vertical="center" wrapText="1"/>
      <protection locked="0"/>
    </xf>
    <xf numFmtId="9" fontId="4" fillId="9" borderId="1" xfId="0" applyNumberFormat="1" applyFont="1" applyFill="1" applyBorder="1" applyAlignment="1" applyProtection="1">
      <alignment horizontal="justify" vertical="center" wrapText="1"/>
      <protection locked="0"/>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4" fillId="9" borderId="1" xfId="1" applyFont="1" applyFill="1" applyBorder="1" applyAlignment="1">
      <alignment horizontal="justify" vertical="center" wrapText="1"/>
    </xf>
    <xf numFmtId="9" fontId="4" fillId="9" borderId="1" xfId="0" applyNumberFormat="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41" fontId="1" fillId="0" borderId="1" xfId="2" applyFont="1" applyBorder="1" applyAlignment="1">
      <alignment horizontal="justify" vertical="center" wrapText="1"/>
    </xf>
    <xf numFmtId="41" fontId="1" fillId="0" borderId="1" xfId="0" applyNumberFormat="1" applyFont="1" applyBorder="1" applyAlignment="1">
      <alignment horizontal="justify" vertical="center" wrapText="1"/>
    </xf>
    <xf numFmtId="0" fontId="4" fillId="0" borderId="1" xfId="0" applyFont="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9" borderId="1" xfId="0" applyFont="1" applyFill="1" applyBorder="1" applyAlignment="1">
      <alignment horizontal="center" vertical="center" wrapText="1"/>
    </xf>
    <xf numFmtId="0" fontId="13" fillId="0" borderId="0" xfId="0" applyFont="1" applyAlignment="1">
      <alignment wrapText="1"/>
    </xf>
    <xf numFmtId="0" fontId="0" fillId="0" borderId="0" xfId="0" applyAlignment="1">
      <alignment wrapText="1"/>
    </xf>
    <xf numFmtId="0" fontId="2" fillId="3" borderId="4" xfId="0" applyFont="1" applyFill="1" applyBorder="1" applyAlignment="1">
      <alignment horizontal="center" vertical="center" wrapText="1"/>
    </xf>
    <xf numFmtId="0" fontId="2" fillId="11" borderId="1" xfId="0" applyFont="1" applyFill="1" applyBorder="1" applyAlignment="1">
      <alignment horizontal="center" vertical="center" wrapText="1"/>
    </xf>
    <xf numFmtId="9" fontId="4" fillId="0" borderId="1" xfId="0" applyNumberFormat="1" applyFont="1" applyBorder="1" applyAlignment="1">
      <alignment horizontal="justify" vertical="center" wrapText="1"/>
    </xf>
    <xf numFmtId="9" fontId="4" fillId="9" borderId="1" xfId="0" applyNumberFormat="1" applyFont="1" applyFill="1" applyBorder="1" applyAlignment="1" applyProtection="1">
      <alignment horizontal="center" vertical="center" wrapText="1"/>
      <protection locked="0"/>
    </xf>
    <xf numFmtId="0" fontId="4" fillId="0" borderId="1" xfId="0" applyFont="1" applyBorder="1" applyAlignment="1">
      <alignment horizontal="left" vertical="center" wrapText="1"/>
    </xf>
    <xf numFmtId="1" fontId="4" fillId="0" borderId="1" xfId="0" applyNumberFormat="1" applyFont="1" applyBorder="1" applyAlignment="1">
      <alignment horizontal="justify" vertical="center" wrapText="1"/>
    </xf>
    <xf numFmtId="9" fontId="4" fillId="0" borderId="1" xfId="0" applyNumberFormat="1" applyFont="1" applyBorder="1" applyAlignment="1">
      <alignment horizontal="center" vertical="center" wrapText="1"/>
    </xf>
    <xf numFmtId="9" fontId="4" fillId="9" borderId="1" xfId="1" applyFont="1" applyFill="1" applyBorder="1" applyAlignment="1">
      <alignment horizontal="center" vertical="center" wrapText="1"/>
    </xf>
    <xf numFmtId="1" fontId="4" fillId="9" borderId="1" xfId="1" applyNumberFormat="1" applyFont="1" applyFill="1" applyBorder="1" applyAlignment="1">
      <alignment horizontal="center" vertical="center" wrapText="1"/>
    </xf>
    <xf numFmtId="9" fontId="4" fillId="0" borderId="1" xfId="1" applyFont="1" applyBorder="1" applyAlignment="1">
      <alignment horizontal="center" vertical="center" wrapText="1"/>
    </xf>
    <xf numFmtId="9" fontId="4" fillId="0" borderId="1" xfId="1" applyFont="1" applyBorder="1" applyAlignment="1">
      <alignment horizontal="justify" vertical="center" wrapText="1"/>
    </xf>
    <xf numFmtId="0" fontId="4" fillId="0" borderId="1" xfId="0" applyFont="1" applyBorder="1" applyAlignment="1">
      <alignment horizontal="left" wrapText="1"/>
    </xf>
    <xf numFmtId="0" fontId="4" fillId="9" borderId="1" xfId="0" applyFont="1" applyFill="1" applyBorder="1" applyAlignment="1">
      <alignment horizontal="center" vertical="center" wrapText="1"/>
    </xf>
    <xf numFmtId="0" fontId="14" fillId="0" borderId="1" xfId="0" applyFont="1" applyBorder="1" applyAlignment="1">
      <alignment horizontal="left" vertical="center" wrapText="1"/>
    </xf>
    <xf numFmtId="0" fontId="14" fillId="0" borderId="1" xfId="0" applyFont="1" applyBorder="1" applyAlignment="1">
      <alignment horizontal="center" vertical="center" wrapText="1"/>
    </xf>
    <xf numFmtId="0" fontId="1" fillId="0" borderId="1" xfId="1" applyNumberFormat="1" applyFont="1" applyBorder="1" applyAlignment="1">
      <alignment horizontal="justify" vertical="center" wrapText="1"/>
    </xf>
    <xf numFmtId="1" fontId="14" fillId="0" borderId="1" xfId="0" applyNumberFormat="1" applyFont="1" applyBorder="1" applyAlignment="1">
      <alignment horizontal="left" vertical="center" wrapText="1"/>
    </xf>
    <xf numFmtId="0" fontId="1" fillId="12" borderId="0" xfId="0" applyFont="1" applyFill="1" applyAlignment="1">
      <alignment horizontal="justify" vertical="center" wrapText="1"/>
    </xf>
    <xf numFmtId="0" fontId="14" fillId="0" borderId="1" xfId="0" applyFont="1" applyBorder="1" applyAlignment="1">
      <alignment vertical="center" wrapText="1"/>
    </xf>
    <xf numFmtId="0" fontId="14" fillId="0" borderId="1" xfId="0" applyFont="1" applyBorder="1" applyAlignment="1">
      <alignment horizontal="left" vertical="center"/>
    </xf>
    <xf numFmtId="1" fontId="14" fillId="0" borderId="1" xfId="0" applyNumberFormat="1" applyFont="1" applyBorder="1" applyAlignment="1">
      <alignment horizontal="center" vertical="center" wrapText="1"/>
    </xf>
    <xf numFmtId="1" fontId="14" fillId="0" borderId="1" xfId="0" applyNumberFormat="1" applyFont="1" applyBorder="1" applyAlignment="1">
      <alignment horizontal="center" vertical="center"/>
    </xf>
    <xf numFmtId="0" fontId="14" fillId="0" borderId="10" xfId="0" applyFont="1" applyBorder="1" applyAlignment="1">
      <alignment horizontal="left" vertical="center"/>
    </xf>
    <xf numFmtId="0" fontId="6" fillId="3" borderId="1" xfId="0" applyFont="1" applyFill="1" applyBorder="1"/>
    <xf numFmtId="0" fontId="15" fillId="0" borderId="1" xfId="0" applyFont="1" applyBorder="1" applyAlignment="1">
      <alignment horizontal="center" vertical="center" wrapText="1"/>
    </xf>
    <xf numFmtId="0" fontId="15" fillId="0" borderId="1" xfId="0" applyFont="1" applyBorder="1" applyAlignment="1">
      <alignment horizontal="left" vertical="center" wrapText="1"/>
    </xf>
    <xf numFmtId="0" fontId="15" fillId="0" borderId="1" xfId="1" applyNumberFormat="1" applyFont="1" applyBorder="1" applyAlignment="1">
      <alignment horizontal="center" vertical="center" wrapText="1"/>
    </xf>
    <xf numFmtId="0" fontId="8" fillId="2" borderId="1" xfId="0" applyFont="1" applyFill="1" applyBorder="1" applyAlignment="1">
      <alignment wrapText="1"/>
    </xf>
    <xf numFmtId="1" fontId="4" fillId="0" borderId="1" xfId="0" applyNumberFormat="1" applyFont="1" applyBorder="1" applyAlignment="1">
      <alignment horizontal="center" vertical="center" wrapText="1"/>
    </xf>
    <xf numFmtId="9" fontId="4" fillId="0" borderId="1" xfId="0" applyNumberFormat="1" applyFont="1" applyBorder="1" applyAlignment="1">
      <alignment horizontal="right" vertical="center" wrapText="1"/>
    </xf>
    <xf numFmtId="164" fontId="4" fillId="0" borderId="1" xfId="0" applyNumberFormat="1" applyFont="1" applyBorder="1" applyAlignment="1">
      <alignment horizontal="right" vertical="center" wrapText="1"/>
    </xf>
    <xf numFmtId="10" fontId="4" fillId="0" borderId="1" xfId="0" applyNumberFormat="1" applyFont="1" applyBorder="1" applyAlignment="1">
      <alignment horizontal="right" vertical="center" wrapText="1"/>
    </xf>
    <xf numFmtId="9" fontId="9" fillId="3" borderId="1" xfId="0" applyNumberFormat="1" applyFont="1" applyFill="1" applyBorder="1" applyAlignment="1">
      <alignment horizontal="right" vertical="center" wrapText="1"/>
    </xf>
    <xf numFmtId="10" fontId="6" fillId="3" borderId="1" xfId="0" applyNumberFormat="1" applyFont="1" applyFill="1" applyBorder="1" applyAlignment="1">
      <alignment horizontal="right" vertical="center" wrapText="1"/>
    </xf>
    <xf numFmtId="0" fontId="5" fillId="3" borderId="1" xfId="0" applyFont="1" applyFill="1" applyBorder="1" applyAlignment="1">
      <alignment vertical="center" wrapText="1"/>
    </xf>
    <xf numFmtId="9" fontId="7" fillId="2" borderId="1" xfId="1" applyFont="1" applyFill="1" applyBorder="1" applyAlignment="1">
      <alignment horizontal="right" vertical="center" wrapText="1"/>
    </xf>
    <xf numFmtId="10" fontId="8" fillId="2" borderId="1" xfId="0" applyNumberFormat="1" applyFont="1" applyFill="1" applyBorder="1" applyAlignment="1">
      <alignment horizontal="right" vertical="center" wrapText="1"/>
    </xf>
    <xf numFmtId="0" fontId="7" fillId="2" borderId="1" xfId="0" applyFont="1" applyFill="1" applyBorder="1" applyAlignment="1">
      <alignment vertical="center" wrapText="1"/>
    </xf>
    <xf numFmtId="0" fontId="4" fillId="0" borderId="1" xfId="0" applyFont="1" applyBorder="1" applyAlignment="1">
      <alignment horizontal="right" vertical="center" wrapText="1"/>
    </xf>
    <xf numFmtId="165" fontId="4" fillId="0" borderId="1" xfId="0" applyNumberFormat="1" applyFont="1" applyBorder="1" applyAlignment="1">
      <alignment horizontal="right" vertical="center" wrapText="1"/>
    </xf>
    <xf numFmtId="0" fontId="17" fillId="0" borderId="1" xfId="0" applyFont="1" applyBorder="1" applyAlignment="1">
      <alignment horizontal="right" vertical="center" wrapText="1"/>
    </xf>
    <xf numFmtId="10" fontId="17" fillId="0" borderId="1" xfId="0" applyNumberFormat="1" applyFont="1" applyBorder="1" applyAlignment="1">
      <alignment horizontal="right" vertical="center" wrapText="1"/>
    </xf>
    <xf numFmtId="165" fontId="14" fillId="0" borderId="1" xfId="0" applyNumberFormat="1" applyFont="1" applyBorder="1" applyAlignment="1">
      <alignment horizontal="right" vertical="center" wrapText="1"/>
    </xf>
    <xf numFmtId="10" fontId="1" fillId="0" borderId="1" xfId="1" applyNumberFormat="1" applyFont="1" applyBorder="1" applyAlignment="1">
      <alignment horizontal="right" vertical="center" wrapText="1"/>
    </xf>
    <xf numFmtId="10" fontId="1" fillId="0" borderId="1" xfId="0" applyNumberFormat="1" applyFont="1" applyBorder="1" applyAlignment="1">
      <alignment horizontal="right" vertical="center" wrapText="1"/>
    </xf>
    <xf numFmtId="10" fontId="6" fillId="3" borderId="1" xfId="1" applyNumberFormat="1" applyFont="1" applyFill="1" applyBorder="1" applyAlignment="1">
      <alignment horizontal="right" wrapText="1"/>
    </xf>
    <xf numFmtId="1" fontId="1" fillId="0" borderId="1" xfId="1" applyNumberFormat="1" applyFont="1" applyBorder="1" applyAlignment="1">
      <alignment horizontal="right" vertical="center" wrapText="1"/>
    </xf>
    <xf numFmtId="1" fontId="1" fillId="0" borderId="1" xfId="0" applyNumberFormat="1" applyFont="1" applyBorder="1" applyAlignment="1">
      <alignment horizontal="right" vertical="center" wrapText="1"/>
    </xf>
    <xf numFmtId="0" fontId="1" fillId="0" borderId="1" xfId="1" applyNumberFormat="1" applyFont="1" applyBorder="1" applyAlignment="1">
      <alignment horizontal="right" vertical="center" wrapText="1"/>
    </xf>
    <xf numFmtId="1" fontId="1" fillId="0" borderId="1" xfId="0" applyNumberFormat="1" applyFont="1" applyBorder="1" applyAlignment="1">
      <alignment horizontal="center" vertical="center" wrapText="1"/>
    </xf>
    <xf numFmtId="1" fontId="1" fillId="0" borderId="1" xfId="0" applyNumberFormat="1" applyFont="1" applyBorder="1" applyAlignment="1">
      <alignment horizontal="left" vertical="center" wrapText="1"/>
    </xf>
    <xf numFmtId="165" fontId="1" fillId="0" borderId="1" xfId="1" applyNumberFormat="1" applyFont="1" applyBorder="1" applyAlignment="1">
      <alignment horizontal="right" vertical="center" wrapText="1"/>
    </xf>
    <xf numFmtId="165" fontId="1" fillId="0" borderId="1" xfId="0" applyNumberFormat="1" applyFont="1" applyBorder="1" applyAlignment="1">
      <alignment horizontal="right" vertical="center" wrapText="1"/>
    </xf>
    <xf numFmtId="0" fontId="1" fillId="0" borderId="1" xfId="0" applyFont="1" applyBorder="1" applyAlignment="1">
      <alignment horizontal="justify" vertical="top"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2" fillId="2" borderId="1" xfId="0" applyFont="1" applyFill="1" applyBorder="1" applyAlignment="1">
      <alignment horizontal="center" vertical="center" wrapText="1"/>
    </xf>
    <xf numFmtId="0" fontId="2" fillId="10" borderId="11" xfId="0" applyFont="1" applyFill="1" applyBorder="1" applyAlignment="1">
      <alignment horizontal="center" vertical="center" wrapText="1"/>
    </xf>
    <xf numFmtId="0" fontId="2" fillId="10" borderId="12" xfId="0" applyFont="1" applyFill="1" applyBorder="1" applyAlignment="1">
      <alignment horizontal="center" vertical="center" wrapText="1"/>
    </xf>
    <xf numFmtId="0" fontId="2" fillId="10" borderId="13" xfId="0" applyFont="1" applyFill="1" applyBorder="1" applyAlignment="1">
      <alignment horizontal="center" vertical="center" wrapText="1"/>
    </xf>
    <xf numFmtId="0" fontId="2" fillId="11" borderId="5" xfId="0" applyFont="1" applyFill="1" applyBorder="1" applyAlignment="1">
      <alignment horizontal="center" vertical="center" wrapText="1"/>
    </xf>
    <xf numFmtId="0" fontId="2"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8" xfId="0" applyFont="1" applyFill="1" applyBorder="1" applyAlignment="1">
      <alignment horizontal="center" vertical="center" wrapText="1"/>
    </xf>
    <xf numFmtId="0" fontId="2" fillId="11" borderId="9"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16" fillId="9" borderId="1" xfId="0" applyFont="1" applyFill="1" applyBorder="1" applyAlignment="1">
      <alignment horizontal="left" vertical="top" wrapText="1"/>
    </xf>
    <xf numFmtId="0" fontId="2" fillId="9" borderId="1" xfId="0" applyFont="1" applyFill="1" applyBorder="1" applyAlignment="1">
      <alignment horizontal="left" vertical="top" wrapText="1"/>
    </xf>
    <xf numFmtId="0" fontId="1" fillId="0" borderId="1" xfId="0" applyFont="1" applyBorder="1" applyAlignment="1">
      <alignment horizontal="center"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1556286</xdr:colOff>
      <xdr:row>0</xdr:row>
      <xdr:rowOff>742950</xdr:rowOff>
    </xdr:to>
    <xdr:pic>
      <xdr:nvPicPr>
        <xdr:cNvPr id="2" name="Imagen 1">
          <a:extLst>
            <a:ext uri="{FF2B5EF4-FFF2-40B4-BE49-F238E27FC236}">
              <a16:creationId xmlns:a16="http://schemas.microsoft.com/office/drawing/2014/main" id="{86D0E856-07AB-44EF-938E-D50840470DF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280186" cy="723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79558</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8FD31-0318-4AEE-A77A-26D379863895}">
  <dimension ref="A1:AR42"/>
  <sheetViews>
    <sheetView topLeftCell="A2" zoomScale="90" zoomScaleNormal="90" workbookViewId="0">
      <selection activeCell="C12" sqref="C12"/>
    </sheetView>
  </sheetViews>
  <sheetFormatPr baseColWidth="10" defaultColWidth="10.85546875" defaultRowHeight="15" x14ac:dyDescent="0.25"/>
  <cols>
    <col min="1" max="1" width="10.85546875" style="1" customWidth="1"/>
    <col min="2" max="7" width="25.5703125" style="1" customWidth="1"/>
    <col min="8" max="8" width="24.42578125" style="1" customWidth="1"/>
    <col min="9" max="9" width="23.5703125" style="1" customWidth="1"/>
    <col min="10" max="10" width="10" style="1" customWidth="1"/>
    <col min="11" max="11" width="18.42578125" style="1" customWidth="1"/>
    <col min="12" max="12" width="15.85546875" style="1" customWidth="1"/>
    <col min="13" max="16" width="7.28515625" style="1" customWidth="1"/>
    <col min="17" max="17" width="22.5703125" style="1" customWidth="1"/>
    <col min="18" max="18" width="17.85546875" style="1" customWidth="1"/>
    <col min="19" max="19" width="24.42578125" style="1" customWidth="1"/>
    <col min="20" max="20" width="17.85546875" style="1" customWidth="1"/>
    <col min="21" max="23" width="16.5703125" style="1" customWidth="1"/>
    <col min="24" max="24" width="40.28515625" style="1" customWidth="1"/>
    <col min="25" max="28" width="16.5703125" style="1" customWidth="1"/>
    <col min="29" max="29" width="33.42578125" style="1" customWidth="1"/>
    <col min="30" max="33" width="16.5703125" style="1" customWidth="1"/>
    <col min="34" max="34" width="43.7109375" style="1" customWidth="1"/>
    <col min="35" max="35" width="16.5703125" style="1" customWidth="1"/>
    <col min="36" max="37" width="22" style="1" customWidth="1"/>
    <col min="38" max="38" width="16.5703125" style="1" customWidth="1"/>
    <col min="39" max="39" width="34.85546875" style="1" customWidth="1"/>
    <col min="40" max="42" width="16.5703125" style="1" customWidth="1"/>
    <col min="43" max="43" width="21.5703125" style="1" customWidth="1"/>
    <col min="44" max="44" width="39.42578125" style="1" customWidth="1"/>
    <col min="45" max="16384" width="10.85546875" style="1"/>
  </cols>
  <sheetData>
    <row r="1" spans="1:44" s="38" customFormat="1" ht="70.5" customHeight="1" x14ac:dyDescent="0.25">
      <c r="A1" s="98" t="s">
        <v>0</v>
      </c>
      <c r="B1" s="99"/>
      <c r="C1" s="99"/>
      <c r="D1" s="99"/>
      <c r="E1" s="99"/>
      <c r="F1" s="99"/>
      <c r="G1" s="99"/>
      <c r="H1" s="99"/>
      <c r="I1" s="99"/>
      <c r="J1" s="99"/>
      <c r="K1" s="99"/>
      <c r="L1" s="99"/>
      <c r="M1" s="100" t="s">
        <v>1</v>
      </c>
      <c r="N1" s="100"/>
      <c r="O1" s="100"/>
      <c r="P1" s="100"/>
      <c r="Q1" s="100"/>
    </row>
    <row r="2" spans="1:44" s="40" customFormat="1" ht="23.45" customHeight="1" x14ac:dyDescent="0.25">
      <c r="A2" s="101" t="s">
        <v>2</v>
      </c>
      <c r="B2" s="102"/>
      <c r="C2" s="102"/>
      <c r="D2" s="102"/>
      <c r="E2" s="102"/>
      <c r="F2" s="102"/>
      <c r="G2" s="102"/>
      <c r="H2" s="102"/>
      <c r="I2" s="102"/>
      <c r="J2" s="102"/>
      <c r="K2" s="102"/>
      <c r="L2" s="102"/>
      <c r="M2" s="39"/>
      <c r="N2" s="39"/>
      <c r="O2" s="39"/>
      <c r="P2" s="39"/>
      <c r="Q2" s="39"/>
    </row>
    <row r="3" spans="1:44" s="38" customFormat="1" x14ac:dyDescent="0.25"/>
    <row r="4" spans="1:44" s="38" customFormat="1" ht="29.1" customHeight="1" x14ac:dyDescent="0.25">
      <c r="A4" s="103" t="s">
        <v>3</v>
      </c>
      <c r="B4" s="103"/>
      <c r="C4" s="103"/>
      <c r="D4" s="103"/>
      <c r="E4" s="44"/>
      <c r="F4" s="44"/>
      <c r="G4" s="44"/>
      <c r="H4" s="104"/>
      <c r="I4" s="104"/>
      <c r="J4" s="104"/>
      <c r="K4" s="104"/>
      <c r="L4" s="105"/>
    </row>
    <row r="5" spans="1:44" s="38" customFormat="1" ht="15" customHeight="1" x14ac:dyDescent="0.25">
      <c r="A5" s="103"/>
      <c r="B5" s="103"/>
      <c r="C5" s="103"/>
      <c r="D5" s="103"/>
      <c r="E5" s="2"/>
      <c r="F5" s="2"/>
      <c r="G5" s="2"/>
      <c r="H5" s="2" t="s">
        <v>4</v>
      </c>
      <c r="I5" s="106" t="s">
        <v>5</v>
      </c>
      <c r="J5" s="104"/>
      <c r="K5" s="104"/>
      <c r="L5" s="105"/>
    </row>
    <row r="6" spans="1:44" s="38" customFormat="1" x14ac:dyDescent="0.25">
      <c r="A6" s="103"/>
      <c r="B6" s="103"/>
      <c r="C6" s="103"/>
      <c r="D6" s="103"/>
      <c r="E6" s="2"/>
      <c r="F6" s="2"/>
      <c r="G6" s="2"/>
      <c r="H6" s="41"/>
      <c r="I6" s="107" t="s">
        <v>6</v>
      </c>
      <c r="J6" s="107"/>
      <c r="K6" s="107"/>
      <c r="L6" s="107"/>
    </row>
    <row r="7" spans="1:44" s="38" customFormat="1" x14ac:dyDescent="0.25">
      <c r="A7" s="103"/>
      <c r="B7" s="103"/>
      <c r="C7" s="103"/>
      <c r="D7" s="103"/>
      <c r="E7" s="2"/>
      <c r="F7" s="2"/>
      <c r="G7" s="2"/>
      <c r="H7" s="41"/>
      <c r="I7" s="107"/>
      <c r="J7" s="107"/>
      <c r="K7" s="107"/>
      <c r="L7" s="107"/>
    </row>
    <row r="8" spans="1:44" s="38" customFormat="1" x14ac:dyDescent="0.25">
      <c r="A8" s="103"/>
      <c r="B8" s="103"/>
      <c r="C8" s="103"/>
      <c r="D8" s="103"/>
      <c r="E8" s="2"/>
      <c r="F8" s="2"/>
      <c r="G8" s="2"/>
      <c r="H8" s="41"/>
      <c r="I8" s="107"/>
      <c r="J8" s="107"/>
      <c r="K8" s="107"/>
      <c r="L8" s="107"/>
    </row>
    <row r="9" spans="1:44" s="38" customFormat="1" x14ac:dyDescent="0.25"/>
    <row r="10" spans="1:44" ht="14.45" customHeight="1" x14ac:dyDescent="0.25">
      <c r="A10" s="103" t="s">
        <v>7</v>
      </c>
      <c r="B10" s="103"/>
      <c r="C10" s="112" t="s">
        <v>8</v>
      </c>
      <c r="D10" s="113"/>
      <c r="E10" s="113"/>
      <c r="F10" s="113"/>
      <c r="G10" s="114"/>
      <c r="H10" s="108" t="s">
        <v>9</v>
      </c>
      <c r="I10" s="108"/>
      <c r="J10" s="108"/>
      <c r="K10" s="108"/>
      <c r="L10" s="108"/>
      <c r="M10" s="108"/>
      <c r="N10" s="108"/>
      <c r="O10" s="108"/>
      <c r="P10" s="108"/>
      <c r="Q10" s="108"/>
      <c r="R10" s="108"/>
      <c r="S10" s="109" t="s">
        <v>10</v>
      </c>
      <c r="T10" s="109" t="s">
        <v>11</v>
      </c>
      <c r="U10" s="118" t="s">
        <v>12</v>
      </c>
      <c r="V10" s="119"/>
      <c r="W10" s="119"/>
      <c r="X10" s="119"/>
      <c r="Y10" s="120"/>
      <c r="Z10" s="124" t="s">
        <v>13</v>
      </c>
      <c r="AA10" s="125"/>
      <c r="AB10" s="125"/>
      <c r="AC10" s="125"/>
      <c r="AD10" s="126"/>
      <c r="AE10" s="130" t="s">
        <v>14</v>
      </c>
      <c r="AF10" s="131"/>
      <c r="AG10" s="131"/>
      <c r="AH10" s="131"/>
      <c r="AI10" s="132"/>
      <c r="AJ10" s="136" t="s">
        <v>15</v>
      </c>
      <c r="AK10" s="137"/>
      <c r="AL10" s="137"/>
      <c r="AM10" s="137"/>
      <c r="AN10" s="138"/>
      <c r="AO10" s="142" t="s">
        <v>16</v>
      </c>
      <c r="AP10" s="143"/>
      <c r="AQ10" s="143"/>
      <c r="AR10" s="144"/>
    </row>
    <row r="11" spans="1:44" ht="14.45" customHeight="1" x14ac:dyDescent="0.25">
      <c r="A11" s="103"/>
      <c r="B11" s="103"/>
      <c r="C11" s="115"/>
      <c r="D11" s="116"/>
      <c r="E11" s="116"/>
      <c r="F11" s="116"/>
      <c r="G11" s="117"/>
      <c r="H11" s="108"/>
      <c r="I11" s="108"/>
      <c r="J11" s="108"/>
      <c r="K11" s="108"/>
      <c r="L11" s="108"/>
      <c r="M11" s="108"/>
      <c r="N11" s="108"/>
      <c r="O11" s="108"/>
      <c r="P11" s="108"/>
      <c r="Q11" s="108"/>
      <c r="R11" s="108"/>
      <c r="S11" s="110"/>
      <c r="T11" s="110"/>
      <c r="U11" s="121"/>
      <c r="V11" s="122"/>
      <c r="W11" s="122"/>
      <c r="X11" s="122"/>
      <c r="Y11" s="123"/>
      <c r="Z11" s="127"/>
      <c r="AA11" s="128"/>
      <c r="AB11" s="128"/>
      <c r="AC11" s="128"/>
      <c r="AD11" s="129"/>
      <c r="AE11" s="133"/>
      <c r="AF11" s="134"/>
      <c r="AG11" s="134"/>
      <c r="AH11" s="134"/>
      <c r="AI11" s="135"/>
      <c r="AJ11" s="139"/>
      <c r="AK11" s="140"/>
      <c r="AL11" s="140"/>
      <c r="AM11" s="140"/>
      <c r="AN11" s="141"/>
      <c r="AO11" s="145"/>
      <c r="AP11" s="146"/>
      <c r="AQ11" s="146"/>
      <c r="AR11" s="147"/>
    </row>
    <row r="12" spans="1:44" ht="45" x14ac:dyDescent="0.25">
      <c r="A12" s="2" t="s">
        <v>17</v>
      </c>
      <c r="B12" s="2" t="s">
        <v>18</v>
      </c>
      <c r="C12" s="45" t="s">
        <v>19</v>
      </c>
      <c r="D12" s="45" t="s">
        <v>20</v>
      </c>
      <c r="E12" s="45" t="s">
        <v>21</v>
      </c>
      <c r="F12" s="45" t="s">
        <v>22</v>
      </c>
      <c r="G12" s="45" t="s">
        <v>23</v>
      </c>
      <c r="H12" s="18" t="s">
        <v>24</v>
      </c>
      <c r="I12" s="18" t="s">
        <v>25</v>
      </c>
      <c r="J12" s="18" t="s">
        <v>26</v>
      </c>
      <c r="K12" s="18" t="s">
        <v>27</v>
      </c>
      <c r="L12" s="18" t="s">
        <v>28</v>
      </c>
      <c r="M12" s="18" t="s">
        <v>29</v>
      </c>
      <c r="N12" s="18" t="s">
        <v>30</v>
      </c>
      <c r="O12" s="18" t="s">
        <v>31</v>
      </c>
      <c r="P12" s="18" t="s">
        <v>32</v>
      </c>
      <c r="Q12" s="18" t="s">
        <v>33</v>
      </c>
      <c r="R12" s="18" t="s">
        <v>34</v>
      </c>
      <c r="S12" s="111"/>
      <c r="T12" s="111"/>
      <c r="U12" s="3" t="s">
        <v>35</v>
      </c>
      <c r="V12" s="3" t="s">
        <v>36</v>
      </c>
      <c r="W12" s="3" t="s">
        <v>37</v>
      </c>
      <c r="X12" s="3" t="s">
        <v>38</v>
      </c>
      <c r="Y12" s="3" t="s">
        <v>39</v>
      </c>
      <c r="Z12" s="21" t="s">
        <v>35</v>
      </c>
      <c r="AA12" s="21" t="s">
        <v>36</v>
      </c>
      <c r="AB12" s="21" t="s">
        <v>37</v>
      </c>
      <c r="AC12" s="21" t="s">
        <v>38</v>
      </c>
      <c r="AD12" s="21" t="s">
        <v>39</v>
      </c>
      <c r="AE12" s="22" t="s">
        <v>35</v>
      </c>
      <c r="AF12" s="22" t="s">
        <v>36</v>
      </c>
      <c r="AG12" s="22" t="s">
        <v>37</v>
      </c>
      <c r="AH12" s="22" t="s">
        <v>38</v>
      </c>
      <c r="AI12" s="22" t="s">
        <v>39</v>
      </c>
      <c r="AJ12" s="23" t="s">
        <v>35</v>
      </c>
      <c r="AK12" s="23" t="s">
        <v>36</v>
      </c>
      <c r="AL12" s="23" t="s">
        <v>37</v>
      </c>
      <c r="AM12" s="23" t="s">
        <v>38</v>
      </c>
      <c r="AN12" s="23" t="s">
        <v>39</v>
      </c>
      <c r="AO12" s="4" t="s">
        <v>35</v>
      </c>
      <c r="AP12" s="4" t="s">
        <v>36</v>
      </c>
      <c r="AQ12" s="4" t="s">
        <v>37</v>
      </c>
      <c r="AR12" s="4" t="s">
        <v>38</v>
      </c>
    </row>
    <row r="13" spans="1:44" s="29" customFormat="1" x14ac:dyDescent="0.25">
      <c r="A13" s="20"/>
      <c r="B13" s="19"/>
      <c r="C13" s="19"/>
      <c r="D13" s="19"/>
      <c r="E13" s="19"/>
      <c r="F13" s="19"/>
      <c r="G13" s="19"/>
      <c r="H13" s="19"/>
      <c r="I13" s="19"/>
      <c r="J13" s="32"/>
      <c r="K13" s="19"/>
      <c r="L13" s="19"/>
      <c r="M13" s="33"/>
      <c r="N13" s="33"/>
      <c r="O13" s="33"/>
      <c r="P13" s="33"/>
      <c r="Q13" s="33"/>
      <c r="R13" s="19"/>
      <c r="S13" s="19"/>
      <c r="T13" s="19"/>
      <c r="U13" s="28">
        <f t="shared" ref="U13:U34" si="0">M13</f>
        <v>0</v>
      </c>
      <c r="V13" s="19"/>
      <c r="W13" s="19" t="e">
        <f>IF(V13/U13&gt;100%,100%,V13/U13)</f>
        <v>#DIV/0!</v>
      </c>
      <c r="X13" s="19"/>
      <c r="Y13" s="19"/>
      <c r="Z13" s="28">
        <f t="shared" ref="Z13:Z34" si="1">N13</f>
        <v>0</v>
      </c>
      <c r="AA13" s="19"/>
      <c r="AB13" s="19" t="e">
        <f>IF(AA13/Z13&gt;100%,100%,AA13/Z13)</f>
        <v>#DIV/0!</v>
      </c>
      <c r="AC13" s="19"/>
      <c r="AD13" s="19"/>
      <c r="AE13" s="28">
        <f t="shared" ref="AE13:AE34" si="2">O13</f>
        <v>0</v>
      </c>
      <c r="AF13" s="19"/>
      <c r="AG13" s="19" t="e">
        <f>IF(AF13/AE13&gt;100%,100%,AF13/AE13)</f>
        <v>#DIV/0!</v>
      </c>
      <c r="AH13" s="19"/>
      <c r="AI13" s="19"/>
      <c r="AJ13" s="28">
        <f t="shared" ref="AJ13:AJ34" si="3">P13</f>
        <v>0</v>
      </c>
      <c r="AK13" s="19"/>
      <c r="AL13" s="19" t="e">
        <f>IF(AK13/AJ13&gt;100%,100%,AK13/AJ13)</f>
        <v>#DIV/0!</v>
      </c>
      <c r="AM13" s="19"/>
      <c r="AN13" s="19"/>
      <c r="AO13" s="19">
        <f t="shared" ref="AO13:AO34" si="4">Q13</f>
        <v>0</v>
      </c>
      <c r="AP13" s="19"/>
      <c r="AQ13" s="19" t="e">
        <f>IF(AP13/AO13&gt;100%,100%,AP13/AO13)</f>
        <v>#DIV/0!</v>
      </c>
      <c r="AR13" s="19"/>
    </row>
    <row r="14" spans="1:44" s="29" customFormat="1" x14ac:dyDescent="0.25">
      <c r="A14" s="20"/>
      <c r="B14" s="19"/>
      <c r="C14" s="19"/>
      <c r="D14" s="19"/>
      <c r="E14" s="19"/>
      <c r="F14" s="19"/>
      <c r="G14" s="19"/>
      <c r="H14" s="19"/>
      <c r="I14" s="19"/>
      <c r="J14" s="19"/>
      <c r="K14" s="19"/>
      <c r="L14" s="19"/>
      <c r="M14" s="33"/>
      <c r="N14" s="33"/>
      <c r="O14" s="33"/>
      <c r="P14" s="33"/>
      <c r="Q14" s="33"/>
      <c r="R14" s="19"/>
      <c r="S14" s="19"/>
      <c r="T14" s="19"/>
      <c r="U14" s="28">
        <f t="shared" si="0"/>
        <v>0</v>
      </c>
      <c r="V14" s="19"/>
      <c r="W14" s="19" t="e">
        <f t="shared" ref="W14:W40" si="5">IF(V14/U14&gt;100%,100%,V14/U14)</f>
        <v>#DIV/0!</v>
      </c>
      <c r="X14" s="19"/>
      <c r="Y14" s="19"/>
      <c r="Z14" s="28">
        <f t="shared" si="1"/>
        <v>0</v>
      </c>
      <c r="AA14" s="19"/>
      <c r="AB14" s="19" t="e">
        <f t="shared" ref="AB14:AB40" si="6">IF(AA14/Z14&gt;100%,100%,AA14/Z14)</f>
        <v>#DIV/0!</v>
      </c>
      <c r="AC14" s="19"/>
      <c r="AD14" s="19"/>
      <c r="AE14" s="28">
        <f t="shared" si="2"/>
        <v>0</v>
      </c>
      <c r="AF14" s="19"/>
      <c r="AG14" s="19" t="e">
        <f t="shared" ref="AG14:AG40" si="7">IF(AF14/AE14&gt;100%,100%,AF14/AE14)</f>
        <v>#DIV/0!</v>
      </c>
      <c r="AH14" s="19"/>
      <c r="AI14" s="19"/>
      <c r="AJ14" s="28">
        <f t="shared" si="3"/>
        <v>0</v>
      </c>
      <c r="AK14" s="19"/>
      <c r="AL14" s="19" t="e">
        <f t="shared" ref="AL14:AL40" si="8">IF(AK14/AJ14&gt;100%,100%,AK14/AJ14)</f>
        <v>#DIV/0!</v>
      </c>
      <c r="AM14" s="19"/>
      <c r="AN14" s="19"/>
      <c r="AO14" s="19">
        <f t="shared" si="4"/>
        <v>0</v>
      </c>
      <c r="AP14" s="19"/>
      <c r="AQ14" s="19" t="e">
        <f t="shared" ref="AQ14:AQ40" si="9">IF(AP14/AO14&gt;100%,100%,AP14/AO14)</f>
        <v>#DIV/0!</v>
      </c>
      <c r="AR14" s="19"/>
    </row>
    <row r="15" spans="1:44" s="29" customFormat="1" x14ac:dyDescent="0.25">
      <c r="A15" s="20"/>
      <c r="B15" s="19"/>
      <c r="C15" s="19"/>
      <c r="D15" s="19"/>
      <c r="E15" s="19"/>
      <c r="F15" s="19"/>
      <c r="G15" s="19"/>
      <c r="H15" s="19"/>
      <c r="I15" s="19"/>
      <c r="J15" s="19"/>
      <c r="K15" s="19"/>
      <c r="L15" s="19"/>
      <c r="M15" s="33"/>
      <c r="N15" s="33"/>
      <c r="O15" s="33"/>
      <c r="P15" s="33"/>
      <c r="Q15" s="33"/>
      <c r="R15" s="19"/>
      <c r="S15" s="19"/>
      <c r="T15" s="19"/>
      <c r="U15" s="28">
        <f t="shared" si="0"/>
        <v>0</v>
      </c>
      <c r="V15" s="19"/>
      <c r="W15" s="19" t="e">
        <f t="shared" si="5"/>
        <v>#DIV/0!</v>
      </c>
      <c r="X15" s="19"/>
      <c r="Y15" s="19"/>
      <c r="Z15" s="28">
        <f t="shared" si="1"/>
        <v>0</v>
      </c>
      <c r="AA15" s="19"/>
      <c r="AB15" s="19" t="e">
        <f t="shared" si="6"/>
        <v>#DIV/0!</v>
      </c>
      <c r="AC15" s="19"/>
      <c r="AD15" s="19"/>
      <c r="AE15" s="28">
        <f t="shared" si="2"/>
        <v>0</v>
      </c>
      <c r="AF15" s="19"/>
      <c r="AG15" s="19" t="e">
        <f t="shared" si="7"/>
        <v>#DIV/0!</v>
      </c>
      <c r="AH15" s="19"/>
      <c r="AI15" s="19"/>
      <c r="AJ15" s="28">
        <f t="shared" si="3"/>
        <v>0</v>
      </c>
      <c r="AK15" s="19"/>
      <c r="AL15" s="19" t="e">
        <f t="shared" si="8"/>
        <v>#DIV/0!</v>
      </c>
      <c r="AM15" s="19"/>
      <c r="AN15" s="19"/>
      <c r="AO15" s="19">
        <f t="shared" si="4"/>
        <v>0</v>
      </c>
      <c r="AP15" s="19"/>
      <c r="AQ15" s="19" t="e">
        <f t="shared" si="9"/>
        <v>#DIV/0!</v>
      </c>
      <c r="AR15" s="19"/>
    </row>
    <row r="16" spans="1:44" s="29" customFormat="1" x14ac:dyDescent="0.25">
      <c r="A16" s="20"/>
      <c r="B16" s="19"/>
      <c r="C16" s="19"/>
      <c r="D16" s="19"/>
      <c r="E16" s="19"/>
      <c r="F16" s="19"/>
      <c r="G16" s="19"/>
      <c r="H16" s="19"/>
      <c r="I16" s="19"/>
      <c r="J16" s="33"/>
      <c r="K16" s="19"/>
      <c r="L16" s="19"/>
      <c r="M16" s="33"/>
      <c r="N16" s="33"/>
      <c r="O16" s="34"/>
      <c r="P16" s="34"/>
      <c r="Q16" s="33"/>
      <c r="R16" s="19"/>
      <c r="S16" s="19"/>
      <c r="T16" s="19"/>
      <c r="U16" s="28">
        <f t="shared" si="0"/>
        <v>0</v>
      </c>
      <c r="V16" s="19"/>
      <c r="W16" s="19" t="e">
        <f t="shared" si="5"/>
        <v>#DIV/0!</v>
      </c>
      <c r="X16" s="19"/>
      <c r="Y16" s="19"/>
      <c r="Z16" s="28">
        <f t="shared" si="1"/>
        <v>0</v>
      </c>
      <c r="AA16" s="19"/>
      <c r="AB16" s="19" t="e">
        <f t="shared" si="6"/>
        <v>#DIV/0!</v>
      </c>
      <c r="AC16" s="19"/>
      <c r="AD16" s="19"/>
      <c r="AE16" s="28">
        <f t="shared" si="2"/>
        <v>0</v>
      </c>
      <c r="AF16" s="19"/>
      <c r="AG16" s="19" t="e">
        <f t="shared" si="7"/>
        <v>#DIV/0!</v>
      </c>
      <c r="AH16" s="19"/>
      <c r="AI16" s="19"/>
      <c r="AJ16" s="28">
        <f t="shared" si="3"/>
        <v>0</v>
      </c>
      <c r="AK16" s="19"/>
      <c r="AL16" s="19" t="e">
        <f t="shared" si="8"/>
        <v>#DIV/0!</v>
      </c>
      <c r="AM16" s="19"/>
      <c r="AN16" s="19"/>
      <c r="AO16" s="19">
        <f t="shared" si="4"/>
        <v>0</v>
      </c>
      <c r="AP16" s="19"/>
      <c r="AQ16" s="19" t="e">
        <f t="shared" si="9"/>
        <v>#DIV/0!</v>
      </c>
      <c r="AR16" s="19"/>
    </row>
    <row r="17" spans="1:44" s="29" customFormat="1" x14ac:dyDescent="0.25">
      <c r="A17" s="20"/>
      <c r="B17" s="19"/>
      <c r="C17" s="19"/>
      <c r="D17" s="19"/>
      <c r="E17" s="19"/>
      <c r="F17" s="19"/>
      <c r="G17" s="19"/>
      <c r="H17" s="19"/>
      <c r="I17" s="19"/>
      <c r="J17" s="33"/>
      <c r="K17" s="19"/>
      <c r="L17" s="19"/>
      <c r="M17" s="33"/>
      <c r="N17" s="33"/>
      <c r="O17" s="34"/>
      <c r="P17" s="34"/>
      <c r="Q17" s="33"/>
      <c r="R17" s="19"/>
      <c r="S17" s="19"/>
      <c r="T17" s="19"/>
      <c r="U17" s="28">
        <f t="shared" si="0"/>
        <v>0</v>
      </c>
      <c r="V17" s="19"/>
      <c r="W17" s="19" t="e">
        <f t="shared" si="5"/>
        <v>#DIV/0!</v>
      </c>
      <c r="X17" s="19"/>
      <c r="Y17" s="19"/>
      <c r="Z17" s="28">
        <f t="shared" si="1"/>
        <v>0</v>
      </c>
      <c r="AA17" s="19"/>
      <c r="AB17" s="19" t="e">
        <f t="shared" si="6"/>
        <v>#DIV/0!</v>
      </c>
      <c r="AC17" s="19"/>
      <c r="AD17" s="19"/>
      <c r="AE17" s="28">
        <f t="shared" si="2"/>
        <v>0</v>
      </c>
      <c r="AF17" s="19"/>
      <c r="AG17" s="19" t="e">
        <f t="shared" si="7"/>
        <v>#DIV/0!</v>
      </c>
      <c r="AH17" s="19"/>
      <c r="AI17" s="19"/>
      <c r="AJ17" s="28">
        <f t="shared" si="3"/>
        <v>0</v>
      </c>
      <c r="AK17" s="19"/>
      <c r="AL17" s="19" t="e">
        <f t="shared" si="8"/>
        <v>#DIV/0!</v>
      </c>
      <c r="AM17" s="19"/>
      <c r="AN17" s="19"/>
      <c r="AO17" s="19">
        <f t="shared" si="4"/>
        <v>0</v>
      </c>
      <c r="AP17" s="19"/>
      <c r="AQ17" s="19" t="e">
        <f t="shared" si="9"/>
        <v>#DIV/0!</v>
      </c>
      <c r="AR17" s="19"/>
    </row>
    <row r="18" spans="1:44" s="29" customFormat="1" x14ac:dyDescent="0.25">
      <c r="A18" s="20"/>
      <c r="B18" s="19"/>
      <c r="C18" s="19"/>
      <c r="D18" s="19"/>
      <c r="E18" s="19"/>
      <c r="F18" s="19"/>
      <c r="G18" s="19"/>
      <c r="H18" s="19"/>
      <c r="I18" s="19"/>
      <c r="J18" s="19"/>
      <c r="K18" s="19"/>
      <c r="L18" s="19"/>
      <c r="M18" s="33"/>
      <c r="N18" s="33"/>
      <c r="O18" s="33"/>
      <c r="P18" s="33"/>
      <c r="Q18" s="33"/>
      <c r="R18" s="19"/>
      <c r="S18" s="19"/>
      <c r="T18" s="19"/>
      <c r="U18" s="28">
        <f t="shared" si="0"/>
        <v>0</v>
      </c>
      <c r="V18" s="19"/>
      <c r="W18" s="19" t="e">
        <f t="shared" si="5"/>
        <v>#DIV/0!</v>
      </c>
      <c r="X18" s="19"/>
      <c r="Y18" s="19"/>
      <c r="Z18" s="28">
        <f t="shared" si="1"/>
        <v>0</v>
      </c>
      <c r="AA18" s="19"/>
      <c r="AB18" s="19" t="e">
        <f t="shared" si="6"/>
        <v>#DIV/0!</v>
      </c>
      <c r="AC18" s="19"/>
      <c r="AD18" s="19"/>
      <c r="AE18" s="28">
        <f t="shared" si="2"/>
        <v>0</v>
      </c>
      <c r="AF18" s="19"/>
      <c r="AG18" s="19" t="e">
        <f t="shared" si="7"/>
        <v>#DIV/0!</v>
      </c>
      <c r="AH18" s="19"/>
      <c r="AI18" s="19"/>
      <c r="AJ18" s="28">
        <f t="shared" si="3"/>
        <v>0</v>
      </c>
      <c r="AK18" s="19"/>
      <c r="AL18" s="19" t="e">
        <f t="shared" si="8"/>
        <v>#DIV/0!</v>
      </c>
      <c r="AM18" s="19"/>
      <c r="AN18" s="19"/>
      <c r="AO18" s="19">
        <f t="shared" si="4"/>
        <v>0</v>
      </c>
      <c r="AP18" s="19"/>
      <c r="AQ18" s="19" t="e">
        <f t="shared" si="9"/>
        <v>#DIV/0!</v>
      </c>
      <c r="AR18" s="19"/>
    </row>
    <row r="19" spans="1:44" s="29" customFormat="1" x14ac:dyDescent="0.25">
      <c r="A19" s="20"/>
      <c r="B19" s="19"/>
      <c r="C19" s="19"/>
      <c r="D19" s="19"/>
      <c r="E19" s="19"/>
      <c r="F19" s="19"/>
      <c r="G19" s="19"/>
      <c r="H19" s="19"/>
      <c r="I19" s="19"/>
      <c r="J19" s="19"/>
      <c r="K19" s="19"/>
      <c r="L19" s="19"/>
      <c r="M19" s="33"/>
      <c r="N19" s="33"/>
      <c r="O19" s="33"/>
      <c r="P19" s="33"/>
      <c r="Q19" s="33"/>
      <c r="R19" s="19"/>
      <c r="S19" s="19"/>
      <c r="T19" s="19"/>
      <c r="U19" s="28">
        <f t="shared" si="0"/>
        <v>0</v>
      </c>
      <c r="V19" s="19"/>
      <c r="W19" s="19" t="e">
        <f t="shared" si="5"/>
        <v>#DIV/0!</v>
      </c>
      <c r="X19" s="19"/>
      <c r="Y19" s="19"/>
      <c r="Z19" s="28">
        <f t="shared" si="1"/>
        <v>0</v>
      </c>
      <c r="AA19" s="19"/>
      <c r="AB19" s="19" t="e">
        <f t="shared" si="6"/>
        <v>#DIV/0!</v>
      </c>
      <c r="AC19" s="19"/>
      <c r="AD19" s="19"/>
      <c r="AE19" s="28">
        <f t="shared" si="2"/>
        <v>0</v>
      </c>
      <c r="AF19" s="19"/>
      <c r="AG19" s="19" t="e">
        <f t="shared" si="7"/>
        <v>#DIV/0!</v>
      </c>
      <c r="AH19" s="19"/>
      <c r="AI19" s="19"/>
      <c r="AJ19" s="28">
        <f t="shared" si="3"/>
        <v>0</v>
      </c>
      <c r="AK19" s="19"/>
      <c r="AL19" s="19" t="e">
        <f t="shared" si="8"/>
        <v>#DIV/0!</v>
      </c>
      <c r="AM19" s="19"/>
      <c r="AN19" s="19"/>
      <c r="AO19" s="19">
        <f t="shared" si="4"/>
        <v>0</v>
      </c>
      <c r="AP19" s="19"/>
      <c r="AQ19" s="19" t="e">
        <f t="shared" si="9"/>
        <v>#DIV/0!</v>
      </c>
      <c r="AR19" s="19"/>
    </row>
    <row r="20" spans="1:44" s="29" customFormat="1" x14ac:dyDescent="0.25">
      <c r="A20" s="20"/>
      <c r="B20" s="19"/>
      <c r="C20" s="19"/>
      <c r="D20" s="19"/>
      <c r="E20" s="19"/>
      <c r="F20" s="19"/>
      <c r="G20" s="19"/>
      <c r="H20" s="19"/>
      <c r="I20" s="19"/>
      <c r="J20" s="19"/>
      <c r="K20" s="19"/>
      <c r="L20" s="19"/>
      <c r="M20" s="33"/>
      <c r="N20" s="33"/>
      <c r="O20" s="33"/>
      <c r="P20" s="33"/>
      <c r="Q20" s="33"/>
      <c r="R20" s="19"/>
      <c r="S20" s="19"/>
      <c r="T20" s="19"/>
      <c r="U20" s="28">
        <f t="shared" si="0"/>
        <v>0</v>
      </c>
      <c r="V20" s="19"/>
      <c r="W20" s="19" t="e">
        <f t="shared" si="5"/>
        <v>#DIV/0!</v>
      </c>
      <c r="X20" s="19"/>
      <c r="Y20" s="19"/>
      <c r="Z20" s="28">
        <f t="shared" si="1"/>
        <v>0</v>
      </c>
      <c r="AA20" s="19"/>
      <c r="AB20" s="19" t="e">
        <f t="shared" si="6"/>
        <v>#DIV/0!</v>
      </c>
      <c r="AC20" s="19"/>
      <c r="AD20" s="19"/>
      <c r="AE20" s="28">
        <f t="shared" si="2"/>
        <v>0</v>
      </c>
      <c r="AF20" s="19"/>
      <c r="AG20" s="19" t="e">
        <f t="shared" si="7"/>
        <v>#DIV/0!</v>
      </c>
      <c r="AH20" s="19"/>
      <c r="AI20" s="19"/>
      <c r="AJ20" s="28">
        <f t="shared" si="3"/>
        <v>0</v>
      </c>
      <c r="AK20" s="19"/>
      <c r="AL20" s="19" t="e">
        <f t="shared" si="8"/>
        <v>#DIV/0!</v>
      </c>
      <c r="AM20" s="19"/>
      <c r="AN20" s="19"/>
      <c r="AO20" s="19">
        <f t="shared" si="4"/>
        <v>0</v>
      </c>
      <c r="AP20" s="19"/>
      <c r="AQ20" s="19" t="e">
        <f t="shared" si="9"/>
        <v>#DIV/0!</v>
      </c>
      <c r="AR20" s="19"/>
    </row>
    <row r="21" spans="1:44" s="29" customFormat="1" x14ac:dyDescent="0.25">
      <c r="A21" s="20"/>
      <c r="B21" s="19"/>
      <c r="C21" s="19"/>
      <c r="D21" s="19"/>
      <c r="E21" s="19"/>
      <c r="F21" s="19"/>
      <c r="G21" s="19"/>
      <c r="H21" s="19"/>
      <c r="I21" s="19"/>
      <c r="J21" s="19"/>
      <c r="K21" s="19"/>
      <c r="L21" s="19"/>
      <c r="M21" s="33"/>
      <c r="N21" s="33"/>
      <c r="O21" s="33"/>
      <c r="P21" s="33"/>
      <c r="Q21" s="33"/>
      <c r="R21" s="19"/>
      <c r="S21" s="19"/>
      <c r="T21" s="19"/>
      <c r="U21" s="28">
        <f t="shared" si="0"/>
        <v>0</v>
      </c>
      <c r="V21" s="19"/>
      <c r="W21" s="19" t="e">
        <f t="shared" si="5"/>
        <v>#DIV/0!</v>
      </c>
      <c r="X21" s="19"/>
      <c r="Y21" s="19"/>
      <c r="Z21" s="28">
        <f t="shared" si="1"/>
        <v>0</v>
      </c>
      <c r="AA21" s="19"/>
      <c r="AB21" s="19" t="e">
        <f t="shared" si="6"/>
        <v>#DIV/0!</v>
      </c>
      <c r="AC21" s="19"/>
      <c r="AD21" s="19"/>
      <c r="AE21" s="28">
        <f t="shared" si="2"/>
        <v>0</v>
      </c>
      <c r="AF21" s="19"/>
      <c r="AG21" s="19" t="e">
        <f t="shared" si="7"/>
        <v>#DIV/0!</v>
      </c>
      <c r="AH21" s="19"/>
      <c r="AI21" s="19"/>
      <c r="AJ21" s="28">
        <f t="shared" si="3"/>
        <v>0</v>
      </c>
      <c r="AK21" s="19"/>
      <c r="AL21" s="19" t="e">
        <f t="shared" si="8"/>
        <v>#DIV/0!</v>
      </c>
      <c r="AM21" s="19"/>
      <c r="AN21" s="19"/>
      <c r="AO21" s="19">
        <f t="shared" si="4"/>
        <v>0</v>
      </c>
      <c r="AP21" s="19"/>
      <c r="AQ21" s="19" t="e">
        <f t="shared" si="9"/>
        <v>#DIV/0!</v>
      </c>
      <c r="AR21" s="19"/>
    </row>
    <row r="22" spans="1:44" s="29" customFormat="1" x14ac:dyDescent="0.25">
      <c r="A22" s="20"/>
      <c r="B22" s="19"/>
      <c r="C22" s="19"/>
      <c r="D22" s="19"/>
      <c r="E22" s="19"/>
      <c r="F22" s="19"/>
      <c r="G22" s="19"/>
      <c r="H22" s="19"/>
      <c r="I22" s="19"/>
      <c r="J22" s="19"/>
      <c r="K22" s="19"/>
      <c r="L22" s="19"/>
      <c r="M22" s="33"/>
      <c r="N22" s="33"/>
      <c r="O22" s="33"/>
      <c r="P22" s="33"/>
      <c r="Q22" s="33"/>
      <c r="R22" s="19"/>
      <c r="S22" s="19"/>
      <c r="T22" s="19"/>
      <c r="U22" s="28">
        <f t="shared" si="0"/>
        <v>0</v>
      </c>
      <c r="V22" s="19"/>
      <c r="W22" s="19" t="e">
        <f t="shared" si="5"/>
        <v>#DIV/0!</v>
      </c>
      <c r="X22" s="19"/>
      <c r="Y22" s="19"/>
      <c r="Z22" s="28">
        <f t="shared" si="1"/>
        <v>0</v>
      </c>
      <c r="AA22" s="19"/>
      <c r="AB22" s="19" t="e">
        <f t="shared" si="6"/>
        <v>#DIV/0!</v>
      </c>
      <c r="AC22" s="19"/>
      <c r="AD22" s="19"/>
      <c r="AE22" s="28">
        <f t="shared" si="2"/>
        <v>0</v>
      </c>
      <c r="AF22" s="19"/>
      <c r="AG22" s="19" t="e">
        <f t="shared" si="7"/>
        <v>#DIV/0!</v>
      </c>
      <c r="AH22" s="19"/>
      <c r="AI22" s="19"/>
      <c r="AJ22" s="28">
        <f t="shared" si="3"/>
        <v>0</v>
      </c>
      <c r="AK22" s="19"/>
      <c r="AL22" s="19" t="e">
        <f t="shared" si="8"/>
        <v>#DIV/0!</v>
      </c>
      <c r="AM22" s="19"/>
      <c r="AN22" s="19"/>
      <c r="AO22" s="19">
        <f t="shared" si="4"/>
        <v>0</v>
      </c>
      <c r="AP22" s="19"/>
      <c r="AQ22" s="19" t="e">
        <f t="shared" si="9"/>
        <v>#DIV/0!</v>
      </c>
      <c r="AR22" s="19"/>
    </row>
    <row r="23" spans="1:44" s="29" customFormat="1" x14ac:dyDescent="0.25">
      <c r="A23" s="20"/>
      <c r="B23" s="19"/>
      <c r="C23" s="19"/>
      <c r="D23" s="19"/>
      <c r="E23" s="19"/>
      <c r="F23" s="19"/>
      <c r="G23" s="19"/>
      <c r="H23" s="19"/>
      <c r="I23" s="19"/>
      <c r="J23" s="19"/>
      <c r="K23" s="19"/>
      <c r="L23" s="19"/>
      <c r="M23" s="35"/>
      <c r="N23" s="35"/>
      <c r="O23" s="35"/>
      <c r="P23" s="35"/>
      <c r="Q23" s="36"/>
      <c r="R23" s="19"/>
      <c r="S23" s="19"/>
      <c r="T23" s="19"/>
      <c r="U23" s="28">
        <f t="shared" si="0"/>
        <v>0</v>
      </c>
      <c r="V23" s="19"/>
      <c r="W23" s="19" t="e">
        <f t="shared" si="5"/>
        <v>#DIV/0!</v>
      </c>
      <c r="X23" s="19"/>
      <c r="Y23" s="19"/>
      <c r="Z23" s="28">
        <f t="shared" si="1"/>
        <v>0</v>
      </c>
      <c r="AA23" s="19"/>
      <c r="AB23" s="19" t="e">
        <f t="shared" si="6"/>
        <v>#DIV/0!</v>
      </c>
      <c r="AC23" s="19"/>
      <c r="AD23" s="19"/>
      <c r="AE23" s="28">
        <f t="shared" si="2"/>
        <v>0</v>
      </c>
      <c r="AF23" s="19"/>
      <c r="AG23" s="19" t="e">
        <f t="shared" si="7"/>
        <v>#DIV/0!</v>
      </c>
      <c r="AH23" s="19"/>
      <c r="AI23" s="19"/>
      <c r="AJ23" s="28">
        <f t="shared" si="3"/>
        <v>0</v>
      </c>
      <c r="AK23" s="19"/>
      <c r="AL23" s="19" t="e">
        <f t="shared" si="8"/>
        <v>#DIV/0!</v>
      </c>
      <c r="AM23" s="19"/>
      <c r="AN23" s="19"/>
      <c r="AO23" s="19">
        <f t="shared" si="4"/>
        <v>0</v>
      </c>
      <c r="AP23" s="19"/>
      <c r="AQ23" s="19" t="e">
        <f t="shared" si="9"/>
        <v>#DIV/0!</v>
      </c>
      <c r="AR23" s="19"/>
    </row>
    <row r="24" spans="1:44" s="29" customFormat="1" x14ac:dyDescent="0.25">
      <c r="A24" s="20"/>
      <c r="B24" s="19"/>
      <c r="C24" s="19"/>
      <c r="D24" s="19"/>
      <c r="E24" s="19"/>
      <c r="F24" s="19"/>
      <c r="G24" s="19"/>
      <c r="H24" s="19"/>
      <c r="I24" s="19"/>
      <c r="J24" s="19"/>
      <c r="K24" s="19"/>
      <c r="L24" s="19"/>
      <c r="M24" s="35"/>
      <c r="N24" s="35"/>
      <c r="O24" s="35"/>
      <c r="P24" s="35"/>
      <c r="Q24" s="36"/>
      <c r="R24" s="19"/>
      <c r="S24" s="19"/>
      <c r="T24" s="19"/>
      <c r="U24" s="28">
        <f t="shared" si="0"/>
        <v>0</v>
      </c>
      <c r="V24" s="19"/>
      <c r="W24" s="19" t="e">
        <f t="shared" si="5"/>
        <v>#DIV/0!</v>
      </c>
      <c r="X24" s="19"/>
      <c r="Y24" s="19"/>
      <c r="Z24" s="28">
        <f t="shared" si="1"/>
        <v>0</v>
      </c>
      <c r="AA24" s="19"/>
      <c r="AB24" s="19" t="e">
        <f t="shared" si="6"/>
        <v>#DIV/0!</v>
      </c>
      <c r="AC24" s="19"/>
      <c r="AD24" s="19"/>
      <c r="AE24" s="28">
        <f t="shared" si="2"/>
        <v>0</v>
      </c>
      <c r="AF24" s="19"/>
      <c r="AG24" s="19" t="e">
        <f t="shared" si="7"/>
        <v>#DIV/0!</v>
      </c>
      <c r="AH24" s="19"/>
      <c r="AI24" s="19"/>
      <c r="AJ24" s="28">
        <f t="shared" si="3"/>
        <v>0</v>
      </c>
      <c r="AK24" s="19"/>
      <c r="AL24" s="19" t="e">
        <f t="shared" si="8"/>
        <v>#DIV/0!</v>
      </c>
      <c r="AM24" s="19"/>
      <c r="AN24" s="19"/>
      <c r="AO24" s="19">
        <f t="shared" si="4"/>
        <v>0</v>
      </c>
      <c r="AP24" s="19"/>
      <c r="AQ24" s="19" t="e">
        <f t="shared" si="9"/>
        <v>#DIV/0!</v>
      </c>
      <c r="AR24" s="19"/>
    </row>
    <row r="25" spans="1:44" s="29" customFormat="1" x14ac:dyDescent="0.25">
      <c r="A25" s="20"/>
      <c r="B25" s="19"/>
      <c r="C25" s="19"/>
      <c r="D25" s="19"/>
      <c r="E25" s="19"/>
      <c r="F25" s="19"/>
      <c r="G25" s="19"/>
      <c r="H25" s="19"/>
      <c r="I25" s="19"/>
      <c r="J25" s="19"/>
      <c r="K25" s="19"/>
      <c r="L25" s="19"/>
      <c r="M25" s="19"/>
      <c r="N25" s="19"/>
      <c r="O25" s="19"/>
      <c r="P25" s="19"/>
      <c r="Q25" s="36"/>
      <c r="R25" s="19"/>
      <c r="S25" s="19"/>
      <c r="T25" s="19"/>
      <c r="U25" s="28">
        <f t="shared" si="0"/>
        <v>0</v>
      </c>
      <c r="V25" s="19"/>
      <c r="W25" s="19" t="e">
        <f t="shared" si="5"/>
        <v>#DIV/0!</v>
      </c>
      <c r="X25" s="19"/>
      <c r="Y25" s="19"/>
      <c r="Z25" s="28">
        <f t="shared" si="1"/>
        <v>0</v>
      </c>
      <c r="AA25" s="19"/>
      <c r="AB25" s="19" t="e">
        <f t="shared" si="6"/>
        <v>#DIV/0!</v>
      </c>
      <c r="AC25" s="19"/>
      <c r="AD25" s="19"/>
      <c r="AE25" s="28">
        <f t="shared" si="2"/>
        <v>0</v>
      </c>
      <c r="AF25" s="19"/>
      <c r="AG25" s="19" t="e">
        <f t="shared" si="7"/>
        <v>#DIV/0!</v>
      </c>
      <c r="AH25" s="19"/>
      <c r="AI25" s="19"/>
      <c r="AJ25" s="28">
        <f t="shared" si="3"/>
        <v>0</v>
      </c>
      <c r="AK25" s="19"/>
      <c r="AL25" s="19" t="e">
        <f t="shared" si="8"/>
        <v>#DIV/0!</v>
      </c>
      <c r="AM25" s="19"/>
      <c r="AN25" s="19"/>
      <c r="AO25" s="19">
        <f t="shared" si="4"/>
        <v>0</v>
      </c>
      <c r="AP25" s="19"/>
      <c r="AQ25" s="19" t="e">
        <f t="shared" si="9"/>
        <v>#DIV/0!</v>
      </c>
      <c r="AR25" s="19"/>
    </row>
    <row r="26" spans="1:44" s="29" customFormat="1" x14ac:dyDescent="0.25">
      <c r="A26" s="20"/>
      <c r="B26" s="19"/>
      <c r="C26" s="19"/>
      <c r="D26" s="19"/>
      <c r="E26" s="19"/>
      <c r="F26" s="19"/>
      <c r="G26" s="19"/>
      <c r="H26" s="19"/>
      <c r="I26" s="19"/>
      <c r="J26" s="19"/>
      <c r="K26" s="19"/>
      <c r="L26" s="19"/>
      <c r="M26" s="19"/>
      <c r="N26" s="19"/>
      <c r="O26" s="19"/>
      <c r="P26" s="19"/>
      <c r="Q26" s="36"/>
      <c r="R26" s="19"/>
      <c r="S26" s="19"/>
      <c r="T26" s="19"/>
      <c r="U26" s="28">
        <f t="shared" si="0"/>
        <v>0</v>
      </c>
      <c r="V26" s="19"/>
      <c r="W26" s="19" t="e">
        <f t="shared" si="5"/>
        <v>#DIV/0!</v>
      </c>
      <c r="X26" s="19"/>
      <c r="Y26" s="19"/>
      <c r="Z26" s="28">
        <f t="shared" si="1"/>
        <v>0</v>
      </c>
      <c r="AA26" s="19"/>
      <c r="AB26" s="19" t="e">
        <f t="shared" si="6"/>
        <v>#DIV/0!</v>
      </c>
      <c r="AC26" s="19"/>
      <c r="AD26" s="19"/>
      <c r="AE26" s="28">
        <f t="shared" si="2"/>
        <v>0</v>
      </c>
      <c r="AF26" s="19"/>
      <c r="AG26" s="19" t="e">
        <f t="shared" si="7"/>
        <v>#DIV/0!</v>
      </c>
      <c r="AH26" s="19"/>
      <c r="AI26" s="19"/>
      <c r="AJ26" s="28">
        <f t="shared" si="3"/>
        <v>0</v>
      </c>
      <c r="AK26" s="19"/>
      <c r="AL26" s="19" t="e">
        <f t="shared" si="8"/>
        <v>#DIV/0!</v>
      </c>
      <c r="AM26" s="19"/>
      <c r="AN26" s="19"/>
      <c r="AO26" s="19">
        <f t="shared" si="4"/>
        <v>0</v>
      </c>
      <c r="AP26" s="19"/>
      <c r="AQ26" s="19" t="e">
        <f t="shared" si="9"/>
        <v>#DIV/0!</v>
      </c>
      <c r="AR26" s="19"/>
    </row>
    <row r="27" spans="1:44" s="29" customFormat="1" x14ac:dyDescent="0.25">
      <c r="A27" s="20"/>
      <c r="B27" s="19"/>
      <c r="C27" s="19"/>
      <c r="D27" s="19"/>
      <c r="E27" s="19"/>
      <c r="F27" s="19"/>
      <c r="G27" s="19"/>
      <c r="H27" s="19"/>
      <c r="I27" s="19"/>
      <c r="J27" s="19"/>
      <c r="K27" s="19"/>
      <c r="L27" s="19"/>
      <c r="M27" s="19"/>
      <c r="N27" s="19"/>
      <c r="O27" s="19"/>
      <c r="P27" s="19"/>
      <c r="Q27" s="36"/>
      <c r="R27" s="19"/>
      <c r="S27" s="19"/>
      <c r="T27" s="19"/>
      <c r="U27" s="28">
        <f t="shared" si="0"/>
        <v>0</v>
      </c>
      <c r="V27" s="19"/>
      <c r="W27" s="19" t="e">
        <f t="shared" si="5"/>
        <v>#DIV/0!</v>
      </c>
      <c r="X27" s="19"/>
      <c r="Y27" s="19"/>
      <c r="Z27" s="28">
        <f t="shared" si="1"/>
        <v>0</v>
      </c>
      <c r="AA27" s="19"/>
      <c r="AB27" s="19" t="e">
        <f t="shared" si="6"/>
        <v>#DIV/0!</v>
      </c>
      <c r="AC27" s="19"/>
      <c r="AD27" s="19"/>
      <c r="AE27" s="28">
        <f t="shared" si="2"/>
        <v>0</v>
      </c>
      <c r="AF27" s="19"/>
      <c r="AG27" s="19" t="e">
        <f t="shared" si="7"/>
        <v>#DIV/0!</v>
      </c>
      <c r="AH27" s="19"/>
      <c r="AI27" s="19"/>
      <c r="AJ27" s="28">
        <f t="shared" si="3"/>
        <v>0</v>
      </c>
      <c r="AK27" s="19"/>
      <c r="AL27" s="19" t="e">
        <f t="shared" si="8"/>
        <v>#DIV/0!</v>
      </c>
      <c r="AM27" s="19"/>
      <c r="AN27" s="19"/>
      <c r="AO27" s="19">
        <f t="shared" si="4"/>
        <v>0</v>
      </c>
      <c r="AP27" s="19"/>
      <c r="AQ27" s="19" t="e">
        <f t="shared" si="9"/>
        <v>#DIV/0!</v>
      </c>
      <c r="AR27" s="19"/>
    </row>
    <row r="28" spans="1:44" s="29" customFormat="1" x14ac:dyDescent="0.25">
      <c r="A28" s="20"/>
      <c r="B28" s="19"/>
      <c r="C28" s="19"/>
      <c r="D28" s="19"/>
      <c r="E28" s="19"/>
      <c r="F28" s="19"/>
      <c r="G28" s="19"/>
      <c r="H28" s="19"/>
      <c r="I28" s="19"/>
      <c r="J28" s="19"/>
      <c r="K28" s="19"/>
      <c r="L28" s="19"/>
      <c r="M28" s="19"/>
      <c r="N28" s="19"/>
      <c r="O28" s="19"/>
      <c r="P28" s="19"/>
      <c r="Q28" s="36"/>
      <c r="R28" s="19"/>
      <c r="S28" s="19"/>
      <c r="T28" s="19"/>
      <c r="U28" s="28">
        <f t="shared" si="0"/>
        <v>0</v>
      </c>
      <c r="V28" s="19"/>
      <c r="W28" s="19" t="e">
        <f t="shared" si="5"/>
        <v>#DIV/0!</v>
      </c>
      <c r="X28" s="19"/>
      <c r="Y28" s="19"/>
      <c r="Z28" s="28">
        <f t="shared" si="1"/>
        <v>0</v>
      </c>
      <c r="AA28" s="19"/>
      <c r="AB28" s="19" t="e">
        <f t="shared" si="6"/>
        <v>#DIV/0!</v>
      </c>
      <c r="AC28" s="19"/>
      <c r="AD28" s="19"/>
      <c r="AE28" s="28">
        <f t="shared" si="2"/>
        <v>0</v>
      </c>
      <c r="AF28" s="19"/>
      <c r="AG28" s="19" t="e">
        <f t="shared" si="7"/>
        <v>#DIV/0!</v>
      </c>
      <c r="AH28" s="19"/>
      <c r="AI28" s="19"/>
      <c r="AJ28" s="28">
        <f t="shared" si="3"/>
        <v>0</v>
      </c>
      <c r="AK28" s="19"/>
      <c r="AL28" s="19" t="e">
        <f t="shared" si="8"/>
        <v>#DIV/0!</v>
      </c>
      <c r="AM28" s="19"/>
      <c r="AN28" s="19"/>
      <c r="AO28" s="19">
        <f t="shared" si="4"/>
        <v>0</v>
      </c>
      <c r="AP28" s="19"/>
      <c r="AQ28" s="19" t="e">
        <f t="shared" si="9"/>
        <v>#DIV/0!</v>
      </c>
      <c r="AR28" s="19"/>
    </row>
    <row r="29" spans="1:44" s="29" customFormat="1" x14ac:dyDescent="0.25">
      <c r="A29" s="20"/>
      <c r="B29" s="19"/>
      <c r="C29" s="19"/>
      <c r="D29" s="19"/>
      <c r="E29" s="19"/>
      <c r="F29" s="19"/>
      <c r="G29" s="19"/>
      <c r="H29" s="19"/>
      <c r="I29" s="19"/>
      <c r="J29" s="19"/>
      <c r="K29" s="19"/>
      <c r="L29" s="19"/>
      <c r="M29" s="19"/>
      <c r="N29" s="19"/>
      <c r="O29" s="19"/>
      <c r="P29" s="19"/>
      <c r="Q29" s="36"/>
      <c r="R29" s="19"/>
      <c r="S29" s="19"/>
      <c r="T29" s="19"/>
      <c r="U29" s="28">
        <f t="shared" si="0"/>
        <v>0</v>
      </c>
      <c r="V29" s="19"/>
      <c r="W29" s="19" t="e">
        <f t="shared" si="5"/>
        <v>#DIV/0!</v>
      </c>
      <c r="X29" s="19"/>
      <c r="Y29" s="19"/>
      <c r="Z29" s="28">
        <f t="shared" si="1"/>
        <v>0</v>
      </c>
      <c r="AA29" s="19"/>
      <c r="AB29" s="19" t="e">
        <f t="shared" si="6"/>
        <v>#DIV/0!</v>
      </c>
      <c r="AC29" s="19"/>
      <c r="AD29" s="19"/>
      <c r="AE29" s="28">
        <f t="shared" si="2"/>
        <v>0</v>
      </c>
      <c r="AF29" s="19"/>
      <c r="AG29" s="19" t="e">
        <f t="shared" si="7"/>
        <v>#DIV/0!</v>
      </c>
      <c r="AH29" s="19"/>
      <c r="AI29" s="19"/>
      <c r="AJ29" s="28">
        <f t="shared" si="3"/>
        <v>0</v>
      </c>
      <c r="AK29" s="19"/>
      <c r="AL29" s="19" t="e">
        <f t="shared" si="8"/>
        <v>#DIV/0!</v>
      </c>
      <c r="AM29" s="19"/>
      <c r="AN29" s="19"/>
      <c r="AO29" s="19">
        <f t="shared" si="4"/>
        <v>0</v>
      </c>
      <c r="AP29" s="19"/>
      <c r="AQ29" s="19" t="e">
        <f t="shared" si="9"/>
        <v>#DIV/0!</v>
      </c>
      <c r="AR29" s="19"/>
    </row>
    <row r="30" spans="1:44" s="29" customFormat="1" x14ac:dyDescent="0.25">
      <c r="A30" s="20"/>
      <c r="B30" s="19"/>
      <c r="C30" s="19"/>
      <c r="D30" s="19"/>
      <c r="E30" s="19"/>
      <c r="F30" s="19"/>
      <c r="G30" s="19"/>
      <c r="H30" s="19"/>
      <c r="I30" s="19"/>
      <c r="J30" s="19"/>
      <c r="K30" s="19"/>
      <c r="L30" s="19"/>
      <c r="M30" s="19"/>
      <c r="N30" s="19"/>
      <c r="O30" s="19"/>
      <c r="P30" s="19"/>
      <c r="Q30" s="36"/>
      <c r="R30" s="19"/>
      <c r="S30" s="19"/>
      <c r="T30" s="19"/>
      <c r="U30" s="28">
        <f t="shared" si="0"/>
        <v>0</v>
      </c>
      <c r="V30" s="19"/>
      <c r="W30" s="19" t="e">
        <f t="shared" si="5"/>
        <v>#DIV/0!</v>
      </c>
      <c r="X30" s="19"/>
      <c r="Y30" s="19"/>
      <c r="Z30" s="28">
        <f t="shared" si="1"/>
        <v>0</v>
      </c>
      <c r="AA30" s="19"/>
      <c r="AB30" s="19" t="e">
        <f t="shared" si="6"/>
        <v>#DIV/0!</v>
      </c>
      <c r="AC30" s="19"/>
      <c r="AD30" s="19"/>
      <c r="AE30" s="28">
        <f t="shared" si="2"/>
        <v>0</v>
      </c>
      <c r="AF30" s="19"/>
      <c r="AG30" s="19" t="e">
        <f t="shared" si="7"/>
        <v>#DIV/0!</v>
      </c>
      <c r="AH30" s="19"/>
      <c r="AI30" s="19"/>
      <c r="AJ30" s="28">
        <f t="shared" si="3"/>
        <v>0</v>
      </c>
      <c r="AK30" s="19"/>
      <c r="AL30" s="19" t="e">
        <f t="shared" si="8"/>
        <v>#DIV/0!</v>
      </c>
      <c r="AM30" s="19"/>
      <c r="AN30" s="19"/>
      <c r="AO30" s="19">
        <f t="shared" si="4"/>
        <v>0</v>
      </c>
      <c r="AP30" s="19"/>
      <c r="AQ30" s="19" t="e">
        <f t="shared" si="9"/>
        <v>#DIV/0!</v>
      </c>
      <c r="AR30" s="19"/>
    </row>
    <row r="31" spans="1:44" s="29" customFormat="1" x14ac:dyDescent="0.25">
      <c r="A31" s="20"/>
      <c r="B31" s="19"/>
      <c r="C31" s="19"/>
      <c r="D31" s="19"/>
      <c r="E31" s="19"/>
      <c r="F31" s="19"/>
      <c r="G31" s="19"/>
      <c r="H31" s="19"/>
      <c r="I31" s="19"/>
      <c r="J31" s="19"/>
      <c r="K31" s="19"/>
      <c r="L31" s="19"/>
      <c r="M31" s="19"/>
      <c r="N31" s="19"/>
      <c r="O31" s="19"/>
      <c r="P31" s="19"/>
      <c r="Q31" s="36"/>
      <c r="R31" s="19"/>
      <c r="S31" s="19"/>
      <c r="T31" s="19"/>
      <c r="U31" s="28">
        <f t="shared" si="0"/>
        <v>0</v>
      </c>
      <c r="V31" s="19"/>
      <c r="W31" s="19" t="e">
        <f t="shared" si="5"/>
        <v>#DIV/0!</v>
      </c>
      <c r="X31" s="19"/>
      <c r="Y31" s="19"/>
      <c r="Z31" s="28">
        <f t="shared" si="1"/>
        <v>0</v>
      </c>
      <c r="AA31" s="19"/>
      <c r="AB31" s="19" t="e">
        <f t="shared" si="6"/>
        <v>#DIV/0!</v>
      </c>
      <c r="AC31" s="19"/>
      <c r="AD31" s="19"/>
      <c r="AE31" s="28">
        <f t="shared" si="2"/>
        <v>0</v>
      </c>
      <c r="AF31" s="19"/>
      <c r="AG31" s="19" t="e">
        <f t="shared" si="7"/>
        <v>#DIV/0!</v>
      </c>
      <c r="AH31" s="19"/>
      <c r="AI31" s="19"/>
      <c r="AJ31" s="28">
        <f t="shared" si="3"/>
        <v>0</v>
      </c>
      <c r="AK31" s="19"/>
      <c r="AL31" s="19" t="e">
        <f t="shared" si="8"/>
        <v>#DIV/0!</v>
      </c>
      <c r="AM31" s="19"/>
      <c r="AN31" s="19"/>
      <c r="AO31" s="19">
        <f t="shared" si="4"/>
        <v>0</v>
      </c>
      <c r="AP31" s="19"/>
      <c r="AQ31" s="19" t="e">
        <f t="shared" si="9"/>
        <v>#DIV/0!</v>
      </c>
      <c r="AR31" s="19"/>
    </row>
    <row r="32" spans="1:44" s="29" customFormat="1" x14ac:dyDescent="0.25">
      <c r="A32" s="20"/>
      <c r="B32" s="19"/>
      <c r="C32" s="19"/>
      <c r="D32" s="19"/>
      <c r="E32" s="19"/>
      <c r="F32" s="19"/>
      <c r="G32" s="19"/>
      <c r="H32" s="19"/>
      <c r="I32" s="19"/>
      <c r="J32" s="19"/>
      <c r="K32" s="19"/>
      <c r="L32" s="19"/>
      <c r="M32" s="19"/>
      <c r="N32" s="19"/>
      <c r="O32" s="19"/>
      <c r="P32" s="19"/>
      <c r="Q32" s="36"/>
      <c r="R32" s="19"/>
      <c r="S32" s="19"/>
      <c r="T32" s="19"/>
      <c r="U32" s="28">
        <f t="shared" si="0"/>
        <v>0</v>
      </c>
      <c r="V32" s="19"/>
      <c r="W32" s="19" t="e">
        <f t="shared" si="5"/>
        <v>#DIV/0!</v>
      </c>
      <c r="X32" s="19"/>
      <c r="Y32" s="19"/>
      <c r="Z32" s="28">
        <f t="shared" si="1"/>
        <v>0</v>
      </c>
      <c r="AA32" s="19"/>
      <c r="AB32" s="19" t="e">
        <f t="shared" si="6"/>
        <v>#DIV/0!</v>
      </c>
      <c r="AC32" s="19"/>
      <c r="AD32" s="19"/>
      <c r="AE32" s="28">
        <f t="shared" si="2"/>
        <v>0</v>
      </c>
      <c r="AF32" s="19"/>
      <c r="AG32" s="19" t="e">
        <f t="shared" si="7"/>
        <v>#DIV/0!</v>
      </c>
      <c r="AH32" s="19"/>
      <c r="AI32" s="19"/>
      <c r="AJ32" s="28">
        <f t="shared" si="3"/>
        <v>0</v>
      </c>
      <c r="AK32" s="19"/>
      <c r="AL32" s="19" t="e">
        <f t="shared" si="8"/>
        <v>#DIV/0!</v>
      </c>
      <c r="AM32" s="19"/>
      <c r="AN32" s="19"/>
      <c r="AO32" s="19">
        <f t="shared" si="4"/>
        <v>0</v>
      </c>
      <c r="AP32" s="19"/>
      <c r="AQ32" s="19" t="e">
        <f t="shared" si="9"/>
        <v>#DIV/0!</v>
      </c>
      <c r="AR32" s="19"/>
    </row>
    <row r="33" spans="1:44" s="29" customFormat="1" x14ac:dyDescent="0.25">
      <c r="A33" s="20"/>
      <c r="B33" s="19"/>
      <c r="C33" s="19"/>
      <c r="D33" s="19"/>
      <c r="E33" s="19"/>
      <c r="F33" s="19"/>
      <c r="G33" s="19"/>
      <c r="H33" s="19"/>
      <c r="I33" s="19"/>
      <c r="J33" s="19"/>
      <c r="K33" s="19"/>
      <c r="L33" s="19"/>
      <c r="M33" s="19"/>
      <c r="N33" s="19"/>
      <c r="O33" s="19"/>
      <c r="P33" s="19"/>
      <c r="Q33" s="36"/>
      <c r="R33" s="19"/>
      <c r="S33" s="19"/>
      <c r="T33" s="19"/>
      <c r="U33" s="28">
        <f t="shared" si="0"/>
        <v>0</v>
      </c>
      <c r="V33" s="19"/>
      <c r="W33" s="19" t="e">
        <f t="shared" si="5"/>
        <v>#DIV/0!</v>
      </c>
      <c r="X33" s="19"/>
      <c r="Y33" s="19"/>
      <c r="Z33" s="28">
        <f t="shared" si="1"/>
        <v>0</v>
      </c>
      <c r="AA33" s="19"/>
      <c r="AB33" s="19" t="e">
        <f t="shared" si="6"/>
        <v>#DIV/0!</v>
      </c>
      <c r="AC33" s="19"/>
      <c r="AD33" s="19"/>
      <c r="AE33" s="28">
        <f t="shared" si="2"/>
        <v>0</v>
      </c>
      <c r="AF33" s="19"/>
      <c r="AG33" s="19" t="e">
        <f t="shared" si="7"/>
        <v>#DIV/0!</v>
      </c>
      <c r="AH33" s="19"/>
      <c r="AI33" s="19"/>
      <c r="AJ33" s="28">
        <f t="shared" si="3"/>
        <v>0</v>
      </c>
      <c r="AK33" s="19"/>
      <c r="AL33" s="19" t="e">
        <f t="shared" si="8"/>
        <v>#DIV/0!</v>
      </c>
      <c r="AM33" s="19"/>
      <c r="AN33" s="19"/>
      <c r="AO33" s="19">
        <f t="shared" si="4"/>
        <v>0</v>
      </c>
      <c r="AP33" s="19"/>
      <c r="AQ33" s="19" t="e">
        <f t="shared" si="9"/>
        <v>#DIV/0!</v>
      </c>
      <c r="AR33" s="19"/>
    </row>
    <row r="34" spans="1:44" s="29" customFormat="1" x14ac:dyDescent="0.25">
      <c r="A34" s="20"/>
      <c r="B34" s="19"/>
      <c r="C34" s="19"/>
      <c r="D34" s="19"/>
      <c r="E34" s="19"/>
      <c r="F34" s="19"/>
      <c r="G34" s="19"/>
      <c r="H34" s="19"/>
      <c r="I34" s="19"/>
      <c r="J34" s="19"/>
      <c r="K34" s="19"/>
      <c r="L34" s="19"/>
      <c r="M34" s="19"/>
      <c r="N34" s="19"/>
      <c r="O34" s="19"/>
      <c r="P34" s="19"/>
      <c r="Q34" s="36"/>
      <c r="R34" s="19"/>
      <c r="S34" s="19"/>
      <c r="T34" s="19"/>
      <c r="U34" s="28">
        <f t="shared" si="0"/>
        <v>0</v>
      </c>
      <c r="V34" s="19"/>
      <c r="W34" s="19" t="e">
        <f t="shared" si="5"/>
        <v>#DIV/0!</v>
      </c>
      <c r="X34" s="19"/>
      <c r="Y34" s="19"/>
      <c r="Z34" s="28">
        <f t="shared" si="1"/>
        <v>0</v>
      </c>
      <c r="AA34" s="19"/>
      <c r="AB34" s="19" t="e">
        <f t="shared" si="6"/>
        <v>#DIV/0!</v>
      </c>
      <c r="AC34" s="19"/>
      <c r="AD34" s="19"/>
      <c r="AE34" s="28">
        <f t="shared" si="2"/>
        <v>0</v>
      </c>
      <c r="AF34" s="19"/>
      <c r="AG34" s="19" t="e">
        <f t="shared" si="7"/>
        <v>#DIV/0!</v>
      </c>
      <c r="AH34" s="19"/>
      <c r="AI34" s="19"/>
      <c r="AJ34" s="28">
        <f t="shared" si="3"/>
        <v>0</v>
      </c>
      <c r="AK34" s="19"/>
      <c r="AL34" s="19" t="e">
        <f t="shared" si="8"/>
        <v>#DIV/0!</v>
      </c>
      <c r="AM34" s="19"/>
      <c r="AN34" s="19"/>
      <c r="AO34" s="19">
        <f t="shared" si="4"/>
        <v>0</v>
      </c>
      <c r="AP34" s="19"/>
      <c r="AQ34" s="19" t="e">
        <f t="shared" si="9"/>
        <v>#DIV/0!</v>
      </c>
      <c r="AR34" s="19"/>
    </row>
    <row r="35" spans="1:44" s="5" customFormat="1" ht="15.75" x14ac:dyDescent="0.25">
      <c r="A35" s="9"/>
      <c r="B35" s="9"/>
      <c r="C35" s="9"/>
      <c r="D35" s="9"/>
      <c r="E35" s="9"/>
      <c r="F35" s="9"/>
      <c r="G35" s="9"/>
      <c r="H35" s="9"/>
      <c r="I35" s="9"/>
      <c r="J35" s="9"/>
      <c r="K35" s="9"/>
      <c r="L35" s="9"/>
      <c r="M35" s="13"/>
      <c r="N35" s="13"/>
      <c r="O35" s="13"/>
      <c r="P35" s="13"/>
      <c r="Q35" s="13"/>
      <c r="R35" s="9"/>
      <c r="S35" s="9"/>
      <c r="T35" s="9"/>
      <c r="U35" s="13"/>
      <c r="V35" s="13"/>
      <c r="W35" s="13" t="e">
        <f>AVERAGE(W13:W34)*80%</f>
        <v>#DIV/0!</v>
      </c>
      <c r="X35" s="13"/>
      <c r="Y35" s="13"/>
      <c r="Z35" s="13"/>
      <c r="AA35" s="13"/>
      <c r="AB35" s="13" t="e">
        <f>AVERAGE(AB13:AB34)*80%</f>
        <v>#DIV/0!</v>
      </c>
      <c r="AC35" s="13"/>
      <c r="AD35" s="13"/>
      <c r="AE35" s="13"/>
      <c r="AF35" s="13"/>
      <c r="AG35" s="13" t="e">
        <f>AVERAGE(AG13:AG34)*80%</f>
        <v>#DIV/0!</v>
      </c>
      <c r="AH35" s="13"/>
      <c r="AI35" s="13"/>
      <c r="AJ35" s="13"/>
      <c r="AK35" s="13"/>
      <c r="AL35" s="13" t="e">
        <f>AVERAGE(AL13:AL34)*80%</f>
        <v>#DIV/0!</v>
      </c>
      <c r="AM35" s="9"/>
      <c r="AN35" s="9"/>
      <c r="AO35" s="14"/>
      <c r="AP35" s="14"/>
      <c r="AQ35" s="13" t="e">
        <f>AVERAGE(AQ13:AQ34)*80%</f>
        <v>#DIV/0!</v>
      </c>
      <c r="AR35" s="9"/>
    </row>
    <row r="36" spans="1:44" s="29" customFormat="1" x14ac:dyDescent="0.25">
      <c r="A36" s="37"/>
      <c r="B36" s="24"/>
      <c r="C36" s="24"/>
      <c r="D36" s="24"/>
      <c r="E36" s="24"/>
      <c r="F36" s="24"/>
      <c r="G36" s="24"/>
      <c r="H36" s="24"/>
      <c r="I36" s="24"/>
      <c r="J36" s="24"/>
      <c r="K36" s="25"/>
      <c r="L36" s="26"/>
      <c r="M36" s="27"/>
      <c r="N36" s="27"/>
      <c r="O36" s="27"/>
      <c r="P36" s="27"/>
      <c r="Q36" s="27"/>
      <c r="R36" s="24"/>
      <c r="S36" s="19"/>
      <c r="T36" s="19"/>
      <c r="U36" s="28">
        <f>M36</f>
        <v>0</v>
      </c>
      <c r="V36" s="24"/>
      <c r="W36" s="19" t="e">
        <f t="shared" si="5"/>
        <v>#DIV/0!</v>
      </c>
      <c r="X36" s="24"/>
      <c r="Y36" s="24"/>
      <c r="Z36" s="28">
        <f>N36</f>
        <v>0</v>
      </c>
      <c r="AA36" s="24"/>
      <c r="AB36" s="19" t="e">
        <f t="shared" si="6"/>
        <v>#DIV/0!</v>
      </c>
      <c r="AC36" s="24"/>
      <c r="AD36" s="24"/>
      <c r="AE36" s="28">
        <f>O36</f>
        <v>0</v>
      </c>
      <c r="AF36" s="24"/>
      <c r="AG36" s="19" t="e">
        <f t="shared" si="7"/>
        <v>#DIV/0!</v>
      </c>
      <c r="AH36" s="24"/>
      <c r="AI36" s="24"/>
      <c r="AJ36" s="28">
        <f>P36</f>
        <v>0</v>
      </c>
      <c r="AK36" s="24"/>
      <c r="AL36" s="19" t="e">
        <f t="shared" si="8"/>
        <v>#DIV/0!</v>
      </c>
      <c r="AM36" s="24"/>
      <c r="AN36" s="24"/>
      <c r="AO36" s="19">
        <f>Q36</f>
        <v>0</v>
      </c>
      <c r="AP36" s="24"/>
      <c r="AQ36" s="19" t="e">
        <f t="shared" si="9"/>
        <v>#DIV/0!</v>
      </c>
      <c r="AR36" s="24"/>
    </row>
    <row r="37" spans="1:44" s="29" customFormat="1" x14ac:dyDescent="0.25">
      <c r="A37" s="37"/>
      <c r="B37" s="24"/>
      <c r="C37" s="24"/>
      <c r="D37" s="24"/>
      <c r="E37" s="24"/>
      <c r="F37" s="24"/>
      <c r="G37" s="24"/>
      <c r="H37" s="24"/>
      <c r="I37" s="24"/>
      <c r="J37" s="24"/>
      <c r="K37" s="25"/>
      <c r="L37" s="25"/>
      <c r="M37" s="30"/>
      <c r="N37" s="30"/>
      <c r="O37" s="30"/>
      <c r="P37" s="30"/>
      <c r="Q37" s="30"/>
      <c r="R37" s="24"/>
      <c r="S37" s="19"/>
      <c r="T37" s="19"/>
      <c r="U37" s="28">
        <f>M37</f>
        <v>0</v>
      </c>
      <c r="V37" s="24"/>
      <c r="W37" s="19" t="e">
        <f t="shared" si="5"/>
        <v>#DIV/0!</v>
      </c>
      <c r="X37" s="24"/>
      <c r="Y37" s="24"/>
      <c r="Z37" s="28">
        <f>N37</f>
        <v>0</v>
      </c>
      <c r="AA37" s="24"/>
      <c r="AB37" s="19" t="e">
        <f t="shared" si="6"/>
        <v>#DIV/0!</v>
      </c>
      <c r="AC37" s="24"/>
      <c r="AD37" s="24"/>
      <c r="AE37" s="28">
        <f>O37</f>
        <v>0</v>
      </c>
      <c r="AF37" s="24"/>
      <c r="AG37" s="19" t="e">
        <f t="shared" si="7"/>
        <v>#DIV/0!</v>
      </c>
      <c r="AH37" s="24"/>
      <c r="AI37" s="24"/>
      <c r="AJ37" s="28">
        <f>P37</f>
        <v>0</v>
      </c>
      <c r="AK37" s="24"/>
      <c r="AL37" s="19" t="e">
        <f t="shared" si="8"/>
        <v>#DIV/0!</v>
      </c>
      <c r="AM37" s="24"/>
      <c r="AN37" s="24"/>
      <c r="AO37" s="19">
        <f>Q37</f>
        <v>0</v>
      </c>
      <c r="AP37" s="24"/>
      <c r="AQ37" s="19" t="e">
        <f t="shared" si="9"/>
        <v>#DIV/0!</v>
      </c>
      <c r="AR37" s="24"/>
    </row>
    <row r="38" spans="1:44" s="29" customFormat="1" x14ac:dyDescent="0.25">
      <c r="A38" s="37"/>
      <c r="B38" s="24"/>
      <c r="C38" s="24"/>
      <c r="D38" s="24"/>
      <c r="E38" s="24"/>
      <c r="F38" s="24"/>
      <c r="G38" s="24"/>
      <c r="H38" s="24"/>
      <c r="I38" s="24"/>
      <c r="J38" s="24"/>
      <c r="K38" s="25"/>
      <c r="L38" s="25"/>
      <c r="M38" s="30"/>
      <c r="N38" s="30"/>
      <c r="O38" s="30"/>
      <c r="P38" s="30"/>
      <c r="Q38" s="30"/>
      <c r="R38" s="24"/>
      <c r="S38" s="19"/>
      <c r="T38" s="19"/>
      <c r="U38" s="28">
        <f>M38</f>
        <v>0</v>
      </c>
      <c r="V38" s="24"/>
      <c r="W38" s="19" t="e">
        <f t="shared" si="5"/>
        <v>#DIV/0!</v>
      </c>
      <c r="X38" s="24"/>
      <c r="Y38" s="24"/>
      <c r="Z38" s="28">
        <f>N38</f>
        <v>0</v>
      </c>
      <c r="AA38" s="24"/>
      <c r="AB38" s="19" t="e">
        <f t="shared" si="6"/>
        <v>#DIV/0!</v>
      </c>
      <c r="AC38" s="24"/>
      <c r="AD38" s="24"/>
      <c r="AE38" s="28">
        <f>O38</f>
        <v>0</v>
      </c>
      <c r="AF38" s="24"/>
      <c r="AG38" s="19" t="e">
        <f t="shared" si="7"/>
        <v>#DIV/0!</v>
      </c>
      <c r="AH38" s="24"/>
      <c r="AI38" s="24"/>
      <c r="AJ38" s="28">
        <f>P38</f>
        <v>0</v>
      </c>
      <c r="AK38" s="24"/>
      <c r="AL38" s="19" t="e">
        <f t="shared" si="8"/>
        <v>#DIV/0!</v>
      </c>
      <c r="AM38" s="24"/>
      <c r="AN38" s="24"/>
      <c r="AO38" s="19">
        <f>Q38</f>
        <v>0</v>
      </c>
      <c r="AP38" s="24"/>
      <c r="AQ38" s="19" t="e">
        <f t="shared" si="9"/>
        <v>#DIV/0!</v>
      </c>
      <c r="AR38" s="24"/>
    </row>
    <row r="39" spans="1:44" s="29" customFormat="1" x14ac:dyDescent="0.25">
      <c r="A39" s="37"/>
      <c r="B39" s="24"/>
      <c r="C39" s="24"/>
      <c r="D39" s="24"/>
      <c r="E39" s="24"/>
      <c r="F39" s="24"/>
      <c r="G39" s="24"/>
      <c r="H39" s="24"/>
      <c r="I39" s="24"/>
      <c r="J39" s="24"/>
      <c r="K39" s="25"/>
      <c r="L39" s="25"/>
      <c r="M39" s="30"/>
      <c r="N39" s="30"/>
      <c r="O39" s="30"/>
      <c r="P39" s="30"/>
      <c r="Q39" s="30"/>
      <c r="R39" s="24"/>
      <c r="S39" s="19"/>
      <c r="T39" s="19"/>
      <c r="U39" s="28">
        <f>M39</f>
        <v>0</v>
      </c>
      <c r="V39" s="24"/>
      <c r="W39" s="19" t="e">
        <f t="shared" si="5"/>
        <v>#DIV/0!</v>
      </c>
      <c r="X39" s="24"/>
      <c r="Y39" s="24"/>
      <c r="Z39" s="28">
        <f>N39</f>
        <v>0</v>
      </c>
      <c r="AA39" s="24"/>
      <c r="AB39" s="19" t="e">
        <f t="shared" si="6"/>
        <v>#DIV/0!</v>
      </c>
      <c r="AC39" s="24"/>
      <c r="AD39" s="24"/>
      <c r="AE39" s="28">
        <f>O39</f>
        <v>0</v>
      </c>
      <c r="AF39" s="24"/>
      <c r="AG39" s="19" t="e">
        <f t="shared" si="7"/>
        <v>#DIV/0!</v>
      </c>
      <c r="AH39" s="24"/>
      <c r="AI39" s="24"/>
      <c r="AJ39" s="28">
        <f>P39</f>
        <v>0</v>
      </c>
      <c r="AK39" s="24"/>
      <c r="AL39" s="19" t="e">
        <f t="shared" si="8"/>
        <v>#DIV/0!</v>
      </c>
      <c r="AM39" s="24"/>
      <c r="AN39" s="24"/>
      <c r="AO39" s="19">
        <f>Q39</f>
        <v>0</v>
      </c>
      <c r="AP39" s="24"/>
      <c r="AQ39" s="19" t="e">
        <f t="shared" si="9"/>
        <v>#DIV/0!</v>
      </c>
      <c r="AR39" s="24"/>
    </row>
    <row r="40" spans="1:44" s="29" customFormat="1" x14ac:dyDescent="0.25">
      <c r="A40" s="37"/>
      <c r="B40" s="24"/>
      <c r="C40" s="24"/>
      <c r="D40" s="24"/>
      <c r="E40" s="24"/>
      <c r="F40" s="24"/>
      <c r="G40" s="24"/>
      <c r="H40" s="24"/>
      <c r="I40" s="24"/>
      <c r="J40" s="24"/>
      <c r="K40" s="25"/>
      <c r="L40" s="25"/>
      <c r="M40" s="31"/>
      <c r="N40" s="31"/>
      <c r="O40" s="31"/>
      <c r="P40" s="31"/>
      <c r="Q40" s="31"/>
      <c r="R40" s="24"/>
      <c r="S40" s="19"/>
      <c r="T40" s="19"/>
      <c r="U40" s="28">
        <f>M40</f>
        <v>0</v>
      </c>
      <c r="V40" s="24"/>
      <c r="W40" s="19" t="e">
        <f t="shared" si="5"/>
        <v>#DIV/0!</v>
      </c>
      <c r="X40" s="24"/>
      <c r="Y40" s="24"/>
      <c r="Z40" s="28">
        <f>N40</f>
        <v>0</v>
      </c>
      <c r="AA40" s="24"/>
      <c r="AB40" s="19" t="e">
        <f t="shared" si="6"/>
        <v>#DIV/0!</v>
      </c>
      <c r="AC40" s="24"/>
      <c r="AD40" s="24"/>
      <c r="AE40" s="28">
        <f>O40</f>
        <v>0</v>
      </c>
      <c r="AF40" s="24"/>
      <c r="AG40" s="19" t="e">
        <f t="shared" si="7"/>
        <v>#DIV/0!</v>
      </c>
      <c r="AH40" s="24"/>
      <c r="AI40" s="24"/>
      <c r="AJ40" s="28">
        <f>P40</f>
        <v>0</v>
      </c>
      <c r="AK40" s="24"/>
      <c r="AL40" s="19" t="e">
        <f t="shared" si="8"/>
        <v>#DIV/0!</v>
      </c>
      <c r="AM40" s="24"/>
      <c r="AN40" s="24"/>
      <c r="AO40" s="19">
        <f>Q40</f>
        <v>0</v>
      </c>
      <c r="AP40" s="24"/>
      <c r="AQ40" s="19" t="e">
        <f t="shared" si="9"/>
        <v>#DIV/0!</v>
      </c>
      <c r="AR40" s="24"/>
    </row>
    <row r="41" spans="1:44" s="5" customFormat="1" ht="15.75" x14ac:dyDescent="0.25">
      <c r="A41" s="9"/>
      <c r="B41" s="9"/>
      <c r="C41" s="9"/>
      <c r="D41" s="9"/>
      <c r="E41" s="9"/>
      <c r="F41" s="9"/>
      <c r="G41" s="9"/>
      <c r="H41" s="10"/>
      <c r="I41" s="10"/>
      <c r="J41" s="10"/>
      <c r="K41" s="10"/>
      <c r="L41" s="10"/>
      <c r="M41" s="11"/>
      <c r="N41" s="11"/>
      <c r="O41" s="11"/>
      <c r="P41" s="11"/>
      <c r="Q41" s="11"/>
      <c r="R41" s="10"/>
      <c r="S41" s="10"/>
      <c r="T41" s="10"/>
      <c r="U41" s="11"/>
      <c r="V41" s="11"/>
      <c r="W41" s="12" t="e">
        <f>AVERAGE(W36:W40)*20%</f>
        <v>#DIV/0!</v>
      </c>
      <c r="X41" s="9"/>
      <c r="Y41" s="9"/>
      <c r="Z41" s="11"/>
      <c r="AA41" s="11"/>
      <c r="AB41" s="12" t="e">
        <f>AVERAGE(AB36:AB40)*20%</f>
        <v>#DIV/0!</v>
      </c>
      <c r="AC41" s="9"/>
      <c r="AD41" s="9"/>
      <c r="AE41" s="11"/>
      <c r="AF41" s="11"/>
      <c r="AG41" s="12" t="e">
        <f>AVERAGE(AG36:AG40)*20%</f>
        <v>#DIV/0!</v>
      </c>
      <c r="AH41" s="9"/>
      <c r="AI41" s="9"/>
      <c r="AJ41" s="11"/>
      <c r="AK41" s="11"/>
      <c r="AL41" s="12" t="e">
        <f>AVERAGE(AL36:AL40)*20%</f>
        <v>#DIV/0!</v>
      </c>
      <c r="AM41" s="9"/>
      <c r="AN41" s="9"/>
      <c r="AO41" s="15"/>
      <c r="AP41" s="15"/>
      <c r="AQ41" s="12" t="e">
        <f>AVERAGE(AQ36:AQ40)*20%</f>
        <v>#DIV/0!</v>
      </c>
      <c r="AR41" s="9"/>
    </row>
    <row r="42" spans="1:44" s="8" customFormat="1" ht="18.75" x14ac:dyDescent="0.3">
      <c r="A42" s="6"/>
      <c r="B42" s="6"/>
      <c r="C42" s="6"/>
      <c r="D42" s="6"/>
      <c r="E42" s="6"/>
      <c r="F42" s="6"/>
      <c r="G42" s="6"/>
      <c r="H42" s="6"/>
      <c r="I42" s="6"/>
      <c r="J42" s="6"/>
      <c r="K42" s="6"/>
      <c r="L42" s="6"/>
      <c r="M42" s="7"/>
      <c r="N42" s="7"/>
      <c r="O42" s="7"/>
      <c r="P42" s="7"/>
      <c r="Q42" s="7"/>
      <c r="R42" s="6"/>
      <c r="S42" s="6"/>
      <c r="T42" s="6"/>
      <c r="U42" s="7"/>
      <c r="V42" s="7"/>
      <c r="W42" s="17" t="e">
        <f>W35+W41</f>
        <v>#DIV/0!</v>
      </c>
      <c r="X42" s="6"/>
      <c r="Y42" s="6"/>
      <c r="Z42" s="7"/>
      <c r="AA42" s="7"/>
      <c r="AB42" s="17" t="e">
        <f>AB35+AB41</f>
        <v>#DIV/0!</v>
      </c>
      <c r="AC42" s="6"/>
      <c r="AD42" s="6"/>
      <c r="AE42" s="7"/>
      <c r="AF42" s="7"/>
      <c r="AG42" s="17" t="e">
        <f>AG35+AG41</f>
        <v>#DIV/0!</v>
      </c>
      <c r="AH42" s="6"/>
      <c r="AI42" s="6"/>
      <c r="AJ42" s="7"/>
      <c r="AK42" s="7"/>
      <c r="AL42" s="17" t="e">
        <f>AL35+AL41</f>
        <v>#DIV/0!</v>
      </c>
      <c r="AM42" s="6"/>
      <c r="AN42" s="6"/>
      <c r="AO42" s="16"/>
      <c r="AP42" s="16"/>
      <c r="AQ42" s="17" t="e">
        <f>AQ35+AQ41</f>
        <v>#DIV/0!</v>
      </c>
      <c r="AR42" s="6"/>
    </row>
  </sheetData>
  <mergeCells count="19">
    <mergeCell ref="U10:Y11"/>
    <mergeCell ref="Z10:AD11"/>
    <mergeCell ref="AE10:AI11"/>
    <mergeCell ref="AJ10:AN11"/>
    <mergeCell ref="AO10:AR11"/>
    <mergeCell ref="A10:B11"/>
    <mergeCell ref="H10:R11"/>
    <mergeCell ref="S10:S12"/>
    <mergeCell ref="T10:T12"/>
    <mergeCell ref="C10:G11"/>
    <mergeCell ref="A1:L1"/>
    <mergeCell ref="M1:Q1"/>
    <mergeCell ref="A2:L2"/>
    <mergeCell ref="A4:D8"/>
    <mergeCell ref="H4:L4"/>
    <mergeCell ref="I5:L5"/>
    <mergeCell ref="I6:L6"/>
    <mergeCell ref="I7:L7"/>
    <mergeCell ref="I8:L8"/>
  </mergeCells>
  <pageMargins left="0.7" right="0.7" top="0.75" bottom="0.75" header="0.3" footer="0.3"/>
  <pageSetup paperSize="9" orientation="portrait"/>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9724B73-E943-4908-B702-903D0A69CB90}">
          <x14:formula1>
            <xm:f>Listas!$F$1:$F$12</xm:f>
          </x14:formula1>
          <xm:sqref>T13:T34 T36:T40</xm:sqref>
        </x14:dataValidation>
        <x14:dataValidation type="list" allowBlank="1" showInputMessage="1" showErrorMessage="1" xr:uid="{C99BF3A7-C019-4972-B462-E81750969D9B}">
          <x14:formula1>
            <xm:f>Listas!$D$1:$D$20</xm:f>
          </x14:formula1>
          <xm:sqref>S13:S34 S36:S40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757A3-C994-41E5-9502-5424A4810E09}">
  <dimension ref="A1:DY35"/>
  <sheetViews>
    <sheetView tabSelected="1" zoomScale="90" zoomScaleNormal="90" workbookViewId="0">
      <selection activeCell="G8" sqref="G8:J8"/>
    </sheetView>
  </sheetViews>
  <sheetFormatPr baseColWidth="10" defaultColWidth="10.85546875" defaultRowHeight="15" x14ac:dyDescent="0.25"/>
  <cols>
    <col min="1" max="1" width="9.7109375" style="1" customWidth="1"/>
    <col min="2" max="2" width="22.7109375" style="1" customWidth="1"/>
    <col min="3" max="3" width="12.7109375" style="1" customWidth="1"/>
    <col min="4" max="4" width="44.28515625" style="1" bestFit="1" customWidth="1"/>
    <col min="5" max="5" width="10.85546875" style="1" customWidth="1"/>
    <col min="6" max="6" width="24.42578125" style="1" customWidth="1"/>
    <col min="7" max="7" width="23.5703125" style="1" customWidth="1"/>
    <col min="8" max="8" width="17.28515625" style="1" customWidth="1"/>
    <col min="9" max="9" width="18.42578125" style="1" customWidth="1"/>
    <col min="10" max="10" width="27" style="1" customWidth="1"/>
    <col min="11" max="14" width="7.28515625" style="1" customWidth="1"/>
    <col min="15" max="15" width="22.5703125" style="1" customWidth="1"/>
    <col min="16" max="16" width="17.85546875" style="1" customWidth="1"/>
    <col min="17" max="17" width="27.7109375" style="1" customWidth="1"/>
    <col min="18" max="18" width="26.7109375" style="1" customWidth="1"/>
    <col min="19" max="19" width="24" style="1" customWidth="1"/>
    <col min="20" max="20" width="21.7109375" style="1" customWidth="1"/>
    <col min="21" max="21" width="25.42578125" style="1" customWidth="1"/>
    <col min="22" max="24" width="16.5703125" style="1" customWidth="1"/>
    <col min="25" max="25" width="40.28515625" style="1" customWidth="1"/>
    <col min="26" max="26" width="16.5703125" style="1" customWidth="1"/>
    <col min="27" max="29" width="16.5703125" style="1" hidden="1" customWidth="1"/>
    <col min="30" max="30" width="33.42578125" style="1" hidden="1" customWidth="1"/>
    <col min="31" max="34" width="16.5703125" style="1" hidden="1" customWidth="1"/>
    <col min="35" max="35" width="43.7109375" style="1" hidden="1" customWidth="1"/>
    <col min="36" max="36" width="16.5703125" style="1" hidden="1" customWidth="1"/>
    <col min="37" max="38" width="22" style="1" hidden="1" customWidth="1"/>
    <col min="39" max="39" width="16.5703125" style="1" hidden="1" customWidth="1"/>
    <col min="40" max="40" width="34.85546875" style="1" hidden="1" customWidth="1"/>
    <col min="41" max="41" width="16.5703125" style="1" hidden="1" customWidth="1"/>
    <col min="42" max="43" width="16.5703125" style="1" customWidth="1"/>
    <col min="44" max="44" width="21.5703125" style="1" customWidth="1"/>
    <col min="45" max="45" width="39.42578125" style="1" customWidth="1"/>
    <col min="46" max="16384" width="10.85546875" style="1"/>
  </cols>
  <sheetData>
    <row r="1" spans="1:90" s="38" customFormat="1" ht="70.5" customHeight="1" x14ac:dyDescent="0.25">
      <c r="A1" s="98" t="s">
        <v>40</v>
      </c>
      <c r="B1" s="99"/>
      <c r="C1" s="99"/>
      <c r="D1" s="99"/>
      <c r="E1" s="99"/>
      <c r="F1" s="99"/>
      <c r="G1" s="99"/>
      <c r="H1" s="99"/>
      <c r="I1" s="99"/>
      <c r="J1" s="99"/>
      <c r="K1" s="148" t="s">
        <v>41</v>
      </c>
      <c r="L1" s="149"/>
      <c r="M1" s="149"/>
      <c r="N1" s="149"/>
      <c r="O1" s="149"/>
    </row>
    <row r="2" spans="1:90" s="40" customFormat="1" ht="23.45" customHeight="1" x14ac:dyDescent="0.25">
      <c r="A2" s="101" t="s">
        <v>42</v>
      </c>
      <c r="B2" s="102"/>
      <c r="C2" s="102"/>
      <c r="D2" s="102"/>
      <c r="E2" s="102"/>
      <c r="F2" s="102"/>
      <c r="G2" s="102"/>
      <c r="H2" s="102"/>
      <c r="I2" s="102"/>
      <c r="J2" s="102"/>
      <c r="K2" s="39"/>
      <c r="L2" s="39"/>
      <c r="M2" s="39"/>
      <c r="N2" s="39"/>
      <c r="O2" s="39"/>
    </row>
    <row r="3" spans="1:90" s="38" customFormat="1" x14ac:dyDescent="0.25"/>
    <row r="4" spans="1:90" s="38" customFormat="1" ht="29.1" customHeight="1" x14ac:dyDescent="0.25">
      <c r="A4" s="103" t="s">
        <v>3</v>
      </c>
      <c r="B4" s="103"/>
      <c r="C4" s="103"/>
      <c r="D4" s="150" t="s">
        <v>43</v>
      </c>
      <c r="E4" s="106" t="s">
        <v>44</v>
      </c>
      <c r="F4" s="104"/>
      <c r="G4" s="104"/>
      <c r="H4" s="104"/>
      <c r="I4" s="104"/>
      <c r="J4" s="105"/>
    </row>
    <row r="5" spans="1:90" s="38" customFormat="1" ht="15" customHeight="1" x14ac:dyDescent="0.25">
      <c r="A5" s="103"/>
      <c r="B5" s="103"/>
      <c r="C5" s="103"/>
      <c r="D5" s="150"/>
      <c r="E5" s="2" t="s">
        <v>45</v>
      </c>
      <c r="F5" s="2" t="s">
        <v>4</v>
      </c>
      <c r="G5" s="106" t="s">
        <v>5</v>
      </c>
      <c r="H5" s="104"/>
      <c r="I5" s="104"/>
      <c r="J5" s="105"/>
    </row>
    <row r="6" spans="1:90" s="38" customFormat="1" x14ac:dyDescent="0.25">
      <c r="A6" s="103"/>
      <c r="B6" s="103"/>
      <c r="C6" s="103"/>
      <c r="D6" s="150"/>
      <c r="E6" s="41">
        <v>1</v>
      </c>
      <c r="F6" s="41" t="s">
        <v>46</v>
      </c>
      <c r="G6" s="107" t="s">
        <v>47</v>
      </c>
      <c r="H6" s="107"/>
      <c r="I6" s="107"/>
      <c r="J6" s="107"/>
    </row>
    <row r="7" spans="1:90" s="38" customFormat="1" ht="44.25" customHeight="1" x14ac:dyDescent="0.25">
      <c r="A7" s="103"/>
      <c r="B7" s="103"/>
      <c r="C7" s="103"/>
      <c r="D7" s="150"/>
      <c r="E7" s="41">
        <v>2</v>
      </c>
      <c r="F7" s="41" t="s">
        <v>271</v>
      </c>
      <c r="G7" s="107" t="s">
        <v>274</v>
      </c>
      <c r="H7" s="107"/>
      <c r="I7" s="107"/>
      <c r="J7" s="107"/>
    </row>
    <row r="8" spans="1:90" s="38" customFormat="1" ht="48.75" customHeight="1" x14ac:dyDescent="0.25">
      <c r="A8" s="103"/>
      <c r="B8" s="103"/>
      <c r="C8" s="103"/>
      <c r="D8" s="150"/>
      <c r="E8" s="41">
        <v>3</v>
      </c>
      <c r="F8" s="41" t="s">
        <v>275</v>
      </c>
      <c r="G8" s="107" t="s">
        <v>276</v>
      </c>
      <c r="H8" s="107"/>
      <c r="I8" s="107"/>
      <c r="J8" s="107"/>
    </row>
    <row r="9" spans="1:90" s="38" customFormat="1" x14ac:dyDescent="0.25"/>
    <row r="10" spans="1:90" ht="14.45" customHeight="1" x14ac:dyDescent="0.25">
      <c r="A10" s="103" t="s">
        <v>7</v>
      </c>
      <c r="B10" s="103"/>
      <c r="C10" s="103" t="s">
        <v>48</v>
      </c>
      <c r="D10" s="103"/>
      <c r="E10" s="103"/>
      <c r="F10" s="108" t="s">
        <v>9</v>
      </c>
      <c r="G10" s="108"/>
      <c r="H10" s="108"/>
      <c r="I10" s="108"/>
      <c r="J10" s="108"/>
      <c r="K10" s="108"/>
      <c r="L10" s="108"/>
      <c r="M10" s="108"/>
      <c r="N10" s="108"/>
      <c r="O10" s="108"/>
      <c r="P10" s="108"/>
      <c r="Q10" s="109" t="s">
        <v>10</v>
      </c>
      <c r="R10" s="109" t="s">
        <v>11</v>
      </c>
      <c r="S10" s="103" t="s">
        <v>49</v>
      </c>
      <c r="T10" s="103"/>
      <c r="U10" s="103"/>
      <c r="V10" s="118" t="s">
        <v>12</v>
      </c>
      <c r="W10" s="119"/>
      <c r="X10" s="119"/>
      <c r="Y10" s="119"/>
      <c r="Z10" s="120"/>
      <c r="AA10" s="124" t="s">
        <v>13</v>
      </c>
      <c r="AB10" s="125"/>
      <c r="AC10" s="125"/>
      <c r="AD10" s="125"/>
      <c r="AE10" s="126"/>
      <c r="AF10" s="130" t="s">
        <v>14</v>
      </c>
      <c r="AG10" s="131"/>
      <c r="AH10" s="131"/>
      <c r="AI10" s="131"/>
      <c r="AJ10" s="132"/>
      <c r="AK10" s="136" t="s">
        <v>15</v>
      </c>
      <c r="AL10" s="137"/>
      <c r="AM10" s="137"/>
      <c r="AN10" s="137"/>
      <c r="AO10" s="138"/>
      <c r="AP10" s="142" t="s">
        <v>16</v>
      </c>
      <c r="AQ10" s="143"/>
      <c r="AR10" s="143"/>
      <c r="AS10" s="144"/>
    </row>
    <row r="11" spans="1:90" ht="14.45" customHeight="1" x14ac:dyDescent="0.25">
      <c r="A11" s="103"/>
      <c r="B11" s="103"/>
      <c r="C11" s="103"/>
      <c r="D11" s="103"/>
      <c r="E11" s="103"/>
      <c r="F11" s="108"/>
      <c r="G11" s="108"/>
      <c r="H11" s="108"/>
      <c r="I11" s="108"/>
      <c r="J11" s="108"/>
      <c r="K11" s="108"/>
      <c r="L11" s="108"/>
      <c r="M11" s="108"/>
      <c r="N11" s="108"/>
      <c r="O11" s="108"/>
      <c r="P11" s="108"/>
      <c r="Q11" s="110"/>
      <c r="R11" s="110"/>
      <c r="S11" s="103"/>
      <c r="T11" s="103"/>
      <c r="U11" s="103"/>
      <c r="V11" s="121"/>
      <c r="W11" s="122"/>
      <c r="X11" s="122"/>
      <c r="Y11" s="122"/>
      <c r="Z11" s="123"/>
      <c r="AA11" s="127"/>
      <c r="AB11" s="128"/>
      <c r="AC11" s="128"/>
      <c r="AD11" s="128"/>
      <c r="AE11" s="129"/>
      <c r="AF11" s="133"/>
      <c r="AG11" s="134"/>
      <c r="AH11" s="134"/>
      <c r="AI11" s="134"/>
      <c r="AJ11" s="135"/>
      <c r="AK11" s="139"/>
      <c r="AL11" s="140"/>
      <c r="AM11" s="140"/>
      <c r="AN11" s="140"/>
      <c r="AO11" s="141"/>
      <c r="AP11" s="145"/>
      <c r="AQ11" s="146"/>
      <c r="AR11" s="146"/>
      <c r="AS11" s="147"/>
    </row>
    <row r="12" spans="1:90" ht="45" x14ac:dyDescent="0.25">
      <c r="A12" s="2" t="s">
        <v>17</v>
      </c>
      <c r="B12" s="2" t="s">
        <v>18</v>
      </c>
      <c r="C12" s="2" t="s">
        <v>50</v>
      </c>
      <c r="D12" s="2" t="s">
        <v>51</v>
      </c>
      <c r="E12" s="2" t="s">
        <v>52</v>
      </c>
      <c r="F12" s="18" t="s">
        <v>24</v>
      </c>
      <c r="G12" s="18" t="s">
        <v>25</v>
      </c>
      <c r="H12" s="18" t="s">
        <v>26</v>
      </c>
      <c r="I12" s="18" t="s">
        <v>53</v>
      </c>
      <c r="J12" s="18" t="s">
        <v>28</v>
      </c>
      <c r="K12" s="18" t="s">
        <v>29</v>
      </c>
      <c r="L12" s="18" t="s">
        <v>30</v>
      </c>
      <c r="M12" s="18" t="s">
        <v>31</v>
      </c>
      <c r="N12" s="18" t="s">
        <v>32</v>
      </c>
      <c r="O12" s="18" t="s">
        <v>33</v>
      </c>
      <c r="P12" s="18" t="s">
        <v>34</v>
      </c>
      <c r="Q12" s="111"/>
      <c r="R12" s="111"/>
      <c r="S12" s="2" t="s">
        <v>54</v>
      </c>
      <c r="T12" s="2" t="s">
        <v>22</v>
      </c>
      <c r="U12" s="2" t="s">
        <v>23</v>
      </c>
      <c r="V12" s="3" t="s">
        <v>35</v>
      </c>
      <c r="W12" s="3" t="s">
        <v>36</v>
      </c>
      <c r="X12" s="3" t="s">
        <v>37</v>
      </c>
      <c r="Y12" s="3" t="s">
        <v>38</v>
      </c>
      <c r="Z12" s="3" t="s">
        <v>39</v>
      </c>
      <c r="AA12" s="21" t="s">
        <v>35</v>
      </c>
      <c r="AB12" s="21" t="s">
        <v>36</v>
      </c>
      <c r="AC12" s="21" t="s">
        <v>37</v>
      </c>
      <c r="AD12" s="21" t="s">
        <v>38</v>
      </c>
      <c r="AE12" s="21" t="s">
        <v>39</v>
      </c>
      <c r="AF12" s="22" t="s">
        <v>35</v>
      </c>
      <c r="AG12" s="22" t="s">
        <v>36</v>
      </c>
      <c r="AH12" s="22" t="s">
        <v>37</v>
      </c>
      <c r="AI12" s="22" t="s">
        <v>38</v>
      </c>
      <c r="AJ12" s="22" t="s">
        <v>39</v>
      </c>
      <c r="AK12" s="23" t="s">
        <v>35</v>
      </c>
      <c r="AL12" s="23" t="s">
        <v>36</v>
      </c>
      <c r="AM12" s="23" t="s">
        <v>37</v>
      </c>
      <c r="AN12" s="23" t="s">
        <v>38</v>
      </c>
      <c r="AO12" s="23" t="s">
        <v>39</v>
      </c>
      <c r="AP12" s="4" t="s">
        <v>35</v>
      </c>
      <c r="AQ12" s="4" t="s">
        <v>36</v>
      </c>
      <c r="AR12" s="4" t="s">
        <v>37</v>
      </c>
      <c r="AS12" s="4" t="s">
        <v>38</v>
      </c>
    </row>
    <row r="13" spans="1:90" s="29" customFormat="1" ht="209.25" customHeight="1" x14ac:dyDescent="0.25">
      <c r="A13" s="20">
        <v>2</v>
      </c>
      <c r="B13" s="57" t="s">
        <v>55</v>
      </c>
      <c r="C13" s="58" t="s">
        <v>56</v>
      </c>
      <c r="D13" s="57" t="s">
        <v>57</v>
      </c>
      <c r="E13" s="57" t="s">
        <v>58</v>
      </c>
      <c r="F13" s="57" t="s">
        <v>59</v>
      </c>
      <c r="G13" s="57" t="s">
        <v>60</v>
      </c>
      <c r="H13" s="57" t="s">
        <v>61</v>
      </c>
      <c r="I13" s="57" t="s">
        <v>62</v>
      </c>
      <c r="J13" s="57" t="s">
        <v>63</v>
      </c>
      <c r="K13" s="58">
        <v>20</v>
      </c>
      <c r="L13" s="58">
        <v>20</v>
      </c>
      <c r="M13" s="58">
        <v>20</v>
      </c>
      <c r="N13" s="58">
        <v>20</v>
      </c>
      <c r="O13" s="58">
        <v>20</v>
      </c>
      <c r="P13" s="57" t="s">
        <v>64</v>
      </c>
      <c r="Q13" s="19" t="s">
        <v>65</v>
      </c>
      <c r="R13" s="19" t="s">
        <v>66</v>
      </c>
      <c r="S13" s="57" t="s">
        <v>67</v>
      </c>
      <c r="T13" s="57" t="s">
        <v>68</v>
      </c>
      <c r="U13" s="57" t="s">
        <v>69</v>
      </c>
      <c r="V13" s="92">
        <f t="shared" ref="V13:V25" si="0">K13</f>
        <v>20</v>
      </c>
      <c r="W13" s="95">
        <v>19</v>
      </c>
      <c r="X13" s="87">
        <f>IF(W13/V13&gt;100%,100%,W13/V13)</f>
        <v>0.95</v>
      </c>
      <c r="Y13" s="97" t="s">
        <v>70</v>
      </c>
      <c r="Z13" s="19" t="s">
        <v>71</v>
      </c>
      <c r="AA13" s="59">
        <f t="shared" ref="AA13:AA25" si="1">L13</f>
        <v>20</v>
      </c>
      <c r="AB13" s="59"/>
      <c r="AC13" s="59">
        <f>IF(AB13/AA13&gt;100%,100%,AB13/AA13)</f>
        <v>0</v>
      </c>
      <c r="AD13" s="19"/>
      <c r="AE13" s="19"/>
      <c r="AF13" s="59">
        <f t="shared" ref="AF13:AF25" si="2">M13</f>
        <v>20</v>
      </c>
      <c r="AG13" s="59"/>
      <c r="AH13" s="59">
        <f>IF(AG13/AF13&gt;100%,100%,AG13/AF13)</f>
        <v>0</v>
      </c>
      <c r="AI13" s="19"/>
      <c r="AJ13" s="19"/>
      <c r="AK13" s="59">
        <f t="shared" ref="AK13:AK25" si="3">N13</f>
        <v>20</v>
      </c>
      <c r="AL13" s="59"/>
      <c r="AM13" s="59">
        <f>IF(AL13/AK13&gt;100%,100%,AL13/AK13)</f>
        <v>0</v>
      </c>
      <c r="AN13" s="19"/>
      <c r="AO13" s="19"/>
      <c r="AP13" s="90">
        <f t="shared" ref="AP13:AP25" si="4">O13</f>
        <v>20</v>
      </c>
      <c r="AQ13" s="86">
        <f>IFERROR(AVERAGE(W13,AB13,AG13,AL13)*0.25,0)</f>
        <v>4.75</v>
      </c>
      <c r="AR13" s="87">
        <f>IF(AQ13/AP13&gt;100%,100%,AQ13/AP13)</f>
        <v>0.23749999999999999</v>
      </c>
      <c r="AS13" s="19" t="s">
        <v>72</v>
      </c>
    </row>
    <row r="14" spans="1:90" s="61" customFormat="1" ht="209.25" customHeight="1" x14ac:dyDescent="0.25">
      <c r="A14" s="20">
        <v>2</v>
      </c>
      <c r="B14" s="57" t="s">
        <v>55</v>
      </c>
      <c r="C14" s="58" t="s">
        <v>73</v>
      </c>
      <c r="D14" s="57" t="s">
        <v>74</v>
      </c>
      <c r="E14" s="57" t="s">
        <v>58</v>
      </c>
      <c r="F14" s="57" t="s">
        <v>75</v>
      </c>
      <c r="G14" s="57" t="s">
        <v>75</v>
      </c>
      <c r="H14" s="57">
        <v>0</v>
      </c>
      <c r="I14" s="57" t="s">
        <v>76</v>
      </c>
      <c r="J14" s="57" t="s">
        <v>77</v>
      </c>
      <c r="K14" s="64">
        <v>20</v>
      </c>
      <c r="L14" s="64">
        <v>20</v>
      </c>
      <c r="M14" s="64">
        <v>20</v>
      </c>
      <c r="N14" s="64">
        <v>20</v>
      </c>
      <c r="O14" s="64">
        <v>20</v>
      </c>
      <c r="P14" s="57" t="s">
        <v>64</v>
      </c>
      <c r="Q14" s="19" t="s">
        <v>78</v>
      </c>
      <c r="R14" s="19" t="s">
        <v>66</v>
      </c>
      <c r="S14" s="19" t="s">
        <v>79</v>
      </c>
      <c r="T14" s="19" t="s">
        <v>80</v>
      </c>
      <c r="U14" s="19" t="s">
        <v>69</v>
      </c>
      <c r="V14" s="91">
        <f t="shared" si="0"/>
        <v>20</v>
      </c>
      <c r="W14" s="96">
        <v>20</v>
      </c>
      <c r="X14" s="88">
        <f t="shared" ref="X14:X25" si="5">IF(W14/V14&gt;100%,100%,W14/V14)</f>
        <v>1</v>
      </c>
      <c r="Y14" s="97" t="s">
        <v>81</v>
      </c>
      <c r="Z14" s="97" t="s">
        <v>82</v>
      </c>
      <c r="AA14" s="28">
        <f t="shared" si="1"/>
        <v>20</v>
      </c>
      <c r="AB14" s="19"/>
      <c r="AC14" s="19">
        <f t="shared" ref="AC14:AC25" si="6">IF(AB14/AA14&gt;100%,100%,AB14/AA14)</f>
        <v>0</v>
      </c>
      <c r="AD14" s="19"/>
      <c r="AE14" s="19"/>
      <c r="AF14" s="28">
        <f t="shared" si="2"/>
        <v>20</v>
      </c>
      <c r="AG14" s="19"/>
      <c r="AH14" s="19">
        <f t="shared" ref="AH14:AH25" si="7">IF(AG14/AF14&gt;100%,100%,AG14/AF14)</f>
        <v>0</v>
      </c>
      <c r="AI14" s="19"/>
      <c r="AJ14" s="19"/>
      <c r="AK14" s="28">
        <f t="shared" si="3"/>
        <v>20</v>
      </c>
      <c r="AL14" s="19"/>
      <c r="AM14" s="19">
        <f t="shared" ref="AM14:AM25" si="8">IF(AL14/AK14&gt;100%,100%,AL14/AK14)</f>
        <v>0</v>
      </c>
      <c r="AN14" s="19"/>
      <c r="AO14" s="19"/>
      <c r="AP14" s="91">
        <f t="shared" si="4"/>
        <v>20</v>
      </c>
      <c r="AQ14" s="86">
        <f>IFERROR(AVERAGE(W14,AB14,AG14,AL14)*0.25,0)</f>
        <v>5</v>
      </c>
      <c r="AR14" s="88">
        <f t="shared" ref="AR14:AR25" si="9">IF(AQ14/AP14&gt;100%,100%,AQ14/AP14)</f>
        <v>0.25</v>
      </c>
      <c r="AS14" s="19" t="s">
        <v>83</v>
      </c>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row>
    <row r="15" spans="1:90" s="61" customFormat="1" ht="209.25" customHeight="1" x14ac:dyDescent="0.25">
      <c r="A15" s="20">
        <v>2</v>
      </c>
      <c r="B15" s="57" t="s">
        <v>55</v>
      </c>
      <c r="C15" s="58" t="s">
        <v>84</v>
      </c>
      <c r="D15" s="57" t="s">
        <v>85</v>
      </c>
      <c r="E15" s="57" t="s">
        <v>58</v>
      </c>
      <c r="F15" s="57" t="s">
        <v>86</v>
      </c>
      <c r="G15" s="57" t="s">
        <v>87</v>
      </c>
      <c r="H15" s="57">
        <v>1</v>
      </c>
      <c r="I15" s="57" t="s">
        <v>88</v>
      </c>
      <c r="J15" s="57" t="s">
        <v>89</v>
      </c>
      <c r="K15" s="58">
        <v>1</v>
      </c>
      <c r="L15" s="58">
        <v>1</v>
      </c>
      <c r="M15" s="58">
        <v>1</v>
      </c>
      <c r="N15" s="58">
        <v>1</v>
      </c>
      <c r="O15" s="58">
        <v>4</v>
      </c>
      <c r="P15" s="57" t="s">
        <v>64</v>
      </c>
      <c r="Q15" s="19" t="s">
        <v>78</v>
      </c>
      <c r="R15" s="19" t="s">
        <v>66</v>
      </c>
      <c r="S15" s="57" t="s">
        <v>90</v>
      </c>
      <c r="T15" s="57" t="s">
        <v>91</v>
      </c>
      <c r="U15" s="57" t="s">
        <v>92</v>
      </c>
      <c r="V15" s="91">
        <f t="shared" si="0"/>
        <v>1</v>
      </c>
      <c r="W15" s="96">
        <v>0</v>
      </c>
      <c r="X15" s="88">
        <f t="shared" si="5"/>
        <v>0</v>
      </c>
      <c r="Y15" s="97" t="s">
        <v>93</v>
      </c>
      <c r="Z15" s="19" t="s">
        <v>94</v>
      </c>
      <c r="AA15" s="28">
        <f t="shared" si="1"/>
        <v>1</v>
      </c>
      <c r="AB15" s="19"/>
      <c r="AC15" s="19">
        <f t="shared" si="6"/>
        <v>0</v>
      </c>
      <c r="AD15" s="19"/>
      <c r="AE15" s="19"/>
      <c r="AF15" s="28">
        <f t="shared" si="2"/>
        <v>1</v>
      </c>
      <c r="AG15" s="19"/>
      <c r="AH15" s="19">
        <f t="shared" si="7"/>
        <v>0</v>
      </c>
      <c r="AI15" s="19"/>
      <c r="AJ15" s="19"/>
      <c r="AK15" s="28">
        <f t="shared" si="3"/>
        <v>1</v>
      </c>
      <c r="AL15" s="19"/>
      <c r="AM15" s="19">
        <f t="shared" si="8"/>
        <v>0</v>
      </c>
      <c r="AN15" s="19"/>
      <c r="AO15" s="19"/>
      <c r="AP15" s="91">
        <f t="shared" si="4"/>
        <v>4</v>
      </c>
      <c r="AQ15" s="86">
        <f t="shared" ref="AQ15:AQ25" si="10">IFERROR(W15+AB15+AG15+AL15,0)</f>
        <v>0</v>
      </c>
      <c r="AR15" s="88">
        <f t="shared" si="9"/>
        <v>0</v>
      </c>
      <c r="AS15" s="19" t="s">
        <v>95</v>
      </c>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row>
    <row r="16" spans="1:90" s="61" customFormat="1" ht="209.25" customHeight="1" x14ac:dyDescent="0.25">
      <c r="A16" s="20">
        <v>2</v>
      </c>
      <c r="B16" s="57" t="s">
        <v>55</v>
      </c>
      <c r="C16" s="58" t="s">
        <v>96</v>
      </c>
      <c r="D16" s="57" t="s">
        <v>97</v>
      </c>
      <c r="E16" s="57" t="s">
        <v>58</v>
      </c>
      <c r="F16" s="57" t="s">
        <v>98</v>
      </c>
      <c r="G16" s="57" t="s">
        <v>98</v>
      </c>
      <c r="H16" s="57">
        <v>0</v>
      </c>
      <c r="I16" s="57" t="s">
        <v>99</v>
      </c>
      <c r="J16" s="57" t="s">
        <v>100</v>
      </c>
      <c r="K16" s="58">
        <v>1</v>
      </c>
      <c r="L16" s="58">
        <v>1</v>
      </c>
      <c r="M16" s="58">
        <v>1</v>
      </c>
      <c r="N16" s="58">
        <v>1</v>
      </c>
      <c r="O16" s="58">
        <v>4</v>
      </c>
      <c r="P16" s="57" t="s">
        <v>64</v>
      </c>
      <c r="Q16" s="19" t="s">
        <v>78</v>
      </c>
      <c r="R16" s="19" t="s">
        <v>66</v>
      </c>
      <c r="S16" s="57" t="s">
        <v>101</v>
      </c>
      <c r="T16" s="57" t="s">
        <v>80</v>
      </c>
      <c r="U16" s="57" t="s">
        <v>92</v>
      </c>
      <c r="V16" s="91">
        <f t="shared" si="0"/>
        <v>1</v>
      </c>
      <c r="W16" s="96">
        <v>1</v>
      </c>
      <c r="X16" s="88">
        <f t="shared" si="5"/>
        <v>1</v>
      </c>
      <c r="Y16" s="97" t="s">
        <v>102</v>
      </c>
      <c r="Z16" s="19" t="s">
        <v>103</v>
      </c>
      <c r="AA16" s="28">
        <f t="shared" si="1"/>
        <v>1</v>
      </c>
      <c r="AB16" s="19"/>
      <c r="AC16" s="19">
        <f t="shared" si="6"/>
        <v>0</v>
      </c>
      <c r="AD16" s="19"/>
      <c r="AE16" s="19"/>
      <c r="AF16" s="28">
        <f t="shared" si="2"/>
        <v>1</v>
      </c>
      <c r="AG16" s="19"/>
      <c r="AH16" s="19">
        <f t="shared" si="7"/>
        <v>0</v>
      </c>
      <c r="AI16" s="19"/>
      <c r="AJ16" s="19"/>
      <c r="AK16" s="28">
        <f t="shared" si="3"/>
        <v>1</v>
      </c>
      <c r="AL16" s="19"/>
      <c r="AM16" s="19">
        <f t="shared" si="8"/>
        <v>0</v>
      </c>
      <c r="AN16" s="19"/>
      <c r="AO16" s="19"/>
      <c r="AP16" s="91">
        <f t="shared" si="4"/>
        <v>4</v>
      </c>
      <c r="AQ16" s="86">
        <f t="shared" si="10"/>
        <v>1</v>
      </c>
      <c r="AR16" s="88">
        <f t="shared" si="9"/>
        <v>0.25</v>
      </c>
      <c r="AS16" s="19" t="s">
        <v>83</v>
      </c>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row>
    <row r="17" spans="1:129" s="29" customFormat="1" ht="209.25" customHeight="1" x14ac:dyDescent="0.25">
      <c r="A17" s="20">
        <v>2</v>
      </c>
      <c r="B17" s="57" t="s">
        <v>55</v>
      </c>
      <c r="C17" s="58" t="s">
        <v>104</v>
      </c>
      <c r="D17" s="57" t="s">
        <v>105</v>
      </c>
      <c r="E17" s="57" t="s">
        <v>58</v>
      </c>
      <c r="F17" s="57" t="s">
        <v>106</v>
      </c>
      <c r="G17" s="57" t="s">
        <v>106</v>
      </c>
      <c r="H17" s="57">
        <v>3</v>
      </c>
      <c r="I17" s="57" t="s">
        <v>99</v>
      </c>
      <c r="J17" s="57" t="s">
        <v>107</v>
      </c>
      <c r="K17" s="58">
        <v>1</v>
      </c>
      <c r="L17" s="58">
        <v>1</v>
      </c>
      <c r="M17" s="58">
        <v>1</v>
      </c>
      <c r="N17" s="58">
        <v>1</v>
      </c>
      <c r="O17" s="58">
        <v>4</v>
      </c>
      <c r="P17" s="57" t="s">
        <v>64</v>
      </c>
      <c r="Q17" s="19" t="s">
        <v>108</v>
      </c>
      <c r="R17" s="19" t="s">
        <v>66</v>
      </c>
      <c r="S17" s="57" t="s">
        <v>109</v>
      </c>
      <c r="T17" s="57" t="s">
        <v>110</v>
      </c>
      <c r="U17" s="57" t="s">
        <v>111</v>
      </c>
      <c r="V17" s="91">
        <f t="shared" si="0"/>
        <v>1</v>
      </c>
      <c r="W17" s="96">
        <v>1</v>
      </c>
      <c r="X17" s="88">
        <f t="shared" si="5"/>
        <v>1</v>
      </c>
      <c r="Y17" s="97" t="s">
        <v>112</v>
      </c>
      <c r="Z17" s="19" t="s">
        <v>113</v>
      </c>
      <c r="AA17" s="28">
        <f t="shared" si="1"/>
        <v>1</v>
      </c>
      <c r="AB17" s="19"/>
      <c r="AC17" s="19">
        <f t="shared" si="6"/>
        <v>0</v>
      </c>
      <c r="AD17" s="19"/>
      <c r="AE17" s="19"/>
      <c r="AF17" s="28">
        <f t="shared" si="2"/>
        <v>1</v>
      </c>
      <c r="AG17" s="19"/>
      <c r="AH17" s="19">
        <f t="shared" si="7"/>
        <v>0</v>
      </c>
      <c r="AI17" s="19"/>
      <c r="AJ17" s="19"/>
      <c r="AK17" s="28">
        <f t="shared" si="3"/>
        <v>1</v>
      </c>
      <c r="AL17" s="19"/>
      <c r="AM17" s="19">
        <f t="shared" si="8"/>
        <v>0</v>
      </c>
      <c r="AN17" s="19"/>
      <c r="AO17" s="19"/>
      <c r="AP17" s="91">
        <f t="shared" si="4"/>
        <v>4</v>
      </c>
      <c r="AQ17" s="86">
        <f t="shared" si="10"/>
        <v>1</v>
      </c>
      <c r="AR17" s="88">
        <f t="shared" si="9"/>
        <v>0.25</v>
      </c>
      <c r="AS17" s="19" t="s">
        <v>83</v>
      </c>
    </row>
    <row r="18" spans="1:129" s="61" customFormat="1" ht="209.25" customHeight="1" x14ac:dyDescent="0.25">
      <c r="A18" s="20">
        <v>2</v>
      </c>
      <c r="B18" s="57" t="s">
        <v>55</v>
      </c>
      <c r="C18" s="58" t="s">
        <v>114</v>
      </c>
      <c r="D18" s="57" t="s">
        <v>115</v>
      </c>
      <c r="E18" s="57" t="s">
        <v>58</v>
      </c>
      <c r="F18" s="57" t="s">
        <v>116</v>
      </c>
      <c r="G18" s="57" t="s">
        <v>116</v>
      </c>
      <c r="H18" s="57">
        <v>0</v>
      </c>
      <c r="I18" s="57" t="s">
        <v>99</v>
      </c>
      <c r="J18" s="57" t="s">
        <v>117</v>
      </c>
      <c r="K18" s="58">
        <v>1</v>
      </c>
      <c r="L18" s="58">
        <v>1</v>
      </c>
      <c r="M18" s="58">
        <v>1</v>
      </c>
      <c r="N18" s="58">
        <v>1</v>
      </c>
      <c r="O18" s="58">
        <v>4</v>
      </c>
      <c r="P18" s="57" t="s">
        <v>64</v>
      </c>
      <c r="Q18" s="19" t="s">
        <v>78</v>
      </c>
      <c r="R18" s="19" t="s">
        <v>66</v>
      </c>
      <c r="S18" s="57" t="s">
        <v>118</v>
      </c>
      <c r="T18" s="57" t="s">
        <v>80</v>
      </c>
      <c r="U18" s="57" t="s">
        <v>119</v>
      </c>
      <c r="V18" s="91">
        <f t="shared" si="0"/>
        <v>1</v>
      </c>
      <c r="W18" s="96">
        <v>1</v>
      </c>
      <c r="X18" s="88">
        <f t="shared" si="5"/>
        <v>1</v>
      </c>
      <c r="Y18" s="97" t="s">
        <v>120</v>
      </c>
      <c r="Z18" s="19" t="s">
        <v>121</v>
      </c>
      <c r="AA18" s="28">
        <f t="shared" si="1"/>
        <v>1</v>
      </c>
      <c r="AB18" s="19"/>
      <c r="AC18" s="19">
        <f t="shared" si="6"/>
        <v>0</v>
      </c>
      <c r="AD18" s="19"/>
      <c r="AE18" s="19"/>
      <c r="AF18" s="28">
        <f t="shared" si="2"/>
        <v>1</v>
      </c>
      <c r="AG18" s="19"/>
      <c r="AH18" s="19">
        <f t="shared" si="7"/>
        <v>0</v>
      </c>
      <c r="AI18" s="19"/>
      <c r="AJ18" s="19"/>
      <c r="AK18" s="28">
        <f t="shared" si="3"/>
        <v>1</v>
      </c>
      <c r="AL18" s="19"/>
      <c r="AM18" s="19">
        <f t="shared" si="8"/>
        <v>0</v>
      </c>
      <c r="AN18" s="19"/>
      <c r="AO18" s="19"/>
      <c r="AP18" s="91">
        <f t="shared" si="4"/>
        <v>4</v>
      </c>
      <c r="AQ18" s="86">
        <f t="shared" si="10"/>
        <v>1</v>
      </c>
      <c r="AR18" s="88">
        <f t="shared" si="9"/>
        <v>0.25</v>
      </c>
      <c r="AS18" s="19" t="s">
        <v>83</v>
      </c>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29"/>
      <c r="CC18" s="29"/>
      <c r="CD18" s="29"/>
      <c r="CE18" s="29"/>
      <c r="CF18" s="29"/>
      <c r="CG18" s="29"/>
      <c r="CH18" s="29"/>
      <c r="CI18" s="29"/>
      <c r="CJ18" s="29"/>
      <c r="CK18" s="29"/>
      <c r="CL18" s="29"/>
    </row>
    <row r="19" spans="1:129" s="29" customFormat="1" ht="209.25" customHeight="1" x14ac:dyDescent="0.25">
      <c r="A19" s="20">
        <v>2</v>
      </c>
      <c r="B19" s="57" t="s">
        <v>55</v>
      </c>
      <c r="C19" s="58" t="s">
        <v>122</v>
      </c>
      <c r="D19" s="57" t="s">
        <v>123</v>
      </c>
      <c r="E19" s="57" t="s">
        <v>58</v>
      </c>
      <c r="F19" s="57" t="s">
        <v>124</v>
      </c>
      <c r="G19" s="57" t="s">
        <v>125</v>
      </c>
      <c r="H19" s="57">
        <v>0</v>
      </c>
      <c r="I19" s="57" t="s">
        <v>99</v>
      </c>
      <c r="J19" s="57" t="s">
        <v>126</v>
      </c>
      <c r="K19" s="58">
        <v>0</v>
      </c>
      <c r="L19" s="58">
        <v>1</v>
      </c>
      <c r="M19" s="58">
        <v>0</v>
      </c>
      <c r="N19" s="58">
        <v>1</v>
      </c>
      <c r="O19" s="58">
        <v>2</v>
      </c>
      <c r="P19" s="57" t="s">
        <v>64</v>
      </c>
      <c r="Q19" s="19" t="s">
        <v>78</v>
      </c>
      <c r="R19" s="19" t="s">
        <v>66</v>
      </c>
      <c r="S19" s="57" t="s">
        <v>127</v>
      </c>
      <c r="T19" s="57" t="s">
        <v>128</v>
      </c>
      <c r="U19" s="57" t="s">
        <v>129</v>
      </c>
      <c r="V19" s="93" t="s">
        <v>130</v>
      </c>
      <c r="W19" s="93" t="s">
        <v>130</v>
      </c>
      <c r="X19" s="93" t="s">
        <v>130</v>
      </c>
      <c r="Y19" s="94" t="s">
        <v>131</v>
      </c>
      <c r="Z19" s="94" t="s">
        <v>132</v>
      </c>
      <c r="AA19" s="28">
        <f t="shared" si="1"/>
        <v>1</v>
      </c>
      <c r="AB19" s="19"/>
      <c r="AC19" s="19">
        <f t="shared" si="6"/>
        <v>0</v>
      </c>
      <c r="AD19" s="19"/>
      <c r="AE19" s="19"/>
      <c r="AF19" s="28">
        <f t="shared" si="2"/>
        <v>0</v>
      </c>
      <c r="AG19" s="19"/>
      <c r="AH19" s="19" t="e">
        <f t="shared" si="7"/>
        <v>#DIV/0!</v>
      </c>
      <c r="AI19" s="19"/>
      <c r="AJ19" s="19"/>
      <c r="AK19" s="28">
        <f t="shared" si="3"/>
        <v>1</v>
      </c>
      <c r="AL19" s="19"/>
      <c r="AM19" s="19">
        <f t="shared" si="8"/>
        <v>0</v>
      </c>
      <c r="AN19" s="19"/>
      <c r="AO19" s="19"/>
      <c r="AP19" s="91">
        <f t="shared" si="4"/>
        <v>2</v>
      </c>
      <c r="AQ19" s="86">
        <f t="shared" si="10"/>
        <v>0</v>
      </c>
      <c r="AR19" s="88">
        <f t="shared" si="9"/>
        <v>0</v>
      </c>
      <c r="AS19" s="19" t="s">
        <v>133</v>
      </c>
    </row>
    <row r="20" spans="1:129" s="29" customFormat="1" ht="209.25" customHeight="1" x14ac:dyDescent="0.25">
      <c r="A20" s="20">
        <v>2</v>
      </c>
      <c r="B20" s="57" t="s">
        <v>55</v>
      </c>
      <c r="C20" s="58" t="s">
        <v>134</v>
      </c>
      <c r="D20" s="57" t="s">
        <v>135</v>
      </c>
      <c r="E20" s="57" t="s">
        <v>58</v>
      </c>
      <c r="F20" s="57" t="s">
        <v>136</v>
      </c>
      <c r="G20" s="57" t="s">
        <v>136</v>
      </c>
      <c r="H20" s="57">
        <v>2</v>
      </c>
      <c r="I20" s="57" t="s">
        <v>99</v>
      </c>
      <c r="J20" s="57" t="s">
        <v>137</v>
      </c>
      <c r="K20" s="58">
        <v>0</v>
      </c>
      <c r="L20" s="58">
        <v>1</v>
      </c>
      <c r="M20" s="58">
        <v>0</v>
      </c>
      <c r="N20" s="58">
        <v>1</v>
      </c>
      <c r="O20" s="58">
        <v>2</v>
      </c>
      <c r="P20" s="57" t="s">
        <v>64</v>
      </c>
      <c r="Q20" s="19" t="s">
        <v>78</v>
      </c>
      <c r="R20" s="19" t="s">
        <v>66</v>
      </c>
      <c r="S20" s="57" t="s">
        <v>138</v>
      </c>
      <c r="T20" s="57" t="s">
        <v>110</v>
      </c>
      <c r="U20" s="57" t="s">
        <v>139</v>
      </c>
      <c r="V20" s="93" t="s">
        <v>130</v>
      </c>
      <c r="W20" s="93" t="s">
        <v>130</v>
      </c>
      <c r="X20" s="93" t="s">
        <v>130</v>
      </c>
      <c r="Y20" s="94" t="s">
        <v>130</v>
      </c>
      <c r="Z20" s="94" t="s">
        <v>130</v>
      </c>
      <c r="AA20" s="28">
        <f t="shared" si="1"/>
        <v>1</v>
      </c>
      <c r="AB20" s="19"/>
      <c r="AC20" s="19">
        <f t="shared" si="6"/>
        <v>0</v>
      </c>
      <c r="AD20" s="19"/>
      <c r="AE20" s="19"/>
      <c r="AF20" s="28">
        <f t="shared" si="2"/>
        <v>0</v>
      </c>
      <c r="AG20" s="19"/>
      <c r="AH20" s="19" t="e">
        <f t="shared" si="7"/>
        <v>#DIV/0!</v>
      </c>
      <c r="AI20" s="19"/>
      <c r="AJ20" s="19"/>
      <c r="AK20" s="28">
        <f t="shared" si="3"/>
        <v>1</v>
      </c>
      <c r="AL20" s="19"/>
      <c r="AM20" s="19">
        <f t="shared" si="8"/>
        <v>0</v>
      </c>
      <c r="AN20" s="19"/>
      <c r="AO20" s="19"/>
      <c r="AP20" s="91">
        <f t="shared" si="4"/>
        <v>2</v>
      </c>
      <c r="AQ20" s="86">
        <f t="shared" si="10"/>
        <v>0</v>
      </c>
      <c r="AR20" s="88">
        <f t="shared" si="9"/>
        <v>0</v>
      </c>
      <c r="AS20" s="19" t="s">
        <v>133</v>
      </c>
    </row>
    <row r="21" spans="1:129" s="29" customFormat="1" ht="209.25" customHeight="1" x14ac:dyDescent="0.25">
      <c r="A21" s="20">
        <v>2</v>
      </c>
      <c r="B21" s="57" t="s">
        <v>55</v>
      </c>
      <c r="C21" s="58" t="s">
        <v>140</v>
      </c>
      <c r="D21" s="57" t="s">
        <v>141</v>
      </c>
      <c r="E21" s="57" t="s">
        <v>58</v>
      </c>
      <c r="F21" s="57" t="s">
        <v>142</v>
      </c>
      <c r="G21" s="57" t="s">
        <v>142</v>
      </c>
      <c r="H21" s="57">
        <v>3</v>
      </c>
      <c r="I21" s="57" t="s">
        <v>99</v>
      </c>
      <c r="J21" s="57" t="s">
        <v>143</v>
      </c>
      <c r="K21" s="58">
        <v>0</v>
      </c>
      <c r="L21" s="58">
        <v>1</v>
      </c>
      <c r="M21" s="58">
        <v>1</v>
      </c>
      <c r="N21" s="58">
        <v>1</v>
      </c>
      <c r="O21" s="58">
        <v>3</v>
      </c>
      <c r="P21" s="57" t="s">
        <v>64</v>
      </c>
      <c r="Q21" s="19" t="s">
        <v>78</v>
      </c>
      <c r="R21" s="19" t="s">
        <v>66</v>
      </c>
      <c r="S21" s="57" t="s">
        <v>144</v>
      </c>
      <c r="T21" s="57" t="s">
        <v>110</v>
      </c>
      <c r="U21" s="57" t="s">
        <v>145</v>
      </c>
      <c r="V21" s="93" t="s">
        <v>130</v>
      </c>
      <c r="W21" s="96">
        <v>0</v>
      </c>
      <c r="X21" s="93" t="s">
        <v>130</v>
      </c>
      <c r="Y21" s="94" t="s">
        <v>130</v>
      </c>
      <c r="Z21" s="94" t="s">
        <v>130</v>
      </c>
      <c r="AA21" s="28">
        <f t="shared" si="1"/>
        <v>1</v>
      </c>
      <c r="AB21" s="19"/>
      <c r="AC21" s="19">
        <f t="shared" si="6"/>
        <v>0</v>
      </c>
      <c r="AD21" s="19"/>
      <c r="AE21" s="19"/>
      <c r="AF21" s="28">
        <f t="shared" si="2"/>
        <v>1</v>
      </c>
      <c r="AG21" s="19"/>
      <c r="AH21" s="19">
        <f t="shared" si="7"/>
        <v>0</v>
      </c>
      <c r="AI21" s="19"/>
      <c r="AJ21" s="19"/>
      <c r="AK21" s="28">
        <f t="shared" si="3"/>
        <v>1</v>
      </c>
      <c r="AL21" s="19"/>
      <c r="AM21" s="19">
        <f t="shared" si="8"/>
        <v>0</v>
      </c>
      <c r="AN21" s="19"/>
      <c r="AO21" s="19"/>
      <c r="AP21" s="91">
        <f t="shared" si="4"/>
        <v>3</v>
      </c>
      <c r="AQ21" s="86">
        <f t="shared" si="10"/>
        <v>0</v>
      </c>
      <c r="AR21" s="88">
        <f t="shared" si="9"/>
        <v>0</v>
      </c>
      <c r="AS21" s="19" t="s">
        <v>133</v>
      </c>
    </row>
    <row r="22" spans="1:129" s="61" customFormat="1" ht="209.25" customHeight="1" x14ac:dyDescent="0.25">
      <c r="A22" s="20">
        <v>2</v>
      </c>
      <c r="B22" s="57" t="s">
        <v>55</v>
      </c>
      <c r="C22" s="58" t="s">
        <v>146</v>
      </c>
      <c r="D22" s="57" t="s">
        <v>147</v>
      </c>
      <c r="E22" s="57" t="s">
        <v>58</v>
      </c>
      <c r="F22" s="57" t="s">
        <v>148</v>
      </c>
      <c r="G22" s="57" t="s">
        <v>148</v>
      </c>
      <c r="H22" s="57">
        <v>0</v>
      </c>
      <c r="I22" s="57" t="s">
        <v>88</v>
      </c>
      <c r="J22" s="57" t="s">
        <v>149</v>
      </c>
      <c r="K22" s="58">
        <v>1</v>
      </c>
      <c r="L22" s="58">
        <v>1</v>
      </c>
      <c r="M22" s="58">
        <v>1</v>
      </c>
      <c r="N22" s="58">
        <v>1</v>
      </c>
      <c r="O22" s="58">
        <v>4</v>
      </c>
      <c r="P22" s="57" t="s">
        <v>64</v>
      </c>
      <c r="Q22" s="19" t="s">
        <v>78</v>
      </c>
      <c r="R22" s="19" t="s">
        <v>66</v>
      </c>
      <c r="S22" s="57" t="s">
        <v>150</v>
      </c>
      <c r="T22" s="57" t="s">
        <v>80</v>
      </c>
      <c r="U22" s="57" t="s">
        <v>151</v>
      </c>
      <c r="V22" s="91">
        <f t="shared" si="0"/>
        <v>1</v>
      </c>
      <c r="W22" s="96">
        <v>1</v>
      </c>
      <c r="X22" s="88">
        <f t="shared" si="5"/>
        <v>1</v>
      </c>
      <c r="Y22" s="19" t="s">
        <v>152</v>
      </c>
      <c r="Z22" s="19" t="s">
        <v>153</v>
      </c>
      <c r="AA22" s="28">
        <f t="shared" si="1"/>
        <v>1</v>
      </c>
      <c r="AB22" s="19"/>
      <c r="AC22" s="19">
        <f t="shared" si="6"/>
        <v>0</v>
      </c>
      <c r="AD22" s="19"/>
      <c r="AE22" s="19"/>
      <c r="AF22" s="28">
        <f t="shared" si="2"/>
        <v>1</v>
      </c>
      <c r="AG22" s="19"/>
      <c r="AH22" s="19">
        <f t="shared" si="7"/>
        <v>0</v>
      </c>
      <c r="AI22" s="19"/>
      <c r="AJ22" s="19"/>
      <c r="AK22" s="28">
        <f t="shared" si="3"/>
        <v>1</v>
      </c>
      <c r="AL22" s="19"/>
      <c r="AM22" s="19">
        <f t="shared" si="8"/>
        <v>0</v>
      </c>
      <c r="AN22" s="19"/>
      <c r="AO22" s="19"/>
      <c r="AP22" s="91">
        <f t="shared" si="4"/>
        <v>4</v>
      </c>
      <c r="AQ22" s="86">
        <f t="shared" si="10"/>
        <v>1</v>
      </c>
      <c r="AR22" s="88">
        <f t="shared" si="9"/>
        <v>0.25</v>
      </c>
      <c r="AS22" s="19" t="s">
        <v>83</v>
      </c>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29"/>
      <c r="BR22" s="29"/>
      <c r="BS22" s="29"/>
      <c r="BT22" s="29"/>
      <c r="BU22" s="29"/>
      <c r="BV22" s="29"/>
      <c r="BW22" s="29"/>
      <c r="BX22" s="29"/>
      <c r="BY22" s="29"/>
      <c r="BZ22" s="29"/>
      <c r="CA22" s="29"/>
      <c r="CB22" s="29"/>
      <c r="CC22" s="29"/>
      <c r="CD22" s="29"/>
      <c r="CE22" s="29"/>
      <c r="CF22" s="29"/>
      <c r="CG22" s="29"/>
      <c r="CH22" s="29"/>
      <c r="CI22" s="29"/>
      <c r="CJ22" s="29"/>
      <c r="CK22" s="29"/>
      <c r="CL22" s="29"/>
      <c r="CM22" s="29"/>
      <c r="CN22" s="29"/>
      <c r="CO22" s="29"/>
      <c r="CP22" s="29"/>
      <c r="CQ22" s="29"/>
      <c r="CR22" s="29"/>
      <c r="CS22" s="29"/>
      <c r="CT22" s="29"/>
      <c r="CU22" s="29"/>
      <c r="CV22" s="29"/>
      <c r="CW22" s="29"/>
      <c r="CX22" s="29"/>
      <c r="CY22" s="29"/>
      <c r="CZ22" s="29"/>
      <c r="DA22" s="29"/>
      <c r="DB22" s="29"/>
      <c r="DC22" s="29"/>
      <c r="DD22" s="29"/>
      <c r="DE22" s="29"/>
      <c r="DF22" s="29"/>
      <c r="DG22" s="29"/>
      <c r="DH22" s="29"/>
      <c r="DI22" s="29"/>
      <c r="DJ22" s="29"/>
      <c r="DK22" s="29"/>
      <c r="DL22" s="29"/>
      <c r="DM22" s="29"/>
      <c r="DN22" s="29"/>
      <c r="DO22" s="29"/>
      <c r="DP22" s="29"/>
      <c r="DQ22" s="29"/>
      <c r="DR22" s="29"/>
      <c r="DS22" s="29"/>
      <c r="DT22" s="29"/>
      <c r="DU22" s="29"/>
      <c r="DV22" s="29"/>
      <c r="DW22" s="29"/>
      <c r="DX22" s="29"/>
      <c r="DY22" s="29"/>
    </row>
    <row r="23" spans="1:129" s="29" customFormat="1" ht="209.25" customHeight="1" x14ac:dyDescent="0.25">
      <c r="A23" s="20">
        <v>2</v>
      </c>
      <c r="B23" s="57" t="s">
        <v>55</v>
      </c>
      <c r="C23" s="58">
        <v>11</v>
      </c>
      <c r="D23" s="57" t="s">
        <v>154</v>
      </c>
      <c r="E23" s="57" t="s">
        <v>58</v>
      </c>
      <c r="F23" s="57" t="s">
        <v>155</v>
      </c>
      <c r="G23" s="57" t="s">
        <v>156</v>
      </c>
      <c r="H23" s="57" t="s">
        <v>157</v>
      </c>
      <c r="I23" s="57" t="s">
        <v>99</v>
      </c>
      <c r="J23" s="57" t="s">
        <v>158</v>
      </c>
      <c r="K23" s="58">
        <v>2</v>
      </c>
      <c r="L23" s="58">
        <v>4</v>
      </c>
      <c r="M23" s="58">
        <v>4</v>
      </c>
      <c r="N23" s="58">
        <v>2</v>
      </c>
      <c r="O23" s="58">
        <v>12</v>
      </c>
      <c r="P23" s="57" t="s">
        <v>64</v>
      </c>
      <c r="Q23" s="19" t="s">
        <v>78</v>
      </c>
      <c r="R23" s="19" t="s">
        <v>66</v>
      </c>
      <c r="S23" s="57" t="s">
        <v>159</v>
      </c>
      <c r="T23" s="57" t="s">
        <v>160</v>
      </c>
      <c r="U23" s="57" t="s">
        <v>161</v>
      </c>
      <c r="V23" s="91">
        <f t="shared" si="0"/>
        <v>2</v>
      </c>
      <c r="W23" s="96">
        <v>2</v>
      </c>
      <c r="X23" s="88">
        <f t="shared" si="5"/>
        <v>1</v>
      </c>
      <c r="Y23" s="97" t="s">
        <v>162</v>
      </c>
      <c r="Z23" s="19" t="s">
        <v>163</v>
      </c>
      <c r="AA23" s="28">
        <f t="shared" si="1"/>
        <v>4</v>
      </c>
      <c r="AB23" s="19"/>
      <c r="AC23" s="19">
        <f t="shared" si="6"/>
        <v>0</v>
      </c>
      <c r="AD23" s="19"/>
      <c r="AE23" s="19"/>
      <c r="AF23" s="28">
        <f t="shared" si="2"/>
        <v>4</v>
      </c>
      <c r="AG23" s="19"/>
      <c r="AH23" s="19">
        <f t="shared" si="7"/>
        <v>0</v>
      </c>
      <c r="AI23" s="19"/>
      <c r="AJ23" s="19"/>
      <c r="AK23" s="28">
        <f t="shared" si="3"/>
        <v>2</v>
      </c>
      <c r="AL23" s="19"/>
      <c r="AM23" s="19">
        <f t="shared" si="8"/>
        <v>0</v>
      </c>
      <c r="AN23" s="19"/>
      <c r="AO23" s="19"/>
      <c r="AP23" s="91">
        <f t="shared" si="4"/>
        <v>12</v>
      </c>
      <c r="AQ23" s="86">
        <f t="shared" si="10"/>
        <v>2</v>
      </c>
      <c r="AR23" s="88">
        <f t="shared" si="9"/>
        <v>0.16666666666666666</v>
      </c>
      <c r="AS23" s="19" t="s">
        <v>164</v>
      </c>
    </row>
    <row r="24" spans="1:129" s="29" customFormat="1" ht="209.25" customHeight="1" x14ac:dyDescent="0.25">
      <c r="A24" s="20">
        <v>2</v>
      </c>
      <c r="B24" s="57" t="s">
        <v>55</v>
      </c>
      <c r="C24" s="58">
        <v>12</v>
      </c>
      <c r="D24" s="62" t="s">
        <v>165</v>
      </c>
      <c r="E24" s="63" t="s">
        <v>58</v>
      </c>
      <c r="F24" s="62" t="s">
        <v>166</v>
      </c>
      <c r="G24" s="57" t="s">
        <v>167</v>
      </c>
      <c r="H24" s="57" t="s">
        <v>168</v>
      </c>
      <c r="I24" s="57" t="s">
        <v>99</v>
      </c>
      <c r="J24" s="57" t="s">
        <v>169</v>
      </c>
      <c r="K24" s="58">
        <v>1</v>
      </c>
      <c r="L24" s="58">
        <v>1</v>
      </c>
      <c r="M24" s="58">
        <v>1</v>
      </c>
      <c r="N24" s="58">
        <v>1</v>
      </c>
      <c r="O24" s="58">
        <v>4</v>
      </c>
      <c r="P24" s="60" t="s">
        <v>64</v>
      </c>
      <c r="Q24" s="19" t="s">
        <v>65</v>
      </c>
      <c r="R24" s="19" t="s">
        <v>66</v>
      </c>
      <c r="S24" s="60" t="s">
        <v>170</v>
      </c>
      <c r="T24" s="64" t="s">
        <v>110</v>
      </c>
      <c r="U24" s="58" t="s">
        <v>161</v>
      </c>
      <c r="V24" s="91">
        <f t="shared" si="0"/>
        <v>1</v>
      </c>
      <c r="W24" s="96">
        <v>1</v>
      </c>
      <c r="X24" s="88">
        <f t="shared" si="5"/>
        <v>1</v>
      </c>
      <c r="Y24" s="97" t="s">
        <v>171</v>
      </c>
      <c r="Z24" s="19" t="s">
        <v>172</v>
      </c>
      <c r="AA24" s="28">
        <f t="shared" si="1"/>
        <v>1</v>
      </c>
      <c r="AB24" s="19"/>
      <c r="AC24" s="19">
        <f t="shared" si="6"/>
        <v>0</v>
      </c>
      <c r="AD24" s="19"/>
      <c r="AE24" s="19"/>
      <c r="AF24" s="28">
        <f t="shared" si="2"/>
        <v>1</v>
      </c>
      <c r="AG24" s="19"/>
      <c r="AH24" s="19">
        <f t="shared" si="7"/>
        <v>0</v>
      </c>
      <c r="AI24" s="19"/>
      <c r="AJ24" s="19"/>
      <c r="AK24" s="28">
        <f t="shared" si="3"/>
        <v>1</v>
      </c>
      <c r="AL24" s="19"/>
      <c r="AM24" s="19">
        <f t="shared" si="8"/>
        <v>0</v>
      </c>
      <c r="AN24" s="19"/>
      <c r="AO24" s="19"/>
      <c r="AP24" s="91">
        <f t="shared" si="4"/>
        <v>4</v>
      </c>
      <c r="AQ24" s="86">
        <f t="shared" si="10"/>
        <v>1</v>
      </c>
      <c r="AR24" s="88">
        <f t="shared" si="9"/>
        <v>0.25</v>
      </c>
      <c r="AS24" s="19" t="s">
        <v>83</v>
      </c>
    </row>
    <row r="25" spans="1:129" s="29" customFormat="1" ht="209.25" customHeight="1" x14ac:dyDescent="0.25">
      <c r="A25" s="20">
        <v>2</v>
      </c>
      <c r="B25" s="57" t="s">
        <v>55</v>
      </c>
      <c r="C25" s="58">
        <v>13</v>
      </c>
      <c r="D25" s="62" t="s">
        <v>173</v>
      </c>
      <c r="E25" s="63" t="s">
        <v>58</v>
      </c>
      <c r="F25" s="62" t="s">
        <v>174</v>
      </c>
      <c r="G25" s="57" t="s">
        <v>175</v>
      </c>
      <c r="H25" s="57" t="s">
        <v>176</v>
      </c>
      <c r="I25" s="62" t="s">
        <v>99</v>
      </c>
      <c r="J25" s="57" t="s">
        <v>177</v>
      </c>
      <c r="K25" s="58">
        <v>1</v>
      </c>
      <c r="L25" s="58">
        <v>1</v>
      </c>
      <c r="M25" s="58">
        <v>1</v>
      </c>
      <c r="N25" s="58">
        <v>1</v>
      </c>
      <c r="O25" s="65">
        <v>4</v>
      </c>
      <c r="P25" s="66" t="s">
        <v>64</v>
      </c>
      <c r="Q25" s="19" t="s">
        <v>78</v>
      </c>
      <c r="R25" s="19" t="s">
        <v>66</v>
      </c>
      <c r="S25" s="60" t="s">
        <v>178</v>
      </c>
      <c r="T25" s="64" t="s">
        <v>110</v>
      </c>
      <c r="U25" s="58" t="s">
        <v>161</v>
      </c>
      <c r="V25" s="91">
        <f t="shared" si="0"/>
        <v>1</v>
      </c>
      <c r="W25" s="96">
        <v>1</v>
      </c>
      <c r="X25" s="88">
        <f t="shared" si="5"/>
        <v>1</v>
      </c>
      <c r="Y25" s="97" t="s">
        <v>179</v>
      </c>
      <c r="Z25" s="19" t="s">
        <v>180</v>
      </c>
      <c r="AA25" s="28">
        <f t="shared" si="1"/>
        <v>1</v>
      </c>
      <c r="AB25" s="19"/>
      <c r="AC25" s="19">
        <f t="shared" si="6"/>
        <v>0</v>
      </c>
      <c r="AD25" s="19"/>
      <c r="AE25" s="19"/>
      <c r="AF25" s="28">
        <f t="shared" si="2"/>
        <v>1</v>
      </c>
      <c r="AG25" s="19"/>
      <c r="AH25" s="19">
        <f t="shared" si="7"/>
        <v>0</v>
      </c>
      <c r="AI25" s="19"/>
      <c r="AJ25" s="19"/>
      <c r="AK25" s="28">
        <f t="shared" si="3"/>
        <v>1</v>
      </c>
      <c r="AL25" s="19"/>
      <c r="AM25" s="19">
        <f t="shared" si="8"/>
        <v>0</v>
      </c>
      <c r="AN25" s="19"/>
      <c r="AO25" s="19"/>
      <c r="AP25" s="91">
        <f t="shared" si="4"/>
        <v>4</v>
      </c>
      <c r="AQ25" s="86">
        <f t="shared" si="10"/>
        <v>1</v>
      </c>
      <c r="AR25" s="88">
        <f t="shared" si="9"/>
        <v>0.25</v>
      </c>
      <c r="AS25" s="19" t="s">
        <v>83</v>
      </c>
    </row>
    <row r="26" spans="1:129" s="5" customFormat="1" ht="15.75" x14ac:dyDescent="0.25">
      <c r="A26" s="9"/>
      <c r="B26" s="9"/>
      <c r="C26" s="9"/>
      <c r="D26" s="67" t="s">
        <v>181</v>
      </c>
      <c r="E26" s="9"/>
      <c r="F26" s="9"/>
      <c r="G26" s="9"/>
      <c r="H26" s="9"/>
      <c r="I26" s="9"/>
      <c r="J26" s="9"/>
      <c r="K26" s="13"/>
      <c r="L26" s="13"/>
      <c r="M26" s="13"/>
      <c r="N26" s="13"/>
      <c r="O26" s="13"/>
      <c r="P26" s="9"/>
      <c r="Q26" s="9"/>
      <c r="R26" s="9"/>
      <c r="S26" s="9"/>
      <c r="T26" s="9"/>
      <c r="U26" s="9"/>
      <c r="V26" s="14"/>
      <c r="W26" s="14"/>
      <c r="X26" s="89">
        <f>AVERAGE(X13:X25)*80%</f>
        <v>0.71599999999999997</v>
      </c>
      <c r="Y26" s="13"/>
      <c r="Z26" s="13"/>
      <c r="AA26" s="13"/>
      <c r="AB26" s="13"/>
      <c r="AC26" s="13">
        <f>AVERAGE(AC13:AC25)*80%</f>
        <v>0</v>
      </c>
      <c r="AD26" s="13"/>
      <c r="AE26" s="13"/>
      <c r="AF26" s="13"/>
      <c r="AG26" s="13"/>
      <c r="AH26" s="13" t="e">
        <f>AVERAGE(AH13:AH25)*80%</f>
        <v>#DIV/0!</v>
      </c>
      <c r="AI26" s="13"/>
      <c r="AJ26" s="13"/>
      <c r="AK26" s="13"/>
      <c r="AL26" s="13"/>
      <c r="AM26" s="13">
        <f>AVERAGE(AM13:AM25)*80%</f>
        <v>0</v>
      </c>
      <c r="AN26" s="9"/>
      <c r="AO26" s="9"/>
      <c r="AP26" s="14"/>
      <c r="AQ26" s="14"/>
      <c r="AR26" s="89">
        <f>AVERAGE(AR13,AR14,AR15,AR16,AR17,AR18,AR22,AR23,AR24,AR25)*80%</f>
        <v>0.17233333333333334</v>
      </c>
      <c r="AS26" s="9"/>
    </row>
    <row r="27" spans="1:129" s="29" customFormat="1" ht="105" x14ac:dyDescent="0.25">
      <c r="A27" s="37">
        <v>3</v>
      </c>
      <c r="B27" s="24" t="s">
        <v>182</v>
      </c>
      <c r="C27" s="37" t="s">
        <v>183</v>
      </c>
      <c r="D27" s="25" t="s">
        <v>184</v>
      </c>
      <c r="E27" s="24" t="s">
        <v>185</v>
      </c>
      <c r="F27" s="24" t="s">
        <v>186</v>
      </c>
      <c r="G27" s="24" t="s">
        <v>187</v>
      </c>
      <c r="H27" s="46" t="s">
        <v>188</v>
      </c>
      <c r="I27" s="25" t="s">
        <v>76</v>
      </c>
      <c r="J27" s="37" t="s">
        <v>189</v>
      </c>
      <c r="K27" s="47" t="s">
        <v>190</v>
      </c>
      <c r="L27" s="47">
        <v>0.8</v>
      </c>
      <c r="M27" s="47" t="s">
        <v>190</v>
      </c>
      <c r="N27" s="47">
        <v>0.8</v>
      </c>
      <c r="O27" s="47">
        <v>0.8</v>
      </c>
      <c r="P27" s="37" t="s">
        <v>64</v>
      </c>
      <c r="Q27" s="48" t="s">
        <v>78</v>
      </c>
      <c r="R27" s="48" t="s">
        <v>191</v>
      </c>
      <c r="S27" s="24" t="s">
        <v>192</v>
      </c>
      <c r="T27" s="48" t="s">
        <v>193</v>
      </c>
      <c r="U27" s="48" t="s">
        <v>194</v>
      </c>
      <c r="V27" s="72" t="s">
        <v>130</v>
      </c>
      <c r="W27" s="72" t="s">
        <v>130</v>
      </c>
      <c r="X27" s="72" t="s">
        <v>130</v>
      </c>
      <c r="Y27" s="49" t="s">
        <v>130</v>
      </c>
      <c r="Z27" s="49" t="s">
        <v>130</v>
      </c>
      <c r="AA27" s="54">
        <f>L27</f>
        <v>0.8</v>
      </c>
      <c r="AB27" s="24"/>
      <c r="AC27" s="24">
        <f t="shared" ref="AC27:AC33" si="11">IF(AB27/AA27&gt;100%,100%,AB27/AA27)</f>
        <v>0</v>
      </c>
      <c r="AD27" s="24"/>
      <c r="AE27" s="24"/>
      <c r="AF27" s="49" t="str">
        <f>M27</f>
        <v>No programada</v>
      </c>
      <c r="AG27" s="24"/>
      <c r="AH27" s="24" t="e">
        <f t="shared" ref="AH27:AH33" si="12">IF(AG27/AF27&gt;100%,100%,AG27/AF27)</f>
        <v>#VALUE!</v>
      </c>
      <c r="AI27" s="24"/>
      <c r="AJ27" s="24"/>
      <c r="AK27" s="54">
        <f>N27</f>
        <v>0.8</v>
      </c>
      <c r="AL27" s="24"/>
      <c r="AM27" s="24">
        <f t="shared" ref="AM27:AM33" si="13">IF(AL27/AK27&gt;100%,100%,AL27/AK27)</f>
        <v>0</v>
      </c>
      <c r="AN27" s="24"/>
      <c r="AO27" s="24"/>
      <c r="AP27" s="73">
        <f>O27</f>
        <v>0.8</v>
      </c>
      <c r="AQ27" s="74">
        <f>IFERROR(AVERAGE(W27,AB27,AG27,AL27)*0.5,0)</f>
        <v>0</v>
      </c>
      <c r="AR27" s="75">
        <f t="shared" ref="AR27:AR33" si="14">IF(AQ27/AP27&gt;100%,100%,AQ27/AP27)</f>
        <v>0</v>
      </c>
      <c r="AS27" s="24" t="s">
        <v>133</v>
      </c>
    </row>
    <row r="28" spans="1:129" s="29" customFormat="1" ht="105" x14ac:dyDescent="0.25">
      <c r="A28" s="37">
        <v>3</v>
      </c>
      <c r="B28" s="24" t="s">
        <v>182</v>
      </c>
      <c r="C28" s="37" t="s">
        <v>195</v>
      </c>
      <c r="D28" s="24" t="s">
        <v>196</v>
      </c>
      <c r="E28" s="24" t="s">
        <v>185</v>
      </c>
      <c r="F28" s="24" t="s">
        <v>197</v>
      </c>
      <c r="G28" s="24" t="s">
        <v>198</v>
      </c>
      <c r="H28" s="50" t="s">
        <v>199</v>
      </c>
      <c r="I28" s="25" t="s">
        <v>88</v>
      </c>
      <c r="J28" s="37" t="s">
        <v>197</v>
      </c>
      <c r="K28" s="51">
        <v>0</v>
      </c>
      <c r="L28" s="51">
        <v>0.38</v>
      </c>
      <c r="M28" s="51">
        <v>0.63</v>
      </c>
      <c r="N28" s="51">
        <v>0</v>
      </c>
      <c r="O28" s="51">
        <v>1</v>
      </c>
      <c r="P28" s="37" t="s">
        <v>64</v>
      </c>
      <c r="Q28" s="24" t="s">
        <v>200</v>
      </c>
      <c r="R28" s="24" t="s">
        <v>201</v>
      </c>
      <c r="S28" s="48" t="s">
        <v>202</v>
      </c>
      <c r="T28" s="48" t="s">
        <v>203</v>
      </c>
      <c r="U28" s="48" t="s">
        <v>204</v>
      </c>
      <c r="V28" s="72" t="s">
        <v>130</v>
      </c>
      <c r="W28" s="72" t="s">
        <v>130</v>
      </c>
      <c r="X28" s="72" t="s">
        <v>130</v>
      </c>
      <c r="Y28" s="49" t="s">
        <v>130</v>
      </c>
      <c r="Z28" s="49" t="s">
        <v>130</v>
      </c>
      <c r="AA28" s="54">
        <f>L28</f>
        <v>0.38</v>
      </c>
      <c r="AB28" s="24"/>
      <c r="AC28" s="24">
        <f t="shared" si="11"/>
        <v>0</v>
      </c>
      <c r="AD28" s="24"/>
      <c r="AE28" s="24"/>
      <c r="AF28" s="54">
        <f>M28</f>
        <v>0.63</v>
      </c>
      <c r="AG28" s="24"/>
      <c r="AH28" s="24">
        <f t="shared" si="12"/>
        <v>0</v>
      </c>
      <c r="AI28" s="24"/>
      <c r="AJ28" s="24"/>
      <c r="AK28" s="54">
        <f>N28</f>
        <v>0</v>
      </c>
      <c r="AL28" s="24"/>
      <c r="AM28" s="24" t="e">
        <f t="shared" si="13"/>
        <v>#DIV/0!</v>
      </c>
      <c r="AN28" s="24"/>
      <c r="AO28" s="24"/>
      <c r="AP28" s="73">
        <f>O28</f>
        <v>1</v>
      </c>
      <c r="AQ28" s="74">
        <f>IFERROR(W28+AB28+AG28+AL28,0)</f>
        <v>0</v>
      </c>
      <c r="AR28" s="75">
        <f t="shared" si="14"/>
        <v>0</v>
      </c>
      <c r="AS28" s="24" t="s">
        <v>133</v>
      </c>
    </row>
    <row r="29" spans="1:129" s="29" customFormat="1" ht="105" x14ac:dyDescent="0.25">
      <c r="A29" s="37">
        <v>3</v>
      </c>
      <c r="B29" s="24" t="s">
        <v>182</v>
      </c>
      <c r="C29" s="37" t="s">
        <v>205</v>
      </c>
      <c r="D29" s="24" t="s">
        <v>206</v>
      </c>
      <c r="E29" s="24" t="s">
        <v>185</v>
      </c>
      <c r="F29" s="24" t="s">
        <v>207</v>
      </c>
      <c r="G29" s="24" t="s">
        <v>208</v>
      </c>
      <c r="H29" s="37" t="s">
        <v>209</v>
      </c>
      <c r="I29" s="25" t="s">
        <v>99</v>
      </c>
      <c r="J29" s="37" t="s">
        <v>207</v>
      </c>
      <c r="K29" s="52">
        <v>0</v>
      </c>
      <c r="L29" s="52">
        <v>1</v>
      </c>
      <c r="M29" s="52">
        <v>0</v>
      </c>
      <c r="N29" s="52">
        <v>1</v>
      </c>
      <c r="O29" s="52">
        <v>2</v>
      </c>
      <c r="P29" s="37" t="s">
        <v>64</v>
      </c>
      <c r="Q29" s="24" t="s">
        <v>200</v>
      </c>
      <c r="R29" s="24" t="s">
        <v>201</v>
      </c>
      <c r="S29" s="48" t="s">
        <v>210</v>
      </c>
      <c r="T29" s="48" t="s">
        <v>210</v>
      </c>
      <c r="U29" s="24" t="s">
        <v>211</v>
      </c>
      <c r="V29" s="72" t="s">
        <v>130</v>
      </c>
      <c r="W29" s="72" t="s">
        <v>130</v>
      </c>
      <c r="X29" s="72" t="s">
        <v>130</v>
      </c>
      <c r="Y29" s="49" t="s">
        <v>130</v>
      </c>
      <c r="Z29" s="49" t="s">
        <v>130</v>
      </c>
      <c r="AA29" s="49">
        <f>L29</f>
        <v>1</v>
      </c>
      <c r="AB29" s="24"/>
      <c r="AC29" s="24">
        <f t="shared" si="11"/>
        <v>0</v>
      </c>
      <c r="AD29" s="24"/>
      <c r="AE29" s="24"/>
      <c r="AF29" s="49">
        <f>M29</f>
        <v>0</v>
      </c>
      <c r="AG29" s="24"/>
      <c r="AH29" s="24" t="e">
        <f t="shared" si="12"/>
        <v>#DIV/0!</v>
      </c>
      <c r="AI29" s="24"/>
      <c r="AJ29" s="24"/>
      <c r="AK29" s="49">
        <f>N29</f>
        <v>1</v>
      </c>
      <c r="AL29" s="24"/>
      <c r="AM29" s="24">
        <f t="shared" si="13"/>
        <v>0</v>
      </c>
      <c r="AN29" s="24"/>
      <c r="AO29" s="24"/>
      <c r="AP29" s="82">
        <f>O29</f>
        <v>2</v>
      </c>
      <c r="AQ29" s="83">
        <f>IFERROR(W29+AB29+AG29+AL29,0)</f>
        <v>0</v>
      </c>
      <c r="AR29" s="75">
        <f t="shared" si="14"/>
        <v>0</v>
      </c>
      <c r="AS29" s="24" t="s">
        <v>133</v>
      </c>
    </row>
    <row r="30" spans="1:129" s="29" customFormat="1" ht="165" x14ac:dyDescent="0.25">
      <c r="A30" s="37">
        <v>3</v>
      </c>
      <c r="B30" s="24" t="s">
        <v>182</v>
      </c>
      <c r="C30" s="37" t="s">
        <v>212</v>
      </c>
      <c r="D30" s="48" t="s">
        <v>213</v>
      </c>
      <c r="E30" s="48" t="s">
        <v>185</v>
      </c>
      <c r="F30" s="48" t="s">
        <v>214</v>
      </c>
      <c r="G30" s="48" t="s">
        <v>215</v>
      </c>
      <c r="H30" s="48" t="s">
        <v>216</v>
      </c>
      <c r="I30" s="48" t="s">
        <v>99</v>
      </c>
      <c r="J30" s="37" t="s">
        <v>214</v>
      </c>
      <c r="K30" s="53">
        <v>1</v>
      </c>
      <c r="L30" s="53">
        <v>0</v>
      </c>
      <c r="M30" s="53">
        <v>0</v>
      </c>
      <c r="N30" s="53">
        <v>0</v>
      </c>
      <c r="O30" s="53">
        <v>1</v>
      </c>
      <c r="P30" s="37" t="s">
        <v>64</v>
      </c>
      <c r="Q30" s="48" t="s">
        <v>217</v>
      </c>
      <c r="R30" s="48" t="s">
        <v>191</v>
      </c>
      <c r="S30" s="48" t="s">
        <v>218</v>
      </c>
      <c r="T30" s="48" t="s">
        <v>219</v>
      </c>
      <c r="U30" s="48" t="s">
        <v>220</v>
      </c>
      <c r="V30" s="73">
        <f>K30</f>
        <v>1</v>
      </c>
      <c r="W30" s="74">
        <f>(2+3+0)/(2+3+0)</f>
        <v>1</v>
      </c>
      <c r="X30" s="75">
        <f t="shared" ref="X30:X31" si="15">IF(W30/V30&gt;100%,100%,W30/V30)</f>
        <v>1</v>
      </c>
      <c r="Y30" s="24" t="s">
        <v>221</v>
      </c>
      <c r="Z30" s="24" t="s">
        <v>222</v>
      </c>
      <c r="AA30" s="54">
        <f>L30</f>
        <v>0</v>
      </c>
      <c r="AB30" s="24"/>
      <c r="AC30" s="24" t="e">
        <f t="shared" si="11"/>
        <v>#DIV/0!</v>
      </c>
      <c r="AD30" s="24"/>
      <c r="AE30" s="24"/>
      <c r="AF30" s="54">
        <f>M30</f>
        <v>0</v>
      </c>
      <c r="AG30" s="24"/>
      <c r="AH30" s="24" t="e">
        <f t="shared" si="12"/>
        <v>#DIV/0!</v>
      </c>
      <c r="AI30" s="24"/>
      <c r="AJ30" s="24"/>
      <c r="AK30" s="54">
        <f>N30</f>
        <v>0</v>
      </c>
      <c r="AL30" s="24"/>
      <c r="AM30" s="24" t="e">
        <f t="shared" si="13"/>
        <v>#DIV/0!</v>
      </c>
      <c r="AN30" s="24"/>
      <c r="AO30" s="24"/>
      <c r="AP30" s="73">
        <f>O30</f>
        <v>1</v>
      </c>
      <c r="AQ30" s="74">
        <f>IFERROR(W30+AB30+AG30+AL30,0)</f>
        <v>1</v>
      </c>
      <c r="AR30" s="75">
        <f t="shared" si="14"/>
        <v>1</v>
      </c>
      <c r="AS30" s="24" t="s">
        <v>223</v>
      </c>
    </row>
    <row r="31" spans="1:129" s="29" customFormat="1" ht="135" x14ac:dyDescent="0.25">
      <c r="A31" s="37">
        <v>3</v>
      </c>
      <c r="B31" s="24" t="s">
        <v>182</v>
      </c>
      <c r="C31" s="37" t="s">
        <v>224</v>
      </c>
      <c r="D31" s="55" t="s">
        <v>225</v>
      </c>
      <c r="E31" s="48" t="s">
        <v>185</v>
      </c>
      <c r="F31" s="48" t="s">
        <v>226</v>
      </c>
      <c r="G31" s="48" t="s">
        <v>227</v>
      </c>
      <c r="H31" s="48" t="s">
        <v>228</v>
      </c>
      <c r="I31" s="48" t="s">
        <v>76</v>
      </c>
      <c r="J31" s="37" t="s">
        <v>229</v>
      </c>
      <c r="K31" s="53">
        <v>1</v>
      </c>
      <c r="L31" s="53">
        <v>1</v>
      </c>
      <c r="M31" s="53">
        <v>1</v>
      </c>
      <c r="N31" s="53">
        <v>1</v>
      </c>
      <c r="O31" s="53">
        <v>1</v>
      </c>
      <c r="P31" s="37" t="s">
        <v>230</v>
      </c>
      <c r="Q31" s="48" t="s">
        <v>217</v>
      </c>
      <c r="R31" s="48" t="s">
        <v>191</v>
      </c>
      <c r="S31" s="48" t="s">
        <v>218</v>
      </c>
      <c r="T31" s="48" t="s">
        <v>219</v>
      </c>
      <c r="U31" s="48" t="s">
        <v>220</v>
      </c>
      <c r="V31" s="73">
        <f>K31</f>
        <v>1</v>
      </c>
      <c r="W31" s="74">
        <f>(10+2+1)/(11+5+1)</f>
        <v>0.76470588235294112</v>
      </c>
      <c r="X31" s="75">
        <f t="shared" si="15"/>
        <v>0.76470588235294112</v>
      </c>
      <c r="Y31" s="24" t="s">
        <v>272</v>
      </c>
      <c r="Z31" s="24" t="s">
        <v>222</v>
      </c>
      <c r="AA31" s="54">
        <f>L31</f>
        <v>1</v>
      </c>
      <c r="AB31" s="24"/>
      <c r="AC31" s="24">
        <f t="shared" si="11"/>
        <v>0</v>
      </c>
      <c r="AD31" s="24"/>
      <c r="AE31" s="24"/>
      <c r="AF31" s="54">
        <f>M31</f>
        <v>1</v>
      </c>
      <c r="AG31" s="24"/>
      <c r="AH31" s="24">
        <f t="shared" si="12"/>
        <v>0</v>
      </c>
      <c r="AI31" s="24"/>
      <c r="AJ31" s="24"/>
      <c r="AK31" s="54">
        <f>N31</f>
        <v>1</v>
      </c>
      <c r="AL31" s="24"/>
      <c r="AM31" s="24">
        <f t="shared" si="13"/>
        <v>0</v>
      </c>
      <c r="AN31" s="24"/>
      <c r="AO31" s="24"/>
      <c r="AP31" s="73">
        <f>O31</f>
        <v>1</v>
      </c>
      <c r="AQ31" s="74">
        <f>IFERROR(AVERAGE(W31,AB31,AG31,AL31)*0.25,0)</f>
        <v>0.19117647058823528</v>
      </c>
      <c r="AR31" s="75">
        <f t="shared" si="14"/>
        <v>0.19117647058823528</v>
      </c>
      <c r="AS31" s="24" t="s">
        <v>273</v>
      </c>
    </row>
    <row r="32" spans="1:129" s="29" customFormat="1" ht="105" x14ac:dyDescent="0.25">
      <c r="A32" s="37">
        <v>3</v>
      </c>
      <c r="B32" s="24" t="s">
        <v>182</v>
      </c>
      <c r="C32" s="68" t="s">
        <v>231</v>
      </c>
      <c r="D32" s="69" t="s">
        <v>232</v>
      </c>
      <c r="E32" s="69" t="s">
        <v>185</v>
      </c>
      <c r="F32" s="69" t="s">
        <v>233</v>
      </c>
      <c r="G32" s="69" t="s">
        <v>234</v>
      </c>
      <c r="H32" s="69" t="s">
        <v>78</v>
      </c>
      <c r="I32" s="69" t="s">
        <v>99</v>
      </c>
      <c r="J32" s="68" t="s">
        <v>233</v>
      </c>
      <c r="K32" s="70">
        <v>0</v>
      </c>
      <c r="L32" s="70">
        <v>1</v>
      </c>
      <c r="M32" s="70">
        <v>0</v>
      </c>
      <c r="N32" s="70">
        <v>0</v>
      </c>
      <c r="O32" s="70">
        <v>1</v>
      </c>
      <c r="P32" s="68" t="s">
        <v>64</v>
      </c>
      <c r="Q32" s="69" t="s">
        <v>235</v>
      </c>
      <c r="R32" s="24" t="s">
        <v>201</v>
      </c>
      <c r="S32" s="69" t="s">
        <v>233</v>
      </c>
      <c r="T32" s="69" t="s">
        <v>236</v>
      </c>
      <c r="U32" s="48" t="s">
        <v>237</v>
      </c>
      <c r="V32" s="72" t="s">
        <v>130</v>
      </c>
      <c r="W32" s="72" t="s">
        <v>130</v>
      </c>
      <c r="X32" s="72" t="s">
        <v>130</v>
      </c>
      <c r="Y32" s="49" t="s">
        <v>130</v>
      </c>
      <c r="Z32" s="49" t="s">
        <v>130</v>
      </c>
      <c r="AA32" s="24"/>
      <c r="AB32" s="24"/>
      <c r="AC32" s="24" t="e">
        <f t="shared" si="11"/>
        <v>#DIV/0!</v>
      </c>
      <c r="AD32" s="24"/>
      <c r="AE32" s="24"/>
      <c r="AF32" s="49">
        <f t="shared" ref="AF32:AF33" si="16">M32</f>
        <v>0</v>
      </c>
      <c r="AG32" s="24"/>
      <c r="AH32" s="24" t="e">
        <f t="shared" si="12"/>
        <v>#DIV/0!</v>
      </c>
      <c r="AI32" s="24"/>
      <c r="AJ32" s="24"/>
      <c r="AK32" s="49">
        <f t="shared" ref="AK32:AK33" si="17">N32</f>
        <v>0</v>
      </c>
      <c r="AL32" s="24"/>
      <c r="AM32" s="24" t="e">
        <f t="shared" si="13"/>
        <v>#DIV/0!</v>
      </c>
      <c r="AN32" s="24"/>
      <c r="AO32" s="24"/>
      <c r="AP32" s="84">
        <v>1</v>
      </c>
      <c r="AQ32" s="83">
        <f>IFERROR(W32+AB32+AG32+AL32,0)</f>
        <v>0</v>
      </c>
      <c r="AR32" s="85">
        <v>0</v>
      </c>
      <c r="AS32" s="24" t="s">
        <v>133</v>
      </c>
    </row>
    <row r="33" spans="1:45" s="29" customFormat="1" ht="105" x14ac:dyDescent="0.25">
      <c r="A33" s="37">
        <v>3</v>
      </c>
      <c r="B33" s="24" t="s">
        <v>182</v>
      </c>
      <c r="C33" s="37" t="s">
        <v>238</v>
      </c>
      <c r="D33" s="24" t="s">
        <v>239</v>
      </c>
      <c r="E33" s="24" t="s">
        <v>185</v>
      </c>
      <c r="F33" s="24" t="s">
        <v>240</v>
      </c>
      <c r="G33" s="24" t="s">
        <v>241</v>
      </c>
      <c r="H33" s="24" t="s">
        <v>78</v>
      </c>
      <c r="I33" s="25" t="s">
        <v>99</v>
      </c>
      <c r="J33" s="56" t="s">
        <v>240</v>
      </c>
      <c r="K33" s="70">
        <v>0</v>
      </c>
      <c r="L33" s="70">
        <v>0</v>
      </c>
      <c r="M33" s="70">
        <v>0</v>
      </c>
      <c r="N33" s="70">
        <v>1</v>
      </c>
      <c r="O33" s="70">
        <v>1</v>
      </c>
      <c r="P33" s="37" t="s">
        <v>64</v>
      </c>
      <c r="Q33" s="69" t="s">
        <v>235</v>
      </c>
      <c r="R33" s="24" t="s">
        <v>201</v>
      </c>
      <c r="S33" s="69" t="s">
        <v>242</v>
      </c>
      <c r="T33" s="69" t="s">
        <v>243</v>
      </c>
      <c r="U33" s="48" t="s">
        <v>237</v>
      </c>
      <c r="V33" s="72" t="s">
        <v>130</v>
      </c>
      <c r="W33" s="72" t="s">
        <v>130</v>
      </c>
      <c r="X33" s="72" t="s">
        <v>130</v>
      </c>
      <c r="Y33" s="49" t="s">
        <v>130</v>
      </c>
      <c r="Z33" s="49" t="s">
        <v>130</v>
      </c>
      <c r="AA33" s="28">
        <f>L33</f>
        <v>0</v>
      </c>
      <c r="AB33" s="24"/>
      <c r="AC33" s="24" t="e">
        <f t="shared" si="11"/>
        <v>#DIV/0!</v>
      </c>
      <c r="AD33" s="24"/>
      <c r="AE33" s="24"/>
      <c r="AF33" s="49">
        <f t="shared" si="16"/>
        <v>0</v>
      </c>
      <c r="AG33" s="24"/>
      <c r="AH33" s="24" t="e">
        <f t="shared" si="12"/>
        <v>#DIV/0!</v>
      </c>
      <c r="AI33" s="24"/>
      <c r="AJ33" s="24"/>
      <c r="AK33" s="49">
        <f t="shared" si="17"/>
        <v>1</v>
      </c>
      <c r="AL33" s="24"/>
      <c r="AM33" s="24">
        <f t="shared" si="13"/>
        <v>0</v>
      </c>
      <c r="AN33" s="24"/>
      <c r="AO33" s="24"/>
      <c r="AP33" s="84">
        <f>O33</f>
        <v>1</v>
      </c>
      <c r="AQ33" s="83">
        <f>IFERROR(W33+AB33+AG33+AL33,0)</f>
        <v>0</v>
      </c>
      <c r="AR33" s="85">
        <f t="shared" si="14"/>
        <v>0</v>
      </c>
      <c r="AS33" s="24" t="s">
        <v>133</v>
      </c>
    </row>
    <row r="34" spans="1:45" s="5" customFormat="1" ht="15.75" x14ac:dyDescent="0.25">
      <c r="A34" s="9"/>
      <c r="B34" s="9"/>
      <c r="C34" s="9"/>
      <c r="D34" s="10" t="s">
        <v>244</v>
      </c>
      <c r="E34" s="10"/>
      <c r="F34" s="10"/>
      <c r="G34" s="10"/>
      <c r="H34" s="10"/>
      <c r="I34" s="10"/>
      <c r="J34" s="10"/>
      <c r="K34" s="11"/>
      <c r="L34" s="11"/>
      <c r="M34" s="11"/>
      <c r="N34" s="11"/>
      <c r="O34" s="11"/>
      <c r="P34" s="10"/>
      <c r="Q34" s="10"/>
      <c r="R34" s="10"/>
      <c r="S34" s="9"/>
      <c r="T34" s="9"/>
      <c r="U34" s="9"/>
      <c r="V34" s="76"/>
      <c r="W34" s="76"/>
      <c r="X34" s="77">
        <f>AVERAGE(X30,X31)*20%</f>
        <v>0.17647058823529413</v>
      </c>
      <c r="Y34" s="78"/>
      <c r="Z34" s="78"/>
      <c r="AA34" s="11"/>
      <c r="AB34" s="11"/>
      <c r="AC34" s="12" t="e">
        <f>AVERAGE(AC27:AC33)*20%</f>
        <v>#DIV/0!</v>
      </c>
      <c r="AD34" s="9"/>
      <c r="AE34" s="9"/>
      <c r="AF34" s="11"/>
      <c r="AG34" s="11"/>
      <c r="AH34" s="12" t="e">
        <f>AVERAGE(AH27:AH33)*20%</f>
        <v>#VALUE!</v>
      </c>
      <c r="AI34" s="9"/>
      <c r="AJ34" s="9"/>
      <c r="AK34" s="11"/>
      <c r="AL34" s="11"/>
      <c r="AM34" s="12" t="e">
        <f>AVERAGE(AM27:AM33)*20%</f>
        <v>#DIV/0!</v>
      </c>
      <c r="AN34" s="9"/>
      <c r="AO34" s="9"/>
      <c r="AP34" s="76"/>
      <c r="AQ34" s="76"/>
      <c r="AR34" s="77">
        <f>AVERAGE(AR30,AR31)*20%</f>
        <v>0.11911764705882354</v>
      </c>
      <c r="AS34" s="78"/>
    </row>
    <row r="35" spans="1:45" s="8" customFormat="1" ht="18.75" x14ac:dyDescent="0.3">
      <c r="A35" s="6"/>
      <c r="B35" s="6"/>
      <c r="C35" s="6"/>
      <c r="D35" s="71" t="s">
        <v>245</v>
      </c>
      <c r="E35" s="6"/>
      <c r="F35" s="6"/>
      <c r="G35" s="6"/>
      <c r="H35" s="6"/>
      <c r="I35" s="6"/>
      <c r="J35" s="6"/>
      <c r="K35" s="7"/>
      <c r="L35" s="7"/>
      <c r="M35" s="7"/>
      <c r="N35" s="7"/>
      <c r="O35" s="7"/>
      <c r="P35" s="6"/>
      <c r="Q35" s="6"/>
      <c r="R35" s="6"/>
      <c r="S35" s="6"/>
      <c r="T35" s="6"/>
      <c r="U35" s="6"/>
      <c r="V35" s="79"/>
      <c r="W35" s="79"/>
      <c r="X35" s="80">
        <f>X26+X34</f>
        <v>0.89247058823529413</v>
      </c>
      <c r="Y35" s="81"/>
      <c r="Z35" s="81"/>
      <c r="AA35" s="7"/>
      <c r="AB35" s="7"/>
      <c r="AC35" s="17" t="e">
        <f>AC26+AC34</f>
        <v>#DIV/0!</v>
      </c>
      <c r="AD35" s="6"/>
      <c r="AE35" s="6"/>
      <c r="AF35" s="7"/>
      <c r="AG35" s="7"/>
      <c r="AH35" s="17" t="e">
        <f>AH26+AH34</f>
        <v>#DIV/0!</v>
      </c>
      <c r="AI35" s="6"/>
      <c r="AJ35" s="6"/>
      <c r="AK35" s="7"/>
      <c r="AL35" s="7"/>
      <c r="AM35" s="17" t="e">
        <f>AM26+AM34</f>
        <v>#DIV/0!</v>
      </c>
      <c r="AN35" s="6"/>
      <c r="AO35" s="6"/>
      <c r="AP35" s="79"/>
      <c r="AQ35" s="79"/>
      <c r="AR35" s="80">
        <f>AR26+AR34</f>
        <v>0.29145098039215689</v>
      </c>
      <c r="AS35" s="81"/>
    </row>
  </sheetData>
  <mergeCells count="21">
    <mergeCell ref="S10:U11"/>
    <mergeCell ref="E4:J4"/>
    <mergeCell ref="G5:J5"/>
    <mergeCell ref="G6:J6"/>
    <mergeCell ref="G7:J7"/>
    <mergeCell ref="G8:J8"/>
    <mergeCell ref="Q10:Q12"/>
    <mergeCell ref="R10:R12"/>
    <mergeCell ref="A10:B11"/>
    <mergeCell ref="A1:J1"/>
    <mergeCell ref="K1:O1"/>
    <mergeCell ref="C10:E11"/>
    <mergeCell ref="F10:P11"/>
    <mergeCell ref="A2:J2"/>
    <mergeCell ref="A4:C8"/>
    <mergeCell ref="D4:D8"/>
    <mergeCell ref="V10:Z11"/>
    <mergeCell ref="AA10:AE11"/>
    <mergeCell ref="AF10:AJ11"/>
    <mergeCell ref="AK10:AO11"/>
    <mergeCell ref="AP10:AS11"/>
  </mergeCells>
  <dataValidations count="2">
    <dataValidation allowBlank="1" showInputMessage="1" showErrorMessage="1" error="Escriba un texto " promptTitle="Cualquier contenido" sqref="E12 E3:E9" xr:uid="{AB2F453D-9BA8-4F99-93AD-20B9F2FA7BA6}"/>
    <dataValidation type="list" allowBlank="1" showInputMessage="1" showErrorMessage="1" sqref="P13:P15 P17 P19" xr:uid="{2FDF46F6-3C86-4078-AEE8-967243011855}">
      <formula1>$BW$13:$BW$13</formula1>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error="Escriba un texto " promptTitle="Cualquier contenido" xr:uid="{9E76F605-6537-463A-8FDD-F1BFB46BF568}">
          <x14:formula1>
            <xm:f>Listas!$A$2:$A$4</xm:f>
          </x14:formula1>
          <xm:sqref>E1 E10:E11 E26 E34:E1048576</xm:sqref>
        </x14:dataValidation>
        <x14:dataValidation type="list" allowBlank="1" showInputMessage="1" showErrorMessage="1" xr:uid="{188A35B9-5011-475E-9BC5-F80C130E6708}">
          <x14:formula1>
            <xm:f>Listas!$D$1:$D$20</xm:f>
          </x14:formula1>
          <xm:sqref>Q13:Q25</xm:sqref>
        </x14:dataValidation>
        <x14:dataValidation type="list" allowBlank="1" showInputMessage="1" showErrorMessage="1" xr:uid="{7DA81430-7AFC-4B0D-A630-84A0186D7298}">
          <x14:formula1>
            <xm:f>Listas!$F$1:$F$12</xm:f>
          </x14:formula1>
          <xm:sqref>R13:R25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4FBBA-B3EC-4E04-BA2E-A8645D311BC6}">
  <dimension ref="B1:D19"/>
  <sheetViews>
    <sheetView workbookViewId="0">
      <selection activeCell="B23" sqref="B23"/>
    </sheetView>
  </sheetViews>
  <sheetFormatPr baseColWidth="10" defaultColWidth="11.42578125" defaultRowHeight="15" x14ac:dyDescent="0.25"/>
  <cols>
    <col min="1" max="1" width="13.5703125" style="43" customWidth="1"/>
    <col min="2" max="2" width="98.5703125" style="43" customWidth="1"/>
    <col min="3" max="3" width="11.42578125" style="43"/>
    <col min="4" max="4" width="74.7109375" style="43" customWidth="1"/>
    <col min="5" max="16384" width="11.42578125" style="43"/>
  </cols>
  <sheetData>
    <row r="1" spans="2:4" ht="30" x14ac:dyDescent="0.25">
      <c r="B1" s="42" t="s">
        <v>246</v>
      </c>
      <c r="D1" s="43" t="s">
        <v>247</v>
      </c>
    </row>
    <row r="2" spans="2:4" x14ac:dyDescent="0.25">
      <c r="B2" s="42" t="s">
        <v>248</v>
      </c>
      <c r="D2" s="43" t="s">
        <v>249</v>
      </c>
    </row>
    <row r="3" spans="2:4" ht="45" x14ac:dyDescent="0.25">
      <c r="B3" s="42" t="s">
        <v>250</v>
      </c>
      <c r="D3" s="43" t="s">
        <v>66</v>
      </c>
    </row>
    <row r="4" spans="2:4" ht="30" x14ac:dyDescent="0.25">
      <c r="B4" s="42" t="s">
        <v>251</v>
      </c>
      <c r="D4" s="43" t="s">
        <v>252</v>
      </c>
    </row>
    <row r="5" spans="2:4" ht="30" x14ac:dyDescent="0.25">
      <c r="B5" s="42" t="s">
        <v>253</v>
      </c>
      <c r="D5" s="43" t="s">
        <v>254</v>
      </c>
    </row>
    <row r="6" spans="2:4" ht="30" x14ac:dyDescent="0.25">
      <c r="B6" s="42" t="s">
        <v>200</v>
      </c>
      <c r="D6" s="43" t="s">
        <v>255</v>
      </c>
    </row>
    <row r="7" spans="2:4" ht="45" x14ac:dyDescent="0.25">
      <c r="B7" s="42" t="s">
        <v>217</v>
      </c>
      <c r="D7" s="43" t="s">
        <v>256</v>
      </c>
    </row>
    <row r="8" spans="2:4" ht="45" x14ac:dyDescent="0.25">
      <c r="B8" s="42" t="s">
        <v>257</v>
      </c>
      <c r="D8" s="43" t="s">
        <v>258</v>
      </c>
    </row>
    <row r="9" spans="2:4" ht="30" x14ac:dyDescent="0.25">
      <c r="B9" s="42" t="s">
        <v>65</v>
      </c>
      <c r="D9" s="43" t="s">
        <v>259</v>
      </c>
    </row>
    <row r="10" spans="2:4" ht="30" x14ac:dyDescent="0.25">
      <c r="B10" s="42" t="s">
        <v>260</v>
      </c>
      <c r="D10" s="43" t="s">
        <v>261</v>
      </c>
    </row>
    <row r="11" spans="2:4" ht="30" x14ac:dyDescent="0.25">
      <c r="B11" s="42" t="s">
        <v>262</v>
      </c>
      <c r="D11" s="43" t="s">
        <v>191</v>
      </c>
    </row>
    <row r="12" spans="2:4" x14ac:dyDescent="0.25">
      <c r="B12" s="42" t="s">
        <v>235</v>
      </c>
      <c r="D12" s="43" t="s">
        <v>263</v>
      </c>
    </row>
    <row r="13" spans="2:4" x14ac:dyDescent="0.25">
      <c r="B13" s="42" t="s">
        <v>264</v>
      </c>
    </row>
    <row r="14" spans="2:4" x14ac:dyDescent="0.25">
      <c r="B14" s="42" t="s">
        <v>265</v>
      </c>
    </row>
    <row r="15" spans="2:4" x14ac:dyDescent="0.25">
      <c r="B15" s="42" t="s">
        <v>266</v>
      </c>
    </row>
    <row r="16" spans="2:4" x14ac:dyDescent="0.25">
      <c r="B16" s="42" t="s">
        <v>108</v>
      </c>
    </row>
    <row r="17" spans="2:2" x14ac:dyDescent="0.25">
      <c r="B17" s="42" t="s">
        <v>267</v>
      </c>
    </row>
    <row r="18" spans="2:2" x14ac:dyDescent="0.25">
      <c r="B18" s="42" t="s">
        <v>268</v>
      </c>
    </row>
    <row r="19" spans="2:2" x14ac:dyDescent="0.25">
      <c r="B19" s="42" t="s">
        <v>269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DBC16-EE94-42F6-8D1F-8473F6A8481E}">
  <dimension ref="A1:F20"/>
  <sheetViews>
    <sheetView topLeftCell="B8" workbookViewId="0">
      <selection activeCell="F12" sqref="F12"/>
    </sheetView>
  </sheetViews>
  <sheetFormatPr baseColWidth="10" defaultColWidth="11.42578125" defaultRowHeight="15" x14ac:dyDescent="0.25"/>
  <cols>
    <col min="1" max="1" width="34.5703125" bestFit="1" customWidth="1"/>
    <col min="4" max="4" width="96.28515625" customWidth="1"/>
    <col min="6" max="6" width="45.85546875" customWidth="1"/>
  </cols>
  <sheetData>
    <row r="1" spans="1:6" ht="30" x14ac:dyDescent="0.25">
      <c r="A1" t="s">
        <v>52</v>
      </c>
      <c r="D1" s="42" t="s">
        <v>246</v>
      </c>
      <c r="F1" s="43" t="s">
        <v>247</v>
      </c>
    </row>
    <row r="2" spans="1:6" ht="30" x14ac:dyDescent="0.25">
      <c r="A2" t="s">
        <v>58</v>
      </c>
      <c r="D2" s="42" t="s">
        <v>248</v>
      </c>
      <c r="F2" s="43" t="s">
        <v>249</v>
      </c>
    </row>
    <row r="3" spans="1:6" ht="75" x14ac:dyDescent="0.25">
      <c r="A3" t="s">
        <v>270</v>
      </c>
      <c r="D3" s="42" t="s">
        <v>250</v>
      </c>
      <c r="F3" s="43" t="s">
        <v>66</v>
      </c>
    </row>
    <row r="4" spans="1:6" ht="60" x14ac:dyDescent="0.25">
      <c r="A4" t="s">
        <v>185</v>
      </c>
      <c r="D4" s="42" t="s">
        <v>251</v>
      </c>
      <c r="F4" s="43" t="s">
        <v>252</v>
      </c>
    </row>
    <row r="5" spans="1:6" ht="45" x14ac:dyDescent="0.25">
      <c r="D5" s="42" t="s">
        <v>253</v>
      </c>
      <c r="F5" s="43" t="s">
        <v>254</v>
      </c>
    </row>
    <row r="6" spans="1:6" ht="45" x14ac:dyDescent="0.25">
      <c r="D6" s="42" t="s">
        <v>200</v>
      </c>
      <c r="F6" s="43" t="s">
        <v>255</v>
      </c>
    </row>
    <row r="7" spans="1:6" ht="60" x14ac:dyDescent="0.25">
      <c r="D7" s="42" t="s">
        <v>217</v>
      </c>
      <c r="F7" s="43" t="s">
        <v>256</v>
      </c>
    </row>
    <row r="8" spans="1:6" ht="75" x14ac:dyDescent="0.25">
      <c r="D8" s="42" t="s">
        <v>257</v>
      </c>
      <c r="F8" s="43" t="s">
        <v>258</v>
      </c>
    </row>
    <row r="9" spans="1:6" ht="45" x14ac:dyDescent="0.25">
      <c r="D9" s="42" t="s">
        <v>65</v>
      </c>
      <c r="F9" s="43" t="s">
        <v>259</v>
      </c>
    </row>
    <row r="10" spans="1:6" ht="45" x14ac:dyDescent="0.25">
      <c r="D10" s="42" t="s">
        <v>260</v>
      </c>
      <c r="F10" s="43" t="s">
        <v>261</v>
      </c>
    </row>
    <row r="11" spans="1:6" ht="45" x14ac:dyDescent="0.25">
      <c r="D11" s="42" t="s">
        <v>262</v>
      </c>
      <c r="F11" s="43" t="s">
        <v>191</v>
      </c>
    </row>
    <row r="12" spans="1:6" x14ac:dyDescent="0.25">
      <c r="D12" s="42" t="s">
        <v>235</v>
      </c>
      <c r="F12" s="43" t="s">
        <v>201</v>
      </c>
    </row>
    <row r="13" spans="1:6" x14ac:dyDescent="0.25">
      <c r="D13" s="42" t="s">
        <v>264</v>
      </c>
    </row>
    <row r="14" spans="1:6" x14ac:dyDescent="0.25">
      <c r="D14" s="42" t="s">
        <v>265</v>
      </c>
    </row>
    <row r="15" spans="1:6" x14ac:dyDescent="0.25">
      <c r="D15" s="42" t="s">
        <v>266</v>
      </c>
    </row>
    <row r="16" spans="1:6" x14ac:dyDescent="0.25">
      <c r="D16" s="42" t="s">
        <v>108</v>
      </c>
    </row>
    <row r="17" spans="4:4" x14ac:dyDescent="0.25">
      <c r="D17" s="42" t="s">
        <v>267</v>
      </c>
    </row>
    <row r="18" spans="4:4" x14ac:dyDescent="0.25">
      <c r="D18" s="42" t="s">
        <v>268</v>
      </c>
    </row>
    <row r="19" spans="4:4" x14ac:dyDescent="0.25">
      <c r="D19" s="42" t="s">
        <v>269</v>
      </c>
    </row>
    <row r="20" spans="4:4" x14ac:dyDescent="0.25">
      <c r="D20" s="42" t="s">
        <v>78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Props1.xml><?xml version="1.0" encoding="utf-8"?>
<ds:datastoreItem xmlns:ds="http://schemas.openxmlformats.org/officeDocument/2006/customXml" ds:itemID="{89260291-1708-4AA9-B627-8DBA30CF4D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5251AB-C88B-4079-B78F-2291AC2E7ABC}">
  <ds:schemaRefs>
    <ds:schemaRef ds:uri="http://schemas.microsoft.com/sharepoint/v3/contenttype/forms"/>
  </ds:schemaRefs>
</ds:datastoreItem>
</file>

<file path=customXml/itemProps3.xml><?xml version="1.0" encoding="utf-8"?>
<ds:datastoreItem xmlns:ds="http://schemas.openxmlformats.org/officeDocument/2006/customXml" ds:itemID="{1BD912C2-67FF-4F74-B857-B8D2F5FE6CA6}">
  <ds:schemaRefs>
    <ds:schemaRef ds:uri="http://schemas.microsoft.com/office/2006/metadata/properties"/>
    <ds:schemaRef ds:uri="http://schemas.microsoft.com/office/infopath/2007/PartnerControls"/>
    <ds:schemaRef ds:uri="4d1d2e24-7be0-47eb-a1db-99cc6d75caff"/>
    <ds:schemaRef ds:uri="d6eaa91c-3afb-4015-aba1-5ff992c1a5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ajustado_VF</vt:lpstr>
      <vt:lpstr>Hoja1</vt:lpstr>
      <vt:lpstr>Hoja2</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Diego Luis Buelvas Ramirez</cp:lastModifiedBy>
  <cp:revision/>
  <dcterms:created xsi:type="dcterms:W3CDTF">2021-01-25T18:44:53Z</dcterms:created>
  <dcterms:modified xsi:type="dcterms:W3CDTF">2025-05-26T16:38:03Z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