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22" documentId="13_ncr:1_{3F519D3D-B072-43D8-ADA2-676A9E2BD095}" xr6:coauthVersionLast="47" xr6:coauthVersionMax="47" xr10:uidLastSave="{F7D51CD6-BE06-4E33-BC0F-F485D175E4A1}"/>
  <bookViews>
    <workbookView xWindow="-120" yWindow="-120" windowWidth="20730" windowHeight="11040" firstSheet="1" activeTab="1" xr2:uid="{00000000-000D-0000-FFFF-FFFF00000000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" i="1" l="1"/>
  <c r="AA19" i="1"/>
  <c r="AC19" i="1"/>
  <c r="AF19" i="1"/>
  <c r="AH19" i="1"/>
  <c r="AK19" i="1"/>
  <c r="AM19" i="1"/>
  <c r="AR19" i="1"/>
  <c r="AP19" i="1"/>
  <c r="X14" i="1"/>
  <c r="X15" i="1"/>
  <c r="X16" i="1"/>
  <c r="X17" i="1"/>
  <c r="X18" i="1"/>
  <c r="X19" i="1"/>
  <c r="V19" i="1"/>
  <c r="V14" i="1"/>
  <c r="AA14" i="1"/>
  <c r="AC14" i="1"/>
  <c r="AF14" i="1"/>
  <c r="AH14" i="1"/>
  <c r="AK14" i="1"/>
  <c r="AM14" i="1"/>
  <c r="AP14" i="1"/>
  <c r="AR14" i="1"/>
  <c r="V15" i="1"/>
  <c r="AA15" i="1"/>
  <c r="AC15" i="1"/>
  <c r="AF15" i="1"/>
  <c r="AH15" i="1" s="1"/>
  <c r="AK15" i="1"/>
  <c r="AM15" i="1"/>
  <c r="AP15" i="1"/>
  <c r="AR15" i="1"/>
  <c r="V16" i="1"/>
  <c r="AA16" i="1"/>
  <c r="AC16" i="1"/>
  <c r="AF16" i="1"/>
  <c r="AH16" i="1"/>
  <c r="AK16" i="1"/>
  <c r="AM16" i="1"/>
  <c r="AP16" i="1"/>
  <c r="AR16" i="1"/>
  <c r="V17" i="1"/>
  <c r="AA17" i="1"/>
  <c r="AC17" i="1" s="1"/>
  <c r="AF17" i="1"/>
  <c r="AH17" i="1"/>
  <c r="AK17" i="1"/>
  <c r="AM17" i="1"/>
  <c r="AP17" i="1"/>
  <c r="AR17" i="1" s="1"/>
  <c r="V18" i="1"/>
  <c r="AA18" i="1"/>
  <c r="AC18" i="1"/>
  <c r="AF18" i="1"/>
  <c r="AH18" i="1"/>
  <c r="AK18" i="1"/>
  <c r="AM18" i="1"/>
  <c r="AP18" i="1"/>
  <c r="AR18" i="1"/>
  <c r="V26" i="1"/>
  <c r="X26" i="1" s="1"/>
  <c r="V25" i="1"/>
  <c r="X25" i="1"/>
  <c r="V13" i="1" l="1"/>
  <c r="X13" i="1" s="1"/>
  <c r="X20" i="1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U13" i="4"/>
  <c r="W13" i="4" s="1"/>
  <c r="W35" i="4" s="1"/>
  <c r="W42" i="4" s="1"/>
  <c r="AP21" i="1"/>
  <c r="AR21" i="1" s="1"/>
  <c r="AP13" i="1"/>
  <c r="AR13" i="1" s="1"/>
  <c r="AK13" i="1"/>
  <c r="AM13" i="1" s="1"/>
  <c r="AK21" i="1"/>
  <c r="AM21" i="1" s="1"/>
  <c r="AP27" i="1"/>
  <c r="AR27" i="1" s="1"/>
  <c r="AP24" i="1"/>
  <c r="AR24" i="1" s="1"/>
  <c r="AP23" i="1"/>
  <c r="AR23" i="1" s="1"/>
  <c r="AP22" i="1"/>
  <c r="AR22" i="1" s="1"/>
  <c r="AK27" i="1"/>
  <c r="AM27" i="1" s="1"/>
  <c r="AK24" i="1"/>
  <c r="AM24" i="1" s="1"/>
  <c r="AK23" i="1"/>
  <c r="AM23" i="1" s="1"/>
  <c r="AK22" i="1"/>
  <c r="AM22" i="1" s="1"/>
  <c r="AF27" i="1"/>
  <c r="AH27" i="1" s="1"/>
  <c r="AF24" i="1"/>
  <c r="AH24" i="1" s="1"/>
  <c r="AF23" i="1"/>
  <c r="AH23" i="1" s="1"/>
  <c r="AF22" i="1"/>
  <c r="AH22" i="1" s="1"/>
  <c r="AF21" i="1"/>
  <c r="AH21" i="1" s="1"/>
  <c r="AH28" i="1" s="1"/>
  <c r="AF13" i="1"/>
  <c r="AA27" i="1"/>
  <c r="AC27" i="1" s="1"/>
  <c r="AA24" i="1"/>
  <c r="AC24" i="1" s="1"/>
  <c r="AA23" i="1"/>
  <c r="AC23" i="1" s="1"/>
  <c r="AA22" i="1"/>
  <c r="AC22" i="1" s="1"/>
  <c r="AA21" i="1"/>
  <c r="AC21" i="1" s="1"/>
  <c r="AA13" i="1"/>
  <c r="AC13" i="1" s="1"/>
  <c r="V27" i="1"/>
  <c r="X27" i="1" s="1"/>
  <c r="V24" i="1"/>
  <c r="X24" i="1" s="1"/>
  <c r="V23" i="1"/>
  <c r="X23" i="1" s="1"/>
  <c r="V22" i="1"/>
  <c r="X22" i="1" s="1"/>
  <c r="V21" i="1"/>
  <c r="X21" i="1" s="1"/>
  <c r="X28" i="1" s="1"/>
  <c r="AC28" i="1" l="1"/>
  <c r="AM28" i="1"/>
  <c r="AR28" i="1"/>
  <c r="AB42" i="4"/>
  <c r="X29" i="1"/>
  <c r="AQ42" i="4"/>
  <c r="AC20" i="1"/>
  <c r="AR20" i="1"/>
  <c r="AM20" i="1"/>
  <c r="AH20" i="1"/>
  <c r="AH29" i="1" s="1"/>
  <c r="AC29" i="1" l="1"/>
  <c r="AM29" i="1"/>
  <c r="AR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  <author>tc={B37A08AE-D78F-415A-BF67-DD0BE578ECF0}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0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W22" authorId="2" shapeId="0" xr:uid="{B37A08AE-D78F-415A-BF67-DD0BE578EC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meta debe ser programada conforme con lo establecido en el cronograma de actualización documental</t>
      </text>
    </comment>
    <comment ref="D28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9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<sst xmlns="http://schemas.openxmlformats.org/spreadsheetml/2006/main" count="399" uniqueCount="195">
  <si>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</si>
  <si>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</si>
  <si>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</si>
  <si>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</si>
  <si>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</si>
  <si>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</si>
  <si>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</si>
  <si>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</si>
  <si>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</si>
  <si>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</si>
  <si>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</si>
  <si>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</si>
  <si>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</si>
  <si>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</si>
  <si>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</si>
  <si>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</si>
  <si>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</si>
  <si>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</si>
  <si>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</si>
  <si>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</si>
  <si>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</si>
  <si>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</si>
  <si>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</si>
  <si>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</si>
  <si>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</si>
  <si>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</si>
  <si>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</si>
  <si>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</si>
  <si>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</si>
  <si>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</si>
  <si>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</si>
  <si>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</si>
  <si>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</si>
  <si>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</si>
  <si>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</si>
  <si>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</si>
  <si>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</si>
  <si>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</si>
  <si>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</si>
  <si>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</si>
  <si>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SERVICIO ATENCION A LA CIUDADANIA</t>
    </r>
  </si>
  <si>
    <t>VIGENCIA DE LA PLANEACIÓN 2025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</si>
  <si>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</si>
  <si>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</si>
  <si>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</si>
  <si>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</si>
  <si>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</si>
  <si>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</si>
  <si>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</si>
  <si>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</si>
  <si>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</si>
  <si>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1</t>
  </si>
  <si>
    <t>Efectuar la entrega a los titulares o devolución a las entidades emisoras del 90% de los documentos de identificación extraviados que cumplen con el tiempo de custodia definidos en el procedimiento.</t>
  </si>
  <si>
    <t>Gestión</t>
  </si>
  <si>
    <t>Porcentaje de entrega o devolución de Documentos Extraviados</t>
  </si>
  <si>
    <t>(Número  total de documentos entregados o devueltos en 2.025 / Número total de documentos registrados en el aplicativo SIDE-BIZAGI que cumplen con el tiempo de custodia) * 100</t>
  </si>
  <si>
    <t>Cantidad de documentos registrados en el aplicativo SIDE-BIZAGI con corte al 1 de enero de 2025.</t>
  </si>
  <si>
    <t>Creciente</t>
  </si>
  <si>
    <t>Porcentaje  de entrega o devolución de documentos extraviados</t>
  </si>
  <si>
    <t>Eficacia</t>
  </si>
  <si>
    <t>Política 7. Servicio al Ciudadano</t>
  </si>
  <si>
    <t>8037- Implementación de acciones orientadas a la gestión pública efectiva y transparente en la Secretaria Distrital de Gobierno de Bogotá D.C.</t>
  </si>
  <si>
    <t>Consolidado de seguimiento a la gestión del Banco de Documentos extraviados</t>
  </si>
  <si>
    <t>Reporte aplicativo SIDE-BIZAGI</t>
  </si>
  <si>
    <t>Subsecretaría de Gestión Institucional - Servicio a la Ciudadanía</t>
  </si>
  <si>
    <t>Realizar cuatro (4) seguimientos a los puntos presenciales de Atención a la Ciudadanía (Nivel Central, Alcaldías Locales, Red CADE), para la verificación del cumplimiento de los criterios del formato "Monitoreo a la calidad del servicio - Alcaldías locales" del Plan de Acción de la Política Pública Distrital de Servicio a la Ciudadanía, así como del cumplimiento de Accesibilidad a Medios Físicos NTC 6047 de 2013 y la normaividada vigente, al igual, la implementación de la Política Pública de Atención a la Ciudadanía.</t>
  </si>
  <si>
    <t>Seguimiento a los puntos de atención a la ciudadanía para la verificación del cumplimiento de criterios.</t>
  </si>
  <si>
    <t>Número de seguimientos realizados a los puntos de atención a la ciudadanía</t>
  </si>
  <si>
    <t>4 visitas de seguimiento a los puntos de atención realizada en la vigencia 2024.</t>
  </si>
  <si>
    <t>Suma</t>
  </si>
  <si>
    <t>Acta de visitas realizadas.</t>
  </si>
  <si>
    <t>Formatos de verificación de  "Monitoreo a la calidad del servicio - Alcaldías locales" del plan de acción de la Política Pública Distrital de Servicio a la Ciudadanía, así como del cumplimiento de Accesibilidad a Medios Fisicos NTC 6047 de 2013 y la normaividada vigente, al igual, la implementación de la Política Pública de Atención a la Ciudadanía.</t>
  </si>
  <si>
    <t>Realizar un (1) evento para la exaltación y desarrollo de las habilidades y capacidades de las personas  con discapacidad  que permita fortalecer el impacto e incidencia de la Estrategia Gobierno Sin Límites.</t>
  </si>
  <si>
    <t>Número de eventos de disminución de barreras realizados</t>
  </si>
  <si>
    <t>1 Evento de desarrollo de habilidades y capacidades realizada en la vigencia 2024.</t>
  </si>
  <si>
    <t>Número</t>
  </si>
  <si>
    <t>Actas de reuniones adelantadas en cada trimestre para la organización del evento, registros fotográficos, grabaciones de reuniones virtuales, archivos y anexos generales relacionados con el evento.</t>
  </si>
  <si>
    <t>Informes, reportes, planes y demás registros de información pertinentes al asunto.</t>
  </si>
  <si>
    <t>Realizar cuatro (4) ferias itinerantes de servicios enfocadas en la atención a la ciudadanía con enfoque diferencial, preferencial e incluyente en el territorio en el marco de la estrategia "Gobierno al Territorio".</t>
  </si>
  <si>
    <t>Ferias itinerantes de servicios</t>
  </si>
  <si>
    <t>Número de ferias itinerantes de servicios realizadas</t>
  </si>
  <si>
    <t>4 ferias realizadas en la vigencia 2024.</t>
  </si>
  <si>
    <t>Actas de asistencia y registro fotográfico de cada feria desarrollada</t>
  </si>
  <si>
    <t>5</t>
  </si>
  <si>
    <t>Adelantar el seguimiento al 100% de las peticiones ciudadanas registradas, recibidas e ingresadas por el aplicativo Bogotá Te Escucha.</t>
  </si>
  <si>
    <t>Porcentaje de seguimiento a las peticiones  ciudadanas registradas, recibidas e ingresadas por el aplicativo Bogotá Te Escucha.</t>
  </si>
  <si>
    <t>(Número total de peticiones con seguimiento / Número  total de peticiones registradas, recibidas e ingresadas) x 100%</t>
  </si>
  <si>
    <t>Saldo de peticiones pendientes registradas, recibidas e ingresadas con seguimiento adelantado en el periodo a analizar con corte al 1 de enero de 2025.</t>
  </si>
  <si>
    <t>Constante</t>
  </si>
  <si>
    <t>Porcentaje</t>
  </si>
  <si>
    <t>Consolidado de seguimientos efectuados a las peticiones registradas, recibidas e ingresadas por el aplicativo Bogotá Te Escucha.</t>
  </si>
  <si>
    <t>Aplicativo de Gestión Documental ORFEO</t>
  </si>
  <si>
    <t>6</t>
  </si>
  <si>
    <t>Realizar un (1) reporte mensual a la Oficina Asesora de Planeación de la cantidad de peticiones registradas y clasificadas como sugerencias.</t>
  </si>
  <si>
    <t>Reporte mensual de peticiones registradas y clasificadas como Sugerencias.</t>
  </si>
  <si>
    <t>Número de reportes mensuales de peticiones registradas y clasificadas como sugerencias enviados a la OAP</t>
  </si>
  <si>
    <t>N/A</t>
  </si>
  <si>
    <t>Reporte de peticiones clasificadas como sugerencias.</t>
  </si>
  <si>
    <t>Reporte PQRS Oficina de Servicio Atención a la Ciudadanía y/o Reporte PQRS Secretaria General</t>
  </si>
  <si>
    <t>Retadora (mejora)</t>
  </si>
  <si>
    <t>Reportes mensuales de peticiones vencidas y pendientes de respuesta.</t>
  </si>
  <si>
    <t>Número de reportes preventivos mensuales proyectados y enviados que den cuenta de las peticiones  vencidas y pendientes de respuesta en las dependencias del nivel central y local de la entidad</t>
  </si>
  <si>
    <t>52 reportes realizados en la vigencia 2024.</t>
  </si>
  <si>
    <t>Reportes semanales enviados por correo que den cuenta de la cantidad de peticiones vencidas y pendientes de respuesta en las dependencias del nivel central y local de la entidad.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</si>
  <si>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</si>
  <si>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</si>
  <si>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</si>
  <si>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</si>
  <si>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</si>
  <si>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</si>
  <si>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</si>
  <si>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</si>
  <si>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</si>
  <si>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</si>
  <si>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</si>
  <si>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</si>
  <si>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</si>
  <si>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</si>
  <si>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</si>
  <si>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</si>
  <si>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</si>
  <si>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</si>
  <si>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</si>
  <si>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</si>
  <si>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</si>
  <si>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</si>
  <si>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</si>
  <si>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</si>
  <si>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</si>
  <si>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</si>
  <si>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</si>
  <si>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</si>
  <si>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</si>
  <si>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</si>
  <si>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</si>
  <si>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</si>
  <si>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</si>
  <si>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</si>
  <si>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</si>
  <si>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</si>
  <si>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</si>
  <si>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</si>
  <si>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</si>
  <si>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</si>
  <si>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</si>
  <si>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</si>
  <si>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</si>
  <si>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</si>
  <si>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</si>
  <si>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</si>
  <si>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</si>
  <si>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</si>
  <si>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</si>
  <si>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</si>
  <si>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</si>
  <si>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</si>
  <si>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</si>
  <si>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</si>
  <si>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</si>
  <si>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</si>
  <si>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</si>
  <si>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</si>
  <si>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</si>
  <si>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</si>
  <si>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</si>
  <si>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</si>
  <si>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</si>
  <si>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</si>
  <si>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</si>
  <si>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</si>
  <si>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</si>
  <si>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</si>
  <si>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</si>
  <si>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</si>
  <si>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</si>
  <si>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</si>
  <si>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</si>
  <si>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</si>
  <si>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</si>
  <si>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</si>
  <si>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</si>
  <si>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</si>
  <si>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</si>
  <si>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</si>
  <si>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</si>
  <si>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</si>
  <si>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</si>
  <si>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</si>
  <si>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</si>
  <si>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</si>
  <si>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 xml:space="preserve">Propiciar la revolucion del servicio con criterios de calidad, calidez y eficacia oportunidad, sostenibilidad y transformacion digital </t>
  </si>
  <si>
    <t>Propiciar la revolución del servicio público con criterios de calidad, calidez, eficacia, oportunidad, sostenibilidad y transformación digital.</t>
  </si>
  <si>
    <t>SERVICIO ATENCIÓN A LA CIUDADANÍA</t>
  </si>
  <si>
    <t>Elaborar  doce (12) reportes preventivos mensuales que den cuenta de la cantidad de peticiones vencidas y pendientes de respuesta en las dependencias del nivel central y local de la entidad.</t>
  </si>
  <si>
    <t>Eventos de disminución de barreras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</si>
</sst>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</font>
    <font>
      <sz val="8"/>
      <name val="Calibri"/>
      <family val="2"/>
      <scheme val="minor"/>
    </font>
    <font>
      <sz val="11"/>
      <color theme="8" tint="-0.249977111117893"/>
      <name val="Calibri Light"/>
      <family val="2"/>
      <scheme val="major"/>
    </font>
    <font>
      <sz val="11"/>
      <color theme="1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9" fontId="16" fillId="0" borderId="1" xfId="1" applyFont="1" applyBorder="1" applyAlignment="1">
      <alignment horizontal="justify" vertical="center" wrapText="1"/>
    </xf>
    <xf numFmtId="10" fontId="16" fillId="0" borderId="1" xfId="1" applyNumberFormat="1" applyFont="1" applyBorder="1" applyAlignment="1">
      <alignment horizontal="justify" vertical="center" wrapText="1"/>
    </xf>
    <xf numFmtId="1" fontId="4" fillId="9" borderId="1" xfId="1" applyNumberFormat="1" applyFont="1" applyFill="1" applyBorder="1" applyAlignment="1">
      <alignment horizontal="justify"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9" fontId="1" fillId="9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1" xfId="1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64" fontId="16" fillId="0" borderId="1" xfId="1" applyNumberFormat="1" applyFont="1" applyBorder="1" applyAlignment="1">
      <alignment horizontal="justify" vertical="center" wrapText="1"/>
    </xf>
    <xf numFmtId="10" fontId="6" fillId="3" borderId="1" xfId="1" applyNumberFormat="1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cy Guevara A" id="{CD4BB7E1-05E1-42FE-908C-3DAA9B14D804}" userId="f71585992275b3c7" providerId="Windows Liv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2" dT="2024-11-05T20:04:30.42" personId="{CD4BB7E1-05E1-42FE-908C-3DAA9B14D804}" id="{B37A08AE-D78F-415A-BF67-DD0BE578ECF0}">
    <text>Esta meta debe ser programada conforme con lo establecido en el cronograma de actualización documental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 t="s">
        <v>1</v>
      </c>
      <c r="N1" s="71"/>
      <c r="O1" s="71"/>
      <c r="P1" s="71"/>
      <c r="Q1" s="71"/>
    </row>
    <row r="2" spans="1:44" s="43" customFormat="1" ht="23.45" customHeight="1" x14ac:dyDescent="0.25">
      <c r="A2" s="72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42"/>
      <c r="N2" s="42"/>
      <c r="O2" s="42"/>
      <c r="P2" s="42"/>
      <c r="Q2" s="42"/>
    </row>
    <row r="3" spans="1:44" s="41" customFormat="1" x14ac:dyDescent="0.25"/>
    <row r="4" spans="1:44" s="41" customFormat="1" ht="29.1" customHeight="1" x14ac:dyDescent="0.25">
      <c r="A4" s="74" t="s">
        <v>3</v>
      </c>
      <c r="B4" s="74"/>
      <c r="C4" s="74"/>
      <c r="D4" s="74"/>
      <c r="E4" s="47"/>
      <c r="F4" s="47"/>
      <c r="G4" s="47"/>
      <c r="H4" s="75"/>
      <c r="I4" s="75"/>
      <c r="J4" s="75"/>
      <c r="K4" s="75"/>
      <c r="L4" s="76"/>
    </row>
    <row r="5" spans="1:44" s="41" customFormat="1" ht="15" customHeight="1" x14ac:dyDescent="0.25">
      <c r="A5" s="74"/>
      <c r="B5" s="74"/>
      <c r="C5" s="74"/>
      <c r="D5" s="74"/>
      <c r="E5" s="2"/>
      <c r="F5" s="2"/>
      <c r="G5" s="2"/>
      <c r="H5" s="2" t="s">
        <v>4</v>
      </c>
      <c r="I5" s="77" t="s">
        <v>5</v>
      </c>
      <c r="J5" s="75"/>
      <c r="K5" s="75"/>
      <c r="L5" s="76"/>
    </row>
    <row r="6" spans="1:44" s="41" customFormat="1" x14ac:dyDescent="0.25">
      <c r="A6" s="74"/>
      <c r="B6" s="74"/>
      <c r="C6" s="74"/>
      <c r="D6" s="74"/>
      <c r="E6" s="2"/>
      <c r="F6" s="2"/>
      <c r="G6" s="2"/>
      <c r="H6" s="44"/>
      <c r="I6" s="78" t="s">
        <v>6</v>
      </c>
      <c r="J6" s="78"/>
      <c r="K6" s="78"/>
      <c r="L6" s="78"/>
    </row>
    <row r="7" spans="1:44" s="41" customFormat="1" x14ac:dyDescent="0.25">
      <c r="A7" s="74"/>
      <c r="B7" s="74"/>
      <c r="C7" s="74"/>
      <c r="D7" s="74"/>
      <c r="E7" s="2"/>
      <c r="F7" s="2"/>
      <c r="G7" s="2"/>
      <c r="H7" s="44"/>
      <c r="I7" s="78"/>
      <c r="J7" s="78"/>
      <c r="K7" s="78"/>
      <c r="L7" s="78"/>
    </row>
    <row r="8" spans="1:44" s="41" customFormat="1" x14ac:dyDescent="0.25">
      <c r="A8" s="74"/>
      <c r="B8" s="74"/>
      <c r="C8" s="74"/>
      <c r="D8" s="74"/>
      <c r="E8" s="2"/>
      <c r="F8" s="2"/>
      <c r="G8" s="2"/>
      <c r="H8" s="44"/>
      <c r="I8" s="78"/>
      <c r="J8" s="78"/>
      <c r="K8" s="78"/>
      <c r="L8" s="78"/>
    </row>
    <row r="9" spans="1:44" s="41" customFormat="1" x14ac:dyDescent="0.25"/>
    <row r="10" spans="1:44" ht="14.45" customHeight="1" x14ac:dyDescent="0.25">
      <c r="A10" s="74" t="s">
        <v>7</v>
      </c>
      <c r="B10" s="74"/>
      <c r="C10" s="83" t="s">
        <v>8</v>
      </c>
      <c r="D10" s="84"/>
      <c r="E10" s="84"/>
      <c r="F10" s="84"/>
      <c r="G10" s="85"/>
      <c r="H10" s="79" t="s">
        <v>9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80" t="s">
        <v>10</v>
      </c>
      <c r="T10" s="80" t="s">
        <v>11</v>
      </c>
      <c r="U10" s="89" t="s">
        <v>12</v>
      </c>
      <c r="V10" s="90"/>
      <c r="W10" s="90"/>
      <c r="X10" s="90"/>
      <c r="Y10" s="91"/>
      <c r="Z10" s="95" t="s">
        <v>13</v>
      </c>
      <c r="AA10" s="96"/>
      <c r="AB10" s="96"/>
      <c r="AC10" s="96"/>
      <c r="AD10" s="97"/>
      <c r="AE10" s="101" t="s">
        <v>14</v>
      </c>
      <c r="AF10" s="102"/>
      <c r="AG10" s="102"/>
      <c r="AH10" s="102"/>
      <c r="AI10" s="103"/>
      <c r="AJ10" s="107" t="s">
        <v>15</v>
      </c>
      <c r="AK10" s="108"/>
      <c r="AL10" s="108"/>
      <c r="AM10" s="108"/>
      <c r="AN10" s="109"/>
      <c r="AO10" s="113" t="s">
        <v>16</v>
      </c>
      <c r="AP10" s="114"/>
      <c r="AQ10" s="114"/>
      <c r="AR10" s="115"/>
    </row>
    <row r="11" spans="1:44" ht="14.45" customHeight="1" x14ac:dyDescent="0.25">
      <c r="A11" s="74"/>
      <c r="B11" s="74"/>
      <c r="C11" s="86"/>
      <c r="D11" s="87"/>
      <c r="E11" s="87"/>
      <c r="F11" s="87"/>
      <c r="G11" s="88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81"/>
      <c r="T11" s="81"/>
      <c r="U11" s="92"/>
      <c r="V11" s="93"/>
      <c r="W11" s="93"/>
      <c r="X11" s="93"/>
      <c r="Y11" s="94"/>
      <c r="Z11" s="98"/>
      <c r="AA11" s="99"/>
      <c r="AB11" s="99"/>
      <c r="AC11" s="99"/>
      <c r="AD11" s="100"/>
      <c r="AE11" s="104"/>
      <c r="AF11" s="105"/>
      <c r="AG11" s="105"/>
      <c r="AH11" s="105"/>
      <c r="AI11" s="106"/>
      <c r="AJ11" s="110"/>
      <c r="AK11" s="111"/>
      <c r="AL11" s="111"/>
      <c r="AM11" s="111"/>
      <c r="AN11" s="112"/>
      <c r="AO11" s="116"/>
      <c r="AP11" s="117"/>
      <c r="AQ11" s="117"/>
      <c r="AR11" s="118"/>
    </row>
    <row r="12" spans="1:44" ht="45" x14ac:dyDescent="0.2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82"/>
      <c r="T12" s="82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5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5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5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5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00000000-0002-0000-0000-000001000000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9"/>
  <sheetViews>
    <sheetView tabSelected="1" topLeftCell="A17" zoomScale="70" zoomScaleNormal="70" workbookViewId="0">
      <selection activeCell="F16" sqref="F1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5.710937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1" t="s">
        <v>1</v>
      </c>
      <c r="L1" s="71"/>
      <c r="M1" s="71"/>
      <c r="N1" s="71"/>
      <c r="O1" s="71"/>
    </row>
    <row r="2" spans="1:45" s="43" customFormat="1" ht="23.45" customHeight="1" x14ac:dyDescent="0.25">
      <c r="A2" s="72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42"/>
      <c r="L2" s="42"/>
      <c r="M2" s="42"/>
      <c r="N2" s="42"/>
      <c r="O2" s="42"/>
    </row>
    <row r="3" spans="1:45" s="41" customFormat="1" x14ac:dyDescent="0.25"/>
    <row r="4" spans="1:45" s="41" customFormat="1" ht="29.1" customHeight="1" x14ac:dyDescent="0.25">
      <c r="A4" s="74" t="s">
        <v>3</v>
      </c>
      <c r="B4" s="74"/>
      <c r="C4" s="74"/>
      <c r="D4" s="119" t="s">
        <v>192</v>
      </c>
      <c r="E4" s="77" t="s">
        <v>42</v>
      </c>
      <c r="F4" s="75"/>
      <c r="G4" s="75"/>
      <c r="H4" s="75"/>
      <c r="I4" s="75"/>
      <c r="J4" s="76"/>
    </row>
    <row r="5" spans="1:45" s="41" customFormat="1" ht="15" customHeight="1" x14ac:dyDescent="0.25">
      <c r="A5" s="74"/>
      <c r="B5" s="74"/>
      <c r="C5" s="74"/>
      <c r="D5" s="119"/>
      <c r="E5" s="2" t="s">
        <v>43</v>
      </c>
      <c r="F5" s="2" t="s">
        <v>4</v>
      </c>
      <c r="G5" s="77" t="s">
        <v>5</v>
      </c>
      <c r="H5" s="75"/>
      <c r="I5" s="75"/>
      <c r="J5" s="76"/>
    </row>
    <row r="6" spans="1:45" s="41" customFormat="1" x14ac:dyDescent="0.25">
      <c r="A6" s="74"/>
      <c r="B6" s="74"/>
      <c r="C6" s="74"/>
      <c r="D6" s="119"/>
      <c r="E6" s="44">
        <v>1</v>
      </c>
      <c r="F6" s="44"/>
      <c r="G6" s="78" t="s">
        <v>6</v>
      </c>
      <c r="H6" s="78"/>
      <c r="I6" s="78"/>
      <c r="J6" s="78"/>
    </row>
    <row r="7" spans="1:45" s="41" customFormat="1" x14ac:dyDescent="0.25">
      <c r="A7" s="74"/>
      <c r="B7" s="74"/>
      <c r="C7" s="74"/>
      <c r="D7" s="119"/>
      <c r="E7" s="44"/>
      <c r="F7" s="44"/>
      <c r="G7" s="78"/>
      <c r="H7" s="78"/>
      <c r="I7" s="78"/>
      <c r="J7" s="78"/>
    </row>
    <row r="8" spans="1:45" s="41" customFormat="1" x14ac:dyDescent="0.25">
      <c r="A8" s="74"/>
      <c r="B8" s="74"/>
      <c r="C8" s="74"/>
      <c r="D8" s="119"/>
      <c r="E8" s="44"/>
      <c r="F8" s="44"/>
      <c r="G8" s="78"/>
      <c r="H8" s="78"/>
      <c r="I8" s="78"/>
      <c r="J8" s="78"/>
    </row>
    <row r="9" spans="1:45" s="41" customFormat="1" x14ac:dyDescent="0.25"/>
    <row r="10" spans="1:45" ht="14.45" customHeight="1" x14ac:dyDescent="0.25">
      <c r="A10" s="74" t="s">
        <v>7</v>
      </c>
      <c r="B10" s="74"/>
      <c r="C10" s="74" t="s">
        <v>44</v>
      </c>
      <c r="D10" s="74"/>
      <c r="E10" s="74"/>
      <c r="F10" s="79" t="s">
        <v>9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 t="s">
        <v>10</v>
      </c>
      <c r="R10" s="80" t="s">
        <v>11</v>
      </c>
      <c r="S10" s="74" t="s">
        <v>45</v>
      </c>
      <c r="T10" s="74"/>
      <c r="U10" s="74"/>
      <c r="V10" s="89" t="s">
        <v>12</v>
      </c>
      <c r="W10" s="90"/>
      <c r="X10" s="90"/>
      <c r="Y10" s="90"/>
      <c r="Z10" s="91"/>
      <c r="AA10" s="95" t="s">
        <v>13</v>
      </c>
      <c r="AB10" s="96"/>
      <c r="AC10" s="96"/>
      <c r="AD10" s="96"/>
      <c r="AE10" s="97"/>
      <c r="AF10" s="101" t="s">
        <v>14</v>
      </c>
      <c r="AG10" s="102"/>
      <c r="AH10" s="102"/>
      <c r="AI10" s="102"/>
      <c r="AJ10" s="103"/>
      <c r="AK10" s="107" t="s">
        <v>15</v>
      </c>
      <c r="AL10" s="108"/>
      <c r="AM10" s="108"/>
      <c r="AN10" s="108"/>
      <c r="AO10" s="109"/>
      <c r="AP10" s="113" t="s">
        <v>16</v>
      </c>
      <c r="AQ10" s="114"/>
      <c r="AR10" s="114"/>
      <c r="AS10" s="115"/>
    </row>
    <row r="11" spans="1:45" ht="14.45" customHeight="1" x14ac:dyDescent="0.25">
      <c r="A11" s="74"/>
      <c r="B11" s="74"/>
      <c r="C11" s="74"/>
      <c r="D11" s="74"/>
      <c r="E11" s="74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1"/>
      <c r="R11" s="81"/>
      <c r="S11" s="74"/>
      <c r="T11" s="74"/>
      <c r="U11" s="74"/>
      <c r="V11" s="92"/>
      <c r="W11" s="93"/>
      <c r="X11" s="93"/>
      <c r="Y11" s="93"/>
      <c r="Z11" s="94"/>
      <c r="AA11" s="98"/>
      <c r="AB11" s="99"/>
      <c r="AC11" s="99"/>
      <c r="AD11" s="99"/>
      <c r="AE11" s="100"/>
      <c r="AF11" s="104"/>
      <c r="AG11" s="105"/>
      <c r="AH11" s="105"/>
      <c r="AI11" s="105"/>
      <c r="AJ11" s="106"/>
      <c r="AK11" s="110"/>
      <c r="AL11" s="111"/>
      <c r="AM11" s="111"/>
      <c r="AN11" s="111"/>
      <c r="AO11" s="112"/>
      <c r="AP11" s="116"/>
      <c r="AQ11" s="117"/>
      <c r="AR11" s="117"/>
      <c r="AS11" s="118"/>
    </row>
    <row r="12" spans="1:45" ht="45" x14ac:dyDescent="0.25">
      <c r="A12" s="2" t="s">
        <v>17</v>
      </c>
      <c r="B12" s="2" t="s">
        <v>18</v>
      </c>
      <c r="C12" s="2" t="s">
        <v>46</v>
      </c>
      <c r="D12" s="2" t="s">
        <v>47</v>
      </c>
      <c r="E12" s="2" t="s">
        <v>48</v>
      </c>
      <c r="F12" s="20" t="s">
        <v>24</v>
      </c>
      <c r="G12" s="20" t="s">
        <v>25</v>
      </c>
      <c r="H12" s="20" t="s">
        <v>26</v>
      </c>
      <c r="I12" s="20" t="s">
        <v>49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82"/>
      <c r="R12" s="82"/>
      <c r="S12" s="2" t="s">
        <v>50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150" x14ac:dyDescent="0.25">
      <c r="A13" s="58">
        <v>3</v>
      </c>
      <c r="B13" s="58" t="s">
        <v>190</v>
      </c>
      <c r="C13" s="26" t="s">
        <v>51</v>
      </c>
      <c r="D13" s="21" t="s">
        <v>52</v>
      </c>
      <c r="E13" s="22" t="s">
        <v>53</v>
      </c>
      <c r="F13" s="21" t="s">
        <v>54</v>
      </c>
      <c r="G13" s="21" t="s">
        <v>55</v>
      </c>
      <c r="H13" s="35" t="s">
        <v>56</v>
      </c>
      <c r="I13" s="21" t="s">
        <v>57</v>
      </c>
      <c r="J13" s="60" t="s">
        <v>58</v>
      </c>
      <c r="K13" s="50">
        <v>0.1</v>
      </c>
      <c r="L13" s="50">
        <v>0.3</v>
      </c>
      <c r="M13" s="50">
        <v>0.6</v>
      </c>
      <c r="N13" s="50">
        <v>0.9</v>
      </c>
      <c r="O13" s="50">
        <v>0.9</v>
      </c>
      <c r="P13" s="21" t="s">
        <v>59</v>
      </c>
      <c r="Q13" s="21" t="s">
        <v>60</v>
      </c>
      <c r="R13" s="21" t="s">
        <v>61</v>
      </c>
      <c r="S13" s="21" t="s">
        <v>62</v>
      </c>
      <c r="T13" s="21" t="s">
        <v>63</v>
      </c>
      <c r="U13" s="21" t="s">
        <v>64</v>
      </c>
      <c r="V13" s="37">
        <f>K13</f>
        <v>0.1</v>
      </c>
      <c r="W13" s="21"/>
      <c r="X13" s="66">
        <f>IF(W13/V13&gt;100%,100%,W13/V13)</f>
        <v>0</v>
      </c>
      <c r="Y13" s="21"/>
      <c r="Z13" s="21"/>
      <c r="AA13" s="37">
        <f t="shared" ref="AA13" si="0">L13</f>
        <v>0.3</v>
      </c>
      <c r="AB13" s="21"/>
      <c r="AC13" s="66">
        <f>IF(AB13/AA13&gt;100%,100%,AB13/AA13)</f>
        <v>0</v>
      </c>
      <c r="AD13" s="21"/>
      <c r="AE13" s="21"/>
      <c r="AF13" s="37">
        <f t="shared" ref="AF13" si="1">M13</f>
        <v>0.6</v>
      </c>
      <c r="AG13" s="21"/>
      <c r="AH13" s="66">
        <f>IF(AG13/AF13&gt;100%,100%,AG13/AF13)</f>
        <v>0</v>
      </c>
      <c r="AI13" s="21"/>
      <c r="AJ13" s="21"/>
      <c r="AK13" s="37">
        <f t="shared" ref="AK13" si="2">N13</f>
        <v>0.9</v>
      </c>
      <c r="AL13" s="21"/>
      <c r="AM13" s="66">
        <f>IF(AL13/AK13&gt;100%,100%,AL13/AK13)</f>
        <v>0</v>
      </c>
      <c r="AN13" s="21"/>
      <c r="AO13" s="21"/>
      <c r="AP13" s="37">
        <f t="shared" ref="AP13" si="3">O13</f>
        <v>0.9</v>
      </c>
      <c r="AQ13" s="21"/>
      <c r="AR13" s="66">
        <f>IF(AQ13/AP13&gt;100%,100%,AQ13/AP13)</f>
        <v>0</v>
      </c>
      <c r="AS13" s="21"/>
    </row>
    <row r="14" spans="1:45" s="32" customFormat="1" ht="270" x14ac:dyDescent="0.25">
      <c r="A14" s="58">
        <v>3</v>
      </c>
      <c r="B14" s="58" t="s">
        <v>190</v>
      </c>
      <c r="C14" s="51">
        <v>2</v>
      </c>
      <c r="D14" s="60" t="s">
        <v>65</v>
      </c>
      <c r="E14" s="51" t="s">
        <v>53</v>
      </c>
      <c r="F14" s="60" t="s">
        <v>66</v>
      </c>
      <c r="G14" s="22" t="s">
        <v>67</v>
      </c>
      <c r="H14" s="35" t="s">
        <v>68</v>
      </c>
      <c r="I14" s="49" t="s">
        <v>69</v>
      </c>
      <c r="J14" s="60" t="s">
        <v>67</v>
      </c>
      <c r="K14" s="52">
        <v>1</v>
      </c>
      <c r="L14" s="61">
        <v>1</v>
      </c>
      <c r="M14" s="61">
        <v>1</v>
      </c>
      <c r="N14" s="61">
        <v>1</v>
      </c>
      <c r="O14" s="61">
        <v>4</v>
      </c>
      <c r="P14" s="49" t="s">
        <v>59</v>
      </c>
      <c r="Q14" s="21" t="s">
        <v>60</v>
      </c>
      <c r="R14" s="21" t="s">
        <v>61</v>
      </c>
      <c r="S14" s="49" t="s">
        <v>70</v>
      </c>
      <c r="T14" s="49" t="s">
        <v>71</v>
      </c>
      <c r="U14" s="49" t="s">
        <v>64</v>
      </c>
      <c r="V14" s="65">
        <f t="shared" ref="V14:V19" si="4">K14</f>
        <v>1</v>
      </c>
      <c r="W14" s="21"/>
      <c r="X14" s="66">
        <f t="shared" ref="X14:X19" si="5">IF(W14/V14&gt;100%,100%,W14/V14)</f>
        <v>0</v>
      </c>
      <c r="Y14" s="21"/>
      <c r="Z14" s="21"/>
      <c r="AA14" s="31">
        <f t="shared" ref="AA14:AA18" si="6">L14</f>
        <v>1</v>
      </c>
      <c r="AB14" s="21"/>
      <c r="AC14" s="66">
        <f t="shared" ref="AC14:AC18" si="7">IF(AB14/AA14&gt;100%,100%,AB14/AA14)</f>
        <v>0</v>
      </c>
      <c r="AD14" s="21"/>
      <c r="AE14" s="21"/>
      <c r="AF14" s="31">
        <f t="shared" ref="AF14:AF18" si="8">M14</f>
        <v>1</v>
      </c>
      <c r="AG14" s="21"/>
      <c r="AH14" s="66">
        <f t="shared" ref="AH14:AH18" si="9">IF(AG14/AF14&gt;100%,100%,AG14/AF14)</f>
        <v>0</v>
      </c>
      <c r="AI14" s="21"/>
      <c r="AJ14" s="21"/>
      <c r="AK14" s="31">
        <f t="shared" ref="AK14:AK19" si="10">N14</f>
        <v>1</v>
      </c>
      <c r="AL14" s="21"/>
      <c r="AM14" s="66">
        <f t="shared" ref="AM14:AM19" si="11">IF(AL14/AK14&gt;100%,100%,AL14/AK14)</f>
        <v>0</v>
      </c>
      <c r="AN14" s="21"/>
      <c r="AO14" s="21"/>
      <c r="AP14" s="21">
        <f t="shared" ref="AP14:AP19" si="12">O14</f>
        <v>4</v>
      </c>
      <c r="AQ14" s="21"/>
      <c r="AR14" s="66">
        <f t="shared" ref="AR14:AR19" si="13">IF(AQ14/AP14&gt;100%,100%,AQ14/AP14)</f>
        <v>0</v>
      </c>
      <c r="AS14" s="21"/>
    </row>
    <row r="15" spans="1:45" s="32" customFormat="1" ht="180" x14ac:dyDescent="0.25">
      <c r="A15" s="58">
        <v>3</v>
      </c>
      <c r="B15" s="58" t="s">
        <v>190</v>
      </c>
      <c r="C15" s="51">
        <v>3</v>
      </c>
      <c r="D15" s="60" t="s">
        <v>72</v>
      </c>
      <c r="E15" s="22" t="s">
        <v>53</v>
      </c>
      <c r="F15" s="60" t="s">
        <v>194</v>
      </c>
      <c r="G15" s="22" t="s">
        <v>73</v>
      </c>
      <c r="H15" s="35" t="s">
        <v>74</v>
      </c>
      <c r="I15" s="49" t="s">
        <v>69</v>
      </c>
      <c r="J15" s="60" t="s">
        <v>75</v>
      </c>
      <c r="K15" s="52">
        <v>0</v>
      </c>
      <c r="L15" s="61">
        <v>0</v>
      </c>
      <c r="M15" s="61">
        <v>0</v>
      </c>
      <c r="N15" s="61">
        <v>1</v>
      </c>
      <c r="O15" s="61">
        <v>1</v>
      </c>
      <c r="P15" s="49" t="s">
        <v>59</v>
      </c>
      <c r="Q15" s="21" t="s">
        <v>60</v>
      </c>
      <c r="R15" s="21" t="s">
        <v>61</v>
      </c>
      <c r="S15" s="49" t="s">
        <v>76</v>
      </c>
      <c r="T15" s="49" t="s">
        <v>77</v>
      </c>
      <c r="U15" s="49" t="s">
        <v>64</v>
      </c>
      <c r="V15" s="65">
        <f t="shared" si="4"/>
        <v>0</v>
      </c>
      <c r="W15" s="21"/>
      <c r="X15" s="66" t="e">
        <f t="shared" si="5"/>
        <v>#DIV/0!</v>
      </c>
      <c r="Y15" s="21"/>
      <c r="Z15" s="21"/>
      <c r="AA15" s="31">
        <f t="shared" si="6"/>
        <v>0</v>
      </c>
      <c r="AB15" s="21"/>
      <c r="AC15" s="66" t="e">
        <f t="shared" si="7"/>
        <v>#DIV/0!</v>
      </c>
      <c r="AD15" s="21"/>
      <c r="AE15" s="21"/>
      <c r="AF15" s="31">
        <f t="shared" si="8"/>
        <v>0</v>
      </c>
      <c r="AG15" s="21"/>
      <c r="AH15" s="66" t="e">
        <f t="shared" si="9"/>
        <v>#DIV/0!</v>
      </c>
      <c r="AI15" s="21"/>
      <c r="AJ15" s="21"/>
      <c r="AK15" s="31">
        <f t="shared" si="10"/>
        <v>1</v>
      </c>
      <c r="AL15" s="21"/>
      <c r="AM15" s="66">
        <f t="shared" si="11"/>
        <v>0</v>
      </c>
      <c r="AN15" s="21"/>
      <c r="AO15" s="21"/>
      <c r="AP15" s="21">
        <f t="shared" si="12"/>
        <v>1</v>
      </c>
      <c r="AQ15" s="21"/>
      <c r="AR15" s="66">
        <f t="shared" si="13"/>
        <v>0</v>
      </c>
      <c r="AS15" s="21"/>
    </row>
    <row r="16" spans="1:45" s="32" customFormat="1" ht="150" x14ac:dyDescent="0.25">
      <c r="A16" s="58">
        <v>3</v>
      </c>
      <c r="B16" s="58" t="s">
        <v>190</v>
      </c>
      <c r="C16" s="51">
        <v>4</v>
      </c>
      <c r="D16" s="60" t="s">
        <v>78</v>
      </c>
      <c r="E16" s="22" t="s">
        <v>53</v>
      </c>
      <c r="F16" s="60" t="s">
        <v>79</v>
      </c>
      <c r="G16" s="22" t="s">
        <v>80</v>
      </c>
      <c r="H16" s="35" t="s">
        <v>81</v>
      </c>
      <c r="I16" s="49" t="s">
        <v>69</v>
      </c>
      <c r="J16" s="60" t="s">
        <v>75</v>
      </c>
      <c r="K16" s="52">
        <v>1</v>
      </c>
      <c r="L16" s="61">
        <v>1</v>
      </c>
      <c r="M16" s="61">
        <v>1</v>
      </c>
      <c r="N16" s="61">
        <v>1</v>
      </c>
      <c r="O16" s="61">
        <v>4</v>
      </c>
      <c r="P16" s="49" t="s">
        <v>59</v>
      </c>
      <c r="Q16" s="21" t="s">
        <v>60</v>
      </c>
      <c r="R16" s="21" t="s">
        <v>61</v>
      </c>
      <c r="S16" s="49" t="s">
        <v>82</v>
      </c>
      <c r="T16" s="49" t="s">
        <v>77</v>
      </c>
      <c r="U16" s="49" t="s">
        <v>64</v>
      </c>
      <c r="V16" s="65">
        <f t="shared" si="4"/>
        <v>1</v>
      </c>
      <c r="W16" s="21"/>
      <c r="X16" s="66">
        <f t="shared" si="5"/>
        <v>0</v>
      </c>
      <c r="Y16" s="21"/>
      <c r="Z16" s="21"/>
      <c r="AA16" s="31">
        <f t="shared" si="6"/>
        <v>1</v>
      </c>
      <c r="AB16" s="21"/>
      <c r="AC16" s="66">
        <f t="shared" si="7"/>
        <v>0</v>
      </c>
      <c r="AD16" s="21"/>
      <c r="AE16" s="21"/>
      <c r="AF16" s="31">
        <f t="shared" si="8"/>
        <v>1</v>
      </c>
      <c r="AG16" s="21"/>
      <c r="AH16" s="66">
        <f t="shared" si="9"/>
        <v>0</v>
      </c>
      <c r="AI16" s="21"/>
      <c r="AJ16" s="21"/>
      <c r="AK16" s="31">
        <f t="shared" si="10"/>
        <v>1</v>
      </c>
      <c r="AL16" s="21"/>
      <c r="AM16" s="66">
        <f t="shared" si="11"/>
        <v>0</v>
      </c>
      <c r="AN16" s="21"/>
      <c r="AO16" s="21"/>
      <c r="AP16" s="21">
        <f t="shared" si="12"/>
        <v>4</v>
      </c>
      <c r="AQ16" s="21"/>
      <c r="AR16" s="66">
        <f t="shared" si="13"/>
        <v>0</v>
      </c>
      <c r="AS16" s="21"/>
    </row>
    <row r="17" spans="1:45" s="32" customFormat="1" ht="180" x14ac:dyDescent="0.25">
      <c r="A17" s="58">
        <v>3</v>
      </c>
      <c r="B17" s="58" t="s">
        <v>190</v>
      </c>
      <c r="C17" s="26" t="s">
        <v>83</v>
      </c>
      <c r="D17" s="60" t="s">
        <v>84</v>
      </c>
      <c r="E17" s="22" t="s">
        <v>53</v>
      </c>
      <c r="F17" s="60" t="s">
        <v>85</v>
      </c>
      <c r="G17" s="22" t="s">
        <v>86</v>
      </c>
      <c r="H17" s="35" t="s">
        <v>87</v>
      </c>
      <c r="I17" s="49" t="s">
        <v>88</v>
      </c>
      <c r="J17" s="60" t="s">
        <v>89</v>
      </c>
      <c r="K17" s="62">
        <v>1</v>
      </c>
      <c r="L17" s="62">
        <v>1</v>
      </c>
      <c r="M17" s="62">
        <v>1</v>
      </c>
      <c r="N17" s="62">
        <v>1</v>
      </c>
      <c r="O17" s="63">
        <v>1</v>
      </c>
      <c r="P17" s="49" t="s">
        <v>59</v>
      </c>
      <c r="Q17" s="21" t="s">
        <v>60</v>
      </c>
      <c r="R17" s="21" t="s">
        <v>61</v>
      </c>
      <c r="S17" s="49" t="s">
        <v>90</v>
      </c>
      <c r="T17" s="49" t="s">
        <v>91</v>
      </c>
      <c r="U17" s="49" t="s">
        <v>64</v>
      </c>
      <c r="V17" s="37">
        <f t="shared" si="4"/>
        <v>1</v>
      </c>
      <c r="W17" s="21"/>
      <c r="X17" s="66">
        <f t="shared" si="5"/>
        <v>0</v>
      </c>
      <c r="Y17" s="21"/>
      <c r="Z17" s="21"/>
      <c r="AA17" s="37">
        <f t="shared" si="6"/>
        <v>1</v>
      </c>
      <c r="AB17" s="21"/>
      <c r="AC17" s="66">
        <f t="shared" si="7"/>
        <v>0</v>
      </c>
      <c r="AD17" s="21"/>
      <c r="AE17" s="21"/>
      <c r="AF17" s="37">
        <f t="shared" si="8"/>
        <v>1</v>
      </c>
      <c r="AG17" s="21"/>
      <c r="AH17" s="66">
        <f t="shared" si="9"/>
        <v>0</v>
      </c>
      <c r="AI17" s="21"/>
      <c r="AJ17" s="21"/>
      <c r="AK17" s="37">
        <f t="shared" si="10"/>
        <v>1</v>
      </c>
      <c r="AL17" s="21"/>
      <c r="AM17" s="66">
        <f t="shared" si="11"/>
        <v>0</v>
      </c>
      <c r="AN17" s="21"/>
      <c r="AO17" s="21"/>
      <c r="AP17" s="37">
        <f t="shared" si="12"/>
        <v>1</v>
      </c>
      <c r="AQ17" s="21"/>
      <c r="AR17" s="66">
        <f t="shared" si="13"/>
        <v>0</v>
      </c>
      <c r="AS17" s="21"/>
    </row>
    <row r="18" spans="1:45" s="32" customFormat="1" ht="150" x14ac:dyDescent="0.25">
      <c r="A18" s="58">
        <v>3</v>
      </c>
      <c r="B18" s="58" t="s">
        <v>190</v>
      </c>
      <c r="C18" s="26" t="s">
        <v>92</v>
      </c>
      <c r="D18" s="60" t="s">
        <v>93</v>
      </c>
      <c r="E18" s="22" t="s">
        <v>53</v>
      </c>
      <c r="F18" s="60" t="s">
        <v>94</v>
      </c>
      <c r="G18" s="22" t="s">
        <v>95</v>
      </c>
      <c r="H18" s="35" t="s">
        <v>96</v>
      </c>
      <c r="I18" s="49" t="s">
        <v>69</v>
      </c>
      <c r="J18" s="60" t="s">
        <v>75</v>
      </c>
      <c r="K18" s="52">
        <v>3</v>
      </c>
      <c r="L18" s="61">
        <v>3</v>
      </c>
      <c r="M18" s="61">
        <v>3</v>
      </c>
      <c r="N18" s="61">
        <v>3</v>
      </c>
      <c r="O18" s="61">
        <v>12</v>
      </c>
      <c r="P18" s="49" t="s">
        <v>59</v>
      </c>
      <c r="Q18" s="21" t="s">
        <v>60</v>
      </c>
      <c r="R18" s="21" t="s">
        <v>61</v>
      </c>
      <c r="S18" s="49" t="s">
        <v>97</v>
      </c>
      <c r="T18" s="49" t="s">
        <v>98</v>
      </c>
      <c r="U18" s="49" t="s">
        <v>64</v>
      </c>
      <c r="V18" s="65">
        <f t="shared" si="4"/>
        <v>3</v>
      </c>
      <c r="W18" s="21"/>
      <c r="X18" s="66">
        <f t="shared" si="5"/>
        <v>0</v>
      </c>
      <c r="Y18" s="21"/>
      <c r="Z18" s="21"/>
      <c r="AA18" s="31">
        <f t="shared" si="6"/>
        <v>3</v>
      </c>
      <c r="AB18" s="21"/>
      <c r="AC18" s="66">
        <f t="shared" si="7"/>
        <v>0</v>
      </c>
      <c r="AD18" s="21"/>
      <c r="AE18" s="21"/>
      <c r="AF18" s="31">
        <f t="shared" si="8"/>
        <v>3</v>
      </c>
      <c r="AG18" s="21"/>
      <c r="AH18" s="66">
        <f t="shared" si="9"/>
        <v>0</v>
      </c>
      <c r="AI18" s="21"/>
      <c r="AJ18" s="21"/>
      <c r="AK18" s="31">
        <f t="shared" si="10"/>
        <v>3</v>
      </c>
      <c r="AL18" s="21"/>
      <c r="AM18" s="66">
        <f t="shared" si="11"/>
        <v>0</v>
      </c>
      <c r="AN18" s="21"/>
      <c r="AO18" s="21"/>
      <c r="AP18" s="21">
        <f t="shared" si="12"/>
        <v>12</v>
      </c>
      <c r="AQ18" s="21"/>
      <c r="AR18" s="66">
        <f t="shared" si="13"/>
        <v>0</v>
      </c>
      <c r="AS18" s="21"/>
    </row>
    <row r="19" spans="1:45" ht="150" x14ac:dyDescent="0.25">
      <c r="A19" s="58">
        <v>3</v>
      </c>
      <c r="B19" s="58" t="s">
        <v>190</v>
      </c>
      <c r="C19" s="59">
        <v>7</v>
      </c>
      <c r="D19" s="60" t="s">
        <v>193</v>
      </c>
      <c r="E19" s="22" t="s">
        <v>99</v>
      </c>
      <c r="F19" s="60" t="s">
        <v>100</v>
      </c>
      <c r="G19" s="22" t="s">
        <v>101</v>
      </c>
      <c r="H19" s="35" t="s">
        <v>102</v>
      </c>
      <c r="I19" s="49" t="s">
        <v>69</v>
      </c>
      <c r="J19" s="60" t="s">
        <v>75</v>
      </c>
      <c r="K19" s="52">
        <v>36</v>
      </c>
      <c r="L19" s="61">
        <v>36</v>
      </c>
      <c r="M19" s="61">
        <v>36</v>
      </c>
      <c r="N19" s="61">
        <v>36</v>
      </c>
      <c r="O19" s="61">
        <v>144</v>
      </c>
      <c r="P19" s="49" t="s">
        <v>59</v>
      </c>
      <c r="Q19" s="21" t="s">
        <v>60</v>
      </c>
      <c r="R19" s="21" t="s">
        <v>61</v>
      </c>
      <c r="S19" s="49" t="s">
        <v>103</v>
      </c>
      <c r="T19" s="49" t="s">
        <v>98</v>
      </c>
      <c r="U19" s="49" t="s">
        <v>64</v>
      </c>
      <c r="V19" s="65">
        <f t="shared" si="4"/>
        <v>36</v>
      </c>
      <c r="W19" s="64"/>
      <c r="X19" s="66">
        <f t="shared" si="5"/>
        <v>0</v>
      </c>
      <c r="Y19" s="64"/>
      <c r="Z19" s="64"/>
      <c r="AA19" s="31">
        <f t="shared" ref="AA19" si="14">L19</f>
        <v>36</v>
      </c>
      <c r="AB19" s="21"/>
      <c r="AC19" s="66">
        <f t="shared" ref="AC19" si="15">IF(AB19/AA19&gt;100%,100%,AB19/AA19)</f>
        <v>0</v>
      </c>
      <c r="AD19" s="64"/>
      <c r="AE19" s="64"/>
      <c r="AF19" s="31">
        <f t="shared" ref="AF19" si="16">M19</f>
        <v>36</v>
      </c>
      <c r="AG19" s="21"/>
      <c r="AH19" s="66">
        <f t="shared" ref="AH19" si="17">IF(AG19/AF19&gt;100%,100%,AG19/AF19)</f>
        <v>0</v>
      </c>
      <c r="AI19" s="64"/>
      <c r="AJ19" s="64"/>
      <c r="AK19" s="31">
        <f t="shared" si="10"/>
        <v>36</v>
      </c>
      <c r="AL19" s="64"/>
      <c r="AM19" s="66">
        <f t="shared" si="11"/>
        <v>0</v>
      </c>
      <c r="AN19" s="64"/>
      <c r="AO19" s="64"/>
      <c r="AP19" s="21">
        <f t="shared" si="12"/>
        <v>144</v>
      </c>
      <c r="AQ19" s="64"/>
      <c r="AR19" s="66">
        <f t="shared" si="13"/>
        <v>0</v>
      </c>
      <c r="AS19" s="64"/>
    </row>
    <row r="20" spans="1:45" s="5" customFormat="1" ht="15.75" x14ac:dyDescent="0.25">
      <c r="A20" s="10"/>
      <c r="B20" s="10"/>
      <c r="C20" s="10"/>
      <c r="D20" s="13" t="s">
        <v>104</v>
      </c>
      <c r="E20" s="10"/>
      <c r="F20" s="10"/>
      <c r="G20" s="10"/>
      <c r="H20" s="10"/>
      <c r="I20" s="10"/>
      <c r="J20" s="10"/>
      <c r="K20" s="15"/>
      <c r="L20" s="15"/>
      <c r="M20" s="15"/>
      <c r="N20" s="15"/>
      <c r="O20" s="15"/>
      <c r="P20" s="10"/>
      <c r="Q20" s="10"/>
      <c r="R20" s="10"/>
      <c r="S20" s="10"/>
      <c r="T20" s="10"/>
      <c r="U20" s="10"/>
      <c r="V20" s="15"/>
      <c r="W20" s="15"/>
      <c r="X20" s="15" t="e">
        <f>AVERAGE(X13:X18)*80%</f>
        <v>#DIV/0!</v>
      </c>
      <c r="Y20" s="15"/>
      <c r="Z20" s="15"/>
      <c r="AA20" s="15"/>
      <c r="AB20" s="15"/>
      <c r="AC20" s="15" t="e">
        <f>AVERAGE(AC13:AC18)*80%</f>
        <v>#DIV/0!</v>
      </c>
      <c r="AD20" s="15"/>
      <c r="AE20" s="15"/>
      <c r="AF20" s="15"/>
      <c r="AG20" s="15"/>
      <c r="AH20" s="15" t="e">
        <f>AVERAGE(AH13:AH18)*80%</f>
        <v>#DIV/0!</v>
      </c>
      <c r="AI20" s="15"/>
      <c r="AJ20" s="15"/>
      <c r="AK20" s="15"/>
      <c r="AL20" s="15"/>
      <c r="AM20" s="68">
        <f>AVERAGE(AM13:AM18)*80%</f>
        <v>0</v>
      </c>
      <c r="AN20" s="10"/>
      <c r="AO20" s="10"/>
      <c r="AP20" s="16"/>
      <c r="AQ20" s="16"/>
      <c r="AR20" s="15">
        <f>AVERAGE(AR13:AR18)*80%</f>
        <v>0</v>
      </c>
      <c r="AS20" s="10"/>
    </row>
    <row r="21" spans="1:45" s="32" customFormat="1" ht="120" x14ac:dyDescent="0.25">
      <c r="A21" s="40">
        <v>3</v>
      </c>
      <c r="B21" s="27" t="s">
        <v>191</v>
      </c>
      <c r="C21" s="40" t="s">
        <v>105</v>
      </c>
      <c r="D21" s="27" t="s">
        <v>106</v>
      </c>
      <c r="E21" s="27" t="s">
        <v>107</v>
      </c>
      <c r="F21" s="27" t="s">
        <v>108</v>
      </c>
      <c r="G21" s="27" t="s">
        <v>109</v>
      </c>
      <c r="H21" s="27" t="s">
        <v>110</v>
      </c>
      <c r="I21" s="28" t="s">
        <v>88</v>
      </c>
      <c r="J21" s="29" t="s">
        <v>111</v>
      </c>
      <c r="K21" s="30" t="s">
        <v>112</v>
      </c>
      <c r="L21" s="30">
        <v>0.8</v>
      </c>
      <c r="M21" s="30" t="s">
        <v>112</v>
      </c>
      <c r="N21" s="30">
        <v>0.8</v>
      </c>
      <c r="O21" s="30">
        <v>0.8</v>
      </c>
      <c r="P21" s="27" t="s">
        <v>59</v>
      </c>
      <c r="Q21" s="54" t="s">
        <v>113</v>
      </c>
      <c r="R21" s="54" t="s">
        <v>114</v>
      </c>
      <c r="S21" s="27" t="s">
        <v>115</v>
      </c>
      <c r="T21" s="27" t="s">
        <v>116</v>
      </c>
      <c r="U21" s="27" t="s">
        <v>117</v>
      </c>
      <c r="V21" s="53" t="str">
        <f t="shared" ref="V21:V27" si="18">K21</f>
        <v>No programada</v>
      </c>
      <c r="W21" s="54"/>
      <c r="X21" s="67" t="e">
        <f t="shared" ref="X21:X27" si="19">IF(W21/V21&gt;100%,100%,W21/V21)</f>
        <v>#VALUE!</v>
      </c>
      <c r="Y21" s="54"/>
      <c r="Z21" s="54"/>
      <c r="AA21" s="53">
        <f>L21</f>
        <v>0.8</v>
      </c>
      <c r="AB21" s="54"/>
      <c r="AC21" s="54">
        <f t="shared" ref="AC21:AC27" si="20">IF(AB21/AA21&gt;100%,100%,AB21/AA21)</f>
        <v>0</v>
      </c>
      <c r="AD21" s="54"/>
      <c r="AE21" s="54"/>
      <c r="AF21" s="53" t="str">
        <f>M21</f>
        <v>No programada</v>
      </c>
      <c r="AG21" s="54"/>
      <c r="AH21" s="56" t="e">
        <f t="shared" ref="AH21:AH27" si="21">IF(AG21/AF21&gt;100%,100%,AG21/AF21)</f>
        <v>#VALUE!</v>
      </c>
      <c r="AI21" s="54"/>
      <c r="AJ21" s="54"/>
      <c r="AK21" s="53">
        <f>N21</f>
        <v>0.8</v>
      </c>
      <c r="AL21" s="54"/>
      <c r="AM21" s="56">
        <f t="shared" ref="AM21:AM27" si="22">IF(AL21/AK21&gt;100%,100%,AL21/AK21)</f>
        <v>0</v>
      </c>
      <c r="AN21" s="54"/>
      <c r="AO21" s="54"/>
      <c r="AP21" s="54">
        <f>O21</f>
        <v>0.8</v>
      </c>
      <c r="AQ21" s="54"/>
      <c r="AR21" s="56">
        <f t="shared" ref="AR21:AR27" si="23">IF(AQ21/AP21&gt;100%,100%,AQ21/AP21)</f>
        <v>0</v>
      </c>
      <c r="AS21" s="54"/>
    </row>
    <row r="22" spans="1:45" s="32" customFormat="1" ht="90" x14ac:dyDescent="0.25">
      <c r="A22" s="40">
        <v>3</v>
      </c>
      <c r="B22" s="27" t="s">
        <v>191</v>
      </c>
      <c r="C22" s="40" t="s">
        <v>118</v>
      </c>
      <c r="D22" s="27" t="s">
        <v>119</v>
      </c>
      <c r="E22" s="27" t="s">
        <v>107</v>
      </c>
      <c r="F22" s="27" t="s">
        <v>120</v>
      </c>
      <c r="G22" s="27" t="s">
        <v>121</v>
      </c>
      <c r="H22" s="27" t="s">
        <v>122</v>
      </c>
      <c r="I22" s="28" t="s">
        <v>88</v>
      </c>
      <c r="J22" s="28" t="s">
        <v>120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27" t="s">
        <v>59</v>
      </c>
      <c r="Q22" s="54" t="s">
        <v>123</v>
      </c>
      <c r="R22" s="54" t="s">
        <v>124</v>
      </c>
      <c r="S22" s="27" t="s">
        <v>125</v>
      </c>
      <c r="T22" s="27" t="s">
        <v>126</v>
      </c>
      <c r="U22" s="27" t="s">
        <v>127</v>
      </c>
      <c r="V22" s="55">
        <f t="shared" si="18"/>
        <v>0</v>
      </c>
      <c r="W22" s="54"/>
      <c r="X22" s="67" t="e">
        <f t="shared" si="19"/>
        <v>#DIV/0!</v>
      </c>
      <c r="Y22" s="54"/>
      <c r="Z22" s="54"/>
      <c r="AA22" s="53">
        <f>L22</f>
        <v>0</v>
      </c>
      <c r="AB22" s="54"/>
      <c r="AC22" s="54" t="e">
        <f t="shared" si="20"/>
        <v>#DIV/0!</v>
      </c>
      <c r="AD22" s="54"/>
      <c r="AE22" s="54"/>
      <c r="AF22" s="53">
        <f>M22</f>
        <v>0</v>
      </c>
      <c r="AG22" s="54"/>
      <c r="AH22" s="56" t="e">
        <f t="shared" si="21"/>
        <v>#DIV/0!</v>
      </c>
      <c r="AI22" s="54"/>
      <c r="AJ22" s="54"/>
      <c r="AK22" s="53">
        <f>N22</f>
        <v>0</v>
      </c>
      <c r="AL22" s="54"/>
      <c r="AM22" s="56" t="e">
        <f t="shared" si="22"/>
        <v>#DIV/0!</v>
      </c>
      <c r="AN22" s="54"/>
      <c r="AO22" s="54"/>
      <c r="AP22" s="54">
        <f>O22</f>
        <v>0</v>
      </c>
      <c r="AQ22" s="54"/>
      <c r="AR22" s="56" t="e">
        <f t="shared" si="23"/>
        <v>#DIV/0!</v>
      </c>
      <c r="AS22" s="54"/>
    </row>
    <row r="23" spans="1:45" s="32" customFormat="1" ht="90" x14ac:dyDescent="0.25">
      <c r="A23" s="40">
        <v>3</v>
      </c>
      <c r="B23" s="27" t="s">
        <v>191</v>
      </c>
      <c r="C23" s="40" t="s">
        <v>128</v>
      </c>
      <c r="D23" s="27" t="s">
        <v>129</v>
      </c>
      <c r="E23" s="27" t="s">
        <v>107</v>
      </c>
      <c r="F23" s="27" t="s">
        <v>130</v>
      </c>
      <c r="G23" s="27" t="s">
        <v>131</v>
      </c>
      <c r="H23" s="27" t="s">
        <v>96</v>
      </c>
      <c r="I23" s="28" t="s">
        <v>69</v>
      </c>
      <c r="J23" s="28" t="s">
        <v>130</v>
      </c>
      <c r="K23" s="33">
        <v>0</v>
      </c>
      <c r="L23" s="57">
        <v>1</v>
      </c>
      <c r="M23" s="33">
        <v>0</v>
      </c>
      <c r="N23" s="57">
        <v>1</v>
      </c>
      <c r="O23" s="57">
        <v>2</v>
      </c>
      <c r="P23" s="27" t="s">
        <v>59</v>
      </c>
      <c r="Q23" s="54" t="s">
        <v>123</v>
      </c>
      <c r="R23" s="54" t="s">
        <v>124</v>
      </c>
      <c r="S23" s="27" t="s">
        <v>132</v>
      </c>
      <c r="T23" s="27" t="s">
        <v>132</v>
      </c>
      <c r="U23" s="27" t="s">
        <v>133</v>
      </c>
      <c r="V23" s="55">
        <f t="shared" si="18"/>
        <v>0</v>
      </c>
      <c r="W23" s="54"/>
      <c r="X23" s="67" t="e">
        <f t="shared" si="19"/>
        <v>#DIV/0!</v>
      </c>
      <c r="Y23" s="54"/>
      <c r="Z23" s="54"/>
      <c r="AA23" s="53">
        <f>L23</f>
        <v>1</v>
      </c>
      <c r="AB23" s="54"/>
      <c r="AC23" s="54">
        <f t="shared" si="20"/>
        <v>0</v>
      </c>
      <c r="AD23" s="54"/>
      <c r="AE23" s="54"/>
      <c r="AF23" s="53">
        <f>M23</f>
        <v>0</v>
      </c>
      <c r="AG23" s="54"/>
      <c r="AH23" s="56" t="e">
        <f t="shared" si="21"/>
        <v>#DIV/0!</v>
      </c>
      <c r="AI23" s="54"/>
      <c r="AJ23" s="54"/>
      <c r="AK23" s="53">
        <f>N23</f>
        <v>1</v>
      </c>
      <c r="AL23" s="54"/>
      <c r="AM23" s="56">
        <f t="shared" si="22"/>
        <v>0</v>
      </c>
      <c r="AN23" s="54"/>
      <c r="AO23" s="54"/>
      <c r="AP23" s="54">
        <f>O23</f>
        <v>2</v>
      </c>
      <c r="AQ23" s="54"/>
      <c r="AR23" s="56">
        <f t="shared" si="23"/>
        <v>0</v>
      </c>
      <c r="AS23" s="54"/>
    </row>
    <row r="24" spans="1:45" s="32" customFormat="1" ht="120" x14ac:dyDescent="0.25">
      <c r="A24" s="40">
        <v>3</v>
      </c>
      <c r="B24" s="27" t="s">
        <v>191</v>
      </c>
      <c r="C24" s="40" t="s">
        <v>134</v>
      </c>
      <c r="D24" s="27" t="s">
        <v>135</v>
      </c>
      <c r="E24" s="27" t="s">
        <v>107</v>
      </c>
      <c r="F24" s="27" t="s">
        <v>136</v>
      </c>
      <c r="G24" s="27" t="s">
        <v>137</v>
      </c>
      <c r="H24" s="27" t="s">
        <v>138</v>
      </c>
      <c r="I24" s="28" t="s">
        <v>69</v>
      </c>
      <c r="J24" s="28" t="s">
        <v>136</v>
      </c>
      <c r="K24" s="33">
        <v>1</v>
      </c>
      <c r="L24" s="33">
        <v>0</v>
      </c>
      <c r="M24" s="33">
        <v>0</v>
      </c>
      <c r="N24" s="33">
        <v>0</v>
      </c>
      <c r="O24" s="33">
        <v>1</v>
      </c>
      <c r="P24" s="27" t="s">
        <v>59</v>
      </c>
      <c r="Q24" s="54" t="s">
        <v>60</v>
      </c>
      <c r="R24" s="54" t="s">
        <v>114</v>
      </c>
      <c r="S24" s="27" t="s">
        <v>139</v>
      </c>
      <c r="T24" s="27" t="s">
        <v>140</v>
      </c>
      <c r="U24" s="27" t="s">
        <v>141</v>
      </c>
      <c r="V24" s="55">
        <f t="shared" si="18"/>
        <v>1</v>
      </c>
      <c r="W24" s="54"/>
      <c r="X24" s="67">
        <f t="shared" si="19"/>
        <v>0</v>
      </c>
      <c r="Y24" s="54"/>
      <c r="Z24" s="54"/>
      <c r="AA24" s="53">
        <f>L24</f>
        <v>0</v>
      </c>
      <c r="AB24" s="54"/>
      <c r="AC24" s="54" t="e">
        <f t="shared" si="20"/>
        <v>#DIV/0!</v>
      </c>
      <c r="AD24" s="54"/>
      <c r="AE24" s="54"/>
      <c r="AF24" s="53">
        <f>M24</f>
        <v>0</v>
      </c>
      <c r="AG24" s="54"/>
      <c r="AH24" s="56" t="e">
        <f t="shared" si="21"/>
        <v>#DIV/0!</v>
      </c>
      <c r="AI24" s="54"/>
      <c r="AJ24" s="54"/>
      <c r="AK24" s="53">
        <f>N24</f>
        <v>0</v>
      </c>
      <c r="AL24" s="54"/>
      <c r="AM24" s="56" t="e">
        <f t="shared" si="22"/>
        <v>#DIV/0!</v>
      </c>
      <c r="AN24" s="54"/>
      <c r="AO24" s="54"/>
      <c r="AP24" s="54">
        <f>O24</f>
        <v>1</v>
      </c>
      <c r="AQ24" s="54"/>
      <c r="AR24" s="56">
        <f t="shared" si="23"/>
        <v>0</v>
      </c>
      <c r="AS24" s="54"/>
    </row>
    <row r="25" spans="1:45" s="32" customFormat="1" ht="120" x14ac:dyDescent="0.25">
      <c r="A25" s="40"/>
      <c r="B25" s="27" t="s">
        <v>191</v>
      </c>
      <c r="C25" s="40" t="s">
        <v>142</v>
      </c>
      <c r="D25" s="27" t="s">
        <v>143</v>
      </c>
      <c r="E25" s="27" t="s">
        <v>107</v>
      </c>
      <c r="F25" s="27" t="s">
        <v>144</v>
      </c>
      <c r="G25" s="27" t="s">
        <v>145</v>
      </c>
      <c r="H25" s="27" t="s">
        <v>146</v>
      </c>
      <c r="I25" s="28" t="s">
        <v>88</v>
      </c>
      <c r="J25" s="28" t="s">
        <v>147</v>
      </c>
      <c r="K25" s="33">
        <v>1</v>
      </c>
      <c r="L25" s="33">
        <v>1</v>
      </c>
      <c r="M25" s="33">
        <v>1</v>
      </c>
      <c r="N25" s="33">
        <v>1</v>
      </c>
      <c r="O25" s="33">
        <v>1</v>
      </c>
      <c r="P25" s="27" t="s">
        <v>148</v>
      </c>
      <c r="Q25" s="54" t="s">
        <v>60</v>
      </c>
      <c r="R25" s="54" t="s">
        <v>114</v>
      </c>
      <c r="S25" s="27" t="s">
        <v>139</v>
      </c>
      <c r="T25" s="27" t="s">
        <v>140</v>
      </c>
      <c r="U25" s="27" t="s">
        <v>141</v>
      </c>
      <c r="V25" s="55">
        <f t="shared" si="18"/>
        <v>1</v>
      </c>
      <c r="W25" s="54"/>
      <c r="X25" s="67">
        <f t="shared" si="19"/>
        <v>0</v>
      </c>
      <c r="Y25" s="54"/>
      <c r="Z25" s="54"/>
      <c r="AA25" s="53"/>
      <c r="AB25" s="54"/>
      <c r="AC25" s="54"/>
      <c r="AD25" s="54"/>
      <c r="AE25" s="54"/>
      <c r="AF25" s="53"/>
      <c r="AG25" s="54"/>
      <c r="AH25" s="56"/>
      <c r="AI25" s="54"/>
      <c r="AJ25" s="54"/>
      <c r="AK25" s="53"/>
      <c r="AL25" s="54"/>
      <c r="AM25" s="56"/>
      <c r="AN25" s="54"/>
      <c r="AO25" s="54"/>
      <c r="AP25" s="54"/>
      <c r="AQ25" s="54"/>
      <c r="AR25" s="56"/>
      <c r="AS25" s="54"/>
    </row>
    <row r="26" spans="1:45" s="32" customFormat="1" ht="90" x14ac:dyDescent="0.25">
      <c r="A26" s="40">
        <v>3</v>
      </c>
      <c r="B26" s="27" t="s">
        <v>191</v>
      </c>
      <c r="C26" s="40" t="s">
        <v>149</v>
      </c>
      <c r="D26" s="27" t="s">
        <v>150</v>
      </c>
      <c r="E26" s="27" t="s">
        <v>107</v>
      </c>
      <c r="F26" s="27" t="s">
        <v>151</v>
      </c>
      <c r="G26" s="27" t="s">
        <v>152</v>
      </c>
      <c r="H26" s="27" t="s">
        <v>113</v>
      </c>
      <c r="I26" s="28" t="s">
        <v>69</v>
      </c>
      <c r="J26" s="28" t="s">
        <v>151</v>
      </c>
      <c r="K26" s="33">
        <v>0</v>
      </c>
      <c r="L26" s="33">
        <v>1</v>
      </c>
      <c r="M26" s="33">
        <v>0</v>
      </c>
      <c r="N26" s="33">
        <v>0</v>
      </c>
      <c r="O26" s="33">
        <v>1</v>
      </c>
      <c r="P26" s="27" t="s">
        <v>59</v>
      </c>
      <c r="Q26" s="54" t="s">
        <v>153</v>
      </c>
      <c r="R26" s="54"/>
      <c r="S26" s="27" t="s">
        <v>151</v>
      </c>
      <c r="T26" s="27" t="s">
        <v>154</v>
      </c>
      <c r="U26" s="27" t="s">
        <v>155</v>
      </c>
      <c r="V26" s="55">
        <f t="shared" si="18"/>
        <v>0</v>
      </c>
      <c r="W26" s="54"/>
      <c r="X26" s="67" t="e">
        <f t="shared" si="19"/>
        <v>#DIV/0!</v>
      </c>
      <c r="Y26" s="54"/>
      <c r="Z26" s="54"/>
      <c r="AA26" s="53"/>
      <c r="AB26" s="54"/>
      <c r="AC26" s="54"/>
      <c r="AD26" s="54"/>
      <c r="AE26" s="54"/>
      <c r="AF26" s="53"/>
      <c r="AG26" s="54"/>
      <c r="AH26" s="56"/>
      <c r="AI26" s="54"/>
      <c r="AJ26" s="54"/>
      <c r="AK26" s="53"/>
      <c r="AL26" s="54"/>
      <c r="AM26" s="56"/>
      <c r="AN26" s="54"/>
      <c r="AO26" s="54"/>
      <c r="AP26" s="54"/>
      <c r="AQ26" s="54"/>
      <c r="AR26" s="56"/>
      <c r="AS26" s="54"/>
    </row>
    <row r="27" spans="1:45" s="32" customFormat="1" ht="120" x14ac:dyDescent="0.25">
      <c r="A27" s="40">
        <v>3</v>
      </c>
      <c r="B27" s="27" t="s">
        <v>191</v>
      </c>
      <c r="C27" s="40" t="s">
        <v>156</v>
      </c>
      <c r="D27" s="27" t="s">
        <v>157</v>
      </c>
      <c r="E27" s="27" t="s">
        <v>107</v>
      </c>
      <c r="F27" s="27" t="s">
        <v>158</v>
      </c>
      <c r="G27" s="27" t="s">
        <v>159</v>
      </c>
      <c r="H27" s="27" t="s">
        <v>113</v>
      </c>
      <c r="I27" s="28" t="s">
        <v>69</v>
      </c>
      <c r="J27" s="28" t="s">
        <v>158</v>
      </c>
      <c r="K27" s="34">
        <v>0</v>
      </c>
      <c r="L27" s="34">
        <v>0</v>
      </c>
      <c r="M27" s="34">
        <v>0</v>
      </c>
      <c r="N27" s="34">
        <v>1</v>
      </c>
      <c r="O27" s="34">
        <v>1</v>
      </c>
      <c r="P27" s="27" t="s">
        <v>59</v>
      </c>
      <c r="Q27" s="54" t="s">
        <v>153</v>
      </c>
      <c r="R27" s="54"/>
      <c r="S27" s="27" t="s">
        <v>160</v>
      </c>
      <c r="T27" s="27" t="s">
        <v>161</v>
      </c>
      <c r="U27" s="27" t="s">
        <v>155</v>
      </c>
      <c r="V27" s="55">
        <f t="shared" si="18"/>
        <v>0</v>
      </c>
      <c r="W27" s="54"/>
      <c r="X27" s="67" t="e">
        <f t="shared" si="19"/>
        <v>#DIV/0!</v>
      </c>
      <c r="Y27" s="54"/>
      <c r="Z27" s="54"/>
      <c r="AA27" s="53">
        <f>L27</f>
        <v>0</v>
      </c>
      <c r="AB27" s="54"/>
      <c r="AC27" s="54" t="e">
        <f t="shared" si="20"/>
        <v>#DIV/0!</v>
      </c>
      <c r="AD27" s="54"/>
      <c r="AE27" s="54"/>
      <c r="AF27" s="53">
        <f>M27</f>
        <v>0</v>
      </c>
      <c r="AG27" s="54"/>
      <c r="AH27" s="56" t="e">
        <f t="shared" si="21"/>
        <v>#DIV/0!</v>
      </c>
      <c r="AI27" s="54"/>
      <c r="AJ27" s="54"/>
      <c r="AK27" s="53">
        <f>N27</f>
        <v>1</v>
      </c>
      <c r="AL27" s="54"/>
      <c r="AM27" s="56">
        <f t="shared" si="22"/>
        <v>0</v>
      </c>
      <c r="AN27" s="54"/>
      <c r="AO27" s="54"/>
      <c r="AP27" s="54">
        <f>O27</f>
        <v>1</v>
      </c>
      <c r="AQ27" s="54"/>
      <c r="AR27" s="56">
        <f t="shared" si="23"/>
        <v>0</v>
      </c>
      <c r="AS27" s="54"/>
    </row>
    <row r="28" spans="1:45" s="5" customFormat="1" ht="15.75" x14ac:dyDescent="0.25">
      <c r="A28" s="10"/>
      <c r="B28" s="10"/>
      <c r="C28" s="10"/>
      <c r="D28" s="11" t="s">
        <v>162</v>
      </c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1"/>
      <c r="Q28" s="11"/>
      <c r="R28" s="11"/>
      <c r="S28" s="10"/>
      <c r="T28" s="10"/>
      <c r="U28" s="10"/>
      <c r="V28" s="12"/>
      <c r="W28" s="12"/>
      <c r="X28" s="14" t="e">
        <f>AVERAGE(X21:X27)*20%</f>
        <v>#VALUE!</v>
      </c>
      <c r="Y28" s="10"/>
      <c r="Z28" s="10"/>
      <c r="AA28" s="12"/>
      <c r="AB28" s="12"/>
      <c r="AC28" s="14" t="e">
        <f>AVERAGE(AC21:AC27)*20%</f>
        <v>#DIV/0!</v>
      </c>
      <c r="AD28" s="10"/>
      <c r="AE28" s="10"/>
      <c r="AF28" s="12"/>
      <c r="AG28" s="12"/>
      <c r="AH28" s="14" t="e">
        <f>AVERAGE(AH21:AH27)*20%</f>
        <v>#VALUE!</v>
      </c>
      <c r="AI28" s="10"/>
      <c r="AJ28" s="10"/>
      <c r="AK28" s="12"/>
      <c r="AL28" s="12"/>
      <c r="AM28" s="14" t="e">
        <f>AVERAGE(AM21:AM27)*20%</f>
        <v>#DIV/0!</v>
      </c>
      <c r="AN28" s="10"/>
      <c r="AO28" s="10"/>
      <c r="AP28" s="17"/>
      <c r="AQ28" s="17"/>
      <c r="AR28" s="14" t="e">
        <f>AVERAGE(AR21:AR27)*20%</f>
        <v>#DIV/0!</v>
      </c>
      <c r="AS28" s="10"/>
    </row>
    <row r="29" spans="1:45" s="9" customFormat="1" ht="18.75" x14ac:dyDescent="0.3">
      <c r="A29" s="6"/>
      <c r="B29" s="6"/>
      <c r="C29" s="6"/>
      <c r="D29" s="7" t="s">
        <v>163</v>
      </c>
      <c r="E29" s="6"/>
      <c r="F29" s="6"/>
      <c r="G29" s="6"/>
      <c r="H29" s="6"/>
      <c r="I29" s="6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8"/>
      <c r="W29" s="8"/>
      <c r="X29" s="19" t="e">
        <f>X20+X28</f>
        <v>#DIV/0!</v>
      </c>
      <c r="Y29" s="6"/>
      <c r="Z29" s="6"/>
      <c r="AA29" s="8"/>
      <c r="AB29" s="8"/>
      <c r="AC29" s="19" t="e">
        <f>AC20+AC28</f>
        <v>#DIV/0!</v>
      </c>
      <c r="AD29" s="6"/>
      <c r="AE29" s="6"/>
      <c r="AF29" s="8"/>
      <c r="AG29" s="8"/>
      <c r="AH29" s="19" t="e">
        <f>AH20+AH28</f>
        <v>#DIV/0!</v>
      </c>
      <c r="AI29" s="6"/>
      <c r="AJ29" s="6"/>
      <c r="AK29" s="8"/>
      <c r="AL29" s="8"/>
      <c r="AM29" s="19" t="e">
        <f>AM20+AM28</f>
        <v>#DIV/0!</v>
      </c>
      <c r="AN29" s="6"/>
      <c r="AO29" s="6"/>
      <c r="AP29" s="18"/>
      <c r="AQ29" s="18"/>
      <c r="AR29" s="19" t="e">
        <f>AR20+AR28</f>
        <v>#DIV/0!</v>
      </c>
      <c r="AS29" s="6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phoneticPr fontId="15" type="noConversion"/>
  <dataValidations count="1">
    <dataValidation allowBlank="1" showInputMessage="1" showErrorMessage="1" error="Escriba un texto " promptTitle="Cualquier contenido" sqref="E12 E3:E9" xr:uid="{00000000-0002-0000-0100-000000000000}"/>
  </dataValidations>
  <pageMargins left="0.7" right="0.7" top="0.75" bottom="0.75" header="0.3" footer="0.3"/>
  <pageSetup paperSize="9" orientation="portrait" r:id="rId1"/>
  <ignoredErrors>
    <ignoredError sqref="C17:C18 C13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00000000-0002-0000-0100-000001000000}">
          <x14:formula1>
            <xm:f>Listas!$A$2:$A$4</xm:f>
          </x14:formula1>
          <xm:sqref>E1 E10:E11 E15:E1048576</xm:sqref>
        </x14:dataValidation>
        <x14:dataValidation type="list" allowBlank="1" showInputMessage="1" showErrorMessage="1" xr:uid="{00000000-0002-0000-0100-000002000000}">
          <x14:formula1>
            <xm:f>Listas!$D$1:$D$20</xm:f>
          </x14:formula1>
          <xm:sqref>Q21:Q27</xm:sqref>
        </x14:dataValidation>
        <x14:dataValidation type="list" allowBlank="1" showInputMessage="1" showErrorMessage="1" xr:uid="{00000000-0002-0000-0100-000003000000}">
          <x14:formula1>
            <xm:f>Listas!$F$1:$F$12</xm:f>
          </x14:formula1>
          <xm:sqref>R21:R27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 x14ac:dyDescent="0.25">
      <c r="B1" s="45" t="s">
        <v>164</v>
      </c>
      <c r="D1" s="46" t="s">
        <v>165</v>
      </c>
    </row>
    <row r="2" spans="2:4" x14ac:dyDescent="0.25">
      <c r="B2" s="45" t="s">
        <v>166</v>
      </c>
      <c r="D2" s="46" t="s">
        <v>167</v>
      </c>
    </row>
    <row r="3" spans="2:4" ht="45" x14ac:dyDescent="0.25">
      <c r="B3" s="45" t="s">
        <v>168</v>
      </c>
      <c r="D3" s="46" t="s">
        <v>169</v>
      </c>
    </row>
    <row r="4" spans="2:4" ht="30" x14ac:dyDescent="0.25">
      <c r="B4" s="45" t="s">
        <v>170</v>
      </c>
      <c r="D4" s="46" t="s">
        <v>171</v>
      </c>
    </row>
    <row r="5" spans="2:4" ht="30" x14ac:dyDescent="0.25">
      <c r="B5" s="45" t="s">
        <v>172</v>
      </c>
      <c r="D5" s="46" t="s">
        <v>173</v>
      </c>
    </row>
    <row r="6" spans="2:4" ht="30" x14ac:dyDescent="0.25">
      <c r="B6" s="45" t="s">
        <v>123</v>
      </c>
      <c r="D6" s="46" t="s">
        <v>174</v>
      </c>
    </row>
    <row r="7" spans="2:4" ht="45" x14ac:dyDescent="0.25">
      <c r="B7" s="45" t="s">
        <v>60</v>
      </c>
      <c r="D7" s="46" t="s">
        <v>175</v>
      </c>
    </row>
    <row r="8" spans="2:4" ht="45" x14ac:dyDescent="0.25">
      <c r="B8" s="45" t="s">
        <v>176</v>
      </c>
      <c r="D8" s="46" t="s">
        <v>177</v>
      </c>
    </row>
    <row r="9" spans="2:4" ht="30" x14ac:dyDescent="0.25">
      <c r="B9" s="45" t="s">
        <v>178</v>
      </c>
      <c r="D9" s="46" t="s">
        <v>61</v>
      </c>
    </row>
    <row r="10" spans="2:4" ht="30" x14ac:dyDescent="0.25">
      <c r="B10" s="45" t="s">
        <v>179</v>
      </c>
      <c r="D10" s="46" t="s">
        <v>180</v>
      </c>
    </row>
    <row r="11" spans="2:4" ht="30" x14ac:dyDescent="0.25">
      <c r="B11" s="45" t="s">
        <v>181</v>
      </c>
      <c r="D11" s="46" t="s">
        <v>114</v>
      </c>
    </row>
    <row r="12" spans="2:4" x14ac:dyDescent="0.25">
      <c r="B12" s="45" t="s">
        <v>153</v>
      </c>
      <c r="D12" s="46" t="s">
        <v>182</v>
      </c>
    </row>
    <row r="13" spans="2:4" x14ac:dyDescent="0.25">
      <c r="B13" s="45" t="s">
        <v>183</v>
      </c>
    </row>
    <row r="14" spans="2:4" x14ac:dyDescent="0.25">
      <c r="B14" s="45" t="s">
        <v>184</v>
      </c>
    </row>
    <row r="15" spans="2:4" x14ac:dyDescent="0.25">
      <c r="B15" s="45" t="s">
        <v>185</v>
      </c>
    </row>
    <row r="16" spans="2:4" x14ac:dyDescent="0.25">
      <c r="B16" s="45" t="s">
        <v>186</v>
      </c>
    </row>
    <row r="17" spans="2:2" x14ac:dyDescent="0.25">
      <c r="B17" s="45" t="s">
        <v>187</v>
      </c>
    </row>
    <row r="18" spans="2:2" x14ac:dyDescent="0.25">
      <c r="B18" s="45" t="s">
        <v>188</v>
      </c>
    </row>
    <row r="19" spans="2:2" x14ac:dyDescent="0.25">
      <c r="B19" s="45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48</v>
      </c>
      <c r="D1" s="45" t="s">
        <v>164</v>
      </c>
      <c r="F1" s="46" t="s">
        <v>165</v>
      </c>
    </row>
    <row r="2" spans="1:6" ht="30" x14ac:dyDescent="0.25">
      <c r="A2" t="s">
        <v>53</v>
      </c>
      <c r="D2" s="45" t="s">
        <v>166</v>
      </c>
      <c r="F2" s="46" t="s">
        <v>167</v>
      </c>
    </row>
    <row r="3" spans="1:6" ht="75" x14ac:dyDescent="0.25">
      <c r="A3" t="s">
        <v>99</v>
      </c>
      <c r="D3" s="45" t="s">
        <v>168</v>
      </c>
      <c r="F3" s="46" t="s">
        <v>169</v>
      </c>
    </row>
    <row r="4" spans="1:6" ht="60" x14ac:dyDescent="0.25">
      <c r="A4" t="s">
        <v>107</v>
      </c>
      <c r="D4" s="45" t="s">
        <v>170</v>
      </c>
      <c r="F4" s="46" t="s">
        <v>171</v>
      </c>
    </row>
    <row r="5" spans="1:6" ht="45" x14ac:dyDescent="0.25">
      <c r="D5" s="45" t="s">
        <v>172</v>
      </c>
      <c r="F5" s="46" t="s">
        <v>173</v>
      </c>
    </row>
    <row r="6" spans="1:6" ht="45" x14ac:dyDescent="0.25">
      <c r="D6" s="45" t="s">
        <v>123</v>
      </c>
      <c r="F6" s="46" t="s">
        <v>174</v>
      </c>
    </row>
    <row r="7" spans="1:6" ht="60" x14ac:dyDescent="0.25">
      <c r="D7" s="45" t="s">
        <v>60</v>
      </c>
      <c r="F7" s="46" t="s">
        <v>175</v>
      </c>
    </row>
    <row r="8" spans="1:6" ht="75" x14ac:dyDescent="0.25">
      <c r="D8" s="45" t="s">
        <v>176</v>
      </c>
      <c r="F8" s="46" t="s">
        <v>177</v>
      </c>
    </row>
    <row r="9" spans="1:6" ht="45" x14ac:dyDescent="0.25">
      <c r="D9" s="45" t="s">
        <v>178</v>
      </c>
      <c r="F9" s="46" t="s">
        <v>61</v>
      </c>
    </row>
    <row r="10" spans="1:6" ht="45" x14ac:dyDescent="0.25">
      <c r="D10" s="45" t="s">
        <v>179</v>
      </c>
      <c r="F10" s="46" t="s">
        <v>180</v>
      </c>
    </row>
    <row r="11" spans="1:6" ht="45" x14ac:dyDescent="0.25">
      <c r="D11" s="45" t="s">
        <v>181</v>
      </c>
      <c r="F11" s="46" t="s">
        <v>114</v>
      </c>
    </row>
    <row r="12" spans="1:6" x14ac:dyDescent="0.25">
      <c r="D12" s="45" t="s">
        <v>153</v>
      </c>
      <c r="F12" s="46" t="s">
        <v>124</v>
      </c>
    </row>
    <row r="13" spans="1:6" x14ac:dyDescent="0.25">
      <c r="D13" s="45" t="s">
        <v>183</v>
      </c>
    </row>
    <row r="14" spans="1:6" x14ac:dyDescent="0.25">
      <c r="D14" s="45" t="s">
        <v>184</v>
      </c>
    </row>
    <row r="15" spans="1:6" x14ac:dyDescent="0.25">
      <c r="D15" s="45" t="s">
        <v>185</v>
      </c>
    </row>
    <row r="16" spans="1:6" x14ac:dyDescent="0.25">
      <c r="D16" s="45" t="s">
        <v>186</v>
      </c>
    </row>
    <row r="17" spans="4:4" x14ac:dyDescent="0.25">
      <c r="D17" s="45" t="s">
        <v>187</v>
      </c>
    </row>
    <row r="18" spans="4:4" x14ac:dyDescent="0.25">
      <c r="D18" s="45" t="s">
        <v>188</v>
      </c>
    </row>
    <row r="19" spans="4:4" x14ac:dyDescent="0.25">
      <c r="D19" s="45" t="s">
        <v>189</v>
      </c>
    </row>
    <row r="20" spans="4:4" x14ac:dyDescent="0.25">
      <c r="D20" s="45" t="s">
        <v>113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E4E5AAE2-CD4A-4637-822A-736C5DAD1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d6eaa91c-3afb-4015-aba1-5ff992c1a5ca"/>
    <ds:schemaRef ds:uri="http://purl.org/dc/elements/1.1/"/>
    <ds:schemaRef ds:uri="4d1d2e24-7be0-47eb-a1db-99cc6d75caff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2025-01-02T17:23:48Z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