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2" documentId="13_ncr:1_{22F8F8C0-1E13-4B1A-A10D-38D9F8CD14B3}" xr6:coauthVersionLast="47" xr6:coauthVersionMax="47" xr10:uidLastSave="{7A2F777E-7896-4F35-9677-6C2970C19B7A}"/>
  <bookViews>
    <workbookView xWindow="-120" yWindow="-120" windowWidth="29040" windowHeight="158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1" l="1"/>
  <c r="X25" i="1"/>
  <c r="V24" i="1"/>
  <c r="X24" i="1"/>
  <c r="V13"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0" i="1"/>
  <c r="AR20" i="1" s="1"/>
  <c r="AP13" i="1"/>
  <c r="AR13" i="1" s="1"/>
  <c r="AK13" i="1"/>
  <c r="AM13" i="1" s="1"/>
  <c r="AK20" i="1"/>
  <c r="AM20" i="1" s="1"/>
  <c r="AP26" i="1"/>
  <c r="AR26" i="1" s="1"/>
  <c r="AP23" i="1"/>
  <c r="AR23" i="1" s="1"/>
  <c r="AP22" i="1"/>
  <c r="AR22" i="1" s="1"/>
  <c r="AP21" i="1"/>
  <c r="AR21" i="1" s="1"/>
  <c r="AP18" i="1"/>
  <c r="AR18" i="1" s="1"/>
  <c r="AP17" i="1"/>
  <c r="AR17" i="1" s="1"/>
  <c r="AP16" i="1"/>
  <c r="AR16" i="1" s="1"/>
  <c r="AP15" i="1"/>
  <c r="AR15" i="1" s="1"/>
  <c r="AK26" i="1"/>
  <c r="AM26" i="1" s="1"/>
  <c r="AK23" i="1"/>
  <c r="AM23" i="1" s="1"/>
  <c r="AK22" i="1"/>
  <c r="AM22" i="1" s="1"/>
  <c r="AK21" i="1"/>
  <c r="AM21" i="1" s="1"/>
  <c r="AK18" i="1"/>
  <c r="AM18" i="1" s="1"/>
  <c r="AK17" i="1"/>
  <c r="AM17" i="1" s="1"/>
  <c r="AK16" i="1"/>
  <c r="AM16" i="1" s="1"/>
  <c r="AK15" i="1"/>
  <c r="AM15" i="1" s="1"/>
  <c r="AF26" i="1"/>
  <c r="AH26" i="1" s="1"/>
  <c r="AF23" i="1"/>
  <c r="AH23" i="1" s="1"/>
  <c r="AF22" i="1"/>
  <c r="AH22" i="1" s="1"/>
  <c r="AF21" i="1"/>
  <c r="AH21" i="1" s="1"/>
  <c r="AF20" i="1"/>
  <c r="AH20" i="1" s="1"/>
  <c r="AH27" i="1" s="1"/>
  <c r="AF18" i="1"/>
  <c r="AH18" i="1" s="1"/>
  <c r="AF17" i="1"/>
  <c r="AH17" i="1" s="1"/>
  <c r="AF16" i="1"/>
  <c r="AH16" i="1" s="1"/>
  <c r="AF15" i="1"/>
  <c r="AH15" i="1" s="1"/>
  <c r="AF13" i="1"/>
  <c r="AH13" i="1" s="1"/>
  <c r="AA26" i="1"/>
  <c r="AC26" i="1" s="1"/>
  <c r="AA23" i="1"/>
  <c r="AC23" i="1" s="1"/>
  <c r="AA22" i="1"/>
  <c r="AC22" i="1" s="1"/>
  <c r="AA21" i="1"/>
  <c r="AC21" i="1" s="1"/>
  <c r="AA20" i="1"/>
  <c r="AC20" i="1" s="1"/>
  <c r="AA18" i="1"/>
  <c r="AC18" i="1" s="1"/>
  <c r="AA17" i="1"/>
  <c r="AC17" i="1" s="1"/>
  <c r="AA16" i="1"/>
  <c r="AC16" i="1" s="1"/>
  <c r="AA15" i="1"/>
  <c r="AC15" i="1" s="1"/>
  <c r="AA13" i="1"/>
  <c r="AC13" i="1" s="1"/>
  <c r="V26" i="1"/>
  <c r="X26" i="1" s="1"/>
  <c r="V23" i="1"/>
  <c r="X23" i="1" s="1"/>
  <c r="V22" i="1"/>
  <c r="X22" i="1" s="1"/>
  <c r="V21" i="1"/>
  <c r="X21" i="1" s="1"/>
  <c r="V20" i="1"/>
  <c r="X20" i="1" s="1"/>
  <c r="X27" i="1" s="1"/>
  <c r="V18" i="1"/>
  <c r="X18" i="1" s="1"/>
  <c r="V17" i="1"/>
  <c r="X17" i="1" s="1"/>
  <c r="X16" i="1"/>
  <c r="X15" i="1"/>
  <c r="X13" i="1"/>
  <c r="X19" i="1" s="1"/>
  <c r="AC27" i="1" l="1"/>
  <c r="AM27" i="1"/>
  <c r="AR27" i="1"/>
  <c r="AB42" i="4"/>
  <c r="X28" i="1"/>
  <c r="AQ42" i="4"/>
  <c r="AC19" i="1"/>
  <c r="AR19" i="1"/>
  <c r="AM19" i="1"/>
  <c r="AH19" i="1"/>
  <c r="AH28" i="1" s="1"/>
  <c r="AC28" i="1" l="1"/>
  <c r="AM28" i="1"/>
  <c r="AR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tc={FEC59DCB-B253-4972-A061-52D57B5DE348}</author>
    <author>tc={FB06B14A-33CC-4621-A674-C5222A4D9515}</author>
    <author>tc={02E622FC-E1D9-4547-9D35-10C97356B1E0}</author>
    <author>tc={DCE46B85-F6FE-4B8B-A06D-FC78C0D41E70}</author>
    <author>tc={02033064-A42C-4736-9A0D-2DD69B8E083D}</author>
    <author>tc={3372D8F6-A9CD-44F9-96CA-6B6F1227EF5C}</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0" authorId="1" shapeId="0" xr:uid="{00000000-0006-0000-0100-000005000000}">
      <text>
        <r>
          <rPr>
            <b/>
            <sz val="9"/>
            <color indexed="81"/>
            <rFont val="Tahoma"/>
            <family val="2"/>
          </rPr>
          <t>Seleccione la política de MIPG asociada a la meta</t>
        </r>
      </text>
    </comment>
    <comment ref="R10" authorId="1" shapeId="0" xr:uid="{00000000-0006-0000-0100-000006000000}">
      <text>
        <r>
          <rPr>
            <b/>
            <sz val="9"/>
            <color indexed="81"/>
            <rFont val="Tahoma"/>
            <family val="2"/>
          </rPr>
          <t>Seleccione el proyecto de inversión que financia o aporta al cumplimiento de la meta. En caso contrario, indique NO APLICA</t>
        </r>
      </text>
    </comment>
    <comment ref="A12" authorId="0" shapeId="0" xr:uid="{00000000-0006-0000-0100-000007000000}">
      <text>
        <r>
          <rPr>
            <b/>
            <sz val="9"/>
            <color indexed="81"/>
            <rFont val="Tahoma"/>
            <family val="2"/>
          </rPr>
          <t>Incluya el número del objetivo estratégico, de acuerdo con lo adoptado en el Plan Estratégico Institucional</t>
        </r>
      </text>
    </comment>
    <comment ref="B12"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2" authorId="0" shapeId="0" xr:uid="{00000000-0006-0000-0100-000009000000}">
      <text>
        <r>
          <rPr>
            <b/>
            <sz val="9"/>
            <color indexed="81"/>
            <rFont val="Tahoma"/>
            <family val="2"/>
          </rPr>
          <t>Escriba el número de la meta, en orden consecutivo</t>
        </r>
      </text>
    </comment>
    <comment ref="D12"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00000000-0006-0000-0100-00000B000000}">
      <text>
        <r>
          <rPr>
            <b/>
            <sz val="9"/>
            <color indexed="81"/>
            <rFont val="Tahoma"/>
            <family val="2"/>
          </rPr>
          <t xml:space="preserve">Seleccione la opción que corresponda
</t>
        </r>
      </text>
    </comment>
    <comment ref="F12" authorId="0" shapeId="0" xr:uid="{00000000-0006-0000-0100-00000C000000}">
      <text>
        <r>
          <rPr>
            <b/>
            <sz val="9"/>
            <color indexed="81"/>
            <rFont val="Tahoma"/>
            <family val="2"/>
          </rPr>
          <t>Indique un nombre corto que refleje lo que pretende medir. 
Ej. Porcentaje de giros acumulados</t>
        </r>
      </text>
    </comment>
    <comment ref="G12"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00000000-0006-0000-0100-000011000000}">
      <text>
        <r>
          <rPr>
            <b/>
            <sz val="9"/>
            <color indexed="81"/>
            <rFont val="Tahoma"/>
            <family val="2"/>
          </rPr>
          <t xml:space="preserve">Indique la magnitud programada para el trimestre. </t>
        </r>
      </text>
    </comment>
    <comment ref="L12" authorId="0" shapeId="0" xr:uid="{00000000-0006-0000-0100-000012000000}">
      <text>
        <r>
          <rPr>
            <b/>
            <sz val="9"/>
            <color indexed="81"/>
            <rFont val="Tahoma"/>
            <family val="2"/>
          </rPr>
          <t xml:space="preserve">Indique la magnitud programada para el trimestre. </t>
        </r>
      </text>
    </comment>
    <comment ref="M12" authorId="0" shapeId="0" xr:uid="{00000000-0006-0000-0100-000013000000}">
      <text>
        <r>
          <rPr>
            <b/>
            <sz val="9"/>
            <color indexed="81"/>
            <rFont val="Tahoma"/>
            <family val="2"/>
          </rPr>
          <t xml:space="preserve">Indique la magnitud programada para el trimestre. </t>
        </r>
      </text>
    </comment>
    <comment ref="N12" authorId="0" shapeId="0" xr:uid="{00000000-0006-0000-0100-000014000000}">
      <text>
        <r>
          <rPr>
            <b/>
            <sz val="9"/>
            <color indexed="81"/>
            <rFont val="Tahoma"/>
            <family val="2"/>
          </rPr>
          <t xml:space="preserve">Indique la magnitud programada para el trimestre. </t>
        </r>
      </text>
    </comment>
    <comment ref="O12" authorId="0" shapeId="0" xr:uid="{00000000-0006-0000-0100-000015000000}">
      <text>
        <r>
          <rPr>
            <b/>
            <sz val="9"/>
            <color indexed="81"/>
            <rFont val="Tahoma"/>
            <family val="2"/>
          </rPr>
          <t>Indique la programación total de la vigencia. 
Debe ser coherente con la meta.</t>
        </r>
      </text>
    </comment>
    <comment ref="P12" authorId="0" shapeId="0" xr:uid="{00000000-0006-0000-0100-000016000000}">
      <text>
        <r>
          <rPr>
            <b/>
            <sz val="9"/>
            <color indexed="81"/>
            <rFont val="Tahoma"/>
            <family val="2"/>
          </rPr>
          <t xml:space="preserve">Indique el tipo de indicador: 
- Eficancia 
- Eficiencia 
- Efectividad </t>
        </r>
      </text>
    </comment>
    <comment ref="S12" authorId="0" shapeId="0" xr:uid="{00000000-0006-0000-0100-000017000000}">
      <text>
        <r>
          <rPr>
            <b/>
            <sz val="9"/>
            <color indexed="81"/>
            <rFont val="Tahoma"/>
            <family val="2"/>
          </rPr>
          <t>Indique la evidencia a presentar del cumplimiento de la meta. Se debe redactar de forma concreta y coherente con la meta</t>
        </r>
      </text>
    </comment>
    <comment ref="T12"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00000000-0006-0000-0100-000019000000}">
      <text>
        <r>
          <rPr>
            <b/>
            <sz val="9"/>
            <color indexed="81"/>
            <rFont val="Tahoma"/>
            <family val="2"/>
          </rPr>
          <t>Indique el área y grupo de trabajo (si se tiene), responsable de cumplir o ejecutar la meta</t>
        </r>
      </text>
    </comment>
    <comment ref="V12" authorId="0" shapeId="0" xr:uid="{00000000-0006-0000-0100-00001A000000}">
      <text>
        <r>
          <rPr>
            <b/>
            <sz val="9"/>
            <color indexed="81"/>
            <rFont val="Tahoma"/>
            <family val="2"/>
          </rPr>
          <t>Indique la magnitud programada</t>
        </r>
      </text>
    </comment>
    <comment ref="W12" authorId="0" shapeId="0" xr:uid="{00000000-0006-0000-0100-00001B000000}">
      <text>
        <r>
          <rPr>
            <b/>
            <sz val="9"/>
            <color indexed="81"/>
            <rFont val="Tahoma"/>
            <family val="2"/>
          </rPr>
          <t>Indique la magnitud ejecutada. Corresponde al resultado de medir el indicador de la meta</t>
        </r>
      </text>
    </comment>
    <comment ref="X12"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100-00001E000000}">
      <text>
        <r>
          <rPr>
            <b/>
            <sz val="9"/>
            <color indexed="81"/>
            <rFont val="Tahoma"/>
            <family val="2"/>
          </rPr>
          <t xml:space="preserve">Indicar el nombre concreto de la evidencia aportada. </t>
        </r>
      </text>
    </comment>
    <comment ref="AA12" authorId="0" shapeId="0" xr:uid="{00000000-0006-0000-0100-00001F000000}">
      <text>
        <r>
          <rPr>
            <b/>
            <sz val="9"/>
            <color indexed="81"/>
            <rFont val="Tahoma"/>
            <family val="2"/>
          </rPr>
          <t>Indique la magnitud programada</t>
        </r>
      </text>
    </comment>
    <comment ref="AB12" authorId="0" shapeId="0" xr:uid="{00000000-0006-0000-0100-000020000000}">
      <text>
        <r>
          <rPr>
            <b/>
            <sz val="9"/>
            <color indexed="81"/>
            <rFont val="Tahoma"/>
            <family val="2"/>
          </rPr>
          <t>Indique la magnitud ejecutada. Corresponde al resultado de medir el indicador de la meta</t>
        </r>
      </text>
    </comment>
    <comment ref="AC12"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100-000023000000}">
      <text>
        <r>
          <rPr>
            <b/>
            <sz val="9"/>
            <color indexed="81"/>
            <rFont val="Tahoma"/>
            <family val="2"/>
          </rPr>
          <t xml:space="preserve">Indicar el nombre concreto de la evidencia aportada. </t>
        </r>
      </text>
    </comment>
    <comment ref="AF12" authorId="0" shapeId="0" xr:uid="{00000000-0006-0000-0100-000024000000}">
      <text>
        <r>
          <rPr>
            <b/>
            <sz val="9"/>
            <color indexed="81"/>
            <rFont val="Tahoma"/>
            <family val="2"/>
          </rPr>
          <t>Indique la magnitud programada</t>
        </r>
      </text>
    </comment>
    <comment ref="AG12" authorId="0" shapeId="0" xr:uid="{00000000-0006-0000-0100-000025000000}">
      <text>
        <r>
          <rPr>
            <b/>
            <sz val="9"/>
            <color indexed="81"/>
            <rFont val="Tahoma"/>
            <family val="2"/>
          </rPr>
          <t>Indique la magnitud ejecutada. Corresponde al resultado de medir el indicador de la meta</t>
        </r>
      </text>
    </comment>
    <comment ref="AH12"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100-000028000000}">
      <text>
        <r>
          <rPr>
            <b/>
            <sz val="9"/>
            <color indexed="81"/>
            <rFont val="Tahoma"/>
            <family val="2"/>
          </rPr>
          <t xml:space="preserve">Indicar el nombre concreto de la evidencia aportada. </t>
        </r>
      </text>
    </comment>
    <comment ref="AK12" authorId="0" shapeId="0" xr:uid="{00000000-0006-0000-0100-000029000000}">
      <text>
        <r>
          <rPr>
            <b/>
            <sz val="9"/>
            <color indexed="81"/>
            <rFont val="Tahoma"/>
            <family val="2"/>
          </rPr>
          <t>Indique la magnitud programada</t>
        </r>
      </text>
    </comment>
    <comment ref="AL12" authorId="0" shapeId="0" xr:uid="{00000000-0006-0000-0100-00002A000000}">
      <text>
        <r>
          <rPr>
            <b/>
            <sz val="9"/>
            <color indexed="81"/>
            <rFont val="Tahoma"/>
            <family val="2"/>
          </rPr>
          <t>Indique la magnitud ejecutada. Corresponde al resultado de medir el indicador de la meta</t>
        </r>
      </text>
    </comment>
    <comment ref="AM12"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100-00002D000000}">
      <text>
        <r>
          <rPr>
            <b/>
            <sz val="9"/>
            <color indexed="81"/>
            <rFont val="Tahoma"/>
            <family val="2"/>
          </rPr>
          <t xml:space="preserve">Indicar el nombre concreto de la evidencia aportada. </t>
        </r>
      </text>
    </comment>
    <comment ref="AP12" authorId="0" shapeId="0" xr:uid="{00000000-0006-0000-0100-00002E000000}">
      <text>
        <r>
          <rPr>
            <b/>
            <sz val="9"/>
            <color indexed="81"/>
            <rFont val="Tahoma"/>
            <family val="2"/>
          </rPr>
          <t>Indique la magnitud total programada para la vigencia</t>
        </r>
      </text>
    </comment>
    <comment ref="AQ12" authorId="0" shapeId="0" xr:uid="{00000000-0006-0000-0100-00002F000000}">
      <text>
        <r>
          <rPr>
            <b/>
            <sz val="9"/>
            <color indexed="81"/>
            <rFont val="Tahoma"/>
            <family val="2"/>
          </rPr>
          <t xml:space="preserve">Indique la magnitud ejecutada acumulada para la vigencia </t>
        </r>
      </text>
    </comment>
    <comment ref="AR12"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100-000031000000}">
      <text>
        <r>
          <rPr>
            <b/>
            <sz val="9"/>
            <color indexed="81"/>
            <rFont val="Tahoma"/>
            <family val="2"/>
          </rPr>
          <t>Es la descripción detallada de los avances y logros obtenidos con la ejecución de la meta acumulados para la vigencia</t>
        </r>
      </text>
    </comment>
    <comment ref="D13" authorId="2" shapeId="0" xr:uid="{FEC59DCB-B253-4972-A061-52D57B5DE348}">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Reply:
    Sugerencia acogida</t>
      </text>
    </comment>
    <comment ref="S13" authorId="3" shapeId="0" xr:uid="{FB06B14A-33CC-4621-A674-C5222A4D9515}">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mediante el aplicativo Bogota te Escucha 
Reply:
    Sugerencia acogida</t>
      </text>
    </comment>
    <comment ref="S17" authorId="4" shapeId="0" xr:uid="{02E622FC-E1D9-4547-9D35-10C97356B1E0}">
      <text>
        <t xml:space="preserve">[Threaded comment]
Your version of Excel allows you to read this threaded comment; however, any edits to it will get removed if the file is opened in a newer version of Excel. Learn more: https://go.microsoft.com/fwlink/?linkid=870924
Comment:
    Definir con claridad el tipo de documento y alguna características que pueda ser el resultado de una investigación  
Reply:
    Se ajusta </t>
      </text>
    </comment>
    <comment ref="I18" authorId="5" shapeId="0" xr:uid="{DCE46B85-F6FE-4B8B-A06D-FC78C0D41E70}">
      <text>
        <t>[Threaded comment]
Your version of Excel allows you to read this threaded comment; however, any edits to it will get removed if the file is opened in a newer version of Excel. Learn more: https://go.microsoft.com/fwlink/?linkid=870924
Comment:
    Sugiero que la meta sea de suma para que complete los dos tableros 
Reply:
    Se modifica</t>
      </text>
    </comment>
    <comment ref="S18" authorId="6" shapeId="0" xr:uid="{02033064-A42C-4736-9A0D-2DD69B8E083D}">
      <text>
        <t>[Threaded comment]
Your version of Excel allows you to read this threaded comment; however, any edits to it will get removed if the file is opened in a newer version of Excel. Learn more: https://go.microsoft.com/fwlink/?linkid=870924
Comment:
    Definir el tipo de tablero  
Reply:
    Se ajusta de acuerdo a sugerencia</t>
      </text>
    </comment>
    <comment ref="D19" authorId="0" shapeId="0" xr:uid="{00000000-0006-0000-0100-000032000000}">
      <text>
        <r>
          <rPr>
            <b/>
            <sz val="9"/>
            <color indexed="81"/>
            <rFont val="Tahoma"/>
            <family val="2"/>
          </rPr>
          <t>Promedio obtenido para el periodo x 80%</t>
        </r>
      </text>
    </comment>
    <comment ref="O21" authorId="7" shapeId="0" xr:uid="{3372D8F6-A9CD-44F9-96CA-6B6F1227EF5C}">
      <text>
        <t xml:space="preserve">[Threaded comment]
Your version of Excel allows you to read this threaded comment; however, any edits to it will get removed if the file is opened in a newer version of Excel. Learn more: https://go.microsoft.com/fwlink/?linkid=870924
Comment:
    Para la vigencia  2025 no se tiene programada actualizar documentos del proceso </t>
      </text>
    </comment>
    <comment ref="W21" authorId="8"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27" authorId="0" shapeId="0" xr:uid="{00000000-0006-0000-0100-000033000000}">
      <text>
        <r>
          <rPr>
            <b/>
            <sz val="9"/>
            <color indexed="81"/>
            <rFont val="Tahoma"/>
            <family val="2"/>
          </rPr>
          <t>Promedio obtenido en las metas transversales para el periodo x 20%</t>
        </r>
      </text>
    </comment>
    <comment ref="D28"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<sst xmlns="http://schemas.openxmlformats.org/spreadsheetml/2006/main" count="388" uniqueCount="198">
  <si>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</si>
  <si>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</si>
  <si>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</si>
  <si>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</si>
  <si>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</si>
  <si>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</si>
  <si>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</si>
  <si>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</si>
  <si>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</si>
  <si>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</si>
  <si>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</si>
  <si>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</si>
  <si>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</si>
  <si>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</si>
  <si>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</si>
  <si>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</si>
  <si>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</si>
  <si>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</si>
  <si>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</si>
  <si>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</si>
  <si>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</si>
  <si>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</si>
  <si>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</si>
  <si>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</si>
  <si>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</si>
  <si>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</si>
  <si>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</si>
  <si>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</si>
  <si>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</si>
  <si>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</si>
  <si>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</si>
  <si>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</si>
  <si>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</si>
  <si>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</si>
  <si>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</si>
  <si>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</si>
  <si>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</si>
  <si>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</si>
  <si>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</si>
  <si>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</si>
  <si>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RELACIONES ESTRATÉGICAS</t>
    </r>
  </si>
  <si>
    <r>
      <rPr>
        <b/>
        <sz val="11"/>
        <color rgb="FF000000"/>
        <rFont val="Calibri Light"/>
      </rPr>
      <t xml:space="preserve">Código: </t>
    </r>
    <r>
      <rPr>
        <sz val="11"/>
        <color rgb="FF000000"/>
        <rFont val="Calibri Light"/>
      </rPr>
      <t xml:space="preserve">PLE-PIN-F017
</t>
    </r>
    <r>
      <rPr>
        <b/>
        <sz val="11"/>
        <color rgb="FF000000"/>
        <rFont val="Calibri Light"/>
      </rPr>
      <t>Versión: 7
Vigencia: 21 de enero de 2025 
Caso HOLA: 113317</t>
    </r>
  </si>
  <si>
    <t>VIGENCIA DE LA PLANEACIÓN 2025</t>
  </si>
  <si>
    <t xml:space="preserve">Dirección de Relaciones Políticas </t>
  </si>
  <si>
    <t>CONTROL DE CAMBIOS</t>
  </si>
  <si>
    <t>VERSIÓN</t>
  </si>
  <si>
    <t>28 de enero de 2025</t>
  </si>
  <si>
    <r>
      <t xml:space="preserve">Publicación del plan de gestión aprobado. Caso HOLA: </t>
    </r>
    <r>
      <rPr>
        <b/>
        <sz val="11"/>
        <color theme="1"/>
        <rFont val="Calibri Light"/>
        <family val="2"/>
        <scheme val="major"/>
      </rPr>
      <t>116038</t>
    </r>
  </si>
  <si>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</si>
  <si>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</si>
  <si>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</si>
  <si>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</si>
  <si>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</si>
  <si>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</si>
  <si>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</si>
  <si>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</si>
  <si>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</si>
  <si>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r>
      <t>Tramitar el 100% de los asuntos normativos, legislativos y de control político que realicen las Corporaciones de Elección Popular del orden nacional, distri</t>
    </r>
    <r>
      <rPr>
        <sz val="11"/>
        <rFont val="Calibri Light"/>
        <family val="2"/>
        <scheme val="major"/>
      </rPr>
      <t>tal y local.</t>
    </r>
  </si>
  <si>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</si>
  <si>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</si>
  <si>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</si>
  <si>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2024</t>
  </si>
  <si>
    <t>Constante</t>
  </si>
  <si>
    <t xml:space="preserve">Porcentaje de Trámites con las Corporaciones de Elección Popular realizados </t>
  </si>
  <si>
    <t>Eficacia</t>
  </si>
  <si>
    <t>Política 11. Transparencia, acceso a la información pública y lucha contra la corrupción</t>
  </si>
  <si>
    <t>Proyecto de inversión 8020</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</si>
  <si>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</si>
  <si>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</si>
  <si>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Dirección de Relaciones Políticas</t>
  </si>
  <si>
    <t xml:space="preserve">Realizar las actividades para  el trámite de gestión del 100% de las Mesas Territoriales solicitadas por los actores políticos del nivel nacional, distrital y local.
 </t>
  </si>
  <si>
    <t xml:space="preserve">Porcentaje de mesas de gestión territoriales tramitadas </t>
  </si>
  <si>
    <t>(Número de mesas territoriales solicitadas/mesas territoriales tramitadas)*100</t>
  </si>
  <si>
    <t>100%
Fuente: Hesmap 2024</t>
  </si>
  <si>
    <t xml:space="preserve">Porcentaje de mesas territoriales  tramitadas </t>
  </si>
  <si>
    <t xml:space="preserve">Reporte de las actividades realizadas para la gestión de las mesas territoriales. </t>
  </si>
  <si>
    <t xml:space="preserve">Base de datos del Sistema de Informción HESMAP de las mesas de gestión gestionadas </t>
  </si>
  <si>
    <t>Realizar el 100% de las actividades para la coordinación logística, conforme al calendario remitido por la autoridad electoral en los procesos típicos y atípicos que se convoquen en el Distrito Capital.</t>
  </si>
  <si>
    <t xml:space="preserve">Porcentaje de actividades calendario electoral 2025  </t>
  </si>
  <si>
    <t>(Actividades programadas/Actividades realizadas)*100</t>
  </si>
  <si>
    <t>Calendario Electoral 2024</t>
  </si>
  <si>
    <t xml:space="preserve">Procentaje de actividades realizadas para el  Calendario Electoral </t>
  </si>
  <si>
    <t>Reporte de las actividades realizadas para el Calendario Electoral 2025</t>
  </si>
  <si>
    <t>Informe</t>
  </si>
  <si>
    <t xml:space="preserve">Tramitar el 100% de las delegaciones a las sesiones  que soliciten la Juntas  Administradoras Locales, en las que sea convocada la Secretaría Distrital de Gobierno. </t>
  </si>
  <si>
    <t>Porcentaje de delegaciones tramitadas</t>
  </si>
  <si>
    <t>(Sesiones JAL que convocan al Secretario de Gobierno/Delegaciones tramitadas)*100</t>
  </si>
  <si>
    <t>Sesiones JAL donde convoca al Secretario de Gobierno 2024</t>
  </si>
  <si>
    <t xml:space="preserve">Porcentaje de delegaciones tramitadas donde sea convocado el Secretario de Gobierno. </t>
  </si>
  <si>
    <t>Reporte de las delegaciones tramitadas para las sesiones JAL donde fue convocado el Secretario de Gobierno</t>
  </si>
  <si>
    <t>Delegaciones</t>
  </si>
  <si>
    <t>5</t>
  </si>
  <si>
    <t>Elaborar 3 documentos de investigación sobre las relaciones de la Secretaría Distrital de Gobierno con los actores estratégicos que intervienen en los asuntos políticos del Distrito, en el marco de las líneas de investigación establecidas.</t>
  </si>
  <si>
    <t>Número de documentos de investigación</t>
  </si>
  <si>
    <t>(Documentos de investigación proyectados a elaborar/documentos de investigación elaborados)/*100</t>
  </si>
  <si>
    <t>Documentos de investigación 2024</t>
  </si>
  <si>
    <t>Suma</t>
  </si>
  <si>
    <t>Número de documentos de investigación elaborados</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</si>
  <si>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</si>
  <si>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</si>
  <si>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6</t>
  </si>
  <si>
    <t>Elaborar 2 tableros que sinteticen el desarrollo de las relaciones políticas entre los actores estratégicos y el Distrito a partir de la información consolidada en la Herramienta Estratégica de Seguimiento y Monitoreo de Actores Políticos (HESMAP).</t>
  </si>
  <si>
    <t xml:space="preserve">Número de tableros </t>
  </si>
  <si>
    <t>(número de tableros programados/número de tableros elaborados)*100</t>
  </si>
  <si>
    <t>Información HESMPA 2024</t>
  </si>
  <si>
    <t>Núermo de tableros elaborados</t>
  </si>
  <si>
    <t>Tableros que sinteticen el desarrollo de las relaciones políticas entre los actores estratégicos y el Distrito a partir de la información consolidada en la Herramienta Estratégica de Seguimiento y Monitoreo de Actores Políticos (HESMAP).</t>
  </si>
  <si>
    <t xml:space="preserve">Base de datos del Sistema de Informción HESMAP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</si>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</sst>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3">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1"/>
      <name val="Calibri Light"/>
      <scheme val="major"/>
    </font>
    <font>
      <sz val="11"/>
      <color rgb="FF000000"/>
      <name val="Calibri Light"/>
      <family val="2"/>
    </font>
    <font>
      <sz val="11"/>
      <name val="Calibri Light"/>
      <family val="2"/>
    </font>
    <font>
      <sz val="11"/>
      <color rgb="FF000000"/>
      <name val="Calibri Light"/>
    </font>
    <font>
      <sz val="11"/>
      <color rgb="FF000000"/>
      <name val="Calibri Light"/>
      <scheme val="major"/>
    </font>
    <font>
      <sz val="8"/>
      <name val="Calibri"/>
      <family val="2"/>
      <scheme val="minor"/>
    </font>
    <font>
      <sz val="11"/>
      <color theme="8" tint="-0.249977111117893"/>
      <name val="Calibri Light"/>
      <family val="2"/>
      <scheme val="major"/>
    </font>
    <font>
      <b/>
      <sz val="11"/>
      <color rgb="FF000000"/>
      <name val="Calibri Light"/>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12" borderId="1"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11" xfId="0" applyFont="1" applyBorder="1" applyAlignment="1">
      <alignment horizontal="justify" vertical="center" wrapText="1"/>
    </xf>
    <xf numFmtId="1" fontId="21" fillId="0" borderId="1" xfId="0" applyNumberFormat="1" applyFont="1" applyBorder="1" applyAlignment="1">
      <alignment horizontal="justify" vertical="center" wrapText="1"/>
    </xf>
    <xf numFmtId="0" fontId="21" fillId="0" borderId="1" xfId="0" applyFont="1" applyBorder="1" applyAlignment="1">
      <alignment horizontal="justify" vertical="center" wrapText="1"/>
    </xf>
    <xf numFmtId="9" fontId="21" fillId="0" borderId="1" xfId="1" applyFont="1" applyBorder="1" applyAlignment="1">
      <alignment horizontal="justify" vertical="center" wrapText="1"/>
    </xf>
    <xf numFmtId="10" fontId="21" fillId="0" borderId="1" xfId="1" applyNumberFormat="1" applyFont="1" applyBorder="1" applyAlignment="1">
      <alignment horizontal="justify" vertical="center" wrapText="1"/>
    </xf>
    <xf numFmtId="0" fontId="3" fillId="0" borderId="1" xfId="0" applyFont="1" applyBorder="1" applyAlignment="1">
      <alignment vertical="center" wrapText="1"/>
    </xf>
    <xf numFmtId="1" fontId="5" fillId="9" borderId="1" xfId="1" applyNumberFormat="1"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8" fillId="9" borderId="1" xfId="0" applyFont="1" applyFill="1" applyBorder="1" applyAlignment="1">
      <alignment horizontal="left" vertical="top" wrapText="1"/>
    </xf>
    <xf numFmtId="0" fontId="2"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 displayName="Viviana Turriago Mejia" id="{4B97C7B2-4A43-48C0-B194-848207432908}" userId="S::viviana.turriago@gobiernobogota.gov.co::cff52909-d74a-4169-a45e-87f225fdde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4-11-05T19:58:48.37" personId="{CD4BB7E1-05E1-42FE-908C-3DAA9B14D804}" id="{FEC59DCB-B253-4972-A061-52D57B5DE348}">
    <text>Recomiendo no incluir derechos de petición acá , toda vez que ese indicador se medirá  en la meta transversal No 7</text>
  </threadedComment>
  <threadedComment ref="D13" dT="2024-11-06T15:52:11.83" personId="{4B97C7B2-4A43-48C0-B194-848207432908}" id="{50DF3C54-89F6-4FC2-8B21-576B03DA12AD}" parentId="{FEC59DCB-B253-4972-A061-52D57B5DE348}">
    <text>Sugerencia acogida</text>
  </threadedComment>
  <threadedComment ref="S13" dT="2024-11-05T20:22:30.03" personId="{CD4BB7E1-05E1-42FE-908C-3DAA9B14D804}" id="{FB06B14A-33CC-4621-A674-C5222A4D9515}">
    <text xml:space="preserve">Recomiendo no incluir derechos de petición acá , toda vez que ese indicador se medirá  en la meta transversal No 7 mediante el aplicativo Bogota te Escucha 
</text>
  </threadedComment>
  <threadedComment ref="S13" dT="2024-11-06T15:52:00.17" personId="{4B97C7B2-4A43-48C0-B194-848207432908}" id="{3E98F4DD-D8A3-4EC4-84A6-C2C90E9802EA}" parentId="{FB06B14A-33CC-4621-A674-C5222A4D9515}">
    <text>Sugerencia acogida</text>
  </threadedComment>
  <threadedComment ref="S17" dT="2024-11-05T20:26:12.88" personId="{CD4BB7E1-05E1-42FE-908C-3DAA9B14D804}" id="{02E622FC-E1D9-4547-9D35-10C97356B1E0}">
    <text xml:space="preserve">Definir con claridad el tipo de documento y alguna características que pueda ser el resultado de una investigación  </text>
  </threadedComment>
  <threadedComment ref="S17" dT="2024-11-06T15:53:25.88" personId="{4B97C7B2-4A43-48C0-B194-848207432908}" id="{BCDF5BB6-79C7-4975-8796-9E5A5FE85F92}" parentId="{02E622FC-E1D9-4547-9D35-10C97356B1E0}">
    <text xml:space="preserve">Se ajusta </text>
  </threadedComment>
  <threadedComment ref="I18" dT="2024-11-05T20:32:46.15" personId="{CD4BB7E1-05E1-42FE-908C-3DAA9B14D804}" id="{DCE46B85-F6FE-4B8B-A06D-FC78C0D41E70}">
    <text xml:space="preserve">Sugiero que la meta sea de suma para que complete los dos tableros </text>
  </threadedComment>
  <threadedComment ref="I18" dT="2024-11-06T15:55:16.05" personId="{4B97C7B2-4A43-48C0-B194-848207432908}" id="{031E3ADF-84AD-44B5-9ADE-B7BB60E67870}" parentId="{DCE46B85-F6FE-4B8B-A06D-FC78C0D41E70}">
    <text>Se modifica</text>
  </threadedComment>
  <threadedComment ref="S18" dT="2024-11-05T20:30:53.21" personId="{CD4BB7E1-05E1-42FE-908C-3DAA9B14D804}" id="{02033064-A42C-4736-9A0D-2DD69B8E083D}">
    <text xml:space="preserve">Definir el tipo de tablero  </text>
  </threadedComment>
  <threadedComment ref="S18" dT="2024-11-06T15:54:02.11" personId="{4B97C7B2-4A43-48C0-B194-848207432908}" id="{546DD398-0AE6-4105-B9B7-46E658842C0B}" parentId="{02033064-A42C-4736-9A0D-2DD69B8E083D}">
    <text>Se ajusta de acuerdo a sugerencia</text>
  </threadedComment>
  <threadedComment ref="O21" dT="2024-11-06T15:56:14.53" personId="{4B97C7B2-4A43-48C0-B194-848207432908}" id="{3372D8F6-A9CD-44F9-96CA-6B6F1227EF5C}">
    <text xml:space="preserve">Para la vigencia  2025 no se tiene programada actualizar documentos del proceso </text>
  </threadedComment>
  <threadedComment ref="W21"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2" customFormat="1" ht="70.5" customHeight="1">
      <c r="A1" s="71" t="s">
        <v>0</v>
      </c>
      <c r="B1" s="72"/>
      <c r="C1" s="72"/>
      <c r="D1" s="72"/>
      <c r="E1" s="72"/>
      <c r="F1" s="72"/>
      <c r="G1" s="72"/>
      <c r="H1" s="72"/>
      <c r="I1" s="72"/>
      <c r="J1" s="72"/>
      <c r="K1" s="72"/>
      <c r="L1" s="72"/>
      <c r="M1" s="73" t="s">
        <v>1</v>
      </c>
      <c r="N1" s="73"/>
      <c r="O1" s="73"/>
      <c r="P1" s="73"/>
      <c r="Q1" s="73"/>
    </row>
    <row r="2" spans="1:44" s="44" customFormat="1" ht="23.45" customHeight="1">
      <c r="A2" s="74" t="s">
        <v>2</v>
      </c>
      <c r="B2" s="75"/>
      <c r="C2" s="75"/>
      <c r="D2" s="75"/>
      <c r="E2" s="75"/>
      <c r="F2" s="75"/>
      <c r="G2" s="75"/>
      <c r="H2" s="75"/>
      <c r="I2" s="75"/>
      <c r="J2" s="75"/>
      <c r="K2" s="75"/>
      <c r="L2" s="75"/>
      <c r="M2" s="43"/>
      <c r="N2" s="43"/>
      <c r="O2" s="43"/>
      <c r="P2" s="43"/>
      <c r="Q2" s="43"/>
    </row>
    <row r="3" spans="1:44" s="42" customFormat="1"/>
    <row r="4" spans="1:44" s="42" customFormat="1" ht="29.1" customHeight="1">
      <c r="A4" s="76" t="s">
        <v>3</v>
      </c>
      <c r="B4" s="76"/>
      <c r="C4" s="76"/>
      <c r="D4" s="76"/>
      <c r="E4" s="48"/>
      <c r="F4" s="48"/>
      <c r="G4" s="48"/>
      <c r="H4" s="77"/>
      <c r="I4" s="77"/>
      <c r="J4" s="77"/>
      <c r="K4" s="77"/>
      <c r="L4" s="78"/>
    </row>
    <row r="5" spans="1:44" s="42" customFormat="1" ht="15" customHeight="1">
      <c r="A5" s="76"/>
      <c r="B5" s="76"/>
      <c r="C5" s="76"/>
      <c r="D5" s="76"/>
      <c r="E5" s="2"/>
      <c r="F5" s="2"/>
      <c r="G5" s="2"/>
      <c r="H5" s="2" t="s">
        <v>4</v>
      </c>
      <c r="I5" s="79" t="s">
        <v>5</v>
      </c>
      <c r="J5" s="77"/>
      <c r="K5" s="77"/>
      <c r="L5" s="78"/>
    </row>
    <row r="6" spans="1:44" s="42" customFormat="1">
      <c r="A6" s="76"/>
      <c r="B6" s="76"/>
      <c r="C6" s="76"/>
      <c r="D6" s="76"/>
      <c r="E6" s="2"/>
      <c r="F6" s="2"/>
      <c r="G6" s="2"/>
      <c r="H6" s="45"/>
      <c r="I6" s="80" t="s">
        <v>6</v>
      </c>
      <c r="J6" s="80"/>
      <c r="K6" s="80"/>
      <c r="L6" s="80"/>
    </row>
    <row r="7" spans="1:44" s="42" customFormat="1">
      <c r="A7" s="76"/>
      <c r="B7" s="76"/>
      <c r="C7" s="76"/>
      <c r="D7" s="76"/>
      <c r="E7" s="2"/>
      <c r="F7" s="2"/>
      <c r="G7" s="2"/>
      <c r="H7" s="45"/>
      <c r="I7" s="80"/>
      <c r="J7" s="80"/>
      <c r="K7" s="80"/>
      <c r="L7" s="80"/>
    </row>
    <row r="8" spans="1:44" s="42" customFormat="1">
      <c r="A8" s="76"/>
      <c r="B8" s="76"/>
      <c r="C8" s="76"/>
      <c r="D8" s="76"/>
      <c r="E8" s="2"/>
      <c r="F8" s="2"/>
      <c r="G8" s="2"/>
      <c r="H8" s="45"/>
      <c r="I8" s="80"/>
      <c r="J8" s="80"/>
      <c r="K8" s="80"/>
      <c r="L8" s="80"/>
    </row>
    <row r="9" spans="1:44" s="42" customFormat="1"/>
    <row r="10" spans="1:44" ht="14.45" customHeight="1">
      <c r="A10" s="76" t="s">
        <v>7</v>
      </c>
      <c r="B10" s="76"/>
      <c r="C10" s="85" t="s">
        <v>8</v>
      </c>
      <c r="D10" s="86"/>
      <c r="E10" s="86"/>
      <c r="F10" s="86"/>
      <c r="G10" s="87"/>
      <c r="H10" s="81" t="s">
        <v>9</v>
      </c>
      <c r="I10" s="81"/>
      <c r="J10" s="81"/>
      <c r="K10" s="81"/>
      <c r="L10" s="81"/>
      <c r="M10" s="81"/>
      <c r="N10" s="81"/>
      <c r="O10" s="81"/>
      <c r="P10" s="81"/>
      <c r="Q10" s="81"/>
      <c r="R10" s="81"/>
      <c r="S10" s="82" t="s">
        <v>10</v>
      </c>
      <c r="T10" s="82" t="s">
        <v>11</v>
      </c>
      <c r="U10" s="91" t="s">
        <v>12</v>
      </c>
      <c r="V10" s="92"/>
      <c r="W10" s="92"/>
      <c r="X10" s="92"/>
      <c r="Y10" s="93"/>
      <c r="Z10" s="97" t="s">
        <v>13</v>
      </c>
      <c r="AA10" s="98"/>
      <c r="AB10" s="98"/>
      <c r="AC10" s="98"/>
      <c r="AD10" s="99"/>
      <c r="AE10" s="103" t="s">
        <v>14</v>
      </c>
      <c r="AF10" s="104"/>
      <c r="AG10" s="104"/>
      <c r="AH10" s="104"/>
      <c r="AI10" s="105"/>
      <c r="AJ10" s="109" t="s">
        <v>15</v>
      </c>
      <c r="AK10" s="110"/>
      <c r="AL10" s="110"/>
      <c r="AM10" s="110"/>
      <c r="AN10" s="111"/>
      <c r="AO10" s="115" t="s">
        <v>16</v>
      </c>
      <c r="AP10" s="116"/>
      <c r="AQ10" s="116"/>
      <c r="AR10" s="117"/>
    </row>
    <row r="11" spans="1:44" ht="14.45" customHeight="1">
      <c r="A11" s="76"/>
      <c r="B11" s="76"/>
      <c r="C11" s="88"/>
      <c r="D11" s="89"/>
      <c r="E11" s="89"/>
      <c r="F11" s="89"/>
      <c r="G11" s="90"/>
      <c r="H11" s="81"/>
      <c r="I11" s="81"/>
      <c r="J11" s="81"/>
      <c r="K11" s="81"/>
      <c r="L11" s="81"/>
      <c r="M11" s="81"/>
      <c r="N11" s="81"/>
      <c r="O11" s="81"/>
      <c r="P11" s="81"/>
      <c r="Q11" s="81"/>
      <c r="R11" s="81"/>
      <c r="S11" s="83"/>
      <c r="T11" s="83"/>
      <c r="U11" s="94"/>
      <c r="V11" s="95"/>
      <c r="W11" s="95"/>
      <c r="X11" s="95"/>
      <c r="Y11" s="96"/>
      <c r="Z11" s="100"/>
      <c r="AA11" s="101"/>
      <c r="AB11" s="101"/>
      <c r="AC11" s="101"/>
      <c r="AD11" s="102"/>
      <c r="AE11" s="106"/>
      <c r="AF11" s="107"/>
      <c r="AG11" s="107"/>
      <c r="AH11" s="107"/>
      <c r="AI11" s="108"/>
      <c r="AJ11" s="112"/>
      <c r="AK11" s="113"/>
      <c r="AL11" s="113"/>
      <c r="AM11" s="113"/>
      <c r="AN11" s="114"/>
      <c r="AO11" s="118"/>
      <c r="AP11" s="119"/>
      <c r="AQ11" s="119"/>
      <c r="AR11" s="120"/>
    </row>
    <row r="12" spans="1:44" ht="45">
      <c r="A12" s="2" t="s">
        <v>17</v>
      </c>
      <c r="B12" s="2" t="s">
        <v>18</v>
      </c>
      <c r="C12" s="49" t="s">
        <v>19</v>
      </c>
      <c r="D12" s="49" t="s">
        <v>20</v>
      </c>
      <c r="E12" s="49" t="s">
        <v>21</v>
      </c>
      <c r="F12" s="49" t="s">
        <v>22</v>
      </c>
      <c r="G12" s="49" t="s">
        <v>23</v>
      </c>
      <c r="H12" s="20" t="s">
        <v>24</v>
      </c>
      <c r="I12" s="20" t="s">
        <v>25</v>
      </c>
      <c r="J12" s="20" t="s">
        <v>26</v>
      </c>
      <c r="K12" s="20" t="s">
        <v>27</v>
      </c>
      <c r="L12" s="20" t="s">
        <v>28</v>
      </c>
      <c r="M12" s="20" t="s">
        <v>29</v>
      </c>
      <c r="N12" s="20" t="s">
        <v>30</v>
      </c>
      <c r="O12" s="20" t="s">
        <v>31</v>
      </c>
      <c r="P12" s="20" t="s">
        <v>32</v>
      </c>
      <c r="Q12" s="20" t="s">
        <v>33</v>
      </c>
      <c r="R12" s="20" t="s">
        <v>34</v>
      </c>
      <c r="S12" s="84"/>
      <c r="T12" s="84"/>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9"/>
      <c r="N23" s="39"/>
      <c r="O23" s="39"/>
      <c r="P23" s="39"/>
      <c r="Q23" s="40"/>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9"/>
      <c r="N24" s="39"/>
      <c r="O24" s="39"/>
      <c r="P24" s="39"/>
      <c r="Q24" s="40"/>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40"/>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40"/>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40"/>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40"/>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40"/>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40"/>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40"/>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40"/>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40"/>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40"/>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1"/>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1"/>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1"/>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1"/>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1"/>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8"/>
  <sheetViews>
    <sheetView tabSelected="1" topLeftCell="A26" zoomScale="80" zoomScaleNormal="80" workbookViewId="0">
      <selection activeCell="R25" sqref="R25:R26"/>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2" customFormat="1" ht="70.5" customHeight="1">
      <c r="A1" s="71" t="s">
        <v>40</v>
      </c>
      <c r="B1" s="72"/>
      <c r="C1" s="72"/>
      <c r="D1" s="72"/>
      <c r="E1" s="72"/>
      <c r="F1" s="72"/>
      <c r="G1" s="72"/>
      <c r="H1" s="72"/>
      <c r="I1" s="72"/>
      <c r="J1" s="72"/>
      <c r="K1" s="121" t="s">
        <v>41</v>
      </c>
      <c r="L1" s="73"/>
      <c r="M1" s="73"/>
      <c r="N1" s="73"/>
      <c r="O1" s="73"/>
    </row>
    <row r="2" spans="1:45" s="44" customFormat="1" ht="23.45" customHeight="1">
      <c r="A2" s="74" t="s">
        <v>42</v>
      </c>
      <c r="B2" s="75"/>
      <c r="C2" s="75"/>
      <c r="D2" s="75"/>
      <c r="E2" s="75"/>
      <c r="F2" s="75"/>
      <c r="G2" s="75"/>
      <c r="H2" s="75"/>
      <c r="I2" s="75"/>
      <c r="J2" s="75"/>
      <c r="K2" s="43"/>
      <c r="L2" s="43"/>
      <c r="M2" s="43"/>
      <c r="N2" s="43"/>
      <c r="O2" s="43"/>
    </row>
    <row r="3" spans="1:45" s="42" customFormat="1"/>
    <row r="4" spans="1:45" s="42" customFormat="1" ht="29.1" customHeight="1">
      <c r="A4" s="76" t="s">
        <v>3</v>
      </c>
      <c r="B4" s="76"/>
      <c r="C4" s="76"/>
      <c r="D4" s="122" t="s">
        <v>43</v>
      </c>
      <c r="E4" s="79" t="s">
        <v>44</v>
      </c>
      <c r="F4" s="77"/>
      <c r="G4" s="77"/>
      <c r="H4" s="77"/>
      <c r="I4" s="77"/>
      <c r="J4" s="78"/>
    </row>
    <row r="5" spans="1:45" s="42" customFormat="1" ht="15" customHeight="1">
      <c r="A5" s="76"/>
      <c r="B5" s="76"/>
      <c r="C5" s="76"/>
      <c r="D5" s="122"/>
      <c r="E5" s="2" t="s">
        <v>45</v>
      </c>
      <c r="F5" s="2" t="s">
        <v>4</v>
      </c>
      <c r="G5" s="79" t="s">
        <v>5</v>
      </c>
      <c r="H5" s="77"/>
      <c r="I5" s="77"/>
      <c r="J5" s="78"/>
    </row>
    <row r="6" spans="1:45" s="42" customFormat="1">
      <c r="A6" s="76"/>
      <c r="B6" s="76"/>
      <c r="C6" s="76"/>
      <c r="D6" s="122"/>
      <c r="E6" s="45">
        <v>1</v>
      </c>
      <c r="F6" s="45" t="s">
        <v>46</v>
      </c>
      <c r="G6" s="80" t="s">
        <v>47</v>
      </c>
      <c r="H6" s="80"/>
      <c r="I6" s="80"/>
      <c r="J6" s="80"/>
    </row>
    <row r="7" spans="1:45" s="42" customFormat="1">
      <c r="A7" s="76"/>
      <c r="B7" s="76"/>
      <c r="C7" s="76"/>
      <c r="D7" s="122"/>
      <c r="E7" s="45"/>
      <c r="F7" s="45"/>
      <c r="G7" s="80"/>
      <c r="H7" s="80"/>
      <c r="I7" s="80"/>
      <c r="J7" s="80"/>
    </row>
    <row r="8" spans="1:45" s="42" customFormat="1">
      <c r="A8" s="76"/>
      <c r="B8" s="76"/>
      <c r="C8" s="76"/>
      <c r="D8" s="122"/>
      <c r="E8" s="45"/>
      <c r="F8" s="45"/>
      <c r="G8" s="80"/>
      <c r="H8" s="80"/>
      <c r="I8" s="80"/>
      <c r="J8" s="80"/>
    </row>
    <row r="9" spans="1:45" s="42" customFormat="1"/>
    <row r="10" spans="1:45" ht="14.45" customHeight="1">
      <c r="A10" s="76" t="s">
        <v>7</v>
      </c>
      <c r="B10" s="76"/>
      <c r="C10" s="76" t="s">
        <v>48</v>
      </c>
      <c r="D10" s="76"/>
      <c r="E10" s="76"/>
      <c r="F10" s="81" t="s">
        <v>9</v>
      </c>
      <c r="G10" s="81"/>
      <c r="H10" s="81"/>
      <c r="I10" s="81"/>
      <c r="J10" s="81"/>
      <c r="K10" s="81"/>
      <c r="L10" s="81"/>
      <c r="M10" s="81"/>
      <c r="N10" s="81"/>
      <c r="O10" s="81"/>
      <c r="P10" s="81"/>
      <c r="Q10" s="82" t="s">
        <v>10</v>
      </c>
      <c r="R10" s="82" t="s">
        <v>11</v>
      </c>
      <c r="S10" s="76" t="s">
        <v>49</v>
      </c>
      <c r="T10" s="76"/>
      <c r="U10" s="76"/>
      <c r="V10" s="91" t="s">
        <v>12</v>
      </c>
      <c r="W10" s="92"/>
      <c r="X10" s="92"/>
      <c r="Y10" s="92"/>
      <c r="Z10" s="93"/>
      <c r="AA10" s="97" t="s">
        <v>13</v>
      </c>
      <c r="AB10" s="98"/>
      <c r="AC10" s="98"/>
      <c r="AD10" s="98"/>
      <c r="AE10" s="99"/>
      <c r="AF10" s="103" t="s">
        <v>14</v>
      </c>
      <c r="AG10" s="104"/>
      <c r="AH10" s="104"/>
      <c r="AI10" s="104"/>
      <c r="AJ10" s="105"/>
      <c r="AK10" s="109" t="s">
        <v>15</v>
      </c>
      <c r="AL10" s="110"/>
      <c r="AM10" s="110"/>
      <c r="AN10" s="110"/>
      <c r="AO10" s="111"/>
      <c r="AP10" s="115" t="s">
        <v>16</v>
      </c>
      <c r="AQ10" s="116"/>
      <c r="AR10" s="116"/>
      <c r="AS10" s="117"/>
    </row>
    <row r="11" spans="1:45" ht="14.45" customHeight="1">
      <c r="A11" s="76"/>
      <c r="B11" s="76"/>
      <c r="C11" s="76"/>
      <c r="D11" s="76"/>
      <c r="E11" s="76"/>
      <c r="F11" s="81"/>
      <c r="G11" s="81"/>
      <c r="H11" s="81"/>
      <c r="I11" s="81"/>
      <c r="J11" s="81"/>
      <c r="K11" s="81"/>
      <c r="L11" s="81"/>
      <c r="M11" s="81"/>
      <c r="N11" s="81"/>
      <c r="O11" s="81"/>
      <c r="P11" s="81"/>
      <c r="Q11" s="83"/>
      <c r="R11" s="83"/>
      <c r="S11" s="76"/>
      <c r="T11" s="76"/>
      <c r="U11" s="76"/>
      <c r="V11" s="94"/>
      <c r="W11" s="95"/>
      <c r="X11" s="95"/>
      <c r="Y11" s="95"/>
      <c r="Z11" s="96"/>
      <c r="AA11" s="100"/>
      <c r="AB11" s="101"/>
      <c r="AC11" s="101"/>
      <c r="AD11" s="101"/>
      <c r="AE11" s="102"/>
      <c r="AF11" s="106"/>
      <c r="AG11" s="107"/>
      <c r="AH11" s="107"/>
      <c r="AI11" s="107"/>
      <c r="AJ11" s="108"/>
      <c r="AK11" s="112"/>
      <c r="AL11" s="113"/>
      <c r="AM11" s="113"/>
      <c r="AN11" s="113"/>
      <c r="AO11" s="114"/>
      <c r="AP11" s="118"/>
      <c r="AQ11" s="119"/>
      <c r="AR11" s="119"/>
      <c r="AS11" s="120"/>
    </row>
    <row r="12" spans="1:45" ht="45">
      <c r="A12" s="2" t="s">
        <v>17</v>
      </c>
      <c r="B12" s="2" t="s">
        <v>18</v>
      </c>
      <c r="C12" s="2" t="s">
        <v>50</v>
      </c>
      <c r="D12" s="2" t="s">
        <v>51</v>
      </c>
      <c r="E12" s="2" t="s">
        <v>52</v>
      </c>
      <c r="F12" s="20" t="s">
        <v>24</v>
      </c>
      <c r="G12" s="20" t="s">
        <v>25</v>
      </c>
      <c r="H12" s="20" t="s">
        <v>26</v>
      </c>
      <c r="I12" s="20" t="s">
        <v>53</v>
      </c>
      <c r="J12" s="20" t="s">
        <v>28</v>
      </c>
      <c r="K12" s="20" t="s">
        <v>29</v>
      </c>
      <c r="L12" s="20" t="s">
        <v>30</v>
      </c>
      <c r="M12" s="20" t="s">
        <v>31</v>
      </c>
      <c r="N12" s="20" t="s">
        <v>32</v>
      </c>
      <c r="O12" s="20" t="s">
        <v>33</v>
      </c>
      <c r="P12" s="20" t="s">
        <v>34</v>
      </c>
      <c r="Q12" s="84"/>
      <c r="R12" s="84"/>
      <c r="S12" s="2" t="s">
        <v>54</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217.5" customHeight="1">
      <c r="A13" s="22">
        <v>5</v>
      </c>
      <c r="B13" s="50" t="s">
        <v>55</v>
      </c>
      <c r="C13" s="26" t="s">
        <v>56</v>
      </c>
      <c r="D13" s="21" t="s">
        <v>57</v>
      </c>
      <c r="E13" s="22" t="s">
        <v>58</v>
      </c>
      <c r="F13" s="21" t="s">
        <v>59</v>
      </c>
      <c r="G13" s="38" t="s">
        <v>60</v>
      </c>
      <c r="H13" s="51" t="s">
        <v>61</v>
      </c>
      <c r="I13" s="22" t="s">
        <v>62</v>
      </c>
      <c r="J13" s="21" t="s">
        <v>63</v>
      </c>
      <c r="K13" s="52">
        <v>1</v>
      </c>
      <c r="L13" s="52">
        <v>1</v>
      </c>
      <c r="M13" s="52">
        <v>1</v>
      </c>
      <c r="N13" s="52">
        <v>1</v>
      </c>
      <c r="O13" s="52">
        <v>1</v>
      </c>
      <c r="P13" s="22" t="s">
        <v>64</v>
      </c>
      <c r="Q13" s="21" t="s">
        <v>65</v>
      </c>
      <c r="R13" s="53" t="s">
        <v>66</v>
      </c>
      <c r="S13" s="69" t="s">
        <v>67</v>
      </c>
      <c r="T13" s="63" t="s">
        <v>68</v>
      </c>
      <c r="U13" s="54" t="s">
        <v>69</v>
      </c>
      <c r="V13" s="37">
        <f>K13</f>
        <v>1</v>
      </c>
      <c r="W13" s="21"/>
      <c r="X13" s="21">
        <f>IF(W13/V13&gt;100%,100%,W13/V13)</f>
        <v>0</v>
      </c>
      <c r="Y13" s="21"/>
      <c r="Z13" s="21"/>
      <c r="AA13" s="31">
        <f t="shared" ref="AA13:AA18" si="0">L13</f>
        <v>1</v>
      </c>
      <c r="AB13" s="21"/>
      <c r="AC13" s="21">
        <f>IF(AB13/AA13&gt;100%,100%,AB13/AA13)</f>
        <v>0</v>
      </c>
      <c r="AD13" s="21"/>
      <c r="AE13" s="21"/>
      <c r="AF13" s="31">
        <f t="shared" ref="AF13:AF18" si="1">M13</f>
        <v>1</v>
      </c>
      <c r="AG13" s="21"/>
      <c r="AH13" s="21">
        <f>IF(AG13/AF13&gt;100%,100%,AG13/AF13)</f>
        <v>0</v>
      </c>
      <c r="AI13" s="21"/>
      <c r="AJ13" s="21"/>
      <c r="AK13" s="31">
        <f t="shared" ref="AK13:AK18" si="2">N13</f>
        <v>1</v>
      </c>
      <c r="AL13" s="21"/>
      <c r="AM13" s="21">
        <f>IF(AL13/AK13&gt;100%,100%,AL13/AK13)</f>
        <v>0</v>
      </c>
      <c r="AN13" s="21"/>
      <c r="AO13" s="21"/>
      <c r="AP13" s="21">
        <f t="shared" ref="AP13:AP18" si="3">O13</f>
        <v>1</v>
      </c>
      <c r="AQ13" s="21"/>
      <c r="AR13" s="21">
        <f>IF(AQ13/AP13&gt;100%,100%,AQ13/AP13)</f>
        <v>0</v>
      </c>
      <c r="AS13" s="21"/>
    </row>
    <row r="14" spans="1:45" s="32" customFormat="1" ht="90">
      <c r="A14" s="22">
        <v>5</v>
      </c>
      <c r="B14" s="50" t="s">
        <v>55</v>
      </c>
      <c r="C14" s="56">
        <v>2</v>
      </c>
      <c r="D14" s="55" t="s">
        <v>70</v>
      </c>
      <c r="E14" s="56" t="s">
        <v>58</v>
      </c>
      <c r="F14" s="55" t="s">
        <v>71</v>
      </c>
      <c r="G14" s="57" t="s">
        <v>72</v>
      </c>
      <c r="H14" s="56" t="s">
        <v>73</v>
      </c>
      <c r="I14" s="56" t="s">
        <v>62</v>
      </c>
      <c r="J14" s="57" t="s">
        <v>74</v>
      </c>
      <c r="K14" s="52">
        <v>1</v>
      </c>
      <c r="L14" s="52">
        <v>1</v>
      </c>
      <c r="M14" s="52">
        <v>1</v>
      </c>
      <c r="N14" s="52">
        <v>1</v>
      </c>
      <c r="O14" s="52">
        <v>1</v>
      </c>
      <c r="P14" s="56" t="s">
        <v>64</v>
      </c>
      <c r="Q14" s="21" t="s">
        <v>65</v>
      </c>
      <c r="R14" s="53" t="s">
        <v>66</v>
      </c>
      <c r="S14" s="50" t="s">
        <v>75</v>
      </c>
      <c r="T14" s="45" t="s">
        <v>76</v>
      </c>
      <c r="U14" s="50" t="s">
        <v>69</v>
      </c>
      <c r="V14" s="21"/>
      <c r="W14" s="58"/>
      <c r="X14" s="21"/>
      <c r="Y14" s="37"/>
      <c r="Z14" s="36"/>
      <c r="AA14" s="21"/>
      <c r="AB14" s="58"/>
      <c r="AC14" s="59"/>
      <c r="AD14" s="37"/>
      <c r="AE14" s="36"/>
      <c r="AF14" s="36"/>
      <c r="AG14" s="21"/>
      <c r="AH14" s="21"/>
      <c r="AI14" s="21"/>
      <c r="AJ14" s="21"/>
      <c r="AK14" s="31"/>
      <c r="AL14" s="21"/>
      <c r="AM14" s="21"/>
      <c r="AN14" s="21"/>
      <c r="AO14" s="21"/>
      <c r="AP14" s="21"/>
      <c r="AQ14" s="21"/>
      <c r="AR14" s="21"/>
      <c r="AS14" s="21"/>
    </row>
    <row r="15" spans="1:45" s="32" customFormat="1" ht="90">
      <c r="A15" s="22">
        <v>5</v>
      </c>
      <c r="B15" s="50" t="s">
        <v>55</v>
      </c>
      <c r="C15" s="56">
        <v>3</v>
      </c>
      <c r="D15" s="64" t="s">
        <v>77</v>
      </c>
      <c r="E15" s="22" t="s">
        <v>58</v>
      </c>
      <c r="F15" s="21" t="s">
        <v>78</v>
      </c>
      <c r="G15" s="57" t="s">
        <v>79</v>
      </c>
      <c r="H15" s="21" t="s">
        <v>80</v>
      </c>
      <c r="I15" s="22" t="s">
        <v>62</v>
      </c>
      <c r="J15" s="21" t="s">
        <v>81</v>
      </c>
      <c r="K15" s="52">
        <v>1</v>
      </c>
      <c r="L15" s="52">
        <v>1</v>
      </c>
      <c r="M15" s="52">
        <v>1</v>
      </c>
      <c r="N15" s="52">
        <v>1</v>
      </c>
      <c r="O15" s="52">
        <v>1</v>
      </c>
      <c r="P15" s="21" t="s">
        <v>64</v>
      </c>
      <c r="Q15" s="21" t="s">
        <v>65</v>
      </c>
      <c r="R15" s="53" t="s">
        <v>66</v>
      </c>
      <c r="S15" s="21" t="s">
        <v>82</v>
      </c>
      <c r="T15" s="22" t="s">
        <v>83</v>
      </c>
      <c r="U15" s="21" t="s">
        <v>69</v>
      </c>
      <c r="V15" s="31"/>
      <c r="W15" s="21"/>
      <c r="X15" s="21" t="e">
        <f t="shared" ref="X15:X26" si="4">IF(W15/V15&gt;100%,100%,W15/V15)</f>
        <v>#DIV/0!</v>
      </c>
      <c r="Y15" s="21"/>
      <c r="Z15" s="21"/>
      <c r="AA15" s="31">
        <f t="shared" si="0"/>
        <v>1</v>
      </c>
      <c r="AB15" s="21"/>
      <c r="AC15" s="21">
        <f t="shared" ref="AC15:AC26" si="5">IF(AB15/AA15&gt;100%,100%,AB15/AA15)</f>
        <v>0</v>
      </c>
      <c r="AD15" s="21"/>
      <c r="AE15" s="21"/>
      <c r="AF15" s="31">
        <f t="shared" si="1"/>
        <v>1</v>
      </c>
      <c r="AG15" s="21"/>
      <c r="AH15" s="21">
        <f t="shared" ref="AH15:AH26" si="6">IF(AG15/AF15&gt;100%,100%,AG15/AF15)</f>
        <v>0</v>
      </c>
      <c r="AI15" s="21"/>
      <c r="AJ15" s="21"/>
      <c r="AK15" s="31">
        <f t="shared" si="2"/>
        <v>1</v>
      </c>
      <c r="AL15" s="21"/>
      <c r="AM15" s="21">
        <f t="shared" ref="AM15:AM26" si="7">IF(AL15/AK15&gt;100%,100%,AL15/AK15)</f>
        <v>0</v>
      </c>
      <c r="AN15" s="21"/>
      <c r="AO15" s="21"/>
      <c r="AP15" s="21">
        <f t="shared" si="3"/>
        <v>1</v>
      </c>
      <c r="AQ15" s="21"/>
      <c r="AR15" s="21">
        <f t="shared" ref="AR15:AR26" si="8">IF(AQ15/AP15&gt;100%,100%,AQ15/AP15)</f>
        <v>0</v>
      </c>
      <c r="AS15" s="21"/>
    </row>
    <row r="16" spans="1:45" s="32" customFormat="1" ht="105">
      <c r="A16" s="22">
        <v>5</v>
      </c>
      <c r="B16" s="50" t="s">
        <v>55</v>
      </c>
      <c r="C16" s="56">
        <v>4</v>
      </c>
      <c r="D16" s="64" t="s">
        <v>84</v>
      </c>
      <c r="E16" s="22" t="s">
        <v>58</v>
      </c>
      <c r="F16" s="21" t="s">
        <v>85</v>
      </c>
      <c r="G16" s="21" t="s">
        <v>86</v>
      </c>
      <c r="H16" s="36" t="s">
        <v>87</v>
      </c>
      <c r="I16" s="21" t="s">
        <v>62</v>
      </c>
      <c r="J16" s="21" t="s">
        <v>88</v>
      </c>
      <c r="K16" s="52">
        <v>1</v>
      </c>
      <c r="L16" s="52">
        <v>1</v>
      </c>
      <c r="M16" s="62">
        <v>1</v>
      </c>
      <c r="N16" s="62">
        <v>1</v>
      </c>
      <c r="O16" s="52">
        <v>1</v>
      </c>
      <c r="P16" s="21" t="s">
        <v>64</v>
      </c>
      <c r="Q16" s="21" t="s">
        <v>65</v>
      </c>
      <c r="R16" s="53" t="s">
        <v>66</v>
      </c>
      <c r="S16" s="21" t="s">
        <v>89</v>
      </c>
      <c r="T16" s="22" t="s">
        <v>90</v>
      </c>
      <c r="U16" s="21" t="s">
        <v>69</v>
      </c>
      <c r="V16" s="31"/>
      <c r="W16" s="21"/>
      <c r="X16" s="21" t="e">
        <f t="shared" si="4"/>
        <v>#DIV/0!</v>
      </c>
      <c r="Y16" s="21"/>
      <c r="Z16" s="21"/>
      <c r="AA16" s="31">
        <f t="shared" si="0"/>
        <v>1</v>
      </c>
      <c r="AB16" s="21"/>
      <c r="AC16" s="21">
        <f t="shared" si="5"/>
        <v>0</v>
      </c>
      <c r="AD16" s="21"/>
      <c r="AE16" s="21"/>
      <c r="AF16" s="31">
        <f t="shared" si="1"/>
        <v>1</v>
      </c>
      <c r="AG16" s="21"/>
      <c r="AH16" s="21">
        <f t="shared" si="6"/>
        <v>0</v>
      </c>
      <c r="AI16" s="21"/>
      <c r="AJ16" s="21"/>
      <c r="AK16" s="31">
        <f t="shared" si="2"/>
        <v>1</v>
      </c>
      <c r="AL16" s="21"/>
      <c r="AM16" s="21">
        <f t="shared" si="7"/>
        <v>0</v>
      </c>
      <c r="AN16" s="21"/>
      <c r="AO16" s="21"/>
      <c r="AP16" s="21">
        <f t="shared" si="3"/>
        <v>1</v>
      </c>
      <c r="AQ16" s="21"/>
      <c r="AR16" s="21">
        <f t="shared" si="8"/>
        <v>0</v>
      </c>
      <c r="AS16" s="21"/>
    </row>
    <row r="17" spans="1:45" s="32" customFormat="1" ht="180">
      <c r="A17" s="22">
        <v>5</v>
      </c>
      <c r="B17" s="50" t="s">
        <v>55</v>
      </c>
      <c r="C17" s="26" t="s">
        <v>91</v>
      </c>
      <c r="D17" s="64" t="s">
        <v>92</v>
      </c>
      <c r="E17" s="22" t="s">
        <v>58</v>
      </c>
      <c r="F17" s="21" t="s">
        <v>93</v>
      </c>
      <c r="G17" s="21" t="s">
        <v>94</v>
      </c>
      <c r="H17" s="36" t="s">
        <v>95</v>
      </c>
      <c r="I17" s="21" t="s">
        <v>96</v>
      </c>
      <c r="J17" s="21" t="s">
        <v>97</v>
      </c>
      <c r="K17" s="61">
        <v>0</v>
      </c>
      <c r="L17" s="61">
        <v>1</v>
      </c>
      <c r="M17" s="60">
        <v>0</v>
      </c>
      <c r="N17" s="60">
        <v>2</v>
      </c>
      <c r="O17" s="60">
        <v>3</v>
      </c>
      <c r="P17" s="21" t="s">
        <v>64</v>
      </c>
      <c r="Q17" s="21" t="s">
        <v>65</v>
      </c>
      <c r="R17" s="53" t="s">
        <v>66</v>
      </c>
      <c r="S17" s="21" t="s">
        <v>98</v>
      </c>
      <c r="T17" s="22" t="s">
        <v>99</v>
      </c>
      <c r="U17" s="21" t="s">
        <v>69</v>
      </c>
      <c r="V17" s="31">
        <f t="shared" ref="V17:V18" si="9">K17</f>
        <v>0</v>
      </c>
      <c r="W17" s="21"/>
      <c r="X17" s="21" t="e">
        <f t="shared" si="4"/>
        <v>#DIV/0!</v>
      </c>
      <c r="Y17" s="21"/>
      <c r="Z17" s="21"/>
      <c r="AA17" s="31">
        <f t="shared" si="0"/>
        <v>1</v>
      </c>
      <c r="AB17" s="21"/>
      <c r="AC17" s="21">
        <f t="shared" si="5"/>
        <v>0</v>
      </c>
      <c r="AD17" s="21"/>
      <c r="AE17" s="21"/>
      <c r="AF17" s="31">
        <f t="shared" si="1"/>
        <v>0</v>
      </c>
      <c r="AG17" s="21"/>
      <c r="AH17" s="21" t="e">
        <f t="shared" si="6"/>
        <v>#DIV/0!</v>
      </c>
      <c r="AI17" s="21"/>
      <c r="AJ17" s="21"/>
      <c r="AK17" s="31">
        <f t="shared" si="2"/>
        <v>2</v>
      </c>
      <c r="AL17" s="21"/>
      <c r="AM17" s="21">
        <f t="shared" si="7"/>
        <v>0</v>
      </c>
      <c r="AN17" s="21"/>
      <c r="AO17" s="21"/>
      <c r="AP17" s="21">
        <f t="shared" si="3"/>
        <v>3</v>
      </c>
      <c r="AQ17" s="21"/>
      <c r="AR17" s="21">
        <f t="shared" si="8"/>
        <v>0</v>
      </c>
      <c r="AS17" s="21"/>
    </row>
    <row r="18" spans="1:45" s="32" customFormat="1" ht="225">
      <c r="A18" s="22">
        <v>5</v>
      </c>
      <c r="B18" s="50" t="s">
        <v>55</v>
      </c>
      <c r="C18" s="26" t="s">
        <v>100</v>
      </c>
      <c r="D18" s="64" t="s">
        <v>101</v>
      </c>
      <c r="E18" s="22" t="s">
        <v>58</v>
      </c>
      <c r="F18" s="21" t="s">
        <v>102</v>
      </c>
      <c r="G18" s="21" t="s">
        <v>103</v>
      </c>
      <c r="H18" s="21" t="s">
        <v>104</v>
      </c>
      <c r="I18" s="21" t="s">
        <v>96</v>
      </c>
      <c r="J18" s="21" t="s">
        <v>105</v>
      </c>
      <c r="K18" s="61">
        <v>0</v>
      </c>
      <c r="L18" s="61">
        <v>1</v>
      </c>
      <c r="M18" s="61">
        <v>0</v>
      </c>
      <c r="N18" s="60">
        <v>1</v>
      </c>
      <c r="O18" s="60">
        <v>2</v>
      </c>
      <c r="P18" s="21" t="s">
        <v>64</v>
      </c>
      <c r="Q18" s="21" t="s">
        <v>65</v>
      </c>
      <c r="R18" s="53" t="s">
        <v>66</v>
      </c>
      <c r="S18" s="21" t="s">
        <v>106</v>
      </c>
      <c r="T18" s="45" t="s">
        <v>107</v>
      </c>
      <c r="U18" s="21" t="s">
        <v>69</v>
      </c>
      <c r="V18" s="31">
        <f t="shared" si="9"/>
        <v>0</v>
      </c>
      <c r="W18" s="21"/>
      <c r="X18" s="21" t="e">
        <f t="shared" si="4"/>
        <v>#DIV/0!</v>
      </c>
      <c r="Y18" s="21"/>
      <c r="Z18" s="21"/>
      <c r="AA18" s="31">
        <f t="shared" si="0"/>
        <v>1</v>
      </c>
      <c r="AB18" s="21"/>
      <c r="AC18" s="21">
        <f t="shared" si="5"/>
        <v>0</v>
      </c>
      <c r="AD18" s="21"/>
      <c r="AE18" s="21"/>
      <c r="AF18" s="31">
        <f t="shared" si="1"/>
        <v>0</v>
      </c>
      <c r="AG18" s="21"/>
      <c r="AH18" s="21" t="e">
        <f t="shared" si="6"/>
        <v>#DIV/0!</v>
      </c>
      <c r="AI18" s="21"/>
      <c r="AJ18" s="21"/>
      <c r="AK18" s="31">
        <f t="shared" si="2"/>
        <v>1</v>
      </c>
      <c r="AL18" s="21"/>
      <c r="AM18" s="21">
        <f t="shared" si="7"/>
        <v>0</v>
      </c>
      <c r="AN18" s="21"/>
      <c r="AO18" s="21"/>
      <c r="AP18" s="21">
        <f t="shared" si="3"/>
        <v>2</v>
      </c>
      <c r="AQ18" s="21"/>
      <c r="AR18" s="21">
        <f t="shared" si="8"/>
        <v>0</v>
      </c>
      <c r="AS18" s="21"/>
    </row>
    <row r="19" spans="1:45" s="5" customFormat="1" ht="15.75">
      <c r="A19" s="10"/>
      <c r="B19" s="10"/>
      <c r="C19" s="10"/>
      <c r="D19" s="13" t="s">
        <v>108</v>
      </c>
      <c r="E19" s="10"/>
      <c r="F19" s="10"/>
      <c r="G19" s="10"/>
      <c r="H19" s="10"/>
      <c r="I19" s="10"/>
      <c r="J19" s="10"/>
      <c r="K19" s="15"/>
      <c r="L19" s="15"/>
      <c r="M19" s="15"/>
      <c r="N19" s="15"/>
      <c r="O19" s="15"/>
      <c r="P19" s="10"/>
      <c r="Q19" s="10"/>
      <c r="R19" s="10"/>
      <c r="S19" s="10"/>
      <c r="T19" s="10"/>
      <c r="U19" s="10"/>
      <c r="V19" s="15"/>
      <c r="W19" s="15"/>
      <c r="X19" s="15" t="e">
        <f>AVERAGE(X13:X18)*80%</f>
        <v>#DIV/0!</v>
      </c>
      <c r="Y19" s="15"/>
      <c r="Z19" s="15"/>
      <c r="AA19" s="15"/>
      <c r="AB19" s="15"/>
      <c r="AC19" s="15">
        <f>AVERAGE(AC13:AC18)*80%</f>
        <v>0</v>
      </c>
      <c r="AD19" s="15"/>
      <c r="AE19" s="15"/>
      <c r="AF19" s="15"/>
      <c r="AG19" s="15"/>
      <c r="AH19" s="15" t="e">
        <f>AVERAGE(AH13:AH18)*80%</f>
        <v>#DIV/0!</v>
      </c>
      <c r="AI19" s="15"/>
      <c r="AJ19" s="15"/>
      <c r="AK19" s="15"/>
      <c r="AL19" s="15"/>
      <c r="AM19" s="15">
        <f>AVERAGE(AM13:AM18)*80%</f>
        <v>0</v>
      </c>
      <c r="AN19" s="10"/>
      <c r="AO19" s="10"/>
      <c r="AP19" s="16"/>
      <c r="AQ19" s="16"/>
      <c r="AR19" s="15">
        <f>AVERAGE(AR13:AR18)*80%</f>
        <v>0</v>
      </c>
      <c r="AS19" s="10"/>
    </row>
    <row r="20" spans="1:45" s="32" customFormat="1" ht="120">
      <c r="A20" s="41">
        <v>3</v>
      </c>
      <c r="B20" s="28" t="s">
        <v>109</v>
      </c>
      <c r="C20" s="41" t="s">
        <v>110</v>
      </c>
      <c r="D20" s="27" t="s">
        <v>111</v>
      </c>
      <c r="E20" s="27" t="s">
        <v>112</v>
      </c>
      <c r="F20" s="27" t="s">
        <v>113</v>
      </c>
      <c r="G20" s="27" t="s">
        <v>114</v>
      </c>
      <c r="H20" s="27" t="s">
        <v>115</v>
      </c>
      <c r="I20" s="28" t="s">
        <v>62</v>
      </c>
      <c r="J20" s="29" t="s">
        <v>116</v>
      </c>
      <c r="K20" s="30" t="s">
        <v>117</v>
      </c>
      <c r="L20" s="30">
        <v>0.8</v>
      </c>
      <c r="M20" s="30" t="s">
        <v>117</v>
      </c>
      <c r="N20" s="30">
        <v>0.8</v>
      </c>
      <c r="O20" s="30">
        <v>0.8</v>
      </c>
      <c r="P20" s="27" t="s">
        <v>64</v>
      </c>
      <c r="Q20" s="66" t="s">
        <v>118</v>
      </c>
      <c r="R20" s="66" t="s">
        <v>119</v>
      </c>
      <c r="S20" s="27" t="s">
        <v>120</v>
      </c>
      <c r="T20" s="27" t="s">
        <v>121</v>
      </c>
      <c r="U20" s="27" t="s">
        <v>122</v>
      </c>
      <c r="V20" s="65" t="str">
        <f t="shared" ref="V20:V26" si="10">K20</f>
        <v>No programada</v>
      </c>
      <c r="W20" s="66"/>
      <c r="X20" s="66" t="e">
        <f t="shared" si="4"/>
        <v>#VALUE!</v>
      </c>
      <c r="Y20" s="66"/>
      <c r="Z20" s="66"/>
      <c r="AA20" s="65">
        <f>L20</f>
        <v>0.8</v>
      </c>
      <c r="AB20" s="66"/>
      <c r="AC20" s="66">
        <f t="shared" si="5"/>
        <v>0</v>
      </c>
      <c r="AD20" s="66"/>
      <c r="AE20" s="66"/>
      <c r="AF20" s="65" t="str">
        <f>M20</f>
        <v>No programada</v>
      </c>
      <c r="AG20" s="66"/>
      <c r="AH20" s="68" t="e">
        <f t="shared" si="6"/>
        <v>#VALUE!</v>
      </c>
      <c r="AI20" s="66"/>
      <c r="AJ20" s="66"/>
      <c r="AK20" s="65">
        <f>N20</f>
        <v>0.8</v>
      </c>
      <c r="AL20" s="66"/>
      <c r="AM20" s="68">
        <f t="shared" si="7"/>
        <v>0</v>
      </c>
      <c r="AN20" s="66"/>
      <c r="AO20" s="66"/>
      <c r="AP20" s="66">
        <f>O20</f>
        <v>0.8</v>
      </c>
      <c r="AQ20" s="66"/>
      <c r="AR20" s="68">
        <f t="shared" si="8"/>
        <v>0</v>
      </c>
      <c r="AS20" s="66"/>
    </row>
    <row r="21" spans="1:45" s="32" customFormat="1" ht="90">
      <c r="A21" s="41">
        <v>3</v>
      </c>
      <c r="B21" s="28" t="s">
        <v>109</v>
      </c>
      <c r="C21" s="41" t="s">
        <v>123</v>
      </c>
      <c r="D21" s="27" t="s">
        <v>124</v>
      </c>
      <c r="E21" s="27" t="s">
        <v>112</v>
      </c>
      <c r="F21" s="27" t="s">
        <v>125</v>
      </c>
      <c r="G21" s="27" t="s">
        <v>126</v>
      </c>
      <c r="H21" s="27" t="s">
        <v>127</v>
      </c>
      <c r="I21" s="28" t="s">
        <v>62</v>
      </c>
      <c r="J21" s="28" t="s">
        <v>125</v>
      </c>
      <c r="K21" s="33">
        <v>1</v>
      </c>
      <c r="L21" s="33">
        <v>0</v>
      </c>
      <c r="M21" s="33">
        <v>0</v>
      </c>
      <c r="N21" s="33">
        <v>0</v>
      </c>
      <c r="O21" s="33">
        <v>1</v>
      </c>
      <c r="P21" s="27" t="s">
        <v>64</v>
      </c>
      <c r="Q21" s="66" t="s">
        <v>128</v>
      </c>
      <c r="R21" s="66" t="s">
        <v>129</v>
      </c>
      <c r="S21" s="27" t="s">
        <v>130</v>
      </c>
      <c r="T21" s="27" t="s">
        <v>131</v>
      </c>
      <c r="U21" s="27" t="s">
        <v>132</v>
      </c>
      <c r="V21" s="67">
        <f t="shared" si="10"/>
        <v>1</v>
      </c>
      <c r="W21" s="66"/>
      <c r="X21" s="66">
        <f t="shared" si="4"/>
        <v>0</v>
      </c>
      <c r="Y21" s="66"/>
      <c r="Z21" s="66"/>
      <c r="AA21" s="65">
        <f>L21</f>
        <v>0</v>
      </c>
      <c r="AB21" s="66"/>
      <c r="AC21" s="66" t="e">
        <f t="shared" si="5"/>
        <v>#DIV/0!</v>
      </c>
      <c r="AD21" s="66"/>
      <c r="AE21" s="66"/>
      <c r="AF21" s="65">
        <f>M21</f>
        <v>0</v>
      </c>
      <c r="AG21" s="66"/>
      <c r="AH21" s="68" t="e">
        <f t="shared" si="6"/>
        <v>#DIV/0!</v>
      </c>
      <c r="AI21" s="66"/>
      <c r="AJ21" s="66"/>
      <c r="AK21" s="65">
        <f>N21</f>
        <v>0</v>
      </c>
      <c r="AL21" s="66"/>
      <c r="AM21" s="68" t="e">
        <f t="shared" si="7"/>
        <v>#DIV/0!</v>
      </c>
      <c r="AN21" s="66"/>
      <c r="AO21" s="66"/>
      <c r="AP21" s="67">
        <f>O21</f>
        <v>1</v>
      </c>
      <c r="AQ21" s="66"/>
      <c r="AR21" s="68">
        <f t="shared" si="8"/>
        <v>0</v>
      </c>
      <c r="AS21" s="66"/>
    </row>
    <row r="22" spans="1:45" s="32" customFormat="1" ht="90">
      <c r="A22" s="41">
        <v>3</v>
      </c>
      <c r="B22" s="28" t="s">
        <v>109</v>
      </c>
      <c r="C22" s="41" t="s">
        <v>133</v>
      </c>
      <c r="D22" s="27" t="s">
        <v>134</v>
      </c>
      <c r="E22" s="27" t="s">
        <v>112</v>
      </c>
      <c r="F22" s="27" t="s">
        <v>135</v>
      </c>
      <c r="G22" s="27" t="s">
        <v>136</v>
      </c>
      <c r="H22" s="27" t="s">
        <v>137</v>
      </c>
      <c r="I22" s="28" t="s">
        <v>96</v>
      </c>
      <c r="J22" s="28" t="s">
        <v>135</v>
      </c>
      <c r="K22" s="33">
        <v>0</v>
      </c>
      <c r="L22" s="70">
        <v>1</v>
      </c>
      <c r="M22" s="33">
        <v>0</v>
      </c>
      <c r="N22" s="70">
        <v>1</v>
      </c>
      <c r="O22" s="70">
        <v>1</v>
      </c>
      <c r="P22" s="27" t="s">
        <v>64</v>
      </c>
      <c r="Q22" s="66" t="s">
        <v>128</v>
      </c>
      <c r="R22" s="66" t="s">
        <v>129</v>
      </c>
      <c r="S22" s="27" t="s">
        <v>138</v>
      </c>
      <c r="T22" s="27" t="s">
        <v>138</v>
      </c>
      <c r="U22" s="27" t="s">
        <v>139</v>
      </c>
      <c r="V22" s="67">
        <f t="shared" si="10"/>
        <v>0</v>
      </c>
      <c r="W22" s="66"/>
      <c r="X22" s="66" t="e">
        <f t="shared" si="4"/>
        <v>#DIV/0!</v>
      </c>
      <c r="Y22" s="66"/>
      <c r="Z22" s="66"/>
      <c r="AA22" s="65">
        <f>L22</f>
        <v>1</v>
      </c>
      <c r="AB22" s="66"/>
      <c r="AC22" s="66">
        <f t="shared" si="5"/>
        <v>0</v>
      </c>
      <c r="AD22" s="66"/>
      <c r="AE22" s="66"/>
      <c r="AF22" s="65">
        <f>M22</f>
        <v>0</v>
      </c>
      <c r="AG22" s="66"/>
      <c r="AH22" s="68" t="e">
        <f t="shared" si="6"/>
        <v>#DIV/0!</v>
      </c>
      <c r="AI22" s="66"/>
      <c r="AJ22" s="66"/>
      <c r="AK22" s="65">
        <f>N22</f>
        <v>1</v>
      </c>
      <c r="AL22" s="66"/>
      <c r="AM22" s="68">
        <f t="shared" si="7"/>
        <v>0</v>
      </c>
      <c r="AN22" s="66"/>
      <c r="AO22" s="66"/>
      <c r="AP22" s="66">
        <f>O22</f>
        <v>1</v>
      </c>
      <c r="AQ22" s="66"/>
      <c r="AR22" s="68">
        <f t="shared" si="8"/>
        <v>0</v>
      </c>
      <c r="AS22" s="66"/>
    </row>
    <row r="23" spans="1:45" s="32" customFormat="1" ht="120">
      <c r="A23" s="41">
        <v>3</v>
      </c>
      <c r="B23" s="28" t="s">
        <v>109</v>
      </c>
      <c r="C23" s="41" t="s">
        <v>140</v>
      </c>
      <c r="D23" s="27" t="s">
        <v>141</v>
      </c>
      <c r="E23" s="27" t="s">
        <v>112</v>
      </c>
      <c r="F23" s="27" t="s">
        <v>142</v>
      </c>
      <c r="G23" s="27" t="s">
        <v>143</v>
      </c>
      <c r="H23" s="27" t="s">
        <v>144</v>
      </c>
      <c r="I23" s="28" t="s">
        <v>96</v>
      </c>
      <c r="J23" s="28" t="s">
        <v>142</v>
      </c>
      <c r="K23" s="33">
        <v>1</v>
      </c>
      <c r="L23" s="33">
        <v>0</v>
      </c>
      <c r="M23" s="33">
        <v>0</v>
      </c>
      <c r="N23" s="33">
        <v>0</v>
      </c>
      <c r="O23" s="33">
        <v>1</v>
      </c>
      <c r="P23" s="27" t="s">
        <v>64</v>
      </c>
      <c r="Q23" s="66" t="s">
        <v>145</v>
      </c>
      <c r="R23" s="66" t="s">
        <v>119</v>
      </c>
      <c r="S23" s="27" t="s">
        <v>146</v>
      </c>
      <c r="T23" s="27" t="s">
        <v>147</v>
      </c>
      <c r="U23" s="27" t="s">
        <v>148</v>
      </c>
      <c r="V23" s="67">
        <f t="shared" si="10"/>
        <v>1</v>
      </c>
      <c r="W23" s="66"/>
      <c r="X23" s="66">
        <f t="shared" si="4"/>
        <v>0</v>
      </c>
      <c r="Y23" s="66"/>
      <c r="Z23" s="66"/>
      <c r="AA23" s="65">
        <f>L23</f>
        <v>0</v>
      </c>
      <c r="AB23" s="66"/>
      <c r="AC23" s="66" t="e">
        <f t="shared" si="5"/>
        <v>#DIV/0!</v>
      </c>
      <c r="AD23" s="66"/>
      <c r="AE23" s="66"/>
      <c r="AF23" s="65">
        <f>M23</f>
        <v>0</v>
      </c>
      <c r="AG23" s="66"/>
      <c r="AH23" s="68" t="e">
        <f t="shared" si="6"/>
        <v>#DIV/0!</v>
      </c>
      <c r="AI23" s="66"/>
      <c r="AJ23" s="66"/>
      <c r="AK23" s="65">
        <f>N23</f>
        <v>0</v>
      </c>
      <c r="AL23" s="66"/>
      <c r="AM23" s="68" t="e">
        <f t="shared" si="7"/>
        <v>#DIV/0!</v>
      </c>
      <c r="AN23" s="66"/>
      <c r="AO23" s="66"/>
      <c r="AP23" s="66">
        <f>O23</f>
        <v>1</v>
      </c>
      <c r="AQ23" s="66"/>
      <c r="AR23" s="68">
        <f t="shared" si="8"/>
        <v>0</v>
      </c>
      <c r="AS23" s="66"/>
    </row>
    <row r="24" spans="1:45" s="32" customFormat="1" ht="120">
      <c r="A24" s="41"/>
      <c r="B24" s="28" t="s">
        <v>109</v>
      </c>
      <c r="C24" s="41" t="s">
        <v>149</v>
      </c>
      <c r="D24" s="27" t="s">
        <v>150</v>
      </c>
      <c r="E24" s="27" t="s">
        <v>112</v>
      </c>
      <c r="F24" s="27" t="s">
        <v>151</v>
      </c>
      <c r="G24" s="27" t="s">
        <v>152</v>
      </c>
      <c r="H24" s="27" t="s">
        <v>153</v>
      </c>
      <c r="I24" s="28" t="s">
        <v>62</v>
      </c>
      <c r="J24" s="28" t="s">
        <v>154</v>
      </c>
      <c r="K24" s="33">
        <v>1</v>
      </c>
      <c r="L24" s="33">
        <v>1</v>
      </c>
      <c r="M24" s="33">
        <v>1</v>
      </c>
      <c r="N24" s="33">
        <v>1</v>
      </c>
      <c r="O24" s="33">
        <v>1</v>
      </c>
      <c r="P24" s="27" t="s">
        <v>155</v>
      </c>
      <c r="Q24" s="66" t="s">
        <v>145</v>
      </c>
      <c r="R24" s="66" t="s">
        <v>119</v>
      </c>
      <c r="S24" s="27" t="s">
        <v>146</v>
      </c>
      <c r="T24" s="27" t="s">
        <v>147</v>
      </c>
      <c r="U24" s="27" t="s">
        <v>148</v>
      </c>
      <c r="V24" s="67">
        <f t="shared" si="10"/>
        <v>1</v>
      </c>
      <c r="W24" s="66"/>
      <c r="X24" s="66">
        <f t="shared" si="4"/>
        <v>0</v>
      </c>
      <c r="Y24" s="66"/>
      <c r="Z24" s="66"/>
      <c r="AA24" s="65"/>
      <c r="AB24" s="66"/>
      <c r="AC24" s="66"/>
      <c r="AD24" s="66"/>
      <c r="AE24" s="66"/>
      <c r="AF24" s="65"/>
      <c r="AG24" s="66"/>
      <c r="AH24" s="68"/>
      <c r="AI24" s="66"/>
      <c r="AJ24" s="66"/>
      <c r="AK24" s="65"/>
      <c r="AL24" s="66"/>
      <c r="AM24" s="68"/>
      <c r="AN24" s="66"/>
      <c r="AO24" s="66"/>
      <c r="AP24" s="66"/>
      <c r="AQ24" s="66"/>
      <c r="AR24" s="68"/>
      <c r="AS24" s="66"/>
    </row>
    <row r="25" spans="1:45" s="32" customFormat="1" ht="117">
      <c r="A25" s="41">
        <v>3</v>
      </c>
      <c r="B25" s="28" t="s">
        <v>109</v>
      </c>
      <c r="C25" s="41" t="s">
        <v>156</v>
      </c>
      <c r="D25" s="27" t="s">
        <v>157</v>
      </c>
      <c r="E25" s="27" t="s">
        <v>112</v>
      </c>
      <c r="F25" s="27" t="s">
        <v>158</v>
      </c>
      <c r="G25" s="27" t="s">
        <v>159</v>
      </c>
      <c r="H25" s="27" t="s">
        <v>118</v>
      </c>
      <c r="I25" s="28" t="s">
        <v>96</v>
      </c>
      <c r="J25" s="28" t="s">
        <v>158</v>
      </c>
      <c r="K25" s="33">
        <v>0</v>
      </c>
      <c r="L25" s="33">
        <v>1</v>
      </c>
      <c r="M25" s="33">
        <v>0</v>
      </c>
      <c r="N25" s="33">
        <v>0</v>
      </c>
      <c r="O25" s="33">
        <v>1</v>
      </c>
      <c r="P25" s="27" t="s">
        <v>64</v>
      </c>
      <c r="Q25" s="66" t="s">
        <v>160</v>
      </c>
      <c r="R25" s="66" t="s">
        <v>129</v>
      </c>
      <c r="S25" s="27" t="s">
        <v>158</v>
      </c>
      <c r="T25" s="27" t="s">
        <v>161</v>
      </c>
      <c r="U25" s="27" t="s">
        <v>162</v>
      </c>
      <c r="V25" s="67">
        <f t="shared" si="10"/>
        <v>0</v>
      </c>
      <c r="W25" s="66"/>
      <c r="X25" s="66" t="e">
        <f t="shared" si="4"/>
        <v>#DIV/0!</v>
      </c>
      <c r="Y25" s="66"/>
      <c r="Z25" s="66"/>
      <c r="AA25" s="65"/>
      <c r="AB25" s="66"/>
      <c r="AC25" s="66"/>
      <c r="AD25" s="66"/>
      <c r="AE25" s="66"/>
      <c r="AF25" s="65"/>
      <c r="AG25" s="66"/>
      <c r="AH25" s="68"/>
      <c r="AI25" s="66"/>
      <c r="AJ25" s="66"/>
      <c r="AK25" s="65"/>
      <c r="AL25" s="66"/>
      <c r="AM25" s="68"/>
      <c r="AN25" s="66"/>
      <c r="AO25" s="66"/>
      <c r="AP25" s="66"/>
      <c r="AQ25" s="66"/>
      <c r="AR25" s="68"/>
      <c r="AS25" s="66"/>
    </row>
    <row r="26" spans="1:45" s="32" customFormat="1" ht="150">
      <c r="A26" s="41">
        <v>3</v>
      </c>
      <c r="B26" s="28" t="s">
        <v>109</v>
      </c>
      <c r="C26" s="41" t="s">
        <v>163</v>
      </c>
      <c r="D26" s="27" t="s">
        <v>164</v>
      </c>
      <c r="E26" s="27" t="s">
        <v>112</v>
      </c>
      <c r="F26" s="27" t="s">
        <v>165</v>
      </c>
      <c r="G26" s="27" t="s">
        <v>166</v>
      </c>
      <c r="H26" s="27" t="s">
        <v>118</v>
      </c>
      <c r="I26" s="28" t="s">
        <v>96</v>
      </c>
      <c r="J26" s="28" t="s">
        <v>165</v>
      </c>
      <c r="K26" s="34">
        <v>0</v>
      </c>
      <c r="L26" s="34">
        <v>0</v>
      </c>
      <c r="M26" s="34">
        <v>0</v>
      </c>
      <c r="N26" s="34">
        <v>1</v>
      </c>
      <c r="O26" s="34">
        <v>1</v>
      </c>
      <c r="P26" s="27" t="s">
        <v>64</v>
      </c>
      <c r="Q26" s="66" t="s">
        <v>160</v>
      </c>
      <c r="R26" s="66" t="s">
        <v>129</v>
      </c>
      <c r="S26" s="27" t="s">
        <v>167</v>
      </c>
      <c r="T26" s="27" t="s">
        <v>168</v>
      </c>
      <c r="U26" s="27" t="s">
        <v>162</v>
      </c>
      <c r="V26" s="67">
        <f t="shared" si="10"/>
        <v>0</v>
      </c>
      <c r="W26" s="66"/>
      <c r="X26" s="66" t="e">
        <f t="shared" si="4"/>
        <v>#DIV/0!</v>
      </c>
      <c r="Y26" s="66"/>
      <c r="Z26" s="66"/>
      <c r="AA26" s="65">
        <f>L26</f>
        <v>0</v>
      </c>
      <c r="AB26" s="66"/>
      <c r="AC26" s="66" t="e">
        <f t="shared" si="5"/>
        <v>#DIV/0!</v>
      </c>
      <c r="AD26" s="66"/>
      <c r="AE26" s="66"/>
      <c r="AF26" s="65">
        <f>M26</f>
        <v>0</v>
      </c>
      <c r="AG26" s="66"/>
      <c r="AH26" s="68" t="e">
        <f t="shared" si="6"/>
        <v>#DIV/0!</v>
      </c>
      <c r="AI26" s="66"/>
      <c r="AJ26" s="66"/>
      <c r="AK26" s="65">
        <f>N26</f>
        <v>1</v>
      </c>
      <c r="AL26" s="66"/>
      <c r="AM26" s="68">
        <f t="shared" si="7"/>
        <v>0</v>
      </c>
      <c r="AN26" s="66"/>
      <c r="AO26" s="66"/>
      <c r="AP26" s="66">
        <f>O26</f>
        <v>1</v>
      </c>
      <c r="AQ26" s="66"/>
      <c r="AR26" s="68">
        <f t="shared" si="8"/>
        <v>0</v>
      </c>
      <c r="AS26" s="66"/>
    </row>
    <row r="27" spans="1:45" s="5" customFormat="1" ht="15.75">
      <c r="A27" s="10"/>
      <c r="B27" s="10"/>
      <c r="C27" s="10"/>
      <c r="D27" s="11" t="s">
        <v>169</v>
      </c>
      <c r="E27" s="11"/>
      <c r="F27" s="11"/>
      <c r="G27" s="11"/>
      <c r="H27" s="11"/>
      <c r="I27" s="11"/>
      <c r="J27" s="11"/>
      <c r="K27" s="12"/>
      <c r="L27" s="12"/>
      <c r="M27" s="12"/>
      <c r="N27" s="12"/>
      <c r="O27" s="12"/>
      <c r="P27" s="11"/>
      <c r="Q27" s="11"/>
      <c r="R27" s="11"/>
      <c r="S27" s="10"/>
      <c r="T27" s="10"/>
      <c r="U27" s="10"/>
      <c r="V27" s="12"/>
      <c r="W27" s="12"/>
      <c r="X27" s="14" t="e">
        <f>AVERAGE(X20:X26)*20%</f>
        <v>#VALUE!</v>
      </c>
      <c r="Y27" s="10"/>
      <c r="Z27" s="10"/>
      <c r="AA27" s="12"/>
      <c r="AB27" s="12"/>
      <c r="AC27" s="14" t="e">
        <f>AVERAGE(AC20:AC26)*20%</f>
        <v>#DIV/0!</v>
      </c>
      <c r="AD27" s="10"/>
      <c r="AE27" s="10"/>
      <c r="AF27" s="12"/>
      <c r="AG27" s="12"/>
      <c r="AH27" s="14" t="e">
        <f>AVERAGE(AH20:AH26)*20%</f>
        <v>#VALUE!</v>
      </c>
      <c r="AI27" s="10"/>
      <c r="AJ27" s="10"/>
      <c r="AK27" s="12"/>
      <c r="AL27" s="12"/>
      <c r="AM27" s="14" t="e">
        <f>AVERAGE(AM20:AM26)*20%</f>
        <v>#DIV/0!</v>
      </c>
      <c r="AN27" s="10"/>
      <c r="AO27" s="10"/>
      <c r="AP27" s="17"/>
      <c r="AQ27" s="17"/>
      <c r="AR27" s="14">
        <f>AVERAGE(AR20:AR26)*20%</f>
        <v>0</v>
      </c>
      <c r="AS27" s="10"/>
    </row>
    <row r="28" spans="1:45" s="9" customFormat="1" ht="18.75">
      <c r="A28" s="6"/>
      <c r="B28" s="6"/>
      <c r="C28" s="6"/>
      <c r="D28" s="7" t="s">
        <v>170</v>
      </c>
      <c r="E28" s="6"/>
      <c r="F28" s="6"/>
      <c r="G28" s="6"/>
      <c r="H28" s="6"/>
      <c r="I28" s="6"/>
      <c r="J28" s="6"/>
      <c r="K28" s="8"/>
      <c r="L28" s="8"/>
      <c r="M28" s="8"/>
      <c r="N28" s="8"/>
      <c r="O28" s="8"/>
      <c r="P28" s="6"/>
      <c r="Q28" s="6"/>
      <c r="R28" s="6"/>
      <c r="S28" s="6"/>
      <c r="T28" s="6"/>
      <c r="U28" s="6"/>
      <c r="V28" s="8"/>
      <c r="W28" s="8"/>
      <c r="X28" s="19" t="e">
        <f>X19+X27</f>
        <v>#DIV/0!</v>
      </c>
      <c r="Y28" s="6"/>
      <c r="Z28" s="6"/>
      <c r="AA28" s="8"/>
      <c r="AB28" s="8"/>
      <c r="AC28" s="19" t="e">
        <f>AC19+AC27</f>
        <v>#DIV/0!</v>
      </c>
      <c r="AD28" s="6"/>
      <c r="AE28" s="6"/>
      <c r="AF28" s="8"/>
      <c r="AG28" s="8"/>
      <c r="AH28" s="19" t="e">
        <f>AH19+AH27</f>
        <v>#DIV/0!</v>
      </c>
      <c r="AI28" s="6"/>
      <c r="AJ28" s="6"/>
      <c r="AK28" s="8"/>
      <c r="AL28" s="8"/>
      <c r="AM28" s="19" t="e">
        <f>AM19+AM27</f>
        <v>#DIV/0!</v>
      </c>
      <c r="AN28" s="6"/>
      <c r="AO28" s="6"/>
      <c r="AP28" s="18"/>
      <c r="AQ28" s="18"/>
      <c r="AR28" s="19">
        <f>AR19+AR27</f>
        <v>0</v>
      </c>
      <c r="AS28"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phoneticPr fontId="20" type="noConversion"/>
  <dataValidations count="1">
    <dataValidation allowBlank="1" showInputMessage="1" showErrorMessage="1" error="Escriba un texto " promptTitle="Cualquier contenido" sqref="E12 E3:E9"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E10:E11 E15:E1048576</xm:sqref>
        </x14:dataValidation>
        <x14:dataValidation type="list" allowBlank="1" showInputMessage="1" showErrorMessage="1" xr:uid="{00000000-0002-0000-0100-000002000000}">
          <x14:formula1>
            <xm:f>Listas!$D$1:$D$20</xm:f>
          </x14:formula1>
          <xm:sqref>Q20:Q26 Q13:Q18</xm:sqref>
        </x14:dataValidation>
        <x14:dataValidation type="list" allowBlank="1" showInputMessage="1" showErrorMessage="1" xr:uid="{00000000-0002-0000-0100-000003000000}">
          <x14:formula1>
            <xm:f>Listas!$F$1:$F$12</xm:f>
          </x14:formula1>
          <xm:sqref>R20:R26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7" customWidth="1"/>
    <col min="2" max="2" width="98.5703125" style="47" customWidth="1"/>
    <col min="3" max="3" width="11.42578125" style="47"/>
    <col min="4" max="4" width="74.7109375" style="47" customWidth="1"/>
    <col min="5" max="16384" width="11.42578125" style="47"/>
  </cols>
  <sheetData>
    <row r="1" spans="2:4" ht="30">
      <c r="B1" s="46" t="s">
        <v>171</v>
      </c>
      <c r="D1" s="47" t="s">
        <v>172</v>
      </c>
    </row>
    <row r="2" spans="2:4">
      <c r="B2" s="46" t="s">
        <v>173</v>
      </c>
      <c r="D2" s="47" t="s">
        <v>174</v>
      </c>
    </row>
    <row r="3" spans="2:4" ht="45">
      <c r="B3" s="46" t="s">
        <v>175</v>
      </c>
      <c r="D3" s="47" t="s">
        <v>176</v>
      </c>
    </row>
    <row r="4" spans="2:4" ht="30">
      <c r="B4" s="46" t="s">
        <v>177</v>
      </c>
      <c r="D4" s="47" t="s">
        <v>178</v>
      </c>
    </row>
    <row r="5" spans="2:4" ht="30">
      <c r="B5" s="46" t="s">
        <v>179</v>
      </c>
      <c r="D5" s="47" t="s">
        <v>180</v>
      </c>
    </row>
    <row r="6" spans="2:4" ht="30">
      <c r="B6" s="46" t="s">
        <v>128</v>
      </c>
      <c r="D6" s="47" t="s">
        <v>181</v>
      </c>
    </row>
    <row r="7" spans="2:4" ht="45">
      <c r="B7" s="46" t="s">
        <v>145</v>
      </c>
      <c r="D7" s="47" t="s">
        <v>182</v>
      </c>
    </row>
    <row r="8" spans="2:4" ht="45">
      <c r="B8" s="46" t="s">
        <v>183</v>
      </c>
      <c r="D8" s="47" t="s">
        <v>184</v>
      </c>
    </row>
    <row r="9" spans="2:4" ht="30">
      <c r="B9" s="46" t="s">
        <v>185</v>
      </c>
      <c r="D9" s="47" t="s">
        <v>186</v>
      </c>
    </row>
    <row r="10" spans="2:4" ht="30">
      <c r="B10" s="46" t="s">
        <v>187</v>
      </c>
      <c r="D10" s="47" t="s">
        <v>188</v>
      </c>
    </row>
    <row r="11" spans="2:4" ht="30">
      <c r="B11" s="46" t="s">
        <v>65</v>
      </c>
      <c r="D11" s="47" t="s">
        <v>119</v>
      </c>
    </row>
    <row r="12" spans="2:4">
      <c r="B12" s="46" t="s">
        <v>160</v>
      </c>
      <c r="D12" s="47" t="s">
        <v>189</v>
      </c>
    </row>
    <row r="13" spans="2:4">
      <c r="B13" s="46" t="s">
        <v>190</v>
      </c>
    </row>
    <row r="14" spans="2:4">
      <c r="B14" s="46" t="s">
        <v>191</v>
      </c>
    </row>
    <row r="15" spans="2:4">
      <c r="B15" s="46" t="s">
        <v>192</v>
      </c>
    </row>
    <row r="16" spans="2:4">
      <c r="B16" s="46" t="s">
        <v>193</v>
      </c>
    </row>
    <row r="17" spans="2:2">
      <c r="B17" s="46" t="s">
        <v>194</v>
      </c>
    </row>
    <row r="18" spans="2:2">
      <c r="B18" s="46" t="s">
        <v>195</v>
      </c>
    </row>
    <row r="19" spans="2:2">
      <c r="B19" s="46"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52</v>
      </c>
      <c r="D1" s="46" t="s">
        <v>171</v>
      </c>
      <c r="F1" s="47" t="s">
        <v>172</v>
      </c>
    </row>
    <row r="2" spans="1:6" ht="30">
      <c r="A2" t="s">
        <v>58</v>
      </c>
      <c r="D2" s="46" t="s">
        <v>173</v>
      </c>
      <c r="F2" s="47" t="s">
        <v>174</v>
      </c>
    </row>
    <row r="3" spans="1:6" ht="75">
      <c r="A3" t="s">
        <v>197</v>
      </c>
      <c r="D3" s="46" t="s">
        <v>175</v>
      </c>
      <c r="F3" s="47" t="s">
        <v>176</v>
      </c>
    </row>
    <row r="4" spans="1:6" ht="60">
      <c r="A4" t="s">
        <v>112</v>
      </c>
      <c r="D4" s="46" t="s">
        <v>177</v>
      </c>
      <c r="F4" s="47" t="s">
        <v>178</v>
      </c>
    </row>
    <row r="5" spans="1:6" ht="45">
      <c r="D5" s="46" t="s">
        <v>179</v>
      </c>
      <c r="F5" s="47" t="s">
        <v>180</v>
      </c>
    </row>
    <row r="6" spans="1:6" ht="45">
      <c r="D6" s="46" t="s">
        <v>128</v>
      </c>
      <c r="F6" s="47" t="s">
        <v>181</v>
      </c>
    </row>
    <row r="7" spans="1:6" ht="60">
      <c r="D7" s="46" t="s">
        <v>145</v>
      </c>
      <c r="F7" s="47" t="s">
        <v>182</v>
      </c>
    </row>
    <row r="8" spans="1:6" ht="75">
      <c r="D8" s="46" t="s">
        <v>183</v>
      </c>
      <c r="F8" s="47" t="s">
        <v>184</v>
      </c>
    </row>
    <row r="9" spans="1:6" ht="45">
      <c r="D9" s="46" t="s">
        <v>185</v>
      </c>
      <c r="F9" s="47" t="s">
        <v>186</v>
      </c>
    </row>
    <row r="10" spans="1:6" ht="45">
      <c r="D10" s="46" t="s">
        <v>187</v>
      </c>
      <c r="F10" s="47" t="s">
        <v>188</v>
      </c>
    </row>
    <row r="11" spans="1:6" ht="45">
      <c r="D11" s="46" t="s">
        <v>65</v>
      </c>
      <c r="F11" s="47" t="s">
        <v>119</v>
      </c>
    </row>
    <row r="12" spans="1:6">
      <c r="D12" s="46" t="s">
        <v>160</v>
      </c>
      <c r="F12" s="47" t="s">
        <v>129</v>
      </c>
    </row>
    <row r="13" spans="1:6">
      <c r="D13" s="46" t="s">
        <v>190</v>
      </c>
    </row>
    <row r="14" spans="1:6">
      <c r="D14" s="46" t="s">
        <v>191</v>
      </c>
    </row>
    <row r="15" spans="1:6">
      <c r="D15" s="46" t="s">
        <v>192</v>
      </c>
    </row>
    <row r="16" spans="1:6">
      <c r="D16" s="46" t="s">
        <v>193</v>
      </c>
    </row>
    <row r="17" spans="4:4">
      <c r="D17" s="46" t="s">
        <v>194</v>
      </c>
    </row>
    <row r="18" spans="4:4">
      <c r="D18" s="46" t="s">
        <v>195</v>
      </c>
    </row>
    <row r="19" spans="4:4">
      <c r="D19" s="46" t="s">
        <v>196</v>
      </c>
    </row>
    <row r="20" spans="4:4">
      <c r="D20" s="46"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E4E5AAE2-CD4A-4637-822A-736C5DAD196F}"/>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2025-01-29T15:21:10Z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