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21. Documentos finales para publicación/1. Planes de gestión Nivel Central/"/>
    </mc:Choice>
  </mc:AlternateContent>
  <xr:revisionPtr revIDLastSave="52" documentId="13_ncr:1_{71723911-D591-4FC8-9F8D-8C0612076142}" xr6:coauthVersionLast="47" xr6:coauthVersionMax="47" xr10:uidLastSave="{EE40A6B6-BFE1-48A8-8D05-B6103936B102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REVISIÓN" sheetId="5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" i="5" l="1"/>
  <c r="AR26" i="5" s="1"/>
  <c r="AK26" i="5"/>
  <c r="AM26" i="5" s="1"/>
  <c r="AF26" i="5"/>
  <c r="AH26" i="5" s="1"/>
  <c r="AA26" i="5"/>
  <c r="AC26" i="5" s="1"/>
  <c r="X26" i="5"/>
  <c r="AH25" i="5"/>
  <c r="AC25" i="5"/>
  <c r="AP24" i="5"/>
  <c r="AR24" i="5" s="1"/>
  <c r="AK24" i="5"/>
  <c r="AM24" i="5" s="1"/>
  <c r="AF24" i="5"/>
  <c r="AH24" i="5" s="1"/>
  <c r="AA24" i="5"/>
  <c r="AC24" i="5" s="1"/>
  <c r="V24" i="5"/>
  <c r="X24" i="5" s="1"/>
  <c r="AP23" i="5"/>
  <c r="AR23" i="5" s="1"/>
  <c r="AK23" i="5"/>
  <c r="AM23" i="5" s="1"/>
  <c r="AF23" i="5"/>
  <c r="AH23" i="5" s="1"/>
  <c r="AA23" i="5"/>
  <c r="AC23" i="5" s="1"/>
  <c r="V23" i="5"/>
  <c r="X23" i="5" s="1"/>
  <c r="AP22" i="5"/>
  <c r="AR22" i="5" s="1"/>
  <c r="AK22" i="5"/>
  <c r="AM22" i="5" s="1"/>
  <c r="AF22" i="5"/>
  <c r="AH22" i="5" s="1"/>
  <c r="AA22" i="5"/>
  <c r="AC22" i="5" s="1"/>
  <c r="V22" i="5"/>
  <c r="X22" i="5" s="1"/>
  <c r="AR21" i="5"/>
  <c r="AM21" i="5"/>
  <c r="AF21" i="5"/>
  <c r="AH21" i="5" s="1"/>
  <c r="AC21" i="5"/>
  <c r="X21" i="5"/>
  <c r="AP20" i="5"/>
  <c r="AR20" i="5" s="1"/>
  <c r="AK20" i="5"/>
  <c r="AM20" i="5" s="1"/>
  <c r="AF20" i="5"/>
  <c r="AH20" i="5" s="1"/>
  <c r="AA20" i="5"/>
  <c r="AC20" i="5" s="1"/>
  <c r="V20" i="5"/>
  <c r="X20" i="5" s="1"/>
  <c r="AR27" i="5"/>
  <c r="AM27" i="5"/>
  <c r="AH27" i="5"/>
  <c r="AC27" i="5"/>
  <c r="X27" i="5"/>
  <c r="AP18" i="5"/>
  <c r="AR18" i="5" s="1"/>
  <c r="AK18" i="5"/>
  <c r="AM18" i="5" s="1"/>
  <c r="AF18" i="5"/>
  <c r="AH18" i="5" s="1"/>
  <c r="AA18" i="5"/>
  <c r="AC18" i="5" s="1"/>
  <c r="V18" i="5"/>
  <c r="X18" i="5" s="1"/>
  <c r="AP17" i="5"/>
  <c r="AR17" i="5" s="1"/>
  <c r="AK17" i="5"/>
  <c r="AM17" i="5" s="1"/>
  <c r="AF17" i="5"/>
  <c r="AH17" i="5" s="1"/>
  <c r="AA17" i="5"/>
  <c r="AC17" i="5" s="1"/>
  <c r="V17" i="5"/>
  <c r="X17" i="5" s="1"/>
  <c r="AP16" i="5"/>
  <c r="AR16" i="5" s="1"/>
  <c r="AK16" i="5"/>
  <c r="AM16" i="5" s="1"/>
  <c r="AF16" i="5"/>
  <c r="AH16" i="5" s="1"/>
  <c r="AA16" i="5"/>
  <c r="AC16" i="5" s="1"/>
  <c r="V16" i="5"/>
  <c r="X16" i="5" s="1"/>
  <c r="AP15" i="5"/>
  <c r="AR15" i="5" s="1"/>
  <c r="AK15" i="5"/>
  <c r="AM15" i="5" s="1"/>
  <c r="AF15" i="5"/>
  <c r="AH15" i="5" s="1"/>
  <c r="AA15" i="5"/>
  <c r="AC15" i="5" s="1"/>
  <c r="V15" i="5"/>
  <c r="X15" i="5" s="1"/>
  <c r="AP14" i="5"/>
  <c r="AR14" i="5" s="1"/>
  <c r="AK14" i="5"/>
  <c r="AM14" i="5" s="1"/>
  <c r="AF14" i="5"/>
  <c r="AH14" i="5" s="1"/>
  <c r="AA14" i="5"/>
  <c r="AC14" i="5" s="1"/>
  <c r="V14" i="5"/>
  <c r="X14" i="5" s="1"/>
  <c r="AP13" i="5"/>
  <c r="AR13" i="5" s="1"/>
  <c r="AK13" i="5"/>
  <c r="AM13" i="5" s="1"/>
  <c r="AF13" i="5"/>
  <c r="AH13" i="5" s="1"/>
  <c r="AA13" i="5"/>
  <c r="AC13" i="5" s="1"/>
  <c r="V13" i="5"/>
  <c r="X13" i="5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C19" i="5" l="1"/>
  <c r="AC28" i="5" s="1"/>
  <c r="X19" i="5"/>
  <c r="X28" i="5" s="1"/>
  <c r="AH19" i="5"/>
  <c r="AH28" i="5" s="1"/>
  <c r="AR19" i="5"/>
  <c r="AR28" i="5" s="1"/>
  <c r="AM19" i="5"/>
  <c r="AM2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26983F17-C9EF-4E7B-899F-3AC4D583247E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BE2A4391-E7D1-4A99-AB02-2B7BBD61F58A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33897AB2-B840-4AF0-ABDC-2C890041E1EC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20EDA54F-1BF1-4422-A848-51E04AA3A002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7C480115-5144-40B1-BA86-1ED588312C56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6243AA70-ADCA-46E0-A11B-8E4219A4FABD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9EC53-DFD4-47AF-90A1-ED5D2AE89A7F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75912AE1-ED02-4C1A-90CF-39D7D3056D2E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B1082E71-083B-4EB7-B451-C50463A5F7F9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8FC37837-2457-454C-8E81-5B3966D55326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2AE3901A-4AFE-4A0C-951A-481D5E35D716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673C14A5-A89B-48C8-B9B8-74607308ECA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3E615142-34A9-4E86-AB9F-571F7D24BC68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D6AE2E5-6EAD-48D4-A2E9-E7FB9F82E2E5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981C54C7-A53E-4945-869E-A4D337F0035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E2BF49D9-2B7D-45B1-8EE9-EE3F1DF4660B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A6960956-B935-4ECD-8E26-64CE5F5FF79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608837DD-377F-43A5-9B11-5D27A66D459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47F707CF-D740-4CDC-B98E-7B2BAA8F683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D725802B-25D3-4245-B3EA-5A7766EFB2C2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CDF8646-7C4B-45A6-9F63-F3262C591F05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BCCA3F5A-978D-4460-9F14-B99D36AFE6CE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8912FE2F-1941-4435-A596-3628528437C3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82BBC679-F3F0-4A14-9B93-4A0864F49C99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7EEDEAE7-D888-4FF7-87B4-301E5C4852BA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07A03A2B-8863-4512-8282-FD41186FCD87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1AEFADDC-0266-423A-9692-EF417363677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C8307DA1-261D-4266-8FFB-CA03F745728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37C99F4-15F6-4A05-BBEC-F63B9CE5EA8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74373F8D-CA01-4018-B96D-DF726DB659E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EE63320-6069-469A-A326-677E94164BBE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86C37B14-2D2C-4CD0-A355-4F4F2DF1CC41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8EBCA66B-9E6F-4748-82B0-2DFE1B5646A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C92B63D9-B119-4884-B86B-1719A0E06F5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54FC4A69-F645-435A-AB79-FD199CD704F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AC233B98-3790-4EC5-BEF4-F4A8C9261609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40BAECE7-22F2-4B92-81A7-01C962DDCCD2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218C343B-6998-4683-B7D6-2B670BAECC15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49DF5FFA-E32B-4B6C-B059-296AEA1861B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C29A5978-F903-4159-A23C-57D1251D373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4F87F652-B700-45AF-A550-F04D63442EAC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383C3AD4-409B-4EB4-8F0C-C45CB18717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3F854E1E-029C-4875-9F59-7DFD383C482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BEB3A4B6-8174-4775-9CAB-1512341CD01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26AB557-E94D-490C-87A9-6BD5F5AF1314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65B9326D-898E-47DC-9CB5-4D20E8F852F4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3A722FB9-AB4C-43D4-B29A-5D06B9622852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6B8A7CA-DDBC-4AA5-BFE3-B8E4EE1CA01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F92F9059-8962-4286-88E1-F2A1DEB1C95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CADD5994-B39B-49D3-A343-B107FB30AC72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A1BF4F37-3B6E-478D-B2CB-F3D065803389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88A59916-B32F-4EA6-953E-9017005B364A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<sst xmlns="http://schemas.openxmlformats.org/spreadsheetml/2006/main" count="379" uniqueCount="181">
  <si>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</si>
  <si>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</si>
  <si>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</si>
  <si>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</si>
  <si>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</si>
  <si>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</si>
  <si>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</si>
  <si>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</si>
  <si>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</si>
  <si>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</si>
  <si>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</si>
  <si>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</si>
  <si>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</si>
  <si>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</si>
  <si>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</si>
  <si>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</si>
  <si>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</si>
  <si>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</si>
  <si>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</si>
  <si>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</si>
  <si>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</si>
  <si>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</si>
  <si>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</si>
  <si>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</si>
  <si>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</si>
  <si>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</si>
  <si>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</si>
  <si>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</si>
  <si>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</si>
  <si>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</si>
  <si>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</si>
  <si>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</si>
  <si>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</si>
  <si>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</si>
  <si>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</si>
  <si>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</si>
  <si>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</si>
  <si>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</si>
  <si>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</si>
  <si>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</si>
  <si>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GESTIÓN DE CONOCIMIENTO</t>
    </r>
  </si>
  <si>
    <t>Código: PLE-PIN-F017
Versión: 07
Vigencia: 21 de enero de 2025
Caso HOLA: 113317</t>
  </si>
  <si>
    <r>
      <t>VIGENCIA DE LA PLANEACIÓN 202</t>
    </r>
    <r>
      <rPr>
        <b/>
        <u/>
        <sz val="11"/>
        <color theme="1"/>
        <rFont val="Calibri Light"/>
        <family val="2"/>
        <scheme val="major"/>
      </rPr>
      <t>5</t>
    </r>
  </si>
  <si>
    <t>Oficina Asesora de Planeación</t>
  </si>
  <si>
    <t>CONTROL DE CAMBIOS</t>
  </si>
  <si>
    <t>VERSIÓN</t>
  </si>
  <si>
    <t>28 de enero de 2025</t>
  </si>
  <si>
    <t>Publicación del plan de gestión aprobado por CIGD. Caso HOLA: 115925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</si>
  <si>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</si>
  <si>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</si>
  <si>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</si>
  <si>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</si>
  <si>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</si>
  <si>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</si>
  <si>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</si>
  <si>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Promover la transparencia, la integridad y la participación en la gestión pública, para mejorar la gobernabilidad democrática distrital y local.</t>
  </si>
  <si>
    <t>Realizar (4) cuatro seguimientos para mantener actualizado el inventario de las publicaciones de la entidad ante la Secretaria Distrital de Planeación, en cumplimiento de la Circular Conjunta 008 de 2021.</t>
  </si>
  <si>
    <t>Gestión</t>
  </si>
  <si>
    <t>Número de seguimientos a la actualización del inventario de publicaciones</t>
  </si>
  <si>
    <t>Suma</t>
  </si>
  <si>
    <t>Seguimiento</t>
  </si>
  <si>
    <t>Eficacia</t>
  </si>
  <si>
    <t>Política 18. Gestión del Conocimiento y la Innovación</t>
  </si>
  <si>
    <t>8179- Fortalecimiento de la gestión administrativa y operativa de la Secretaria Distrital de Gobierno Bogotá D.C.</t>
  </si>
  <si>
    <t>Informe trimestral de seguimiento a la actualización del inventario de publicaciones de la entidad</t>
  </si>
  <si>
    <t>Archivo Gestión OAP</t>
  </si>
  <si>
    <t>Oficina Asesora de Planeación - Equipo de Gestión del Conocimiento</t>
  </si>
  <si>
    <t>Elaborar un (1) informe sobre el avance de ejecución del Plan de acción para el fortalecimiento de la Política de Gestión del Conocimiento y la Innovación - GESCOINN</t>
  </si>
  <si>
    <t>Sostenibilidad del sistema de gestión</t>
  </si>
  <si>
    <t>Informe sobre el avance de ejecución del Plan de acción para el fortalecimiento de la Política de Gestión del Conocimiento y la Innovación - GESCOINN</t>
  </si>
  <si>
    <t>Número de informes sobre el avance de ejecución del Plan de acción para el fortalecimiento de la Política de Gestión del Conocimiento y la Innovación - GESCOINN</t>
  </si>
  <si>
    <t>Realizar una (1) medición del fortalecimiento de la analítica institucional de la entidad a través del cálculo del score.</t>
  </si>
  <si>
    <t xml:space="preserve">Número de Informes del Score de Analítica de la entidad </t>
  </si>
  <si>
    <t xml:space="preserve">Informes del Score de Analítica de la entidad </t>
  </si>
  <si>
    <t>Oficina Asesora de Planeación - Equipo de Analítica y Estadística</t>
  </si>
  <si>
    <t>Elaborar un (1) informe sobre el avance de ejecución del Plan de acción para el fortalecimiento de la Política de Gestión de la Información Estadistica - PGIE</t>
  </si>
  <si>
    <t>Informe sobre el avance de ejecución del Plan de acción para el fortalecimiento de la Política de Gestión de la Información Estadistica - PGIE</t>
  </si>
  <si>
    <t>Número de informes sobre el avance de ejecución del Plan de acción para el fortalecimiento de la Política de Gestión de la Información Estadistica - PGIE</t>
  </si>
  <si>
    <t>Política 17. Gestión de la Información Estadística</t>
  </si>
  <si>
    <t>Informes sobre el avance de ejecución del Plan de acción para el fortalecimiento de la Política de Gestión de la Información Estadistica - PGIE</t>
  </si>
  <si>
    <t>Realizar una (1) evaluación de políticas, programas y/o proyectos priorizados de la Secretaría Distrital de Gobierno</t>
  </si>
  <si>
    <t>Número de evaluaciones de políticas, programas y/o proyectos</t>
  </si>
  <si>
    <t>Número de evaluaciones de políticas, programas y/o proyectos realizadas</t>
  </si>
  <si>
    <t>Política 15. Seguimiento y evaluación de la gestión institucional</t>
  </si>
  <si>
    <t>Informes de evaluaciones de políticas, programas y/o proyectos</t>
  </si>
  <si>
    <t>Oficina Asesora de Planeación - Equipo de Evaluación</t>
  </si>
  <si>
    <t>3. Propiciar la revolución del servicio público con criterios de calidad, calidez, eficacia, oportunidad, sostenibilidad y transformación digital.</t>
  </si>
  <si>
    <t>Realizar la revisión del 100% de los planes de mejoramiento enviados a la OAP a través del aplicativo establecido en la entidad</t>
  </si>
  <si>
    <t xml:space="preserve">Porcentaje de revisión de planes de mejoramiento en el aplicativo establecido. </t>
  </si>
  <si>
    <t>(Número de planes de mejoramiento revisados / Número de planes de mejoramiento registrados en el aplicativo establecido) * 100</t>
  </si>
  <si>
    <t>Constante</t>
  </si>
  <si>
    <t xml:space="preserve">Porcentaje de planes de mejoramiento revisados </t>
  </si>
  <si>
    <t>Política 19. Control Interno</t>
  </si>
  <si>
    <t>Gastos de Funcionamiento</t>
  </si>
  <si>
    <t>Reporte de planes de mejoramiento revisados en el aplicativo establecido</t>
  </si>
  <si>
    <t>Registro de planes de mejoramiento en el aplicativo establecido.</t>
  </si>
  <si>
    <t>Oficina Asesora de Planeación - Equipo de Planeación Institucional y Sectorial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</si>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</sst>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u/>
      <sz val="11"/>
      <color theme="1"/>
      <name val="Calibri Light"/>
      <family val="2"/>
      <scheme val="major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1" fontId="16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1" fontId="16" fillId="9" borderId="1" xfId="0" applyNumberFormat="1" applyFont="1" applyFill="1" applyBorder="1" applyAlignment="1">
      <alignment horizontal="center" vertical="center" wrapText="1"/>
    </xf>
    <xf numFmtId="9" fontId="16" fillId="9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AF8464-B184-48CA-8588-C87318D83A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 t="s">
        <v>1</v>
      </c>
      <c r="N1" s="114"/>
      <c r="O1" s="114"/>
      <c r="P1" s="114"/>
      <c r="Q1" s="114"/>
    </row>
    <row r="2" spans="1:44" s="42" customFormat="1" ht="23.45" customHeight="1">
      <c r="A2" s="115" t="s">
        <v>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41"/>
      <c r="N2" s="41"/>
      <c r="O2" s="41"/>
      <c r="P2" s="41"/>
      <c r="Q2" s="41"/>
    </row>
    <row r="3" spans="1:44" s="40" customFormat="1"/>
    <row r="4" spans="1:44" s="40" customFormat="1" ht="29.1" customHeight="1">
      <c r="A4" s="101" t="s">
        <v>3</v>
      </c>
      <c r="B4" s="101"/>
      <c r="C4" s="101"/>
      <c r="D4" s="101"/>
      <c r="E4" s="46"/>
      <c r="F4" s="46"/>
      <c r="G4" s="46"/>
      <c r="H4" s="117"/>
      <c r="I4" s="117"/>
      <c r="J4" s="117"/>
      <c r="K4" s="117"/>
      <c r="L4" s="118"/>
    </row>
    <row r="5" spans="1:44" s="40" customFormat="1" ht="15" customHeight="1">
      <c r="A5" s="101"/>
      <c r="B5" s="101"/>
      <c r="C5" s="101"/>
      <c r="D5" s="101"/>
      <c r="E5" s="2"/>
      <c r="F5" s="2"/>
      <c r="G5" s="2"/>
      <c r="H5" s="2" t="s">
        <v>4</v>
      </c>
      <c r="I5" s="119" t="s">
        <v>5</v>
      </c>
      <c r="J5" s="117"/>
      <c r="K5" s="117"/>
      <c r="L5" s="118"/>
    </row>
    <row r="6" spans="1:44" s="40" customFormat="1">
      <c r="A6" s="101"/>
      <c r="B6" s="101"/>
      <c r="C6" s="101"/>
      <c r="D6" s="101"/>
      <c r="E6" s="2"/>
      <c r="F6" s="2"/>
      <c r="G6" s="2"/>
      <c r="H6" s="43"/>
      <c r="I6" s="120" t="s">
        <v>6</v>
      </c>
      <c r="J6" s="120"/>
      <c r="K6" s="120"/>
      <c r="L6" s="120"/>
    </row>
    <row r="7" spans="1:44" s="40" customFormat="1">
      <c r="A7" s="101"/>
      <c r="B7" s="101"/>
      <c r="C7" s="101"/>
      <c r="D7" s="101"/>
      <c r="E7" s="2"/>
      <c r="F7" s="2"/>
      <c r="G7" s="2"/>
      <c r="H7" s="43"/>
      <c r="I7" s="120"/>
      <c r="J7" s="120"/>
      <c r="K7" s="120"/>
      <c r="L7" s="120"/>
    </row>
    <row r="8" spans="1:44" s="40" customFormat="1">
      <c r="A8" s="101"/>
      <c r="B8" s="101"/>
      <c r="C8" s="101"/>
      <c r="D8" s="101"/>
      <c r="E8" s="2"/>
      <c r="F8" s="2"/>
      <c r="G8" s="2"/>
      <c r="H8" s="43"/>
      <c r="I8" s="120"/>
      <c r="J8" s="120"/>
      <c r="K8" s="120"/>
      <c r="L8" s="120"/>
    </row>
    <row r="9" spans="1:44" s="40" customFormat="1"/>
    <row r="10" spans="1:44" ht="14.45" customHeight="1">
      <c r="A10" s="101" t="s">
        <v>7</v>
      </c>
      <c r="B10" s="101"/>
      <c r="C10" s="106" t="s">
        <v>8</v>
      </c>
      <c r="D10" s="107"/>
      <c r="E10" s="107"/>
      <c r="F10" s="107"/>
      <c r="G10" s="108"/>
      <c r="H10" s="102" t="s">
        <v>9</v>
      </c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3" t="s">
        <v>10</v>
      </c>
      <c r="T10" s="103" t="s">
        <v>11</v>
      </c>
      <c r="U10" s="71" t="s">
        <v>12</v>
      </c>
      <c r="V10" s="72"/>
      <c r="W10" s="72"/>
      <c r="X10" s="72"/>
      <c r="Y10" s="73"/>
      <c r="Z10" s="77" t="s">
        <v>13</v>
      </c>
      <c r="AA10" s="78"/>
      <c r="AB10" s="78"/>
      <c r="AC10" s="78"/>
      <c r="AD10" s="79"/>
      <c r="AE10" s="83" t="s">
        <v>14</v>
      </c>
      <c r="AF10" s="84"/>
      <c r="AG10" s="84"/>
      <c r="AH10" s="84"/>
      <c r="AI10" s="85"/>
      <c r="AJ10" s="89" t="s">
        <v>15</v>
      </c>
      <c r="AK10" s="90"/>
      <c r="AL10" s="90"/>
      <c r="AM10" s="90"/>
      <c r="AN10" s="91"/>
      <c r="AO10" s="95" t="s">
        <v>16</v>
      </c>
      <c r="AP10" s="96"/>
      <c r="AQ10" s="96"/>
      <c r="AR10" s="97"/>
    </row>
    <row r="11" spans="1:44" ht="14.45" customHeight="1">
      <c r="A11" s="101"/>
      <c r="B11" s="101"/>
      <c r="C11" s="109"/>
      <c r="D11" s="110"/>
      <c r="E11" s="110"/>
      <c r="F11" s="110"/>
      <c r="G11" s="111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4"/>
      <c r="T11" s="104"/>
      <c r="U11" s="74"/>
      <c r="V11" s="75"/>
      <c r="W11" s="75"/>
      <c r="X11" s="75"/>
      <c r="Y11" s="76"/>
      <c r="Z11" s="80"/>
      <c r="AA11" s="81"/>
      <c r="AB11" s="81"/>
      <c r="AC11" s="81"/>
      <c r="AD11" s="82"/>
      <c r="AE11" s="86"/>
      <c r="AF11" s="87"/>
      <c r="AG11" s="87"/>
      <c r="AH11" s="87"/>
      <c r="AI11" s="88"/>
      <c r="AJ11" s="92"/>
      <c r="AK11" s="93"/>
      <c r="AL11" s="93"/>
      <c r="AM11" s="93"/>
      <c r="AN11" s="94"/>
      <c r="AO11" s="98"/>
      <c r="AP11" s="99"/>
      <c r="AQ11" s="99"/>
      <c r="AR11" s="100"/>
    </row>
    <row r="12" spans="1:44" ht="4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5"/>
      <c r="T12" s="105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04E3-3E46-41A4-BFF5-707FB8044D4E}">
  <dimension ref="A1:AS28"/>
  <sheetViews>
    <sheetView tabSelected="1" topLeftCell="D17" zoomScale="90" zoomScaleNormal="90" workbookViewId="0">
      <selection activeCell="M21" sqref="M21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>
      <c r="A1" s="112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4" t="s">
        <v>41</v>
      </c>
      <c r="L1" s="114"/>
      <c r="M1" s="114"/>
      <c r="N1" s="114"/>
      <c r="O1" s="114"/>
    </row>
    <row r="2" spans="1:45" s="42" customFormat="1" ht="23.45" customHeight="1">
      <c r="A2" s="115" t="s">
        <v>42</v>
      </c>
      <c r="B2" s="116"/>
      <c r="C2" s="116"/>
      <c r="D2" s="116"/>
      <c r="E2" s="116"/>
      <c r="F2" s="116"/>
      <c r="G2" s="116"/>
      <c r="H2" s="116"/>
      <c r="I2" s="116"/>
      <c r="J2" s="116"/>
      <c r="K2" s="41"/>
      <c r="L2" s="41"/>
      <c r="M2" s="41"/>
      <c r="N2" s="41"/>
      <c r="O2" s="41"/>
    </row>
    <row r="3" spans="1:45" s="40" customFormat="1"/>
    <row r="4" spans="1:45" s="40" customFormat="1" ht="29.1" customHeight="1">
      <c r="A4" s="101" t="s">
        <v>3</v>
      </c>
      <c r="B4" s="101"/>
      <c r="C4" s="101"/>
      <c r="D4" s="121" t="s">
        <v>43</v>
      </c>
      <c r="E4" s="119" t="s">
        <v>44</v>
      </c>
      <c r="F4" s="117"/>
      <c r="G4" s="117"/>
      <c r="H4" s="117"/>
      <c r="I4" s="117"/>
      <c r="J4" s="118"/>
    </row>
    <row r="5" spans="1:45" s="40" customFormat="1" ht="15" customHeight="1">
      <c r="A5" s="101"/>
      <c r="B5" s="101"/>
      <c r="C5" s="101"/>
      <c r="D5" s="121"/>
      <c r="E5" s="2" t="s">
        <v>45</v>
      </c>
      <c r="F5" s="2" t="s">
        <v>4</v>
      </c>
      <c r="G5" s="119" t="s">
        <v>5</v>
      </c>
      <c r="H5" s="117"/>
      <c r="I5" s="117"/>
      <c r="J5" s="118"/>
    </row>
    <row r="6" spans="1:45" s="40" customFormat="1">
      <c r="A6" s="101"/>
      <c r="B6" s="101"/>
      <c r="C6" s="101"/>
      <c r="D6" s="121"/>
      <c r="E6" s="43">
        <v>1</v>
      </c>
      <c r="F6" s="43" t="s">
        <v>46</v>
      </c>
      <c r="G6" s="120" t="s">
        <v>47</v>
      </c>
      <c r="H6" s="120"/>
      <c r="I6" s="120"/>
      <c r="J6" s="120"/>
    </row>
    <row r="7" spans="1:45" s="40" customFormat="1">
      <c r="A7" s="101"/>
      <c r="B7" s="101"/>
      <c r="C7" s="101"/>
      <c r="D7" s="121"/>
      <c r="E7" s="43"/>
      <c r="F7" s="43"/>
      <c r="G7" s="120"/>
      <c r="H7" s="120"/>
      <c r="I7" s="120"/>
      <c r="J7" s="120"/>
    </row>
    <row r="8" spans="1:45" s="40" customFormat="1">
      <c r="A8" s="101"/>
      <c r="B8" s="101"/>
      <c r="C8" s="101"/>
      <c r="D8" s="121"/>
      <c r="E8" s="43"/>
      <c r="F8" s="43"/>
      <c r="G8" s="120"/>
      <c r="H8" s="120"/>
      <c r="I8" s="120"/>
      <c r="J8" s="120"/>
    </row>
    <row r="9" spans="1:45" s="40" customFormat="1"/>
    <row r="10" spans="1:45" ht="14.45" customHeight="1">
      <c r="A10" s="101" t="s">
        <v>7</v>
      </c>
      <c r="B10" s="101"/>
      <c r="C10" s="101" t="s">
        <v>48</v>
      </c>
      <c r="D10" s="101"/>
      <c r="E10" s="101"/>
      <c r="F10" s="102" t="s">
        <v>9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 t="s">
        <v>10</v>
      </c>
      <c r="R10" s="103" t="s">
        <v>11</v>
      </c>
      <c r="S10" s="101" t="s">
        <v>49</v>
      </c>
      <c r="T10" s="101"/>
      <c r="U10" s="101"/>
      <c r="V10" s="71" t="s">
        <v>12</v>
      </c>
      <c r="W10" s="72"/>
      <c r="X10" s="72"/>
      <c r="Y10" s="72"/>
      <c r="Z10" s="73"/>
      <c r="AA10" s="77" t="s">
        <v>13</v>
      </c>
      <c r="AB10" s="78"/>
      <c r="AC10" s="78"/>
      <c r="AD10" s="78"/>
      <c r="AE10" s="79"/>
      <c r="AF10" s="83" t="s">
        <v>14</v>
      </c>
      <c r="AG10" s="84"/>
      <c r="AH10" s="84"/>
      <c r="AI10" s="84"/>
      <c r="AJ10" s="85"/>
      <c r="AK10" s="89" t="s">
        <v>15</v>
      </c>
      <c r="AL10" s="90"/>
      <c r="AM10" s="90"/>
      <c r="AN10" s="90"/>
      <c r="AO10" s="91"/>
      <c r="AP10" s="95" t="s">
        <v>16</v>
      </c>
      <c r="AQ10" s="96"/>
      <c r="AR10" s="96"/>
      <c r="AS10" s="97"/>
    </row>
    <row r="11" spans="1:45" ht="14.45" customHeight="1">
      <c r="A11" s="101"/>
      <c r="B11" s="101"/>
      <c r="C11" s="101"/>
      <c r="D11" s="101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4"/>
      <c r="R11" s="104"/>
      <c r="S11" s="101"/>
      <c r="T11" s="101"/>
      <c r="U11" s="101"/>
      <c r="V11" s="74"/>
      <c r="W11" s="75"/>
      <c r="X11" s="75"/>
      <c r="Y11" s="75"/>
      <c r="Z11" s="76"/>
      <c r="AA11" s="80"/>
      <c r="AB11" s="81"/>
      <c r="AC11" s="81"/>
      <c r="AD11" s="81"/>
      <c r="AE11" s="82"/>
      <c r="AF11" s="86"/>
      <c r="AG11" s="87"/>
      <c r="AH11" s="87"/>
      <c r="AI11" s="87"/>
      <c r="AJ11" s="88"/>
      <c r="AK11" s="92"/>
      <c r="AL11" s="93"/>
      <c r="AM11" s="93"/>
      <c r="AN11" s="93"/>
      <c r="AO11" s="94"/>
      <c r="AP11" s="98"/>
      <c r="AQ11" s="99"/>
      <c r="AR11" s="99"/>
      <c r="AS11" s="100"/>
    </row>
    <row r="12" spans="1:45" ht="4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20" t="s">
        <v>24</v>
      </c>
      <c r="G12" s="20" t="s">
        <v>25</v>
      </c>
      <c r="H12" s="20" t="s">
        <v>26</v>
      </c>
      <c r="I12" s="20" t="s">
        <v>53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05"/>
      <c r="R12" s="105"/>
      <c r="S12" s="2" t="s">
        <v>54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50" customFormat="1" ht="120">
      <c r="A13" s="22">
        <v>5</v>
      </c>
      <c r="B13" s="22" t="s">
        <v>55</v>
      </c>
      <c r="C13" s="22">
        <v>1</v>
      </c>
      <c r="D13" s="22" t="s">
        <v>56</v>
      </c>
      <c r="E13" s="22" t="s">
        <v>57</v>
      </c>
      <c r="F13" s="22" t="s">
        <v>58</v>
      </c>
      <c r="G13" s="22" t="s">
        <v>58</v>
      </c>
      <c r="H13" s="49">
        <v>4</v>
      </c>
      <c r="I13" s="22" t="s">
        <v>59</v>
      </c>
      <c r="J13" s="22" t="s">
        <v>60</v>
      </c>
      <c r="K13" s="49">
        <v>1</v>
      </c>
      <c r="L13" s="49">
        <v>1</v>
      </c>
      <c r="M13" s="49">
        <v>1</v>
      </c>
      <c r="N13" s="49">
        <v>1</v>
      </c>
      <c r="O13" s="49">
        <v>4</v>
      </c>
      <c r="P13" s="22" t="s">
        <v>61</v>
      </c>
      <c r="Q13" s="22" t="s">
        <v>62</v>
      </c>
      <c r="R13" s="22" t="s">
        <v>63</v>
      </c>
      <c r="S13" s="22" t="s">
        <v>64</v>
      </c>
      <c r="T13" s="22" t="s">
        <v>65</v>
      </c>
      <c r="U13" s="22" t="s">
        <v>66</v>
      </c>
      <c r="V13" s="49">
        <f t="shared" ref="V13:V18" si="0">K13</f>
        <v>1</v>
      </c>
      <c r="W13" s="22"/>
      <c r="X13" s="22">
        <f>IFERROR(IF(W13/V13&gt;100%,100%,W13/V13),0)</f>
        <v>0</v>
      </c>
      <c r="Y13" s="22"/>
      <c r="Z13" s="22"/>
      <c r="AA13" s="49">
        <f t="shared" ref="AA13:AA18" si="1">L13</f>
        <v>1</v>
      </c>
      <c r="AB13" s="22"/>
      <c r="AC13" s="22">
        <f>IFERROR(IF(AB13/AA13&gt;100%,100%,AB13/AA13),0)</f>
        <v>0</v>
      </c>
      <c r="AD13" s="22"/>
      <c r="AE13" s="22"/>
      <c r="AF13" s="49">
        <f t="shared" ref="AF13:AF18" si="2">M13</f>
        <v>1</v>
      </c>
      <c r="AG13" s="22"/>
      <c r="AH13" s="22">
        <f>IFERROR(IF(AG13/AF13&gt;100%,100%,AG13/AF13),0)</f>
        <v>0</v>
      </c>
      <c r="AI13" s="22"/>
      <c r="AJ13" s="22"/>
      <c r="AK13" s="49">
        <f t="shared" ref="AK13:AK18" si="3">N13</f>
        <v>1</v>
      </c>
      <c r="AL13" s="22"/>
      <c r="AM13" s="22">
        <f>IFERROR(IF(AL13/AK13&gt;100%,100%,AL13/AK13),0)</f>
        <v>0</v>
      </c>
      <c r="AN13" s="22"/>
      <c r="AO13" s="22"/>
      <c r="AP13" s="22">
        <f t="shared" ref="AP13:AP18" si="4">O13</f>
        <v>4</v>
      </c>
      <c r="AQ13" s="22"/>
      <c r="AR13" s="22">
        <f>IFERROR(IF(AQ13/AP13&gt;100%,100%,AQ13/AP13),0)</f>
        <v>0</v>
      </c>
      <c r="AS13" s="22"/>
    </row>
    <row r="14" spans="1:45" s="50" customFormat="1" ht="180">
      <c r="A14" s="22">
        <v>5</v>
      </c>
      <c r="B14" s="22" t="s">
        <v>55</v>
      </c>
      <c r="C14" s="22">
        <v>2</v>
      </c>
      <c r="D14" s="22" t="s">
        <v>67</v>
      </c>
      <c r="E14" s="22" t="s">
        <v>68</v>
      </c>
      <c r="F14" s="22" t="s">
        <v>69</v>
      </c>
      <c r="G14" s="22" t="s">
        <v>70</v>
      </c>
      <c r="H14" s="22">
        <v>1</v>
      </c>
      <c r="I14" s="22" t="s">
        <v>59</v>
      </c>
      <c r="J14" s="22" t="s">
        <v>70</v>
      </c>
      <c r="K14" s="49">
        <v>0</v>
      </c>
      <c r="L14" s="49">
        <v>0</v>
      </c>
      <c r="M14" s="49">
        <v>0</v>
      </c>
      <c r="N14" s="49">
        <v>1</v>
      </c>
      <c r="O14" s="49">
        <v>1</v>
      </c>
      <c r="P14" s="22" t="s">
        <v>61</v>
      </c>
      <c r="Q14" s="22" t="s">
        <v>62</v>
      </c>
      <c r="R14" s="22" t="s">
        <v>63</v>
      </c>
      <c r="S14" s="22" t="s">
        <v>69</v>
      </c>
      <c r="T14" s="22" t="s">
        <v>65</v>
      </c>
      <c r="U14" s="22" t="s">
        <v>66</v>
      </c>
      <c r="V14" s="49">
        <f t="shared" si="0"/>
        <v>0</v>
      </c>
      <c r="W14" s="22"/>
      <c r="X14" s="22">
        <f t="shared" ref="X14:X18" si="5">IFERROR(IF(W14/V14&gt;100%,100%,W14/V14),0)</f>
        <v>0</v>
      </c>
      <c r="Y14" s="22"/>
      <c r="Z14" s="22"/>
      <c r="AA14" s="49">
        <f t="shared" si="1"/>
        <v>0</v>
      </c>
      <c r="AB14" s="22"/>
      <c r="AC14" s="22">
        <f t="shared" ref="AC14:AC18" si="6">IFERROR(IF(AB14/AA14&gt;100%,100%,AB14/AA14),0)</f>
        <v>0</v>
      </c>
      <c r="AD14" s="22"/>
      <c r="AE14" s="22"/>
      <c r="AF14" s="49">
        <f t="shared" si="2"/>
        <v>0</v>
      </c>
      <c r="AG14" s="22"/>
      <c r="AH14" s="22">
        <f t="shared" ref="AH14:AH18" si="7">IFERROR(IF(AG14/AF14&gt;100%,100%,AG14/AF14),0)</f>
        <v>0</v>
      </c>
      <c r="AI14" s="22"/>
      <c r="AJ14" s="22"/>
      <c r="AK14" s="49">
        <f t="shared" si="3"/>
        <v>1</v>
      </c>
      <c r="AL14" s="22"/>
      <c r="AM14" s="22">
        <f t="shared" ref="AM14:AM18" si="8">IFERROR(IF(AL14/AK14&gt;100%,100%,AL14/AK14),0)</f>
        <v>0</v>
      </c>
      <c r="AN14" s="22"/>
      <c r="AO14" s="22"/>
      <c r="AP14" s="22">
        <f t="shared" si="4"/>
        <v>1</v>
      </c>
      <c r="AQ14" s="22"/>
      <c r="AR14" s="22">
        <f t="shared" ref="AR14:AR18" si="9">IFERROR(IF(AQ14/AP14&gt;100%,100%,AQ14/AP14),0)</f>
        <v>0</v>
      </c>
      <c r="AS14" s="22"/>
    </row>
    <row r="15" spans="1:45" s="50" customFormat="1" ht="120">
      <c r="A15" s="22">
        <v>5</v>
      </c>
      <c r="B15" s="22" t="s">
        <v>55</v>
      </c>
      <c r="C15" s="22">
        <v>3</v>
      </c>
      <c r="D15" s="22" t="s">
        <v>71</v>
      </c>
      <c r="E15" s="22" t="s">
        <v>57</v>
      </c>
      <c r="F15" s="22" t="s">
        <v>72</v>
      </c>
      <c r="G15" s="22" t="s">
        <v>72</v>
      </c>
      <c r="H15" s="22">
        <v>1</v>
      </c>
      <c r="I15" s="22" t="s">
        <v>59</v>
      </c>
      <c r="J15" s="22" t="s">
        <v>72</v>
      </c>
      <c r="K15" s="49">
        <v>0</v>
      </c>
      <c r="L15" s="49">
        <v>0</v>
      </c>
      <c r="M15" s="49">
        <v>1</v>
      </c>
      <c r="N15" s="49">
        <v>0</v>
      </c>
      <c r="O15" s="49">
        <v>1</v>
      </c>
      <c r="P15" s="22" t="s">
        <v>61</v>
      </c>
      <c r="Q15" s="22" t="s">
        <v>62</v>
      </c>
      <c r="R15" s="22" t="s">
        <v>63</v>
      </c>
      <c r="S15" s="22" t="s">
        <v>73</v>
      </c>
      <c r="T15" s="22" t="s">
        <v>65</v>
      </c>
      <c r="U15" s="22" t="s">
        <v>74</v>
      </c>
      <c r="V15" s="49">
        <f t="shared" si="0"/>
        <v>0</v>
      </c>
      <c r="W15" s="22"/>
      <c r="X15" s="22">
        <f t="shared" si="5"/>
        <v>0</v>
      </c>
      <c r="Y15" s="22"/>
      <c r="Z15" s="22"/>
      <c r="AA15" s="49">
        <f t="shared" si="1"/>
        <v>0</v>
      </c>
      <c r="AB15" s="22"/>
      <c r="AC15" s="22">
        <f t="shared" si="6"/>
        <v>0</v>
      </c>
      <c r="AD15" s="22"/>
      <c r="AE15" s="22"/>
      <c r="AF15" s="49">
        <f t="shared" si="2"/>
        <v>1</v>
      </c>
      <c r="AG15" s="22"/>
      <c r="AH15" s="22">
        <f t="shared" si="7"/>
        <v>0</v>
      </c>
      <c r="AI15" s="22"/>
      <c r="AJ15" s="22"/>
      <c r="AK15" s="49">
        <f t="shared" si="3"/>
        <v>0</v>
      </c>
      <c r="AL15" s="22"/>
      <c r="AM15" s="22">
        <f t="shared" si="8"/>
        <v>0</v>
      </c>
      <c r="AN15" s="22"/>
      <c r="AO15" s="22"/>
      <c r="AP15" s="22">
        <f t="shared" si="4"/>
        <v>1</v>
      </c>
      <c r="AQ15" s="22"/>
      <c r="AR15" s="22">
        <f t="shared" si="9"/>
        <v>0</v>
      </c>
      <c r="AS15" s="22"/>
    </row>
    <row r="16" spans="1:45" s="50" customFormat="1" ht="165">
      <c r="A16" s="22">
        <v>5</v>
      </c>
      <c r="B16" s="22" t="s">
        <v>55</v>
      </c>
      <c r="C16" s="22">
        <v>4</v>
      </c>
      <c r="D16" s="22" t="s">
        <v>75</v>
      </c>
      <c r="E16" s="22" t="s">
        <v>68</v>
      </c>
      <c r="F16" s="22" t="s">
        <v>76</v>
      </c>
      <c r="G16" s="22" t="s">
        <v>77</v>
      </c>
      <c r="H16" s="22">
        <v>1</v>
      </c>
      <c r="I16" s="22" t="s">
        <v>59</v>
      </c>
      <c r="J16" s="22" t="s">
        <v>77</v>
      </c>
      <c r="K16" s="49">
        <v>0</v>
      </c>
      <c r="L16" s="49">
        <v>0</v>
      </c>
      <c r="M16" s="49">
        <v>0</v>
      </c>
      <c r="N16" s="49">
        <v>1</v>
      </c>
      <c r="O16" s="49">
        <v>1</v>
      </c>
      <c r="P16" s="22" t="s">
        <v>61</v>
      </c>
      <c r="Q16" s="22" t="s">
        <v>78</v>
      </c>
      <c r="R16" s="22" t="s">
        <v>63</v>
      </c>
      <c r="S16" s="22" t="s">
        <v>79</v>
      </c>
      <c r="T16" s="22" t="s">
        <v>65</v>
      </c>
      <c r="U16" s="22" t="s">
        <v>74</v>
      </c>
      <c r="V16" s="49">
        <f t="shared" si="0"/>
        <v>0</v>
      </c>
      <c r="W16" s="22"/>
      <c r="X16" s="22">
        <f t="shared" si="5"/>
        <v>0</v>
      </c>
      <c r="Y16" s="22"/>
      <c r="Z16" s="22"/>
      <c r="AA16" s="49">
        <f t="shared" si="1"/>
        <v>0</v>
      </c>
      <c r="AB16" s="22"/>
      <c r="AC16" s="22">
        <f t="shared" si="6"/>
        <v>0</v>
      </c>
      <c r="AD16" s="22"/>
      <c r="AE16" s="22"/>
      <c r="AF16" s="49">
        <f t="shared" si="2"/>
        <v>0</v>
      </c>
      <c r="AG16" s="22"/>
      <c r="AH16" s="22">
        <f t="shared" si="7"/>
        <v>0</v>
      </c>
      <c r="AI16" s="22"/>
      <c r="AJ16" s="22"/>
      <c r="AK16" s="49">
        <f t="shared" si="3"/>
        <v>1</v>
      </c>
      <c r="AL16" s="22"/>
      <c r="AM16" s="22">
        <f t="shared" si="8"/>
        <v>0</v>
      </c>
      <c r="AN16" s="22"/>
      <c r="AO16" s="22"/>
      <c r="AP16" s="22">
        <f t="shared" si="4"/>
        <v>1</v>
      </c>
      <c r="AQ16" s="22"/>
      <c r="AR16" s="22">
        <f t="shared" si="9"/>
        <v>0</v>
      </c>
      <c r="AS16" s="22"/>
    </row>
    <row r="17" spans="1:45" s="50" customFormat="1" ht="120">
      <c r="A17" s="22">
        <v>5</v>
      </c>
      <c r="B17" s="22" t="s">
        <v>55</v>
      </c>
      <c r="C17" s="22">
        <v>5</v>
      </c>
      <c r="D17" s="22" t="s">
        <v>80</v>
      </c>
      <c r="E17" s="22" t="s">
        <v>57</v>
      </c>
      <c r="F17" s="22" t="s">
        <v>81</v>
      </c>
      <c r="G17" s="22" t="s">
        <v>82</v>
      </c>
      <c r="H17" s="22">
        <v>1</v>
      </c>
      <c r="I17" s="22" t="s">
        <v>59</v>
      </c>
      <c r="J17" s="22" t="s">
        <v>82</v>
      </c>
      <c r="K17" s="49">
        <v>0</v>
      </c>
      <c r="L17" s="49">
        <v>0</v>
      </c>
      <c r="M17" s="49">
        <v>0</v>
      </c>
      <c r="N17" s="49">
        <v>1</v>
      </c>
      <c r="O17" s="49">
        <v>1</v>
      </c>
      <c r="P17" s="22" t="s">
        <v>61</v>
      </c>
      <c r="Q17" s="22" t="s">
        <v>83</v>
      </c>
      <c r="R17" s="22" t="s">
        <v>63</v>
      </c>
      <c r="S17" s="22" t="s">
        <v>84</v>
      </c>
      <c r="T17" s="22" t="s">
        <v>65</v>
      </c>
      <c r="U17" s="22" t="s">
        <v>85</v>
      </c>
      <c r="V17" s="49">
        <f t="shared" si="0"/>
        <v>0</v>
      </c>
      <c r="W17" s="22"/>
      <c r="X17" s="22">
        <f t="shared" si="5"/>
        <v>0</v>
      </c>
      <c r="Y17" s="22"/>
      <c r="Z17" s="22"/>
      <c r="AA17" s="49">
        <f t="shared" si="1"/>
        <v>0</v>
      </c>
      <c r="AB17" s="22"/>
      <c r="AC17" s="22">
        <f t="shared" si="6"/>
        <v>0</v>
      </c>
      <c r="AD17" s="22"/>
      <c r="AE17" s="22"/>
      <c r="AF17" s="49">
        <f t="shared" si="2"/>
        <v>0</v>
      </c>
      <c r="AG17" s="22"/>
      <c r="AH17" s="22">
        <f t="shared" si="7"/>
        <v>0</v>
      </c>
      <c r="AI17" s="22"/>
      <c r="AJ17" s="22"/>
      <c r="AK17" s="49">
        <f t="shared" si="3"/>
        <v>1</v>
      </c>
      <c r="AL17" s="22"/>
      <c r="AM17" s="22">
        <f t="shared" si="8"/>
        <v>0</v>
      </c>
      <c r="AN17" s="22"/>
      <c r="AO17" s="22"/>
      <c r="AP17" s="22">
        <f t="shared" si="4"/>
        <v>1</v>
      </c>
      <c r="AQ17" s="22"/>
      <c r="AR17" s="22">
        <f t="shared" si="9"/>
        <v>0</v>
      </c>
      <c r="AS17" s="22"/>
    </row>
    <row r="18" spans="1:45" s="50" customFormat="1" ht="105">
      <c r="A18" s="22">
        <v>3</v>
      </c>
      <c r="B18" s="21" t="s">
        <v>86</v>
      </c>
      <c r="C18" s="22">
        <v>6</v>
      </c>
      <c r="D18" s="22" t="s">
        <v>87</v>
      </c>
      <c r="E18" s="22" t="s">
        <v>57</v>
      </c>
      <c r="F18" s="22" t="s">
        <v>88</v>
      </c>
      <c r="G18" s="22" t="s">
        <v>89</v>
      </c>
      <c r="H18" s="22">
        <v>1</v>
      </c>
      <c r="I18" s="22" t="s">
        <v>90</v>
      </c>
      <c r="J18" s="22" t="s">
        <v>91</v>
      </c>
      <c r="K18" s="48">
        <v>1</v>
      </c>
      <c r="L18" s="48">
        <v>1</v>
      </c>
      <c r="M18" s="48">
        <v>1</v>
      </c>
      <c r="N18" s="48">
        <v>1</v>
      </c>
      <c r="O18" s="48">
        <v>1</v>
      </c>
      <c r="P18" s="22" t="s">
        <v>61</v>
      </c>
      <c r="Q18" s="22" t="s">
        <v>92</v>
      </c>
      <c r="R18" s="22" t="s">
        <v>93</v>
      </c>
      <c r="S18" s="22" t="s">
        <v>94</v>
      </c>
      <c r="T18" s="22" t="s">
        <v>95</v>
      </c>
      <c r="U18" s="22" t="s">
        <v>96</v>
      </c>
      <c r="V18" s="49">
        <f t="shared" si="0"/>
        <v>1</v>
      </c>
      <c r="W18" s="22"/>
      <c r="X18" s="22">
        <f t="shared" si="5"/>
        <v>0</v>
      </c>
      <c r="Y18" s="22"/>
      <c r="Z18" s="22"/>
      <c r="AA18" s="49">
        <f t="shared" si="1"/>
        <v>1</v>
      </c>
      <c r="AB18" s="22"/>
      <c r="AC18" s="22">
        <f t="shared" si="6"/>
        <v>0</v>
      </c>
      <c r="AD18" s="22"/>
      <c r="AE18" s="22"/>
      <c r="AF18" s="49">
        <f t="shared" si="2"/>
        <v>1</v>
      </c>
      <c r="AG18" s="22"/>
      <c r="AH18" s="22">
        <f t="shared" si="7"/>
        <v>0</v>
      </c>
      <c r="AI18" s="22"/>
      <c r="AJ18" s="22"/>
      <c r="AK18" s="49">
        <f t="shared" si="3"/>
        <v>1</v>
      </c>
      <c r="AL18" s="22"/>
      <c r="AM18" s="22">
        <f t="shared" si="8"/>
        <v>0</v>
      </c>
      <c r="AN18" s="22"/>
      <c r="AO18" s="22"/>
      <c r="AP18" s="22">
        <f t="shared" si="4"/>
        <v>1</v>
      </c>
      <c r="AQ18" s="22"/>
      <c r="AR18" s="22">
        <f t="shared" si="9"/>
        <v>0</v>
      </c>
      <c r="AS18" s="22"/>
    </row>
    <row r="19" spans="1:45" s="5" customFormat="1" ht="15.75">
      <c r="A19" s="10"/>
      <c r="B19" s="10"/>
      <c r="C19" s="10"/>
      <c r="D19" s="13" t="s">
        <v>97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5"/>
      <c r="W19" s="15"/>
      <c r="X19" s="15">
        <f>AVERAGE(X13:X18)*80%</f>
        <v>0</v>
      </c>
      <c r="Y19" s="15"/>
      <c r="Z19" s="15"/>
      <c r="AA19" s="15"/>
      <c r="AB19" s="15"/>
      <c r="AC19" s="15">
        <f>AVERAGE(AC13:AC18)*80%</f>
        <v>0</v>
      </c>
      <c r="AD19" s="15"/>
      <c r="AE19" s="15"/>
      <c r="AF19" s="15"/>
      <c r="AG19" s="15"/>
      <c r="AH19" s="15">
        <f>AVERAGE(AH13:AH18)*80%</f>
        <v>0</v>
      </c>
      <c r="AI19" s="15"/>
      <c r="AJ19" s="15"/>
      <c r="AK19" s="15"/>
      <c r="AL19" s="15"/>
      <c r="AM19" s="15">
        <f>AVERAGE(AM13:AM18)*80%</f>
        <v>0</v>
      </c>
      <c r="AN19" s="10"/>
      <c r="AO19" s="10"/>
      <c r="AP19" s="16"/>
      <c r="AQ19" s="16"/>
      <c r="AR19" s="15">
        <f>AVERAGE(AR13:AR18)*80%</f>
        <v>0</v>
      </c>
      <c r="AS19" s="10"/>
    </row>
    <row r="20" spans="1:45" s="31" customFormat="1" ht="120">
      <c r="A20" s="39">
        <v>3</v>
      </c>
      <c r="B20" s="27" t="s">
        <v>98</v>
      </c>
      <c r="C20" s="39" t="s">
        <v>99</v>
      </c>
      <c r="D20" s="27" t="s">
        <v>100</v>
      </c>
      <c r="E20" s="26" t="s">
        <v>68</v>
      </c>
      <c r="F20" s="26" t="s">
        <v>101</v>
      </c>
      <c r="G20" s="26" t="s">
        <v>102</v>
      </c>
      <c r="H20" s="51" t="s">
        <v>103</v>
      </c>
      <c r="I20" s="27" t="s">
        <v>90</v>
      </c>
      <c r="J20" s="26" t="s">
        <v>104</v>
      </c>
      <c r="K20" s="52" t="s">
        <v>105</v>
      </c>
      <c r="L20" s="52">
        <v>0.8</v>
      </c>
      <c r="M20" s="52" t="s">
        <v>105</v>
      </c>
      <c r="N20" s="52">
        <v>0.8</v>
      </c>
      <c r="O20" s="52">
        <v>0.8</v>
      </c>
      <c r="P20" s="26" t="s">
        <v>61</v>
      </c>
      <c r="Q20" s="53" t="s">
        <v>106</v>
      </c>
      <c r="R20" s="53" t="s">
        <v>63</v>
      </c>
      <c r="S20" s="26" t="s">
        <v>107</v>
      </c>
      <c r="T20" s="53" t="s">
        <v>108</v>
      </c>
      <c r="U20" s="53" t="s">
        <v>109</v>
      </c>
      <c r="V20" s="54" t="str">
        <f>K20</f>
        <v>No programada</v>
      </c>
      <c r="W20" s="26"/>
      <c r="X20" s="26" t="e">
        <f t="shared" ref="X20:X24" si="10">IF(W20/V20&gt;100%,100%,W20/V20)</f>
        <v>#VALUE!</v>
      </c>
      <c r="Y20" s="26"/>
      <c r="Z20" s="26"/>
      <c r="AA20" s="54">
        <f>L20</f>
        <v>0.8</v>
      </c>
      <c r="AB20" s="26"/>
      <c r="AC20" s="26">
        <f t="shared" ref="AC20:AC26" si="11">IF(AB20/AA20&gt;100%,100%,AB20/AA20)</f>
        <v>0</v>
      </c>
      <c r="AD20" s="26"/>
      <c r="AE20" s="26"/>
      <c r="AF20" s="54" t="str">
        <f>M20</f>
        <v>No programada</v>
      </c>
      <c r="AG20" s="26"/>
      <c r="AH20" s="26" t="e">
        <f t="shared" ref="AH20:AH26" si="12">IF(AG20/AF20&gt;100%,100%,AG20/AF20)</f>
        <v>#VALUE!</v>
      </c>
      <c r="AI20" s="26"/>
      <c r="AJ20" s="26"/>
      <c r="AK20" s="54">
        <f>N20</f>
        <v>0.8</v>
      </c>
      <c r="AL20" s="26"/>
      <c r="AM20" s="26">
        <f t="shared" ref="AM20:AM24" si="13">IF(AL20/AK20&gt;100%,100%,AL20/AK20)</f>
        <v>0</v>
      </c>
      <c r="AN20" s="26"/>
      <c r="AO20" s="26"/>
      <c r="AP20" s="26">
        <f>O20</f>
        <v>0.8</v>
      </c>
      <c r="AQ20" s="26"/>
      <c r="AR20" s="26">
        <f t="shared" ref="AR20:AR24" si="14">IF(AQ20/AP20&gt;100%,100%,AQ20/AP20)</f>
        <v>0</v>
      </c>
      <c r="AS20" s="26"/>
    </row>
    <row r="21" spans="1:45" s="31" customFormat="1" ht="133.5">
      <c r="A21" s="39">
        <v>3</v>
      </c>
      <c r="B21" s="27" t="s">
        <v>98</v>
      </c>
      <c r="C21" s="39" t="s">
        <v>110</v>
      </c>
      <c r="D21" s="26" t="s">
        <v>111</v>
      </c>
      <c r="E21" s="26" t="s">
        <v>68</v>
      </c>
      <c r="F21" s="26" t="s">
        <v>112</v>
      </c>
      <c r="G21" s="26" t="s">
        <v>113</v>
      </c>
      <c r="H21" s="55" t="s">
        <v>114</v>
      </c>
      <c r="I21" s="27" t="s">
        <v>59</v>
      </c>
      <c r="J21" s="26" t="s">
        <v>112</v>
      </c>
      <c r="K21" s="56">
        <v>0.625</v>
      </c>
      <c r="L21" s="56">
        <v>0.125</v>
      </c>
      <c r="M21" s="56">
        <v>0.125</v>
      </c>
      <c r="N21" s="56">
        <v>0.125</v>
      </c>
      <c r="O21" s="56">
        <v>1</v>
      </c>
      <c r="P21" s="26" t="s">
        <v>61</v>
      </c>
      <c r="Q21" s="26" t="s">
        <v>115</v>
      </c>
      <c r="R21" s="26" t="s">
        <v>93</v>
      </c>
      <c r="S21" s="53" t="s">
        <v>116</v>
      </c>
      <c r="T21" s="53" t="s">
        <v>117</v>
      </c>
      <c r="U21" s="53" t="s">
        <v>118</v>
      </c>
      <c r="V21" s="54">
        <v>6</v>
      </c>
      <c r="W21" s="26"/>
      <c r="X21" s="26">
        <f t="shared" si="10"/>
        <v>0</v>
      </c>
      <c r="Y21" s="26"/>
      <c r="Z21" s="26"/>
      <c r="AA21" s="54">
        <v>3</v>
      </c>
      <c r="AB21" s="26"/>
      <c r="AC21" s="26">
        <f t="shared" si="11"/>
        <v>0</v>
      </c>
      <c r="AD21" s="26"/>
      <c r="AE21" s="26"/>
      <c r="AF21" s="54">
        <f>M21</f>
        <v>0.125</v>
      </c>
      <c r="AG21" s="26"/>
      <c r="AH21" s="26">
        <f t="shared" si="12"/>
        <v>0</v>
      </c>
      <c r="AI21" s="26"/>
      <c r="AJ21" s="26"/>
      <c r="AK21" s="54">
        <v>1</v>
      </c>
      <c r="AL21" s="26"/>
      <c r="AM21" s="26">
        <f t="shared" si="13"/>
        <v>0</v>
      </c>
      <c r="AN21" s="26"/>
      <c r="AO21" s="26"/>
      <c r="AP21" s="26">
        <v>10</v>
      </c>
      <c r="AQ21" s="26"/>
      <c r="AR21" s="26">
        <f t="shared" si="14"/>
        <v>0</v>
      </c>
      <c r="AS21" s="26"/>
    </row>
    <row r="22" spans="1:45" s="31" customFormat="1" ht="90">
      <c r="A22" s="39">
        <v>3</v>
      </c>
      <c r="B22" s="27" t="s">
        <v>98</v>
      </c>
      <c r="C22" s="39" t="s">
        <v>119</v>
      </c>
      <c r="D22" s="26" t="s">
        <v>120</v>
      </c>
      <c r="E22" s="26" t="s">
        <v>68</v>
      </c>
      <c r="F22" s="26" t="s">
        <v>121</v>
      </c>
      <c r="G22" s="26" t="s">
        <v>122</v>
      </c>
      <c r="H22" s="39" t="s">
        <v>123</v>
      </c>
      <c r="I22" s="27" t="s">
        <v>59</v>
      </c>
      <c r="J22" s="26" t="s">
        <v>121</v>
      </c>
      <c r="K22" s="57">
        <v>0</v>
      </c>
      <c r="L22" s="57">
        <v>1</v>
      </c>
      <c r="M22" s="57">
        <v>0</v>
      </c>
      <c r="N22" s="57">
        <v>1</v>
      </c>
      <c r="O22" s="57">
        <v>2</v>
      </c>
      <c r="P22" s="26" t="s">
        <v>61</v>
      </c>
      <c r="Q22" s="26" t="s">
        <v>115</v>
      </c>
      <c r="R22" s="26" t="s">
        <v>93</v>
      </c>
      <c r="S22" s="53" t="s">
        <v>124</v>
      </c>
      <c r="T22" s="53" t="s">
        <v>124</v>
      </c>
      <c r="U22" s="26" t="s">
        <v>125</v>
      </c>
      <c r="V22" s="54">
        <f>K22</f>
        <v>0</v>
      </c>
      <c r="W22" s="26"/>
      <c r="X22" s="26" t="e">
        <f t="shared" si="10"/>
        <v>#DIV/0!</v>
      </c>
      <c r="Y22" s="26"/>
      <c r="Z22" s="26"/>
      <c r="AA22" s="54">
        <f>L22</f>
        <v>1</v>
      </c>
      <c r="AB22" s="26"/>
      <c r="AC22" s="26">
        <f t="shared" si="11"/>
        <v>0</v>
      </c>
      <c r="AD22" s="26"/>
      <c r="AE22" s="26"/>
      <c r="AF22" s="54">
        <f>M22</f>
        <v>0</v>
      </c>
      <c r="AG22" s="26"/>
      <c r="AH22" s="26" t="e">
        <f t="shared" si="12"/>
        <v>#DIV/0!</v>
      </c>
      <c r="AI22" s="26"/>
      <c r="AJ22" s="26"/>
      <c r="AK22" s="54">
        <f>N22</f>
        <v>1</v>
      </c>
      <c r="AL22" s="26"/>
      <c r="AM22" s="26">
        <f t="shared" si="13"/>
        <v>0</v>
      </c>
      <c r="AN22" s="26"/>
      <c r="AO22" s="26"/>
      <c r="AP22" s="26">
        <f>O22</f>
        <v>2</v>
      </c>
      <c r="AQ22" s="26"/>
      <c r="AR22" s="26">
        <f t="shared" si="14"/>
        <v>0</v>
      </c>
      <c r="AS22" s="26"/>
    </row>
    <row r="23" spans="1:45" s="31" customFormat="1" ht="120">
      <c r="A23" s="39">
        <v>3</v>
      </c>
      <c r="B23" s="27" t="s">
        <v>98</v>
      </c>
      <c r="C23" s="39" t="s">
        <v>126</v>
      </c>
      <c r="D23" s="53" t="s">
        <v>127</v>
      </c>
      <c r="E23" s="53" t="s">
        <v>68</v>
      </c>
      <c r="F23" s="53" t="s">
        <v>128</v>
      </c>
      <c r="G23" s="53" t="s">
        <v>129</v>
      </c>
      <c r="H23" s="53" t="s">
        <v>130</v>
      </c>
      <c r="I23" s="53" t="s">
        <v>59</v>
      </c>
      <c r="J23" s="53" t="s">
        <v>128</v>
      </c>
      <c r="K23" s="58">
        <v>1</v>
      </c>
      <c r="L23" s="58">
        <v>0</v>
      </c>
      <c r="M23" s="58">
        <v>0</v>
      </c>
      <c r="N23" s="58">
        <v>0</v>
      </c>
      <c r="O23" s="58">
        <v>1</v>
      </c>
      <c r="P23" s="53" t="s">
        <v>61</v>
      </c>
      <c r="Q23" s="53" t="s">
        <v>131</v>
      </c>
      <c r="R23" s="53" t="s">
        <v>63</v>
      </c>
      <c r="S23" s="53" t="s">
        <v>132</v>
      </c>
      <c r="T23" s="53" t="s">
        <v>133</v>
      </c>
      <c r="U23" s="53" t="s">
        <v>134</v>
      </c>
      <c r="V23" s="54">
        <f>K23</f>
        <v>1</v>
      </c>
      <c r="W23" s="26"/>
      <c r="X23" s="26">
        <f t="shared" si="10"/>
        <v>0</v>
      </c>
      <c r="Y23" s="26"/>
      <c r="Z23" s="26"/>
      <c r="AA23" s="54">
        <f>L23</f>
        <v>0</v>
      </c>
      <c r="AB23" s="26"/>
      <c r="AC23" s="26" t="e">
        <f t="shared" si="11"/>
        <v>#DIV/0!</v>
      </c>
      <c r="AD23" s="26"/>
      <c r="AE23" s="26"/>
      <c r="AF23" s="54">
        <f>M23</f>
        <v>0</v>
      </c>
      <c r="AG23" s="26"/>
      <c r="AH23" s="26" t="e">
        <f t="shared" si="12"/>
        <v>#DIV/0!</v>
      </c>
      <c r="AI23" s="26"/>
      <c r="AJ23" s="26"/>
      <c r="AK23" s="54">
        <f>N23</f>
        <v>0</v>
      </c>
      <c r="AL23" s="26"/>
      <c r="AM23" s="26" t="e">
        <f t="shared" si="13"/>
        <v>#DIV/0!</v>
      </c>
      <c r="AN23" s="26"/>
      <c r="AO23" s="26"/>
      <c r="AP23" s="26">
        <f>O23</f>
        <v>1</v>
      </c>
      <c r="AQ23" s="26"/>
      <c r="AR23" s="26">
        <f t="shared" si="14"/>
        <v>0</v>
      </c>
      <c r="AS23" s="26"/>
    </row>
    <row r="24" spans="1:45" s="31" customFormat="1" ht="120">
      <c r="A24" s="39">
        <v>3</v>
      </c>
      <c r="B24" s="27" t="s">
        <v>98</v>
      </c>
      <c r="C24" s="39" t="s">
        <v>135</v>
      </c>
      <c r="D24" s="59" t="s">
        <v>136</v>
      </c>
      <c r="E24" s="53" t="s">
        <v>68</v>
      </c>
      <c r="F24" s="53" t="s">
        <v>137</v>
      </c>
      <c r="G24" s="53" t="s">
        <v>138</v>
      </c>
      <c r="H24" s="53" t="s">
        <v>139</v>
      </c>
      <c r="I24" s="53" t="s">
        <v>90</v>
      </c>
      <c r="J24" s="53" t="s">
        <v>140</v>
      </c>
      <c r="K24" s="58">
        <v>1</v>
      </c>
      <c r="L24" s="58">
        <v>1</v>
      </c>
      <c r="M24" s="58">
        <v>1</v>
      </c>
      <c r="N24" s="58">
        <v>1</v>
      </c>
      <c r="O24" s="58">
        <v>1</v>
      </c>
      <c r="P24" s="53" t="s">
        <v>141</v>
      </c>
      <c r="Q24" s="53" t="s">
        <v>131</v>
      </c>
      <c r="R24" s="53" t="s">
        <v>63</v>
      </c>
      <c r="S24" s="53" t="s">
        <v>132</v>
      </c>
      <c r="T24" s="53" t="s">
        <v>133</v>
      </c>
      <c r="U24" s="53" t="s">
        <v>134</v>
      </c>
      <c r="V24" s="54">
        <f>K24</f>
        <v>1</v>
      </c>
      <c r="W24" s="26"/>
      <c r="X24" s="26">
        <f t="shared" si="10"/>
        <v>0</v>
      </c>
      <c r="Y24" s="26"/>
      <c r="Z24" s="26"/>
      <c r="AA24" s="54">
        <f>L24</f>
        <v>1</v>
      </c>
      <c r="AB24" s="26"/>
      <c r="AC24" s="26">
        <f t="shared" si="11"/>
        <v>0</v>
      </c>
      <c r="AD24" s="26"/>
      <c r="AE24" s="26"/>
      <c r="AF24" s="54">
        <f>M24</f>
        <v>1</v>
      </c>
      <c r="AG24" s="26"/>
      <c r="AH24" s="26">
        <f t="shared" si="12"/>
        <v>0</v>
      </c>
      <c r="AI24" s="26"/>
      <c r="AJ24" s="26"/>
      <c r="AK24" s="54">
        <f>N24</f>
        <v>1</v>
      </c>
      <c r="AL24" s="26"/>
      <c r="AM24" s="26">
        <f t="shared" si="13"/>
        <v>0</v>
      </c>
      <c r="AN24" s="26"/>
      <c r="AO24" s="26"/>
      <c r="AP24" s="26">
        <f>O24</f>
        <v>1</v>
      </c>
      <c r="AQ24" s="26"/>
      <c r="AR24" s="26">
        <f t="shared" si="14"/>
        <v>0</v>
      </c>
      <c r="AS24" s="26"/>
    </row>
    <row r="25" spans="1:45" s="31" customFormat="1" ht="105">
      <c r="A25" s="39">
        <v>3</v>
      </c>
      <c r="B25" s="27" t="s">
        <v>98</v>
      </c>
      <c r="C25" s="60" t="s">
        <v>142</v>
      </c>
      <c r="D25" s="61" t="s">
        <v>143</v>
      </c>
      <c r="E25" s="61" t="s">
        <v>68</v>
      </c>
      <c r="F25" s="61" t="s">
        <v>144</v>
      </c>
      <c r="G25" s="61" t="s">
        <v>145</v>
      </c>
      <c r="H25" s="61" t="s">
        <v>106</v>
      </c>
      <c r="I25" s="61" t="s">
        <v>59</v>
      </c>
      <c r="J25" s="61" t="s">
        <v>144</v>
      </c>
      <c r="K25" s="62">
        <v>0</v>
      </c>
      <c r="L25" s="62">
        <v>1</v>
      </c>
      <c r="M25" s="62">
        <v>0</v>
      </c>
      <c r="N25" s="62">
        <v>0</v>
      </c>
      <c r="O25" s="63">
        <v>1</v>
      </c>
      <c r="P25" s="61" t="s">
        <v>61</v>
      </c>
      <c r="Q25" s="64" t="s">
        <v>146</v>
      </c>
      <c r="R25" s="26" t="s">
        <v>93</v>
      </c>
      <c r="S25" s="64" t="s">
        <v>144</v>
      </c>
      <c r="T25" s="64" t="s">
        <v>147</v>
      </c>
      <c r="U25" s="64" t="s">
        <v>148</v>
      </c>
      <c r="V25" s="61">
        <v>0</v>
      </c>
      <c r="W25" s="61"/>
      <c r="X25" s="61">
        <v>0</v>
      </c>
      <c r="Y25" s="61"/>
      <c r="Z25" s="61"/>
      <c r="AA25" s="65">
        <v>1</v>
      </c>
      <c r="AB25" s="65"/>
      <c r="AC25" s="65">
        <f t="shared" si="11"/>
        <v>0</v>
      </c>
      <c r="AD25" s="65"/>
      <c r="AE25" s="65"/>
      <c r="AF25" s="66">
        <v>0</v>
      </c>
      <c r="AG25" s="65"/>
      <c r="AH25" s="65" t="e">
        <f t="shared" si="12"/>
        <v>#DIV/0!</v>
      </c>
      <c r="AI25" s="65"/>
      <c r="AJ25" s="65"/>
      <c r="AK25" s="66">
        <v>0</v>
      </c>
      <c r="AL25" s="65"/>
      <c r="AM25" s="65">
        <v>0</v>
      </c>
      <c r="AN25" s="65"/>
      <c r="AO25" s="65"/>
      <c r="AP25" s="65">
        <v>1</v>
      </c>
      <c r="AQ25" s="65"/>
      <c r="AR25" s="65">
        <v>0</v>
      </c>
      <c r="AS25" s="65"/>
    </row>
    <row r="26" spans="1:45" s="31" customFormat="1" ht="120">
      <c r="A26" s="39">
        <v>3</v>
      </c>
      <c r="B26" s="27" t="s">
        <v>98</v>
      </c>
      <c r="C26" s="67" t="s">
        <v>149</v>
      </c>
      <c r="D26" s="65" t="s">
        <v>150</v>
      </c>
      <c r="E26" s="65" t="s">
        <v>68</v>
      </c>
      <c r="F26" s="65" t="s">
        <v>151</v>
      </c>
      <c r="G26" s="65" t="s">
        <v>152</v>
      </c>
      <c r="H26" s="65" t="s">
        <v>106</v>
      </c>
      <c r="I26" s="68" t="s">
        <v>59</v>
      </c>
      <c r="J26" s="68" t="s">
        <v>151</v>
      </c>
      <c r="K26" s="69">
        <v>0</v>
      </c>
      <c r="L26" s="69">
        <v>0</v>
      </c>
      <c r="M26" s="69">
        <v>0</v>
      </c>
      <c r="N26" s="69">
        <v>1</v>
      </c>
      <c r="O26" s="70">
        <v>1</v>
      </c>
      <c r="P26" s="65" t="s">
        <v>61</v>
      </c>
      <c r="Q26" s="64" t="s">
        <v>146</v>
      </c>
      <c r="R26" s="26" t="s">
        <v>93</v>
      </c>
      <c r="S26" s="64" t="s">
        <v>153</v>
      </c>
      <c r="T26" s="64" t="s">
        <v>154</v>
      </c>
      <c r="U26" s="64" t="s">
        <v>148</v>
      </c>
      <c r="V26" s="61">
        <v>0</v>
      </c>
      <c r="W26" s="61"/>
      <c r="X26" s="65" t="e">
        <f t="shared" ref="X26" si="15">IF(W26/V26&gt;100%,100%,W26/V26)</f>
        <v>#DIV/0!</v>
      </c>
      <c r="Y26" s="65"/>
      <c r="Z26" s="65"/>
      <c r="AA26" s="66">
        <f>L26</f>
        <v>0</v>
      </c>
      <c r="AB26" s="65"/>
      <c r="AC26" s="65" t="e">
        <f t="shared" si="11"/>
        <v>#DIV/0!</v>
      </c>
      <c r="AD26" s="65"/>
      <c r="AE26" s="65"/>
      <c r="AF26" s="66">
        <f>M26</f>
        <v>0</v>
      </c>
      <c r="AG26" s="65"/>
      <c r="AH26" s="65" t="e">
        <f t="shared" si="12"/>
        <v>#DIV/0!</v>
      </c>
      <c r="AI26" s="65"/>
      <c r="AJ26" s="65"/>
      <c r="AK26" s="66">
        <f>N26</f>
        <v>1</v>
      </c>
      <c r="AL26" s="65"/>
      <c r="AM26" s="65">
        <f t="shared" ref="AM26" si="16">IF(AL26/AK26&gt;100%,100%,AL26/AK26)</f>
        <v>0</v>
      </c>
      <c r="AN26" s="65"/>
      <c r="AO26" s="65"/>
      <c r="AP26" s="65">
        <f>O26</f>
        <v>1</v>
      </c>
      <c r="AQ26" s="65"/>
      <c r="AR26" s="65">
        <f t="shared" ref="AR26" si="17">IF(AQ26/AP26&gt;100%,100%,AQ26/AP26)</f>
        <v>0</v>
      </c>
      <c r="AS26" s="65"/>
    </row>
    <row r="27" spans="1:45" s="5" customFormat="1" ht="15.75">
      <c r="A27" s="10"/>
      <c r="B27" s="10"/>
      <c r="C27" s="10"/>
      <c r="D27" s="11" t="s">
        <v>155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1"/>
      <c r="R27" s="11"/>
      <c r="S27" s="10"/>
      <c r="T27" s="10"/>
      <c r="U27" s="10"/>
      <c r="V27" s="12"/>
      <c r="W27" s="12"/>
      <c r="X27" s="14" t="e">
        <f>AVERAGE(X20:X26)*20%</f>
        <v>#VALUE!</v>
      </c>
      <c r="Y27" s="10"/>
      <c r="Z27" s="10"/>
      <c r="AA27" s="12"/>
      <c r="AB27" s="12"/>
      <c r="AC27" s="14" t="e">
        <f>AVERAGE(AC20:AC26)*20%</f>
        <v>#DIV/0!</v>
      </c>
      <c r="AD27" s="10"/>
      <c r="AE27" s="10"/>
      <c r="AF27" s="12"/>
      <c r="AG27" s="12"/>
      <c r="AH27" s="14" t="e">
        <f>AVERAGE(AH20:AH26)*20%</f>
        <v>#VALUE!</v>
      </c>
      <c r="AI27" s="10"/>
      <c r="AJ27" s="10"/>
      <c r="AK27" s="12"/>
      <c r="AL27" s="12"/>
      <c r="AM27" s="14" t="e">
        <f>AVERAGE(AM20:AM26)*20%</f>
        <v>#DIV/0!</v>
      </c>
      <c r="AN27" s="10"/>
      <c r="AO27" s="10"/>
      <c r="AP27" s="17"/>
      <c r="AQ27" s="17"/>
      <c r="AR27" s="14">
        <f>AVERAGE(AR20:AR26)*20%</f>
        <v>0</v>
      </c>
      <c r="AS27" s="10"/>
    </row>
    <row r="28" spans="1:45" s="9" customFormat="1" ht="18.75">
      <c r="A28" s="6"/>
      <c r="B28" s="6"/>
      <c r="C28" s="6"/>
      <c r="D28" s="7" t="s">
        <v>156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8"/>
      <c r="W28" s="8"/>
      <c r="X28" s="19" t="e">
        <f>X19+X27</f>
        <v>#VALUE!</v>
      </c>
      <c r="Y28" s="6"/>
      <c r="Z28" s="6"/>
      <c r="AA28" s="8"/>
      <c r="AB28" s="8"/>
      <c r="AC28" s="19" t="e">
        <f>AC19+AC27</f>
        <v>#DIV/0!</v>
      </c>
      <c r="AD28" s="6"/>
      <c r="AE28" s="6"/>
      <c r="AF28" s="8"/>
      <c r="AG28" s="8"/>
      <c r="AH28" s="19" t="e">
        <f>AH19+AH27</f>
        <v>#VALUE!</v>
      </c>
      <c r="AI28" s="6"/>
      <c r="AJ28" s="6"/>
      <c r="AK28" s="8"/>
      <c r="AL28" s="8"/>
      <c r="AM28" s="19" t="e">
        <f>AM19+AM27</f>
        <v>#DIV/0!</v>
      </c>
      <c r="AN28" s="6"/>
      <c r="AO28" s="6"/>
      <c r="AP28" s="18"/>
      <c r="AQ28" s="18"/>
      <c r="AR28" s="19">
        <f>AR19+AR27</f>
        <v>0</v>
      </c>
      <c r="AS28" s="6"/>
    </row>
  </sheetData>
  <mergeCells count="21">
    <mergeCell ref="S10:U11"/>
    <mergeCell ref="A1:J1"/>
    <mergeCell ref="K1:O1"/>
    <mergeCell ref="A2:J2"/>
    <mergeCell ref="A4:C8"/>
    <mergeCell ref="D4:D8"/>
    <mergeCell ref="E4:J4"/>
    <mergeCell ref="G5:J5"/>
    <mergeCell ref="G6:J6"/>
    <mergeCell ref="G7:J7"/>
    <mergeCell ref="G8:J8"/>
    <mergeCell ref="A10:B11"/>
    <mergeCell ref="C10:E11"/>
    <mergeCell ref="F10:P11"/>
    <mergeCell ref="Q10:Q12"/>
    <mergeCell ref="R10:R1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E12 E3:E9" xr:uid="{A47A32D4-E7E7-4421-A90A-0BCF99DDA282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DDBA29-AFA8-4934-A3EB-4DCDF40B670D}">
          <x14:formula1>
            <xm:f>Listas!$F$1:$F$12</xm:f>
          </x14:formula1>
          <xm:sqref>R13:R18</xm:sqref>
        </x14:dataValidation>
        <x14:dataValidation type="list" allowBlank="1" showInputMessage="1" showErrorMessage="1" xr:uid="{5EB2078A-2B89-471D-BDCE-9B83E185B993}">
          <x14:formula1>
            <xm:f>Listas!$D$1:$D$20</xm:f>
          </x14:formula1>
          <xm:sqref>Q13:Q17</xm:sqref>
        </x14:dataValidation>
        <x14:dataValidation type="list" allowBlank="1" showInputMessage="1" showErrorMessage="1" error="Escriba un texto " promptTitle="Cualquier contenido" xr:uid="{1E46760C-4D59-4E6D-89C6-D86F7120EE57}">
          <x14:formula1>
            <xm:f>Listas!$A$2:$A$4</xm:f>
          </x14:formula1>
          <xm:sqref>E1 E10:E11 E13:E17 E27:E1048576 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>
      <c r="B1" s="44" t="s">
        <v>157</v>
      </c>
      <c r="D1" s="45" t="s">
        <v>158</v>
      </c>
    </row>
    <row r="2" spans="2:4">
      <c r="B2" s="44" t="s">
        <v>159</v>
      </c>
      <c r="D2" s="45" t="s">
        <v>160</v>
      </c>
    </row>
    <row r="3" spans="2:4" ht="45">
      <c r="B3" s="44" t="s">
        <v>161</v>
      </c>
      <c r="D3" s="45" t="s">
        <v>162</v>
      </c>
    </row>
    <row r="4" spans="2:4" ht="30">
      <c r="B4" s="44" t="s">
        <v>163</v>
      </c>
      <c r="D4" s="45" t="s">
        <v>164</v>
      </c>
    </row>
    <row r="5" spans="2:4" ht="30">
      <c r="B5" s="44" t="s">
        <v>165</v>
      </c>
      <c r="D5" s="45" t="s">
        <v>166</v>
      </c>
    </row>
    <row r="6" spans="2:4" ht="30">
      <c r="B6" s="44" t="s">
        <v>115</v>
      </c>
      <c r="D6" s="45" t="s">
        <v>167</v>
      </c>
    </row>
    <row r="7" spans="2:4" ht="45">
      <c r="B7" s="44" t="s">
        <v>131</v>
      </c>
      <c r="D7" s="45" t="s">
        <v>168</v>
      </c>
    </row>
    <row r="8" spans="2:4" ht="45">
      <c r="B8" s="44" t="s">
        <v>169</v>
      </c>
      <c r="D8" s="45" t="s">
        <v>170</v>
      </c>
    </row>
    <row r="9" spans="2:4" ht="30">
      <c r="B9" s="44" t="s">
        <v>171</v>
      </c>
      <c r="D9" s="45" t="s">
        <v>172</v>
      </c>
    </row>
    <row r="10" spans="2:4" ht="30">
      <c r="B10" s="44" t="s">
        <v>173</v>
      </c>
      <c r="D10" s="45" t="s">
        <v>174</v>
      </c>
    </row>
    <row r="11" spans="2:4" ht="30">
      <c r="B11" s="44" t="s">
        <v>175</v>
      </c>
      <c r="D11" s="45" t="s">
        <v>63</v>
      </c>
    </row>
    <row r="12" spans="2:4">
      <c r="B12" s="44" t="s">
        <v>146</v>
      </c>
      <c r="D12" s="45" t="s">
        <v>176</v>
      </c>
    </row>
    <row r="13" spans="2:4">
      <c r="B13" s="44" t="s">
        <v>177</v>
      </c>
    </row>
    <row r="14" spans="2:4">
      <c r="B14" s="44" t="s">
        <v>178</v>
      </c>
    </row>
    <row r="15" spans="2:4">
      <c r="B15" s="44" t="s">
        <v>83</v>
      </c>
    </row>
    <row r="16" spans="2:4">
      <c r="B16" s="44" t="s">
        <v>179</v>
      </c>
    </row>
    <row r="17" spans="2:2">
      <c r="B17" s="44" t="s">
        <v>78</v>
      </c>
    </row>
    <row r="18" spans="2:2">
      <c r="B18" s="44" t="s">
        <v>62</v>
      </c>
    </row>
    <row r="19" spans="2:2">
      <c r="B19" s="4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52</v>
      </c>
      <c r="D1" s="44" t="s">
        <v>157</v>
      </c>
      <c r="F1" s="45" t="s">
        <v>158</v>
      </c>
    </row>
    <row r="2" spans="1:6" ht="30">
      <c r="A2" t="s">
        <v>57</v>
      </c>
      <c r="D2" s="44" t="s">
        <v>159</v>
      </c>
      <c r="F2" s="45" t="s">
        <v>160</v>
      </c>
    </row>
    <row r="3" spans="1:6" ht="75">
      <c r="A3" t="s">
        <v>180</v>
      </c>
      <c r="D3" s="44" t="s">
        <v>161</v>
      </c>
      <c r="F3" s="45" t="s">
        <v>162</v>
      </c>
    </row>
    <row r="4" spans="1:6" ht="60">
      <c r="A4" t="s">
        <v>68</v>
      </c>
      <c r="D4" s="44" t="s">
        <v>163</v>
      </c>
      <c r="F4" s="45" t="s">
        <v>164</v>
      </c>
    </row>
    <row r="5" spans="1:6" ht="45">
      <c r="D5" s="44" t="s">
        <v>165</v>
      </c>
      <c r="F5" s="45" t="s">
        <v>166</v>
      </c>
    </row>
    <row r="6" spans="1:6" ht="45">
      <c r="D6" s="44" t="s">
        <v>115</v>
      </c>
      <c r="F6" s="45" t="s">
        <v>167</v>
      </c>
    </row>
    <row r="7" spans="1:6" ht="60">
      <c r="D7" s="44" t="s">
        <v>131</v>
      </c>
      <c r="F7" s="45" t="s">
        <v>168</v>
      </c>
    </row>
    <row r="8" spans="1:6" ht="75">
      <c r="D8" s="44" t="s">
        <v>169</v>
      </c>
      <c r="F8" s="45" t="s">
        <v>170</v>
      </c>
    </row>
    <row r="9" spans="1:6" ht="45">
      <c r="D9" s="44" t="s">
        <v>171</v>
      </c>
      <c r="F9" s="45" t="s">
        <v>172</v>
      </c>
    </row>
    <row r="10" spans="1:6" ht="45">
      <c r="D10" s="44" t="s">
        <v>173</v>
      </c>
      <c r="F10" s="45" t="s">
        <v>174</v>
      </c>
    </row>
    <row r="11" spans="1:6" ht="45">
      <c r="D11" s="44" t="s">
        <v>175</v>
      </c>
      <c r="F11" s="45" t="s">
        <v>63</v>
      </c>
    </row>
    <row r="12" spans="1:6">
      <c r="D12" s="44" t="s">
        <v>146</v>
      </c>
      <c r="F12" s="45" t="s">
        <v>93</v>
      </c>
    </row>
    <row r="13" spans="1:6">
      <c r="D13" s="44" t="s">
        <v>177</v>
      </c>
    </row>
    <row r="14" spans="1:6">
      <c r="D14" s="44" t="s">
        <v>178</v>
      </c>
    </row>
    <row r="15" spans="1:6">
      <c r="D15" s="44" t="s">
        <v>83</v>
      </c>
    </row>
    <row r="16" spans="1:6">
      <c r="D16" s="44" t="s">
        <v>179</v>
      </c>
    </row>
    <row r="17" spans="4:4">
      <c r="D17" s="44" t="s">
        <v>78</v>
      </c>
    </row>
    <row r="18" spans="4:4">
      <c r="D18" s="44" t="s">
        <v>62</v>
      </c>
    </row>
    <row r="19" spans="4:4">
      <c r="D19" s="44" t="s">
        <v>92</v>
      </c>
    </row>
    <row r="20" spans="4:4">
      <c r="D20" s="44" t="s">
        <v>106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E4E5AAE2-CD4A-4637-822A-736C5DAD1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2025-01-29T15:20:53Z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