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28" documentId="13_ncr:1_{C1349CFD-2C5D-485E-81A5-A7B4553B3885}" xr6:coauthVersionLast="47" xr6:coauthVersionMax="47" xr10:uidLastSave="{E85FCC69-01B9-46BF-9AC1-F9D1F314AD4A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5" i="1"/>
  <c r="AP13" i="1"/>
  <c r="AR13" i="1" s="1"/>
  <c r="AK13" i="1"/>
  <c r="AM13" i="1" s="1"/>
  <c r="AM25" i="1"/>
  <c r="AP16" i="1"/>
  <c r="AR16" i="1" s="1"/>
  <c r="AP15" i="1"/>
  <c r="AR15" i="1" s="1"/>
  <c r="AP14" i="1"/>
  <c r="AR14" i="1" s="1"/>
  <c r="AK16" i="1"/>
  <c r="AM16" i="1" s="1"/>
  <c r="AK15" i="1"/>
  <c r="AM15" i="1" s="1"/>
  <c r="AK14" i="1"/>
  <c r="AM14" i="1" s="1"/>
  <c r="AH25" i="1"/>
  <c r="AF16" i="1"/>
  <c r="AH16" i="1" s="1"/>
  <c r="AF15" i="1"/>
  <c r="AH15" i="1" s="1"/>
  <c r="AF14" i="1"/>
  <c r="AH14" i="1" s="1"/>
  <c r="AF13" i="1"/>
  <c r="AH13" i="1" s="1"/>
  <c r="AC25" i="1"/>
  <c r="AA16" i="1"/>
  <c r="AC16" i="1" s="1"/>
  <c r="AA15" i="1"/>
  <c r="AC15" i="1" s="1"/>
  <c r="AA14" i="1"/>
  <c r="AC14" i="1" s="1"/>
  <c r="AA13" i="1"/>
  <c r="AC13" i="1" s="1"/>
  <c r="X25" i="1"/>
  <c r="X16" i="1"/>
  <c r="V15" i="1"/>
  <c r="X15" i="1" s="1"/>
  <c r="V14" i="1"/>
  <c r="X14" i="1" s="1"/>
  <c r="V13" i="1"/>
  <c r="X13" i="1" s="1"/>
  <c r="AH17" i="1" l="1"/>
  <c r="AH26" i="1" s="1"/>
  <c r="X17" i="1"/>
  <c r="X26" i="1" s="1"/>
  <c r="AC17" i="1"/>
  <c r="AC26" i="1" s="1"/>
  <c r="AM17" i="1"/>
  <c r="AM26" i="1" s="1"/>
  <c r="AR17" i="1"/>
  <c r="AR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<sst xmlns="http://schemas.openxmlformats.org/spreadsheetml/2006/main" count="356" uniqueCount="175">
  <si>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</si>
  <si>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</si>
  <si>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</si>
  <si>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</si>
  <si>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</si>
  <si>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</si>
  <si>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</si>
  <si>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</si>
  <si>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</si>
  <si>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</si>
  <si>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</si>
  <si>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</si>
  <si>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</si>
  <si>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</si>
  <si>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</si>
  <si>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</si>
  <si>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</si>
  <si>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</si>
  <si>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</si>
  <si>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</si>
  <si>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</si>
  <si>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</si>
  <si>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</si>
  <si>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</si>
  <si>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</si>
  <si>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</si>
  <si>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</si>
  <si>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</si>
  <si>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</si>
  <si>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</si>
  <si>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</si>
  <si>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</si>
  <si>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</si>
  <si>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</si>
  <si>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</si>
  <si>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</si>
  <si>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</si>
  <si>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</si>
  <si>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</si>
  <si>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</si>
  <si>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GERENCIA DE TIC</t>
    </r>
  </si>
  <si>
    <t>VIGENCIA DE LA PLANEACIÓN 2025</t>
  </si>
  <si>
    <t>DIRECCIÓN DE TECNOLOGÍA E INFORMACIÓN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</si>
  <si>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</si>
  <si>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</si>
  <si>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</si>
  <si>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</si>
  <si>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</si>
  <si>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</si>
  <si>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</si>
  <si>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</si>
  <si>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</si>
  <si>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</si>
  <si>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</si>
  <si>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Desarrollar el 100% de una estrategia de divulgación de las Política de Seguridad y Privacidad de la información en la entidad</t>
  </si>
  <si>
    <t>Gestión</t>
  </si>
  <si>
    <t xml:space="preserve">Porcentaje de actividades ejecutadas de la estrategia de divulgación de las políticas de seguridad y privacidad de la información. </t>
  </si>
  <si>
    <t>(Actividades ejecutadas /actividades planeadas)*100</t>
  </si>
  <si>
    <t>Suma</t>
  </si>
  <si>
    <t>Porcentaje de avance de las actividades del modelo de seguridad y privacidad de la información</t>
  </si>
  <si>
    <t>Eficacia</t>
  </si>
  <si>
    <t>Política 12. Seguridad Digital</t>
  </si>
  <si>
    <t>8048-Fortalecimiento Tecnológico para una Administración Más Eficiente en la Secretaría Distrital de Gobierno Bogotá D.C.</t>
  </si>
  <si>
    <t xml:space="preserve">Informe de avance de la estrategia </t>
  </si>
  <si>
    <t>Implementación Modelo de Seguridad y Privacidad de la Información</t>
  </si>
  <si>
    <t>Dirección de Tecnologías e Información</t>
  </si>
  <si>
    <t>2</t>
  </si>
  <si>
    <t>Segurar que el 80% de las dependencias participen en la identificación de iniciativas de transformación digital en la entidad</t>
  </si>
  <si>
    <t xml:space="preserve">Porcentaje de dependencias involucradas en la identificación de iniciativas </t>
  </si>
  <si>
    <t>(Número de dependencias participantes  en la identificación de iniciativas/total de dependencias) *100</t>
  </si>
  <si>
    <t>Constante</t>
  </si>
  <si>
    <t>Política 10. Gobierno Digital</t>
  </si>
  <si>
    <t>Hoja de ruta del plan estratégico de TI actualizada</t>
  </si>
  <si>
    <t>3</t>
  </si>
  <si>
    <t>Garantizar el 96% de la disponibilidad de los servicios de la infraestructura TI (Procesamiento, almacenamiento, conectividad)</t>
  </si>
  <si>
    <t>Porcentaje de  de disponibilidad de los servicios de infraestructura TI</t>
  </si>
  <si>
    <t>Tiempo real de disponibilidad/tiempo disponibilidad programada</t>
  </si>
  <si>
    <t>96%
2024</t>
  </si>
  <si>
    <t>Porcentaje disponibilidad</t>
  </si>
  <si>
    <t>Gastos de Funcionamiento</t>
  </si>
  <si>
    <t>Informe mensual de disponibilidad</t>
  </si>
  <si>
    <t>Informes de seguimiento especilista redes y seguridad</t>
  </si>
  <si>
    <t>4</t>
  </si>
  <si>
    <t>Cumplir con el 96%  en los Acuerdos de Niveles de Servicio (ANS) en la solución de los requerimientos e incidentes  asignados a la Dirección de Tecnologías e Información mediante la Herramienta de Gestión de Servicios Hola.</t>
  </si>
  <si>
    <t>Porcentaje  de cumplimiento de ANS</t>
  </si>
  <si>
    <t>(Número de solicitudes solucionadas dentro de los ANS /Número total de solicitudes recibidas en el mes</t>
  </si>
  <si>
    <t>Porcentaje de casos atendidos dentro de los ANS</t>
  </si>
  <si>
    <t>Informe mensual de cumplimiento de ANS</t>
  </si>
  <si>
    <t>Tablero de control de servicios de TI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</si>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</sst>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4" fillId="13" borderId="1" xfId="0" applyFont="1" applyFill="1" applyBorder="1" applyAlignment="1">
      <alignment vertical="top" wrapText="1"/>
    </xf>
    <xf numFmtId="0" fontId="14" fillId="13" borderId="3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9" fontId="4" fillId="0" borderId="1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1487494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 t="s">
        <v>1</v>
      </c>
      <c r="N1" s="77"/>
      <c r="O1" s="77"/>
      <c r="P1" s="77"/>
      <c r="Q1" s="77"/>
    </row>
    <row r="2" spans="1:44" s="43" customFormat="1" ht="23.45" customHeight="1">
      <c r="A2" s="78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80" t="s">
        <v>3</v>
      </c>
      <c r="B4" s="80"/>
      <c r="C4" s="80"/>
      <c r="D4" s="80"/>
      <c r="E4" s="47"/>
      <c r="F4" s="47"/>
      <c r="G4" s="47"/>
      <c r="H4" s="81"/>
      <c r="I4" s="81"/>
      <c r="J4" s="81"/>
      <c r="K4" s="81"/>
      <c r="L4" s="82"/>
    </row>
    <row r="5" spans="1:44" s="41" customFormat="1" ht="15" customHeight="1">
      <c r="A5" s="80"/>
      <c r="B5" s="80"/>
      <c r="C5" s="80"/>
      <c r="D5" s="80"/>
      <c r="E5" s="2"/>
      <c r="F5" s="2"/>
      <c r="G5" s="2"/>
      <c r="H5" s="2" t="s">
        <v>4</v>
      </c>
      <c r="I5" s="83" t="s">
        <v>5</v>
      </c>
      <c r="J5" s="81"/>
      <c r="K5" s="81"/>
      <c r="L5" s="82"/>
    </row>
    <row r="6" spans="1:44" s="41" customFormat="1">
      <c r="A6" s="80"/>
      <c r="B6" s="80"/>
      <c r="C6" s="80"/>
      <c r="D6" s="80"/>
      <c r="E6" s="2"/>
      <c r="F6" s="2"/>
      <c r="G6" s="2"/>
      <c r="H6" s="44"/>
      <c r="I6" s="84" t="s">
        <v>6</v>
      </c>
      <c r="J6" s="84"/>
      <c r="K6" s="84"/>
      <c r="L6" s="84"/>
    </row>
    <row r="7" spans="1:44" s="41" customFormat="1">
      <c r="A7" s="80"/>
      <c r="B7" s="80"/>
      <c r="C7" s="80"/>
      <c r="D7" s="80"/>
      <c r="E7" s="2"/>
      <c r="F7" s="2"/>
      <c r="G7" s="2"/>
      <c r="H7" s="44"/>
      <c r="I7" s="84"/>
      <c r="J7" s="84"/>
      <c r="K7" s="84"/>
      <c r="L7" s="84"/>
    </row>
    <row r="8" spans="1:44" s="41" customFormat="1">
      <c r="A8" s="80"/>
      <c r="B8" s="80"/>
      <c r="C8" s="80"/>
      <c r="D8" s="80"/>
      <c r="E8" s="2"/>
      <c r="F8" s="2"/>
      <c r="G8" s="2"/>
      <c r="H8" s="44"/>
      <c r="I8" s="84"/>
      <c r="J8" s="84"/>
      <c r="K8" s="84"/>
      <c r="L8" s="84"/>
    </row>
    <row r="9" spans="1:44" s="41" customFormat="1"/>
    <row r="10" spans="1:44" ht="14.45" customHeight="1">
      <c r="A10" s="80" t="s">
        <v>7</v>
      </c>
      <c r="B10" s="80"/>
      <c r="C10" s="89" t="s">
        <v>8</v>
      </c>
      <c r="D10" s="90"/>
      <c r="E10" s="90"/>
      <c r="F10" s="90"/>
      <c r="G10" s="91"/>
      <c r="H10" s="85" t="s">
        <v>9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6" t="s">
        <v>10</v>
      </c>
      <c r="T10" s="86" t="s">
        <v>11</v>
      </c>
      <c r="U10" s="95" t="s">
        <v>12</v>
      </c>
      <c r="V10" s="96"/>
      <c r="W10" s="96"/>
      <c r="X10" s="96"/>
      <c r="Y10" s="97"/>
      <c r="Z10" s="101" t="s">
        <v>13</v>
      </c>
      <c r="AA10" s="102"/>
      <c r="AB10" s="102"/>
      <c r="AC10" s="102"/>
      <c r="AD10" s="103"/>
      <c r="AE10" s="107" t="s">
        <v>14</v>
      </c>
      <c r="AF10" s="108"/>
      <c r="AG10" s="108"/>
      <c r="AH10" s="108"/>
      <c r="AI10" s="109"/>
      <c r="AJ10" s="113" t="s">
        <v>15</v>
      </c>
      <c r="AK10" s="114"/>
      <c r="AL10" s="114"/>
      <c r="AM10" s="114"/>
      <c r="AN10" s="115"/>
      <c r="AO10" s="119" t="s">
        <v>16</v>
      </c>
      <c r="AP10" s="120"/>
      <c r="AQ10" s="120"/>
      <c r="AR10" s="121"/>
    </row>
    <row r="11" spans="1:44" ht="14.45" customHeight="1">
      <c r="A11" s="80"/>
      <c r="B11" s="80"/>
      <c r="C11" s="92"/>
      <c r="D11" s="93"/>
      <c r="E11" s="93"/>
      <c r="F11" s="93"/>
      <c r="G11" s="94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7"/>
      <c r="T11" s="87"/>
      <c r="U11" s="98"/>
      <c r="V11" s="99"/>
      <c r="W11" s="99"/>
      <c r="X11" s="99"/>
      <c r="Y11" s="100"/>
      <c r="Z11" s="104"/>
      <c r="AA11" s="105"/>
      <c r="AB11" s="105"/>
      <c r="AC11" s="105"/>
      <c r="AD11" s="106"/>
      <c r="AE11" s="110"/>
      <c r="AF11" s="111"/>
      <c r="AG11" s="111"/>
      <c r="AH11" s="111"/>
      <c r="AI11" s="112"/>
      <c r="AJ11" s="116"/>
      <c r="AK11" s="117"/>
      <c r="AL11" s="117"/>
      <c r="AM11" s="117"/>
      <c r="AN11" s="118"/>
      <c r="AO11" s="122"/>
      <c r="AP11" s="123"/>
      <c r="AQ11" s="123"/>
      <c r="AR11" s="124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8"/>
      <c r="T12" s="88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topLeftCell="A16" zoomScale="90" zoomScaleNormal="90" workbookViewId="0">
      <selection activeCell="B18" sqref="B18"/>
    </sheetView>
  </sheetViews>
  <sheetFormatPr defaultColWidth="10.85546875" defaultRowHeight="15"/>
  <cols>
    <col min="1" max="1" width="11.85546875" style="1" customWidth="1"/>
    <col min="2" max="2" width="26.5703125" style="1" customWidth="1"/>
    <col min="3" max="3" width="8.855468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14" style="1" customWidth="1"/>
    <col min="16" max="16" width="17.85546875" style="1" customWidth="1"/>
    <col min="17" max="17" width="24.42578125" style="1" customWidth="1"/>
    <col min="18" max="18" width="25.14062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75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7" t="s">
        <v>1</v>
      </c>
      <c r="L1" s="77"/>
      <c r="M1" s="77"/>
      <c r="N1" s="77"/>
      <c r="O1" s="77"/>
    </row>
    <row r="2" spans="1:45" s="43" customFormat="1" ht="23.45" customHeight="1">
      <c r="A2" s="78" t="s">
        <v>41</v>
      </c>
      <c r="B2" s="79"/>
      <c r="C2" s="79"/>
      <c r="D2" s="79"/>
      <c r="E2" s="79"/>
      <c r="F2" s="79"/>
      <c r="G2" s="79"/>
      <c r="H2" s="79"/>
      <c r="I2" s="79"/>
      <c r="J2" s="79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80" t="s">
        <v>3</v>
      </c>
      <c r="B4" s="80"/>
      <c r="C4" s="80"/>
      <c r="D4" s="125" t="s">
        <v>42</v>
      </c>
      <c r="E4" s="83" t="s">
        <v>43</v>
      </c>
      <c r="F4" s="81"/>
      <c r="G4" s="81"/>
      <c r="H4" s="81"/>
      <c r="I4" s="81"/>
      <c r="J4" s="82"/>
    </row>
    <row r="5" spans="1:45" s="41" customFormat="1" ht="15" customHeight="1">
      <c r="A5" s="80"/>
      <c r="B5" s="80"/>
      <c r="C5" s="80"/>
      <c r="D5" s="125"/>
      <c r="E5" s="2" t="s">
        <v>44</v>
      </c>
      <c r="F5" s="2" t="s">
        <v>4</v>
      </c>
      <c r="G5" s="83" t="s">
        <v>5</v>
      </c>
      <c r="H5" s="81"/>
      <c r="I5" s="81"/>
      <c r="J5" s="82"/>
    </row>
    <row r="6" spans="1:45" s="41" customFormat="1">
      <c r="A6" s="80"/>
      <c r="B6" s="80"/>
      <c r="C6" s="80"/>
      <c r="D6" s="125"/>
      <c r="E6" s="44">
        <v>1</v>
      </c>
      <c r="F6" s="49">
        <v>45580</v>
      </c>
      <c r="G6" s="84" t="s">
        <v>6</v>
      </c>
      <c r="H6" s="84"/>
      <c r="I6" s="84"/>
      <c r="J6" s="84"/>
    </row>
    <row r="7" spans="1:45" s="41" customFormat="1">
      <c r="A7" s="80"/>
      <c r="B7" s="80"/>
      <c r="C7" s="80"/>
      <c r="D7" s="125"/>
      <c r="E7" s="44"/>
      <c r="F7" s="44"/>
      <c r="G7" s="84"/>
      <c r="H7" s="84"/>
      <c r="I7" s="84"/>
      <c r="J7" s="84"/>
    </row>
    <row r="8" spans="1:45" s="41" customFormat="1">
      <c r="A8" s="80"/>
      <c r="B8" s="80"/>
      <c r="C8" s="80"/>
      <c r="D8" s="125"/>
      <c r="E8" s="44"/>
      <c r="F8" s="44"/>
      <c r="G8" s="84"/>
      <c r="H8" s="84"/>
      <c r="I8" s="84"/>
      <c r="J8" s="84"/>
    </row>
    <row r="9" spans="1:45" s="41" customFormat="1"/>
    <row r="10" spans="1:45" ht="14.45" customHeight="1">
      <c r="A10" s="80" t="s">
        <v>7</v>
      </c>
      <c r="B10" s="80"/>
      <c r="C10" s="80" t="s">
        <v>45</v>
      </c>
      <c r="D10" s="80"/>
      <c r="E10" s="80"/>
      <c r="F10" s="85" t="s">
        <v>9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126" t="s">
        <v>10</v>
      </c>
      <c r="R10" s="126" t="s">
        <v>11</v>
      </c>
      <c r="S10" s="80" t="s">
        <v>46</v>
      </c>
      <c r="T10" s="80"/>
      <c r="U10" s="80"/>
      <c r="V10" s="95" t="s">
        <v>12</v>
      </c>
      <c r="W10" s="96"/>
      <c r="X10" s="96"/>
      <c r="Y10" s="96"/>
      <c r="Z10" s="97"/>
      <c r="AA10" s="101" t="s">
        <v>13</v>
      </c>
      <c r="AB10" s="102"/>
      <c r="AC10" s="102"/>
      <c r="AD10" s="102"/>
      <c r="AE10" s="103"/>
      <c r="AF10" s="107" t="s">
        <v>14</v>
      </c>
      <c r="AG10" s="108"/>
      <c r="AH10" s="108"/>
      <c r="AI10" s="108"/>
      <c r="AJ10" s="109"/>
      <c r="AK10" s="113" t="s">
        <v>15</v>
      </c>
      <c r="AL10" s="114"/>
      <c r="AM10" s="114"/>
      <c r="AN10" s="114"/>
      <c r="AO10" s="115"/>
      <c r="AP10" s="119" t="s">
        <v>16</v>
      </c>
      <c r="AQ10" s="120"/>
      <c r="AR10" s="120"/>
      <c r="AS10" s="121"/>
    </row>
    <row r="11" spans="1:45" ht="14.45" customHeight="1">
      <c r="A11" s="80"/>
      <c r="B11" s="80"/>
      <c r="C11" s="80"/>
      <c r="D11" s="80"/>
      <c r="E11" s="80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27"/>
      <c r="R11" s="127"/>
      <c r="S11" s="80"/>
      <c r="T11" s="80"/>
      <c r="U11" s="80"/>
      <c r="V11" s="98"/>
      <c r="W11" s="99"/>
      <c r="X11" s="99"/>
      <c r="Y11" s="99"/>
      <c r="Z11" s="100"/>
      <c r="AA11" s="104"/>
      <c r="AB11" s="105"/>
      <c r="AC11" s="105"/>
      <c r="AD11" s="105"/>
      <c r="AE11" s="106"/>
      <c r="AF11" s="110"/>
      <c r="AG11" s="111"/>
      <c r="AH11" s="111"/>
      <c r="AI11" s="111"/>
      <c r="AJ11" s="112"/>
      <c r="AK11" s="116"/>
      <c r="AL11" s="117"/>
      <c r="AM11" s="117"/>
      <c r="AN11" s="117"/>
      <c r="AO11" s="118"/>
      <c r="AP11" s="122"/>
      <c r="AQ11" s="123"/>
      <c r="AR11" s="123"/>
      <c r="AS11" s="124"/>
    </row>
    <row r="12" spans="1:45" ht="42" customHeight="1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28"/>
      <c r="R12" s="128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93.75" customHeight="1">
      <c r="A13" s="44">
        <v>3</v>
      </c>
      <c r="B13" s="57" t="s">
        <v>52</v>
      </c>
      <c r="C13" s="26" t="s">
        <v>53</v>
      </c>
      <c r="D13" s="21" t="s">
        <v>54</v>
      </c>
      <c r="E13" s="21" t="s">
        <v>55</v>
      </c>
      <c r="F13" s="55" t="s">
        <v>56</v>
      </c>
      <c r="G13" s="56" t="s">
        <v>57</v>
      </c>
      <c r="H13" s="53">
        <v>0</v>
      </c>
      <c r="I13" s="22" t="s">
        <v>58</v>
      </c>
      <c r="J13" s="54" t="s">
        <v>59</v>
      </c>
      <c r="K13" s="53">
        <v>0.25</v>
      </c>
      <c r="L13" s="53">
        <v>0.25</v>
      </c>
      <c r="M13" s="53">
        <v>0.25</v>
      </c>
      <c r="N13" s="53">
        <v>0.25</v>
      </c>
      <c r="O13" s="53">
        <v>1</v>
      </c>
      <c r="P13" s="22" t="s">
        <v>60</v>
      </c>
      <c r="Q13" s="21" t="s">
        <v>61</v>
      </c>
      <c r="R13" s="21" t="s">
        <v>62</v>
      </c>
      <c r="S13" s="21" t="s">
        <v>63</v>
      </c>
      <c r="T13" s="21" t="s">
        <v>64</v>
      </c>
      <c r="U13" s="21" t="s">
        <v>65</v>
      </c>
      <c r="V13" s="31">
        <f t="shared" ref="V13:V16" si="0">K13</f>
        <v>0.25</v>
      </c>
      <c r="W13" s="21"/>
      <c r="X13" s="21">
        <f>IF(W13/V13&gt;100%,100%,W13/V13)</f>
        <v>0</v>
      </c>
      <c r="Y13" s="21"/>
      <c r="Z13" s="21"/>
      <c r="AA13" s="31">
        <f t="shared" ref="AA13:AA16" si="1">L13</f>
        <v>0.25</v>
      </c>
      <c r="AB13" s="21"/>
      <c r="AC13" s="21">
        <f>IF(AB13/AA13&gt;100%,100%,AB13/AA13)</f>
        <v>0</v>
      </c>
      <c r="AD13" s="21"/>
      <c r="AE13" s="21"/>
      <c r="AF13" s="31">
        <f t="shared" ref="AF13:AF16" si="2">M13</f>
        <v>0.25</v>
      </c>
      <c r="AG13" s="21"/>
      <c r="AH13" s="21">
        <f>IF(AG13/AF13&gt;100%,100%,AG13/AF13)</f>
        <v>0</v>
      </c>
      <c r="AI13" s="21"/>
      <c r="AJ13" s="21"/>
      <c r="AK13" s="31">
        <f t="shared" ref="AK13:AK16" si="3">N13</f>
        <v>0.25</v>
      </c>
      <c r="AL13" s="21"/>
      <c r="AM13" s="21">
        <f>IF(AL13/AK13&gt;100%,100%,AL13/AK13)</f>
        <v>0</v>
      </c>
      <c r="AN13" s="21"/>
      <c r="AO13" s="21"/>
      <c r="AP13" s="21">
        <f t="shared" ref="AP13:AP16" si="4">O13</f>
        <v>1</v>
      </c>
      <c r="AQ13" s="21"/>
      <c r="AR13" s="21">
        <f>IF(AQ13/AP13&gt;100%,100%,AQ13/AP13)</f>
        <v>0</v>
      </c>
      <c r="AS13" s="21"/>
    </row>
    <row r="14" spans="1:45" s="32" customFormat="1" ht="85.5" customHeight="1">
      <c r="A14" s="44">
        <v>3</v>
      </c>
      <c r="B14" s="57" t="s">
        <v>52</v>
      </c>
      <c r="C14" s="26" t="s">
        <v>66</v>
      </c>
      <c r="D14" s="21" t="s">
        <v>67</v>
      </c>
      <c r="E14" s="21" t="s">
        <v>55</v>
      </c>
      <c r="F14" s="21" t="s">
        <v>68</v>
      </c>
      <c r="G14" s="21" t="s">
        <v>69</v>
      </c>
      <c r="H14" s="53">
        <v>0</v>
      </c>
      <c r="I14" s="22" t="s">
        <v>70</v>
      </c>
      <c r="J14" s="21" t="s">
        <v>68</v>
      </c>
      <c r="K14" s="53">
        <v>0.8</v>
      </c>
      <c r="L14" s="53">
        <v>0.8</v>
      </c>
      <c r="M14" s="53">
        <v>0.8</v>
      </c>
      <c r="N14" s="53">
        <v>0.8</v>
      </c>
      <c r="O14" s="53">
        <v>1</v>
      </c>
      <c r="P14" s="22" t="s">
        <v>60</v>
      </c>
      <c r="Q14" s="21" t="s">
        <v>71</v>
      </c>
      <c r="R14" s="21" t="s">
        <v>62</v>
      </c>
      <c r="S14" s="21" t="s">
        <v>72</v>
      </c>
      <c r="T14" s="21" t="s">
        <v>72</v>
      </c>
      <c r="U14" s="21" t="s">
        <v>65</v>
      </c>
      <c r="V14" s="31">
        <f t="shared" si="0"/>
        <v>0.8</v>
      </c>
      <c r="W14" s="21"/>
      <c r="X14" s="21">
        <f t="shared" ref="X14:X16" si="5">IF(W14/V14&gt;100%,100%,W14/V14)</f>
        <v>0</v>
      </c>
      <c r="Y14" s="21"/>
      <c r="Z14" s="21"/>
      <c r="AA14" s="31">
        <f t="shared" si="1"/>
        <v>0.8</v>
      </c>
      <c r="AB14" s="21"/>
      <c r="AC14" s="21">
        <f t="shared" ref="AC14:AC16" si="6">IF(AB14/AA14&gt;100%,100%,AB14/AA14)</f>
        <v>0</v>
      </c>
      <c r="AD14" s="21"/>
      <c r="AE14" s="21"/>
      <c r="AF14" s="31">
        <f t="shared" si="2"/>
        <v>0.8</v>
      </c>
      <c r="AG14" s="21"/>
      <c r="AH14" s="21">
        <f t="shared" ref="AH14:AH16" si="7">IF(AG14/AF14&gt;100%,100%,AG14/AF14)</f>
        <v>0</v>
      </c>
      <c r="AI14" s="21"/>
      <c r="AJ14" s="21"/>
      <c r="AK14" s="31">
        <f t="shared" si="3"/>
        <v>0.8</v>
      </c>
      <c r="AL14" s="21"/>
      <c r="AM14" s="21">
        <f t="shared" ref="AM14:AM16" si="8">IF(AL14/AK14&gt;100%,100%,AL14/AK14)</f>
        <v>0</v>
      </c>
      <c r="AN14" s="21"/>
      <c r="AO14" s="21"/>
      <c r="AP14" s="21">
        <f t="shared" si="4"/>
        <v>1</v>
      </c>
      <c r="AQ14" s="21"/>
      <c r="AR14" s="21">
        <f t="shared" ref="AR14:AR16" si="9">IF(AQ14/AP14&gt;100%,100%,AQ14/AP14)</f>
        <v>0</v>
      </c>
      <c r="AS14" s="21"/>
    </row>
    <row r="15" spans="1:45" s="32" customFormat="1" ht="96.75" customHeight="1">
      <c r="A15" s="44">
        <v>3</v>
      </c>
      <c r="B15" s="57" t="s">
        <v>52</v>
      </c>
      <c r="C15" s="26" t="s">
        <v>73</v>
      </c>
      <c r="D15" s="21" t="s">
        <v>74</v>
      </c>
      <c r="E15" s="21" t="s">
        <v>55</v>
      </c>
      <c r="F15" s="52" t="s">
        <v>75</v>
      </c>
      <c r="G15" s="50" t="s">
        <v>76</v>
      </c>
      <c r="H15" s="51" t="s">
        <v>77</v>
      </c>
      <c r="I15" s="44" t="s">
        <v>70</v>
      </c>
      <c r="J15" s="44" t="s">
        <v>78</v>
      </c>
      <c r="K15" s="53">
        <v>0.96</v>
      </c>
      <c r="L15" s="53">
        <v>0.96</v>
      </c>
      <c r="M15" s="53">
        <v>0.96</v>
      </c>
      <c r="N15" s="53">
        <v>0.96</v>
      </c>
      <c r="O15" s="53">
        <v>0.96</v>
      </c>
      <c r="P15" s="22" t="s">
        <v>60</v>
      </c>
      <c r="Q15" s="21" t="s">
        <v>71</v>
      </c>
      <c r="R15" s="21" t="s">
        <v>79</v>
      </c>
      <c r="S15" s="50" t="s">
        <v>80</v>
      </c>
      <c r="T15" s="50" t="s">
        <v>81</v>
      </c>
      <c r="U15" s="21" t="s">
        <v>65</v>
      </c>
      <c r="V15" s="31">
        <f t="shared" si="0"/>
        <v>0.96</v>
      </c>
      <c r="W15" s="21"/>
      <c r="X15" s="21">
        <f t="shared" si="5"/>
        <v>0</v>
      </c>
      <c r="Y15" s="21"/>
      <c r="Z15" s="21"/>
      <c r="AA15" s="31">
        <f t="shared" si="1"/>
        <v>0.96</v>
      </c>
      <c r="AB15" s="21"/>
      <c r="AC15" s="21">
        <f t="shared" si="6"/>
        <v>0</v>
      </c>
      <c r="AD15" s="21"/>
      <c r="AE15" s="21"/>
      <c r="AF15" s="31">
        <f t="shared" si="2"/>
        <v>0.96</v>
      </c>
      <c r="AG15" s="21"/>
      <c r="AH15" s="21">
        <f t="shared" si="7"/>
        <v>0</v>
      </c>
      <c r="AI15" s="21"/>
      <c r="AJ15" s="21"/>
      <c r="AK15" s="31">
        <f t="shared" si="3"/>
        <v>0.96</v>
      </c>
      <c r="AL15" s="21"/>
      <c r="AM15" s="21">
        <f t="shared" si="8"/>
        <v>0</v>
      </c>
      <c r="AN15" s="21"/>
      <c r="AO15" s="21"/>
      <c r="AP15" s="21">
        <f t="shared" si="4"/>
        <v>0.96</v>
      </c>
      <c r="AQ15" s="21"/>
      <c r="AR15" s="21">
        <f t="shared" si="9"/>
        <v>0</v>
      </c>
      <c r="AS15" s="21"/>
    </row>
    <row r="16" spans="1:45" s="32" customFormat="1" ht="102.75" customHeight="1">
      <c r="A16" s="44">
        <v>3</v>
      </c>
      <c r="B16" s="57" t="s">
        <v>52</v>
      </c>
      <c r="C16" s="26" t="s">
        <v>82</v>
      </c>
      <c r="D16" s="21" t="s">
        <v>83</v>
      </c>
      <c r="E16" s="21" t="s">
        <v>55</v>
      </c>
      <c r="F16" s="52" t="s">
        <v>84</v>
      </c>
      <c r="G16" s="50" t="s">
        <v>85</v>
      </c>
      <c r="H16" s="51" t="s">
        <v>77</v>
      </c>
      <c r="I16" s="44" t="s">
        <v>70</v>
      </c>
      <c r="J16" s="44" t="s">
        <v>86</v>
      </c>
      <c r="K16" s="53">
        <v>0.96</v>
      </c>
      <c r="L16" s="53">
        <v>0.96</v>
      </c>
      <c r="M16" s="53">
        <v>0.96</v>
      </c>
      <c r="N16" s="53">
        <v>0.96</v>
      </c>
      <c r="O16" s="53">
        <v>0.96</v>
      </c>
      <c r="P16" s="22" t="s">
        <v>60</v>
      </c>
      <c r="Q16" s="21" t="s">
        <v>71</v>
      </c>
      <c r="R16" s="21" t="s">
        <v>79</v>
      </c>
      <c r="S16" s="50" t="s">
        <v>87</v>
      </c>
      <c r="T16" s="50" t="s">
        <v>88</v>
      </c>
      <c r="U16" s="21" t="s">
        <v>65</v>
      </c>
      <c r="V16" s="31">
        <f t="shared" si="0"/>
        <v>0.96</v>
      </c>
      <c r="W16" s="21"/>
      <c r="X16" s="21">
        <f t="shared" si="5"/>
        <v>0</v>
      </c>
      <c r="Y16" s="21"/>
      <c r="Z16" s="21"/>
      <c r="AA16" s="31">
        <f t="shared" si="1"/>
        <v>0.96</v>
      </c>
      <c r="AB16" s="21"/>
      <c r="AC16" s="21">
        <f t="shared" si="6"/>
        <v>0</v>
      </c>
      <c r="AD16" s="21"/>
      <c r="AE16" s="21"/>
      <c r="AF16" s="31">
        <f t="shared" si="2"/>
        <v>0.96</v>
      </c>
      <c r="AG16" s="21"/>
      <c r="AH16" s="21">
        <f t="shared" si="7"/>
        <v>0</v>
      </c>
      <c r="AI16" s="21"/>
      <c r="AJ16" s="21"/>
      <c r="AK16" s="31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5" customFormat="1" ht="15.75">
      <c r="A17" s="10"/>
      <c r="B17" s="10"/>
      <c r="C17" s="10"/>
      <c r="D17" s="13" t="s">
        <v>89</v>
      </c>
      <c r="E17" s="10"/>
      <c r="F17" s="10"/>
      <c r="G17" s="10"/>
      <c r="H17" s="10"/>
      <c r="I17" s="10"/>
      <c r="J17" s="10"/>
      <c r="K17" s="15"/>
      <c r="L17" s="15"/>
      <c r="M17" s="15"/>
      <c r="N17" s="15"/>
      <c r="O17" s="15"/>
      <c r="P17" s="10"/>
      <c r="Q17" s="10"/>
      <c r="R17" s="10"/>
      <c r="S17" s="10"/>
      <c r="T17" s="10"/>
      <c r="U17" s="10"/>
      <c r="V17" s="15"/>
      <c r="W17" s="15"/>
      <c r="X17" s="15">
        <f>AVERAGE(X13:X16)*80%</f>
        <v>0</v>
      </c>
      <c r="Y17" s="15"/>
      <c r="Z17" s="15"/>
      <c r="AA17" s="15"/>
      <c r="AB17" s="15"/>
      <c r="AC17" s="15">
        <f>AVERAGE(AC13:AC16)*80%</f>
        <v>0</v>
      </c>
      <c r="AD17" s="15"/>
      <c r="AE17" s="15"/>
      <c r="AF17" s="15"/>
      <c r="AG17" s="15"/>
      <c r="AH17" s="15">
        <f>AVERAGE(AH13:AH16)*80%</f>
        <v>0</v>
      </c>
      <c r="AI17" s="15"/>
      <c r="AJ17" s="15"/>
      <c r="AK17" s="15"/>
      <c r="AL17" s="15"/>
      <c r="AM17" s="15">
        <f>AVERAGE(AM13:AM16)*80%</f>
        <v>0</v>
      </c>
      <c r="AN17" s="10"/>
      <c r="AO17" s="10"/>
      <c r="AP17" s="16"/>
      <c r="AQ17" s="16"/>
      <c r="AR17" s="15">
        <f>AVERAGE(AR13:AR16)*80%</f>
        <v>0</v>
      </c>
      <c r="AS17" s="10"/>
    </row>
    <row r="18" spans="1:45" s="5" customFormat="1" ht="117">
      <c r="A18" s="40">
        <v>3</v>
      </c>
      <c r="B18" s="28" t="s">
        <v>52</v>
      </c>
      <c r="C18" s="40" t="s">
        <v>90</v>
      </c>
      <c r="D18" s="28" t="s">
        <v>91</v>
      </c>
      <c r="E18" s="27" t="s">
        <v>92</v>
      </c>
      <c r="F18" s="27" t="s">
        <v>93</v>
      </c>
      <c r="G18" s="27" t="s">
        <v>94</v>
      </c>
      <c r="H18" s="58" t="s">
        <v>95</v>
      </c>
      <c r="I18" s="28" t="s">
        <v>70</v>
      </c>
      <c r="J18" s="27" t="s">
        <v>96</v>
      </c>
      <c r="K18" s="59" t="s">
        <v>97</v>
      </c>
      <c r="L18" s="59">
        <v>0.8</v>
      </c>
      <c r="M18" s="59" t="s">
        <v>97</v>
      </c>
      <c r="N18" s="59">
        <v>0.8</v>
      </c>
      <c r="O18" s="59">
        <v>0.8</v>
      </c>
      <c r="P18" s="27" t="s">
        <v>60</v>
      </c>
      <c r="Q18" s="60" t="s">
        <v>98</v>
      </c>
      <c r="R18" s="60" t="s">
        <v>99</v>
      </c>
      <c r="S18" s="27" t="s">
        <v>100</v>
      </c>
      <c r="T18" s="60" t="s">
        <v>101</v>
      </c>
      <c r="U18" s="60" t="s">
        <v>102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0"/>
      <c r="AO18" s="10"/>
      <c r="AP18" s="16"/>
      <c r="AQ18" s="16"/>
      <c r="AR18" s="15"/>
      <c r="AS18" s="10"/>
    </row>
    <row r="19" spans="1:45" s="5" customFormat="1" ht="133.5">
      <c r="A19" s="40">
        <v>3</v>
      </c>
      <c r="B19" s="28" t="s">
        <v>52</v>
      </c>
      <c r="C19" s="40" t="s">
        <v>103</v>
      </c>
      <c r="D19" s="27" t="s">
        <v>104</v>
      </c>
      <c r="E19" s="27" t="s">
        <v>92</v>
      </c>
      <c r="F19" s="27" t="s">
        <v>105</v>
      </c>
      <c r="G19" s="27" t="s">
        <v>106</v>
      </c>
      <c r="H19" s="61" t="s">
        <v>107</v>
      </c>
      <c r="I19" s="28" t="s">
        <v>70</v>
      </c>
      <c r="J19" s="27" t="s">
        <v>105</v>
      </c>
      <c r="K19" s="62">
        <v>0.25</v>
      </c>
      <c r="L19" s="62">
        <v>0.25</v>
      </c>
      <c r="M19" s="62">
        <v>0.25</v>
      </c>
      <c r="N19" s="62">
        <v>0.25</v>
      </c>
      <c r="O19" s="62">
        <v>1</v>
      </c>
      <c r="P19" s="27" t="s">
        <v>60</v>
      </c>
      <c r="Q19" s="27" t="s">
        <v>108</v>
      </c>
      <c r="R19" s="27" t="s">
        <v>79</v>
      </c>
      <c r="S19" s="60" t="s">
        <v>109</v>
      </c>
      <c r="T19" s="60" t="s">
        <v>110</v>
      </c>
      <c r="U19" s="60" t="s">
        <v>111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0"/>
      <c r="AO19" s="10"/>
      <c r="AP19" s="16"/>
      <c r="AQ19" s="16"/>
      <c r="AR19" s="15"/>
      <c r="AS19" s="10"/>
    </row>
    <row r="20" spans="1:45" s="5" customFormat="1" ht="99.75">
      <c r="A20" s="40">
        <v>3</v>
      </c>
      <c r="B20" s="28" t="s">
        <v>52</v>
      </c>
      <c r="C20" s="40" t="s">
        <v>112</v>
      </c>
      <c r="D20" s="27" t="s">
        <v>113</v>
      </c>
      <c r="E20" s="27" t="s">
        <v>92</v>
      </c>
      <c r="F20" s="27" t="s">
        <v>114</v>
      </c>
      <c r="G20" s="27" t="s">
        <v>115</v>
      </c>
      <c r="H20" s="40" t="s">
        <v>116</v>
      </c>
      <c r="I20" s="28" t="s">
        <v>58</v>
      </c>
      <c r="J20" s="27" t="s">
        <v>114</v>
      </c>
      <c r="K20" s="63">
        <v>0</v>
      </c>
      <c r="L20" s="63">
        <v>1</v>
      </c>
      <c r="M20" s="63">
        <v>0</v>
      </c>
      <c r="N20" s="63">
        <v>1</v>
      </c>
      <c r="O20" s="63">
        <v>2</v>
      </c>
      <c r="P20" s="27" t="s">
        <v>60</v>
      </c>
      <c r="Q20" s="27" t="s">
        <v>108</v>
      </c>
      <c r="R20" s="27" t="s">
        <v>79</v>
      </c>
      <c r="S20" s="60" t="s">
        <v>117</v>
      </c>
      <c r="T20" s="60" t="s">
        <v>117</v>
      </c>
      <c r="U20" s="27" t="s">
        <v>118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0"/>
      <c r="AO20" s="10"/>
      <c r="AP20" s="16"/>
      <c r="AQ20" s="16"/>
      <c r="AR20" s="15"/>
      <c r="AS20" s="10"/>
    </row>
    <row r="21" spans="1:45" s="5" customFormat="1" ht="30" customHeight="1">
      <c r="A21" s="40">
        <v>3</v>
      </c>
      <c r="B21" s="28" t="s">
        <v>52</v>
      </c>
      <c r="C21" s="40" t="s">
        <v>119</v>
      </c>
      <c r="D21" s="60" t="s">
        <v>120</v>
      </c>
      <c r="E21" s="60" t="s">
        <v>92</v>
      </c>
      <c r="F21" s="60" t="s">
        <v>121</v>
      </c>
      <c r="G21" s="60" t="s">
        <v>122</v>
      </c>
      <c r="H21" s="60" t="s">
        <v>123</v>
      </c>
      <c r="I21" s="60" t="s">
        <v>58</v>
      </c>
      <c r="J21" s="60" t="s">
        <v>121</v>
      </c>
      <c r="K21" s="64">
        <v>1</v>
      </c>
      <c r="L21" s="64">
        <v>0</v>
      </c>
      <c r="M21" s="64">
        <v>0</v>
      </c>
      <c r="N21" s="64">
        <v>0</v>
      </c>
      <c r="O21" s="64">
        <v>1</v>
      </c>
      <c r="P21" s="60" t="s">
        <v>60</v>
      </c>
      <c r="Q21" s="60" t="s">
        <v>124</v>
      </c>
      <c r="R21" s="60" t="s">
        <v>99</v>
      </c>
      <c r="S21" s="60" t="s">
        <v>125</v>
      </c>
      <c r="T21" s="60" t="s">
        <v>126</v>
      </c>
      <c r="U21" s="60" t="s">
        <v>127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0"/>
      <c r="AO21" s="10"/>
      <c r="AP21" s="16"/>
      <c r="AQ21" s="16"/>
      <c r="AR21" s="15"/>
      <c r="AS21" s="10"/>
    </row>
    <row r="22" spans="1:45" s="5" customFormat="1" ht="133.5">
      <c r="A22" s="40"/>
      <c r="B22" s="28" t="s">
        <v>52</v>
      </c>
      <c r="C22" s="65" t="s">
        <v>128</v>
      </c>
      <c r="D22" s="66" t="s">
        <v>129</v>
      </c>
      <c r="E22" s="67" t="s">
        <v>92</v>
      </c>
      <c r="F22" s="67" t="s">
        <v>130</v>
      </c>
      <c r="G22" s="67" t="s">
        <v>131</v>
      </c>
      <c r="H22" s="67" t="s">
        <v>132</v>
      </c>
      <c r="I22" s="67" t="s">
        <v>70</v>
      </c>
      <c r="J22" s="67" t="s">
        <v>133</v>
      </c>
      <c r="K22" s="68">
        <v>1</v>
      </c>
      <c r="L22" s="68">
        <v>1</v>
      </c>
      <c r="M22" s="68">
        <v>1</v>
      </c>
      <c r="N22" s="68">
        <v>1</v>
      </c>
      <c r="O22" s="68">
        <v>1</v>
      </c>
      <c r="P22" s="67" t="s">
        <v>134</v>
      </c>
      <c r="Q22" s="67" t="s">
        <v>124</v>
      </c>
      <c r="R22" s="67" t="s">
        <v>99</v>
      </c>
      <c r="S22" s="67" t="s">
        <v>125</v>
      </c>
      <c r="T22" s="67" t="s">
        <v>126</v>
      </c>
      <c r="U22" s="67" t="s">
        <v>127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0"/>
      <c r="AO22" s="10"/>
      <c r="AP22" s="16"/>
      <c r="AQ22" s="16"/>
      <c r="AR22" s="15"/>
      <c r="AS22" s="10"/>
    </row>
    <row r="23" spans="1:45" s="5" customFormat="1" ht="117">
      <c r="A23" s="40">
        <v>3</v>
      </c>
      <c r="B23" s="28" t="s">
        <v>52</v>
      </c>
      <c r="C23" s="65" t="s">
        <v>135</v>
      </c>
      <c r="D23" s="66" t="s">
        <v>136</v>
      </c>
      <c r="E23" s="67" t="s">
        <v>92</v>
      </c>
      <c r="F23" s="67" t="s">
        <v>137</v>
      </c>
      <c r="G23" s="67" t="s">
        <v>138</v>
      </c>
      <c r="H23" s="67" t="s">
        <v>98</v>
      </c>
      <c r="I23" s="67" t="s">
        <v>58</v>
      </c>
      <c r="J23" s="67" t="s">
        <v>137</v>
      </c>
      <c r="K23" s="68">
        <v>0</v>
      </c>
      <c r="L23" s="68">
        <v>1</v>
      </c>
      <c r="M23" s="68">
        <v>0</v>
      </c>
      <c r="N23" s="68">
        <v>0</v>
      </c>
      <c r="O23" s="68">
        <v>1</v>
      </c>
      <c r="P23" s="67" t="s">
        <v>60</v>
      </c>
      <c r="Q23" s="67" t="s">
        <v>61</v>
      </c>
      <c r="R23" s="67"/>
      <c r="S23" s="67" t="s">
        <v>137</v>
      </c>
      <c r="T23" s="67" t="s">
        <v>139</v>
      </c>
      <c r="U23" s="67" t="s">
        <v>140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0"/>
      <c r="AO23" s="10"/>
      <c r="AP23" s="16"/>
      <c r="AQ23" s="16"/>
      <c r="AR23" s="15"/>
      <c r="AS23" s="10"/>
    </row>
    <row r="24" spans="1:45" s="5" customFormat="1" ht="133.5">
      <c r="A24" s="40">
        <v>3</v>
      </c>
      <c r="B24" s="28" t="s">
        <v>52</v>
      </c>
      <c r="C24" s="69" t="s">
        <v>141</v>
      </c>
      <c r="D24" s="70" t="s">
        <v>142</v>
      </c>
      <c r="E24" s="70" t="s">
        <v>92</v>
      </c>
      <c r="F24" s="70" t="s">
        <v>143</v>
      </c>
      <c r="G24" s="70" t="s">
        <v>144</v>
      </c>
      <c r="H24" s="70" t="s">
        <v>98</v>
      </c>
      <c r="I24" s="71" t="s">
        <v>58</v>
      </c>
      <c r="J24" s="71" t="s">
        <v>145</v>
      </c>
      <c r="K24" s="72">
        <v>0</v>
      </c>
      <c r="L24" s="72">
        <v>0</v>
      </c>
      <c r="M24" s="72">
        <v>0</v>
      </c>
      <c r="N24" s="72">
        <v>1</v>
      </c>
      <c r="O24" s="73">
        <v>1</v>
      </c>
      <c r="P24" s="70" t="s">
        <v>60</v>
      </c>
      <c r="Q24" s="74" t="s">
        <v>61</v>
      </c>
      <c r="R24" s="74"/>
      <c r="S24" s="74" t="s">
        <v>145</v>
      </c>
      <c r="T24" s="74" t="s">
        <v>146</v>
      </c>
      <c r="U24" s="74" t="s">
        <v>140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0"/>
      <c r="AO24" s="10"/>
      <c r="AP24" s="16"/>
      <c r="AQ24" s="16"/>
      <c r="AR24" s="15"/>
      <c r="AS24" s="10"/>
    </row>
    <row r="25" spans="1:45" s="5" customFormat="1" ht="15.75">
      <c r="A25" s="10"/>
      <c r="B25" s="10"/>
      <c r="C25" s="10"/>
      <c r="D25" s="11" t="s">
        <v>147</v>
      </c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1"/>
      <c r="Q25" s="11"/>
      <c r="R25" s="11"/>
      <c r="S25" s="10"/>
      <c r="T25" s="10"/>
      <c r="U25" s="10"/>
      <c r="V25" s="12"/>
      <c r="W25" s="12"/>
      <c r="X25" s="14" t="e">
        <f>AVERAGE(#REF!)*20%</f>
        <v>#REF!</v>
      </c>
      <c r="Y25" s="10"/>
      <c r="Z25" s="10"/>
      <c r="AA25" s="12"/>
      <c r="AB25" s="12"/>
      <c r="AC25" s="14" t="e">
        <f>AVERAGE(#REF!)*20%</f>
        <v>#REF!</v>
      </c>
      <c r="AD25" s="10"/>
      <c r="AE25" s="10"/>
      <c r="AF25" s="12"/>
      <c r="AG25" s="12"/>
      <c r="AH25" s="14" t="e">
        <f>AVERAGE(#REF!)*20%</f>
        <v>#REF!</v>
      </c>
      <c r="AI25" s="10"/>
      <c r="AJ25" s="10"/>
      <c r="AK25" s="12"/>
      <c r="AL25" s="12"/>
      <c r="AM25" s="14" t="e">
        <f>AVERAGE(#REF!)*20%</f>
        <v>#REF!</v>
      </c>
      <c r="AN25" s="10"/>
      <c r="AO25" s="10"/>
      <c r="AP25" s="17"/>
      <c r="AQ25" s="17"/>
      <c r="AR25" s="14" t="e">
        <f>AVERAGE(#REF!)*20%</f>
        <v>#REF!</v>
      </c>
      <c r="AS25" s="10"/>
    </row>
    <row r="26" spans="1:45" s="9" customFormat="1" ht="30" customHeight="1">
      <c r="A26" s="6"/>
      <c r="B26" s="6"/>
      <c r="C26" s="6"/>
      <c r="D26" s="7" t="s">
        <v>148</v>
      </c>
      <c r="E26" s="6"/>
      <c r="F26" s="6"/>
      <c r="G26" s="6"/>
      <c r="H26" s="6"/>
      <c r="I26" s="6"/>
      <c r="J26" s="6"/>
      <c r="K26" s="8"/>
      <c r="L26" s="8"/>
      <c r="M26" s="8"/>
      <c r="N26" s="8"/>
      <c r="O26" s="8"/>
      <c r="P26" s="6"/>
      <c r="Q26" s="6"/>
      <c r="R26" s="6"/>
      <c r="S26" s="6"/>
      <c r="T26" s="6"/>
      <c r="U26" s="6"/>
      <c r="V26" s="8"/>
      <c r="W26" s="8"/>
      <c r="X26" s="19" t="e">
        <f>X17+X25</f>
        <v>#REF!</v>
      </c>
      <c r="Y26" s="6"/>
      <c r="Z26" s="6"/>
      <c r="AA26" s="8"/>
      <c r="AB26" s="8"/>
      <c r="AC26" s="19" t="e">
        <f>AC17+AC25</f>
        <v>#REF!</v>
      </c>
      <c r="AD26" s="6"/>
      <c r="AE26" s="6"/>
      <c r="AF26" s="8"/>
      <c r="AG26" s="8"/>
      <c r="AH26" s="19" t="e">
        <f>AH17+AH25</f>
        <v>#REF!</v>
      </c>
      <c r="AI26" s="6"/>
      <c r="AJ26" s="6"/>
      <c r="AK26" s="8"/>
      <c r="AL26" s="8"/>
      <c r="AM26" s="19" t="e">
        <f>AM17+AM25</f>
        <v>#REF!</v>
      </c>
      <c r="AN26" s="6"/>
      <c r="AO26" s="6"/>
      <c r="AP26" s="18"/>
      <c r="AQ26" s="18"/>
      <c r="AR26" s="19" t="e">
        <f>AR17+AR25</f>
        <v>#REF!</v>
      </c>
      <c r="AS26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phoneticPr fontId="16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E25:E1048576 E13:E17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149</v>
      </c>
      <c r="D1" s="46" t="s">
        <v>150</v>
      </c>
    </row>
    <row r="2" spans="2:4">
      <c r="B2" s="45" t="s">
        <v>151</v>
      </c>
      <c r="D2" s="46" t="s">
        <v>152</v>
      </c>
    </row>
    <row r="3" spans="2:4" ht="45">
      <c r="B3" s="45" t="s">
        <v>153</v>
      </c>
      <c r="D3" s="46" t="s">
        <v>154</v>
      </c>
    </row>
    <row r="4" spans="2:4" ht="30">
      <c r="B4" s="45" t="s">
        <v>155</v>
      </c>
      <c r="D4" s="46" t="s">
        <v>156</v>
      </c>
    </row>
    <row r="5" spans="2:4" ht="30">
      <c r="B5" s="45" t="s">
        <v>157</v>
      </c>
      <c r="D5" s="46" t="s">
        <v>158</v>
      </c>
    </row>
    <row r="6" spans="2:4" ht="30">
      <c r="B6" s="45" t="s">
        <v>108</v>
      </c>
      <c r="D6" s="46" t="s">
        <v>159</v>
      </c>
    </row>
    <row r="7" spans="2:4" ht="45">
      <c r="B7" s="45" t="s">
        <v>124</v>
      </c>
      <c r="D7" s="46" t="s">
        <v>160</v>
      </c>
    </row>
    <row r="8" spans="2:4" ht="45">
      <c r="B8" s="45" t="s">
        <v>161</v>
      </c>
      <c r="D8" s="46" t="s">
        <v>162</v>
      </c>
    </row>
    <row r="9" spans="2:4" ht="30">
      <c r="B9" s="45" t="s">
        <v>163</v>
      </c>
      <c r="D9" s="46" t="s">
        <v>164</v>
      </c>
    </row>
    <row r="10" spans="2:4" ht="30">
      <c r="B10" s="45" t="s">
        <v>71</v>
      </c>
      <c r="D10" s="46" t="s">
        <v>62</v>
      </c>
    </row>
    <row r="11" spans="2:4" ht="30">
      <c r="B11" s="45" t="s">
        <v>165</v>
      </c>
      <c r="D11" s="46" t="s">
        <v>99</v>
      </c>
    </row>
    <row r="12" spans="2:4">
      <c r="B12" s="45" t="s">
        <v>61</v>
      </c>
      <c r="D12" s="46" t="s">
        <v>166</v>
      </c>
    </row>
    <row r="13" spans="2:4">
      <c r="B13" s="45" t="s">
        <v>167</v>
      </c>
    </row>
    <row r="14" spans="2:4">
      <c r="B14" s="45" t="s">
        <v>168</v>
      </c>
    </row>
    <row r="15" spans="2:4">
      <c r="B15" s="45" t="s">
        <v>169</v>
      </c>
    </row>
    <row r="16" spans="2:4">
      <c r="B16" s="45" t="s">
        <v>170</v>
      </c>
    </row>
    <row r="17" spans="2:2">
      <c r="B17" s="45" t="s">
        <v>171</v>
      </c>
    </row>
    <row r="18" spans="2:2">
      <c r="B18" s="45" t="s">
        <v>172</v>
      </c>
    </row>
    <row r="19" spans="2:2">
      <c r="B19" s="45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49</v>
      </c>
      <c r="D1" s="45" t="s">
        <v>149</v>
      </c>
      <c r="F1" s="46" t="s">
        <v>150</v>
      </c>
    </row>
    <row r="2" spans="1:6" ht="30">
      <c r="A2" t="s">
        <v>55</v>
      </c>
      <c r="D2" s="45" t="s">
        <v>151</v>
      </c>
      <c r="F2" s="46" t="s">
        <v>152</v>
      </c>
    </row>
    <row r="3" spans="1:6" ht="75">
      <c r="A3" t="s">
        <v>174</v>
      </c>
      <c r="D3" s="45" t="s">
        <v>153</v>
      </c>
      <c r="F3" s="46" t="s">
        <v>154</v>
      </c>
    </row>
    <row r="4" spans="1:6" ht="60">
      <c r="A4" t="s">
        <v>92</v>
      </c>
      <c r="D4" s="45" t="s">
        <v>155</v>
      </c>
      <c r="F4" s="46" t="s">
        <v>156</v>
      </c>
    </row>
    <row r="5" spans="1:6" ht="45">
      <c r="D5" s="45" t="s">
        <v>157</v>
      </c>
      <c r="F5" s="46" t="s">
        <v>158</v>
      </c>
    </row>
    <row r="6" spans="1:6" ht="45">
      <c r="D6" s="45" t="s">
        <v>108</v>
      </c>
      <c r="F6" s="46" t="s">
        <v>159</v>
      </c>
    </row>
    <row r="7" spans="1:6" ht="60">
      <c r="D7" s="45" t="s">
        <v>124</v>
      </c>
      <c r="F7" s="46" t="s">
        <v>160</v>
      </c>
    </row>
    <row r="8" spans="1:6" ht="75">
      <c r="D8" s="45" t="s">
        <v>161</v>
      </c>
      <c r="F8" s="46" t="s">
        <v>162</v>
      </c>
    </row>
    <row r="9" spans="1:6" ht="45">
      <c r="D9" s="45" t="s">
        <v>163</v>
      </c>
      <c r="F9" s="46" t="s">
        <v>164</v>
      </c>
    </row>
    <row r="10" spans="1:6" ht="45">
      <c r="D10" s="45" t="s">
        <v>71</v>
      </c>
      <c r="F10" s="46" t="s">
        <v>62</v>
      </c>
    </row>
    <row r="11" spans="1:6" ht="45">
      <c r="D11" s="45" t="s">
        <v>165</v>
      </c>
      <c r="F11" s="46" t="s">
        <v>99</v>
      </c>
    </row>
    <row r="12" spans="1:6">
      <c r="D12" s="45" t="s">
        <v>61</v>
      </c>
      <c r="F12" s="46" t="s">
        <v>79</v>
      </c>
    </row>
    <row r="13" spans="1:6">
      <c r="D13" s="45" t="s">
        <v>167</v>
      </c>
    </row>
    <row r="14" spans="1:6">
      <c r="D14" s="45" t="s">
        <v>168</v>
      </c>
    </row>
    <row r="15" spans="1:6">
      <c r="D15" s="45" t="s">
        <v>169</v>
      </c>
    </row>
    <row r="16" spans="1:6">
      <c r="D16" s="45" t="s">
        <v>170</v>
      </c>
    </row>
    <row r="17" spans="4:4">
      <c r="D17" s="45" t="s">
        <v>171</v>
      </c>
    </row>
    <row r="18" spans="4:4">
      <c r="D18" s="45" t="s">
        <v>172</v>
      </c>
    </row>
    <row r="19" spans="4:4">
      <c r="D19" s="45" t="s">
        <v>173</v>
      </c>
    </row>
    <row r="20" spans="4:4">
      <c r="D20" s="45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7CF342A1-7B4A-4F3B-A908-44DFB074D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